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fmkdk-my.sharepoint.com/personal/sueri_fmk_dk/Documents/"/>
    </mc:Choice>
  </mc:AlternateContent>
  <xr:revisionPtr revIDLastSave="0" documentId="8_{265CC7A0-DE43-4033-A7A0-6B43864A2339}" xr6:coauthVersionLast="47" xr6:coauthVersionMax="47" xr10:uidLastSave="{00000000-0000-0000-0000-000000000000}"/>
  <bookViews>
    <workbookView xWindow="-28920" yWindow="-120" windowWidth="29040" windowHeight="15720" firstSheet="124" activeTab="124" xr2:uid="{E4327046-F7D7-4430-BA33-6109BA049A01}"/>
  </bookViews>
  <sheets>
    <sheet name="_Planlagt_drift" sheetId="2" r:id="rId1"/>
    <sheet name="Priskatalog" sheetId="121" r:id="rId2"/>
    <sheet name="00 - Udregningsskabelon" sheetId="119" r:id="rId3"/>
    <sheet name="TOM" sheetId="179" r:id="rId4"/>
    <sheet name="Adelgade 1" sheetId="17" r:id="rId5"/>
    <sheet name="Ahornvænget 5" sheetId="76" r:id="rId6"/>
    <sheet name="Assensvej 96" sheetId="124" r:id="rId7"/>
    <sheet name="Algade 40" sheetId="72" r:id="rId8"/>
    <sheet name="Assensvej 183" sheetId="122" r:id="rId9"/>
    <sheet name="Assensvej 493" sheetId="123" r:id="rId10"/>
    <sheet name="Assensvej 497A" sheetId="48" r:id="rId11"/>
    <sheet name="Avernakø(Korshavn) Off. Toilet" sheetId="172" r:id="rId12"/>
    <sheet name="Avernakø Hovedvejen Off. Toilet" sheetId="173" r:id="rId13"/>
    <sheet name="Banegårdspladsen Toilet" sheetId="125" r:id="rId14"/>
    <sheet name="Banegårdspladsen 2 ABCD" sheetId="18" r:id="rId15"/>
    <sheet name="Banegårdspladsen 2 EF" sheetId="19" r:id="rId16"/>
    <sheet name="Banegårdspladsen 4" sheetId="20" r:id="rId17"/>
    <sheet name="Banegårdspladsen 7" sheetId="21" r:id="rId18"/>
    <sheet name="Banepladsen 2 " sheetId="22" r:id="rId19"/>
    <sheet name="Birkelundsvej 1" sheetId="77" r:id="rId20"/>
    <sheet name="Birkevej 15 (konto 13)" sheetId="23" r:id="rId21"/>
    <sheet name="Birkevej 15 (institution)" sheetId="78" r:id="rId22"/>
    <sheet name="Bjørnø Off. Toilet" sheetId="178" r:id="rId23"/>
    <sheet name="Broholmvej 42" sheetId="79" r:id="rId24"/>
    <sheet name="Bryggergården 2&amp;6 " sheetId="3" r:id="rId25"/>
    <sheet name="Bygmestervej 3" sheetId="47" r:id="rId26"/>
    <sheet name="Bøgebjergvej 11A" sheetId="80" r:id="rId27"/>
    <sheet name="Bøgeparken 41" sheetId="118" r:id="rId28"/>
    <sheet name="Centrumpladsen 6 A+B" sheetId="153" r:id="rId29"/>
    <sheet name="Chr. IXs Vej 2" sheetId="49" r:id="rId30"/>
    <sheet name="Chr. IX’s Vej 12" sheetId="126" r:id="rId31"/>
    <sheet name="Chr. IX's Vej 12 Off. Toilet " sheetId="177" r:id="rId32"/>
    <sheet name="Damtoften 2" sheetId="81" r:id="rId33"/>
    <sheet name="Damtoften 4" sheetId="50" r:id="rId34"/>
    <sheet name="Diernæsvej 2" sheetId="127" r:id="rId35"/>
    <sheet name="Dyreborg havn Off. Toilet " sheetId="176" r:id="rId36"/>
    <sheet name="Egeballe 1A" sheetId="82" r:id="rId37"/>
    <sheet name="Egeballe 4" sheetId="128" r:id="rId38"/>
    <sheet name="Egeballe 4A" sheetId="129" r:id="rId39"/>
    <sheet name="Egeparken 2" sheetId="51" r:id="rId40"/>
    <sheet name="Egeparken 64" sheetId="130" r:id="rId41"/>
    <sheet name="Egeparken 62" sheetId="52" r:id="rId42"/>
    <sheet name="Fiskerstræde Falsled Off.Toilet" sheetId="175" r:id="rId43"/>
    <sheet name="Fjellbroen Off. Toilet " sheetId="174" r:id="rId44"/>
    <sheet name="Floravej 15" sheetId="4" r:id="rId45"/>
    <sheet name="Floravej 17" sheetId="5" r:id="rId46"/>
    <sheet name="Grønnegade 71-73" sheetId="53" r:id="rId47"/>
    <sheet name="Graabjergvej 10" sheetId="101" r:id="rId48"/>
    <sheet name="Havnegade 5" sheetId="131" r:id="rId49"/>
    <sheet name="Hedebovej 48" sheetId="132" r:id="rId50"/>
    <sheet name="Herregårdscentret" sheetId="73" r:id="rId51"/>
    <sheet name="Hestehavevej 1B" sheetId="83" r:id="rId52"/>
    <sheet name="Holmehøjvej 34" sheetId="84" r:id="rId53"/>
    <sheet name="Humlehaven 1" sheetId="133" r:id="rId54"/>
    <sheet name="Jordløsevej 13" sheetId="134" r:id="rId55"/>
    <sheet name="Kaj Lykkesvej 2-4 B, Korinth" sheetId="54" r:id="rId56"/>
    <sheet name="Kaj_Lykkesvej_4c" sheetId="45" r:id="rId57"/>
    <sheet name="Kalvørevej_7" sheetId="46" r:id="rId58"/>
    <sheet name="Kanalvej 20" sheetId="55" r:id="rId59"/>
    <sheet name="Kirkegyden 1B og 1C" sheetId="135" r:id="rId60"/>
    <sheet name="Kirkegyden 31 " sheetId="85" r:id="rId61"/>
    <sheet name="Kirkegyden 33" sheetId="102" r:id="rId62"/>
    <sheet name="Kirkemarken 3 (konto 11)" sheetId="44" r:id="rId63"/>
    <sheet name="Kirkemarken 3 (konto 13)" sheetId="65" r:id="rId64"/>
    <sheet name="Kirkevej 3" sheetId="103" r:id="rId65"/>
    <sheet name="Kirkevej 12" sheetId="86" r:id="rId66"/>
    <sheet name="kirkevej 14" sheetId="74" r:id="rId67"/>
    <sheet name="Klintholmvej_46" sheetId="43" r:id="rId68"/>
    <sheet name="Knoldsvej_1" sheetId="42" r:id="rId69"/>
    <sheet name="Lindevej 5" sheetId="6" r:id="rId70"/>
    <sheet name="Lindevej 5A" sheetId="7" r:id="rId71"/>
    <sheet name="Lucienvej_14" sheetId="41" r:id="rId72"/>
    <sheet name="Lumbyvej 64" sheetId="104" r:id="rId73"/>
    <sheet name="Lumbyvej 64C" sheetId="105" r:id="rId74"/>
    <sheet name="Lundegårdsvej 1" sheetId="136" r:id="rId75"/>
    <sheet name="Lykkevalg 5B" sheetId="138" r:id="rId76"/>
    <sheet name="Lykkevalg 17" sheetId="137" r:id="rId77"/>
    <sheet name="Lysbjergparken 1" sheetId="139" r:id="rId78"/>
    <sheet name="Lyø_Havn" sheetId="40" r:id="rId79"/>
    <sheet name="Lyøvej 3" sheetId="24" r:id="rId80"/>
    <sheet name="Lyø Strandvej 19" sheetId="144" r:id="rId81"/>
    <sheet name="Markedspladsen 21" sheetId="140" r:id="rId82"/>
    <sheet name="Mellemgade 15" sheetId="8" r:id="rId83"/>
    <sheet name="Mellemgade_18A" sheetId="39" r:id="rId84"/>
    <sheet name="Nabgyden_30A" sheetId="38" r:id="rId85"/>
    <sheet name="Nørregade 2" sheetId="9" r:id="rId86"/>
    <sheet name="Nørregade 4" sheetId="10" r:id="rId87"/>
    <sheet name="Nørregade 13" sheetId="143" r:id="rId88"/>
    <sheet name="Nørrevænget 1" sheetId="142" r:id="rId89"/>
    <sheet name="Odensevej 26A" sheetId="141" r:id="rId90"/>
    <sheet name="Sybillesvej 3" sheetId="157" r:id="rId91"/>
    <sheet name="Odensevej 44" sheetId="56" r:id="rId92"/>
    <sheet name="Odensevej 46" sheetId="57" r:id="rId93"/>
    <sheet name="Over Bækken 1E" sheetId="145" r:id="rId94"/>
    <sheet name="Overvejen 54" sheetId="106" r:id="rId95"/>
    <sheet name="Overvejen 62" sheetId="87" r:id="rId96"/>
    <sheet name="Overvejen 70" sheetId="88" r:id="rId97"/>
    <sheet name="Plantagen 17 Korinth (konto 11)" sheetId="58" r:id="rId98"/>
    <sheet name="Plantagen_17 (konto 13)" sheetId="66" r:id="rId99"/>
    <sheet name="Prices Have Centret 1" sheetId="147" r:id="rId100"/>
    <sheet name="Priorensgade_71B" sheetId="36" r:id="rId101"/>
    <sheet name="Præstekærgaard_1" sheetId="37" r:id="rId102"/>
    <sheet name="Pugesøvej 22" sheetId="170" r:id="rId103"/>
    <sheet name="Reventlowsvej 26" sheetId="107" r:id="rId104"/>
    <sheet name="Sanatorievej 14B" sheetId="59" r:id="rId105"/>
    <sheet name="Reventlowsvej 28A" sheetId="169" r:id="rId106"/>
    <sheet name="Roestofvej 8 lyø havn " sheetId="33" r:id="rId107"/>
    <sheet name="Rolighedsvej 3" sheetId="168" r:id="rId108"/>
    <sheet name="Rolighedsvej 16-20" sheetId="108" r:id="rId109"/>
    <sheet name="Røjlevej 22 B" sheetId="89" r:id="rId110"/>
    <sheet name="Rådhusvænget 27" sheetId="11" r:id="rId111"/>
    <sheet name="Saugstedvang 1" sheetId="90" r:id="rId112"/>
    <sheet name="Sdr. Højrupvejen 97, Søllinge" sheetId="60" r:id="rId113"/>
    <sheet name="Sdr. Højrupvejen 97 A, Søllinge" sheetId="91" r:id="rId114"/>
    <sheet name="Sinebjergvej 61" sheetId="167" r:id="rId115"/>
    <sheet name="Skolevej 2 (Institution)" sheetId="92" r:id="rId116"/>
    <sheet name="Skolevej 2 (Skole)" sheetId="109" r:id="rId117"/>
    <sheet name="Skolevej 4 (Skole)" sheetId="111" r:id="rId118"/>
    <sheet name="Skolevej 4, Espe" sheetId="93" r:id="rId119"/>
    <sheet name="Skolevej 4, Horne" sheetId="94" r:id="rId120"/>
    <sheet name="Skolevej 16" sheetId="110" r:id="rId121"/>
    <sheet name="Skolevej 6" sheetId="12" r:id="rId122"/>
    <sheet name="Skovvej 2 (Bibliotek)" sheetId="75" r:id="rId123"/>
    <sheet name="Skovvej 2 (Skole)" sheetId="112" r:id="rId124"/>
    <sheet name="Skovvej 8" sheetId="113" r:id="rId125"/>
    <sheet name="Smedestræde 2" sheetId="171" r:id="rId126"/>
    <sheet name="Snarupvejen 9B" sheetId="166" r:id="rId127"/>
    <sheet name="Stationsvej 7" sheetId="34" r:id="rId128"/>
    <sheet name="Steensvang 1" sheetId="165" r:id="rId129"/>
    <sheet name="Strandvejen Lyø" sheetId="32" r:id="rId130"/>
    <sheet name="Sundbrinken 1" sheetId="95" r:id="rId131"/>
    <sheet name="Sundvænget 5" sheetId="154" r:id="rId132"/>
    <sheet name="Sundvænget 5A" sheetId="155" r:id="rId133"/>
    <sheet name="Sundvænget 5B" sheetId="156" r:id="rId134"/>
    <sheet name="Sundvænget 9" sheetId="114" r:id="rId135"/>
    <sheet name="Svendborgvej 14" sheetId="31" r:id="rId136"/>
    <sheet name="Svendborgvej 357  (351)" sheetId="115" r:id="rId137"/>
    <sheet name="Søllingevej 61" sheetId="158" r:id="rId138"/>
    <sheet name="Søren Lundsvej 16-17 (konto 11)" sheetId="61" r:id="rId139"/>
    <sheet name="Søren Lunds Vej 16-17 (konto13)" sheetId="67" r:id="rId140"/>
    <sheet name="Søvej 21A" sheetId="159" r:id="rId141"/>
    <sheet name="Tinghøj Allé 2" sheetId="13" r:id="rId142"/>
    <sheet name="Toftegårdsvej 7" sheetId="116" r:id="rId143"/>
    <sheet name="Toftegårdsvej 9" sheetId="160" r:id="rId144"/>
    <sheet name="Toften 1" sheetId="161" r:id="rId145"/>
    <sheet name="Torvet 19" sheetId="162" r:id="rId146"/>
    <sheet name="Torpegårdsvej 2A" sheetId="96" r:id="rId147"/>
    <sheet name="Tværgade 13" sheetId="163" r:id="rId148"/>
    <sheet name="Tværgade 17" sheetId="164" r:id="rId149"/>
    <sheet name="Tømmergården 4, 6 og 37" sheetId="146" r:id="rId150"/>
    <sheet name="Vandstrædet 1" sheetId="14" r:id="rId151"/>
    <sheet name="Verningevej 11C" sheetId="148" r:id="rId152"/>
    <sheet name="Vestergade 19" sheetId="97" r:id="rId153"/>
    <sheet name="Vesterparken 23" sheetId="98" r:id="rId154"/>
    <sheet name="Vinkelvej 3, Korinth (konto 11)" sheetId="62" r:id="rId155"/>
    <sheet name="Vinkelvej 3 (konto 13)" sheetId="70" r:id="rId156"/>
    <sheet name="Vinkelvej 16 Korinth (konto 11)" sheetId="63" r:id="rId157"/>
    <sheet name="Vinkelvej 16 (konto 13)" sheetId="71" r:id="rId158"/>
    <sheet name="Østerbrogade 111" sheetId="99" r:id="rId159"/>
    <sheet name="Østergade 17 (konto 11)" sheetId="26" r:id="rId160"/>
    <sheet name="Østergade 17 (Konto 13)" sheetId="69" r:id="rId161"/>
    <sheet name="Østergade 45" sheetId="149" r:id="rId162"/>
    <sheet name="Østergade 45 a-d (Konto 13)" sheetId="68" r:id="rId163"/>
    <sheet name="Østergade 45 a-d (konto 11)" sheetId="25" r:id="rId164"/>
    <sheet name="Østergyden 45 a" sheetId="27" r:id="rId165"/>
    <sheet name="Østerågade 40" sheetId="15" r:id="rId166"/>
    <sheet name="Østre Ringvej 2" sheetId="117" r:id="rId167"/>
    <sheet name="Østre Ringvej 9" sheetId="151" r:id="rId168"/>
    <sheet name="Østre Ringvej 33D" sheetId="150" r:id="rId169"/>
    <sheet name="Ådalen 4" sheetId="100" r:id="rId170"/>
    <sheet name="Åløkkevej 4" sheetId="152" r:id="rId171"/>
  </sheets>
  <definedNames>
    <definedName name="_xlnm._FilterDatabase" localSheetId="0" hidden="1">_Planlagt_drift!$A$1:$Z$168</definedName>
    <definedName name="_xlnm._FilterDatabase" localSheetId="72" hidden="1">'Lumbyvej 64'!$C$134:$Z$263</definedName>
    <definedName name="_xlnm._FilterDatabase" localSheetId="1" hidden="1">Priskatalog!$A$1:$Y$167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4" i="113" l="1"/>
  <c r="G124" i="113"/>
  <c r="A125" i="113"/>
  <c r="G125" i="113"/>
  <c r="A126" i="113"/>
  <c r="G126" i="113"/>
  <c r="A127" i="113"/>
  <c r="G127" i="113"/>
  <c r="A128" i="113"/>
  <c r="G128" i="113"/>
  <c r="A122" i="113"/>
  <c r="G122" i="113"/>
  <c r="A123" i="113"/>
  <c r="G123" i="113"/>
  <c r="C3" i="113"/>
  <c r="C4" i="113"/>
  <c r="C5" i="113"/>
  <c r="C6" i="113"/>
  <c r="C7" i="113"/>
  <c r="C8" i="113"/>
  <c r="C9" i="113"/>
  <c r="C10" i="113"/>
  <c r="C11" i="113"/>
  <c r="C12" i="113"/>
  <c r="C13" i="113"/>
  <c r="C14" i="113"/>
  <c r="C15" i="113"/>
  <c r="C16" i="113"/>
  <c r="C17" i="113"/>
  <c r="C18" i="113"/>
  <c r="C19" i="113"/>
  <c r="C20" i="113"/>
  <c r="C21" i="113"/>
  <c r="C22" i="113"/>
  <c r="C23" i="113"/>
  <c r="C24" i="113"/>
  <c r="C25" i="113"/>
  <c r="C26" i="113"/>
  <c r="C27" i="113"/>
  <c r="C28" i="113"/>
  <c r="C29" i="113"/>
  <c r="C30" i="113"/>
  <c r="C31" i="113"/>
  <c r="C32" i="113"/>
  <c r="C33" i="113"/>
  <c r="C34" i="113"/>
  <c r="C35" i="113"/>
  <c r="C36" i="113"/>
  <c r="C37" i="113"/>
  <c r="C38" i="113"/>
  <c r="C39" i="113"/>
  <c r="C40" i="113"/>
  <c r="C41" i="113"/>
  <c r="C42" i="113"/>
  <c r="C43" i="113"/>
  <c r="C44" i="113"/>
  <c r="C45" i="113"/>
  <c r="C46" i="113"/>
  <c r="C47" i="113"/>
  <c r="C48" i="113"/>
  <c r="C49" i="113"/>
  <c r="C50" i="113"/>
  <c r="C51" i="113"/>
  <c r="C52" i="113"/>
  <c r="C53" i="113"/>
  <c r="C54" i="113"/>
  <c r="C55" i="113"/>
  <c r="C56" i="113"/>
  <c r="C57" i="113"/>
  <c r="B4" i="113"/>
  <c r="E4" i="113"/>
  <c r="F4" i="113"/>
  <c r="H4" i="113"/>
  <c r="I4" i="113"/>
  <c r="K4" i="113"/>
  <c r="L4" i="113"/>
  <c r="N4" i="113"/>
  <c r="O4" i="113"/>
  <c r="Q4" i="113"/>
  <c r="R4" i="113"/>
  <c r="T4" i="113"/>
  <c r="U4" i="113"/>
  <c r="W4" i="113"/>
  <c r="X4" i="113"/>
  <c r="B5" i="113"/>
  <c r="D5" i="113"/>
  <c r="F5" i="113"/>
  <c r="H5" i="113"/>
  <c r="J5" i="113"/>
  <c r="L5" i="113"/>
  <c r="N5" i="113"/>
  <c r="P5" i="113"/>
  <c r="R5" i="113"/>
  <c r="T5" i="113"/>
  <c r="V5" i="113"/>
  <c r="X5" i="113"/>
  <c r="B6" i="113"/>
  <c r="D6" i="113"/>
  <c r="E6" i="113"/>
  <c r="F6" i="113"/>
  <c r="G6" i="113"/>
  <c r="H6" i="113"/>
  <c r="I6" i="113"/>
  <c r="J6" i="113"/>
  <c r="K6" i="113"/>
  <c r="L6" i="113"/>
  <c r="M6" i="113"/>
  <c r="N6" i="113"/>
  <c r="O6" i="113"/>
  <c r="P6" i="113"/>
  <c r="Q6" i="113"/>
  <c r="R6" i="113"/>
  <c r="S6" i="113"/>
  <c r="T6" i="113"/>
  <c r="U6" i="113"/>
  <c r="V6" i="113"/>
  <c r="W6" i="113"/>
  <c r="X6" i="113"/>
  <c r="Y6" i="113"/>
  <c r="A7" i="113"/>
  <c r="B7" i="113"/>
  <c r="D7" i="113"/>
  <c r="E7" i="113"/>
  <c r="F7" i="113"/>
  <c r="G7" i="113"/>
  <c r="H7" i="113"/>
  <c r="I7" i="113"/>
  <c r="J7" i="113"/>
  <c r="K7" i="113"/>
  <c r="L7" i="113"/>
  <c r="M7" i="113"/>
  <c r="N7" i="113"/>
  <c r="O7" i="113"/>
  <c r="P7" i="113"/>
  <c r="Q7" i="113"/>
  <c r="R7" i="113"/>
  <c r="S7" i="113"/>
  <c r="T7" i="113"/>
  <c r="U7" i="113"/>
  <c r="V7" i="113"/>
  <c r="W7" i="113"/>
  <c r="X7" i="113"/>
  <c r="Y7" i="113"/>
  <c r="B8" i="113"/>
  <c r="D8" i="113"/>
  <c r="E8" i="113"/>
  <c r="G8" i="113"/>
  <c r="H8" i="113"/>
  <c r="I8" i="113"/>
  <c r="J8" i="113"/>
  <c r="K8" i="113"/>
  <c r="L8" i="113"/>
  <c r="M8" i="113"/>
  <c r="N8" i="113"/>
  <c r="O8" i="113"/>
  <c r="P8" i="113"/>
  <c r="Q8" i="113"/>
  <c r="R8" i="113"/>
  <c r="S8" i="113"/>
  <c r="T8" i="113"/>
  <c r="U8" i="113"/>
  <c r="V8" i="113"/>
  <c r="W8" i="113"/>
  <c r="X8" i="113"/>
  <c r="B9" i="113"/>
  <c r="D9" i="113"/>
  <c r="E9" i="113"/>
  <c r="G9" i="113"/>
  <c r="H9" i="113"/>
  <c r="I9" i="113"/>
  <c r="J9" i="113"/>
  <c r="K9" i="113"/>
  <c r="L9" i="113"/>
  <c r="M9" i="113"/>
  <c r="N9" i="113"/>
  <c r="O9" i="113"/>
  <c r="P9" i="113"/>
  <c r="Q9" i="113"/>
  <c r="R9" i="113"/>
  <c r="S9" i="113"/>
  <c r="T9" i="113"/>
  <c r="U9" i="113"/>
  <c r="V9" i="113"/>
  <c r="W9" i="113"/>
  <c r="X9" i="113"/>
  <c r="B10" i="113"/>
  <c r="D10" i="113"/>
  <c r="E10" i="113"/>
  <c r="G10" i="113"/>
  <c r="H10" i="113"/>
  <c r="I10" i="113"/>
  <c r="J10" i="113"/>
  <c r="K10" i="113"/>
  <c r="L10" i="113"/>
  <c r="M10" i="113"/>
  <c r="N10" i="113"/>
  <c r="O10" i="113"/>
  <c r="P10" i="113"/>
  <c r="Q10" i="113"/>
  <c r="R10" i="113"/>
  <c r="S10" i="113"/>
  <c r="T10" i="113"/>
  <c r="U10" i="113"/>
  <c r="V10" i="113"/>
  <c r="W10" i="113"/>
  <c r="X10" i="113"/>
  <c r="B11" i="113"/>
  <c r="D11" i="113"/>
  <c r="E11" i="113"/>
  <c r="G11" i="113"/>
  <c r="H11" i="113"/>
  <c r="I11" i="113"/>
  <c r="J11" i="113"/>
  <c r="K11" i="113"/>
  <c r="L11" i="113"/>
  <c r="M11" i="113"/>
  <c r="N11" i="113"/>
  <c r="O11" i="113"/>
  <c r="P11" i="113"/>
  <c r="Q11" i="113"/>
  <c r="R11" i="113"/>
  <c r="S11" i="113"/>
  <c r="T11" i="113"/>
  <c r="U11" i="113"/>
  <c r="V11" i="113"/>
  <c r="W11" i="113"/>
  <c r="X11" i="113"/>
  <c r="B12" i="113"/>
  <c r="D12" i="113"/>
  <c r="E12" i="113"/>
  <c r="G12" i="113"/>
  <c r="H12" i="113"/>
  <c r="I12" i="113"/>
  <c r="J12" i="113"/>
  <c r="K12" i="113"/>
  <c r="L12" i="113"/>
  <c r="M12" i="113"/>
  <c r="N12" i="113"/>
  <c r="O12" i="113"/>
  <c r="P12" i="113"/>
  <c r="Q12" i="113"/>
  <c r="R12" i="113"/>
  <c r="S12" i="113"/>
  <c r="T12" i="113"/>
  <c r="U12" i="113"/>
  <c r="V12" i="113"/>
  <c r="W12" i="113"/>
  <c r="X12" i="113"/>
  <c r="B13" i="113"/>
  <c r="D13" i="113"/>
  <c r="F13" i="113"/>
  <c r="G13" i="113"/>
  <c r="H13" i="113"/>
  <c r="I13" i="113"/>
  <c r="J13" i="113"/>
  <c r="K13" i="113"/>
  <c r="L13" i="113"/>
  <c r="M13" i="113"/>
  <c r="N13" i="113"/>
  <c r="O13" i="113"/>
  <c r="P13" i="113"/>
  <c r="Q13" i="113"/>
  <c r="R13" i="113"/>
  <c r="S13" i="113"/>
  <c r="T13" i="113"/>
  <c r="U13" i="113"/>
  <c r="V13" i="113"/>
  <c r="W13" i="113"/>
  <c r="X13" i="113"/>
  <c r="B14" i="113"/>
  <c r="D14" i="113"/>
  <c r="E14" i="113"/>
  <c r="F14" i="113"/>
  <c r="G14" i="113"/>
  <c r="H14" i="113"/>
  <c r="I14" i="113"/>
  <c r="K14" i="113"/>
  <c r="L14" i="113"/>
  <c r="M14" i="113"/>
  <c r="N14" i="113"/>
  <c r="O14" i="113"/>
  <c r="P14" i="113"/>
  <c r="Q14" i="113"/>
  <c r="R14" i="113"/>
  <c r="S14" i="113"/>
  <c r="T14" i="113"/>
  <c r="U14" i="113"/>
  <c r="V14" i="113"/>
  <c r="W14" i="113"/>
  <c r="X14" i="113"/>
  <c r="B15" i="113"/>
  <c r="D15" i="113"/>
  <c r="E15" i="113"/>
  <c r="F15" i="113"/>
  <c r="G15" i="113"/>
  <c r="H15" i="113"/>
  <c r="I15" i="113"/>
  <c r="K15" i="113"/>
  <c r="L15" i="113"/>
  <c r="M15" i="113"/>
  <c r="N15" i="113"/>
  <c r="O15" i="113"/>
  <c r="P15" i="113"/>
  <c r="Q15" i="113"/>
  <c r="R15" i="113"/>
  <c r="S15" i="113"/>
  <c r="T15" i="113"/>
  <c r="U15" i="113"/>
  <c r="V15" i="113"/>
  <c r="W15" i="113"/>
  <c r="X15" i="113"/>
  <c r="B16" i="113"/>
  <c r="D16" i="113"/>
  <c r="E16" i="113"/>
  <c r="F16" i="113"/>
  <c r="G16" i="113"/>
  <c r="H16" i="113"/>
  <c r="I16" i="113"/>
  <c r="J16" i="113"/>
  <c r="K16" i="113"/>
  <c r="L16" i="113"/>
  <c r="M16" i="113"/>
  <c r="N16" i="113"/>
  <c r="O16" i="113"/>
  <c r="Q16" i="113"/>
  <c r="R16" i="113"/>
  <c r="S16" i="113"/>
  <c r="T16" i="113"/>
  <c r="U16" i="113"/>
  <c r="V16" i="113"/>
  <c r="W16" i="113"/>
  <c r="X16" i="113"/>
  <c r="B17" i="113"/>
  <c r="D17" i="113"/>
  <c r="E17" i="113"/>
  <c r="F17" i="113"/>
  <c r="G17" i="113"/>
  <c r="H17" i="113"/>
  <c r="I17" i="113"/>
  <c r="K17" i="113"/>
  <c r="L17" i="113"/>
  <c r="M17" i="113"/>
  <c r="N17" i="113"/>
  <c r="O17" i="113"/>
  <c r="P17" i="113"/>
  <c r="Q17" i="113"/>
  <c r="R17" i="113"/>
  <c r="S17" i="113"/>
  <c r="T17" i="113"/>
  <c r="U17" i="113"/>
  <c r="V17" i="113"/>
  <c r="W17" i="113"/>
  <c r="X17" i="113"/>
  <c r="B18" i="113"/>
  <c r="D18" i="113"/>
  <c r="E18" i="113"/>
  <c r="F18" i="113"/>
  <c r="G18" i="113"/>
  <c r="H18" i="113"/>
  <c r="I18" i="113"/>
  <c r="K18" i="113"/>
  <c r="L18" i="113"/>
  <c r="M18" i="113"/>
  <c r="N18" i="113"/>
  <c r="O18" i="113"/>
  <c r="P18" i="113"/>
  <c r="Q18" i="113"/>
  <c r="R18" i="113"/>
  <c r="S18" i="113"/>
  <c r="T18" i="113"/>
  <c r="U18" i="113"/>
  <c r="V18" i="113"/>
  <c r="W18" i="113"/>
  <c r="X18" i="113"/>
  <c r="B19" i="113"/>
  <c r="D19" i="113"/>
  <c r="E19" i="113"/>
  <c r="F19" i="113"/>
  <c r="G19" i="113"/>
  <c r="H19" i="113"/>
  <c r="I19" i="113"/>
  <c r="J19" i="113"/>
  <c r="L19" i="113"/>
  <c r="M19" i="113"/>
  <c r="N19" i="113"/>
  <c r="O19" i="113"/>
  <c r="P19" i="113"/>
  <c r="Q19" i="113"/>
  <c r="R19" i="113"/>
  <c r="S19" i="113"/>
  <c r="T19" i="113"/>
  <c r="U19" i="113"/>
  <c r="V19" i="113"/>
  <c r="W19" i="113"/>
  <c r="X19" i="113"/>
  <c r="B20" i="113"/>
  <c r="D20" i="113"/>
  <c r="F20" i="113"/>
  <c r="G20" i="113"/>
  <c r="H20" i="113"/>
  <c r="I20" i="113"/>
  <c r="J20" i="113"/>
  <c r="K20" i="113"/>
  <c r="L20" i="113"/>
  <c r="M20" i="113"/>
  <c r="N20" i="113"/>
  <c r="O20" i="113"/>
  <c r="P20" i="113"/>
  <c r="Q20" i="113"/>
  <c r="R20" i="113"/>
  <c r="S20" i="113"/>
  <c r="T20" i="113"/>
  <c r="U20" i="113"/>
  <c r="V20" i="113"/>
  <c r="W20" i="113"/>
  <c r="X20" i="113"/>
  <c r="B21" i="113"/>
  <c r="D21" i="113"/>
  <c r="F21" i="113"/>
  <c r="G21" i="113"/>
  <c r="H21" i="113"/>
  <c r="I21" i="113"/>
  <c r="J21" i="113"/>
  <c r="K21" i="113"/>
  <c r="L21" i="113"/>
  <c r="M21" i="113"/>
  <c r="N21" i="113"/>
  <c r="O21" i="113"/>
  <c r="P21" i="113"/>
  <c r="Q21" i="113"/>
  <c r="R21" i="113"/>
  <c r="S21" i="113"/>
  <c r="T21" i="113"/>
  <c r="U21" i="113"/>
  <c r="V21" i="113"/>
  <c r="W21" i="113"/>
  <c r="X21" i="113"/>
  <c r="B22" i="113"/>
  <c r="D22" i="113"/>
  <c r="F22" i="113"/>
  <c r="G22" i="113"/>
  <c r="H22" i="113"/>
  <c r="I22" i="113"/>
  <c r="J22" i="113"/>
  <c r="K22" i="113"/>
  <c r="L22" i="113"/>
  <c r="M22" i="113"/>
  <c r="N22" i="113"/>
  <c r="O22" i="113"/>
  <c r="P22" i="113"/>
  <c r="Q22" i="113"/>
  <c r="R22" i="113"/>
  <c r="S22" i="113"/>
  <c r="T22" i="113"/>
  <c r="U22" i="113"/>
  <c r="V22" i="113"/>
  <c r="W22" i="113"/>
  <c r="X22" i="113"/>
  <c r="B23" i="113"/>
  <c r="D23" i="113"/>
  <c r="F23" i="113"/>
  <c r="G23" i="113"/>
  <c r="H23" i="113"/>
  <c r="I23" i="113"/>
  <c r="J23" i="113"/>
  <c r="K23" i="113"/>
  <c r="L23" i="113"/>
  <c r="M23" i="113"/>
  <c r="N23" i="113"/>
  <c r="O23" i="113"/>
  <c r="P23" i="113"/>
  <c r="Q23" i="113"/>
  <c r="R23" i="113"/>
  <c r="S23" i="113"/>
  <c r="T23" i="113"/>
  <c r="U23" i="113"/>
  <c r="V23" i="113"/>
  <c r="W23" i="113"/>
  <c r="X23" i="113"/>
  <c r="B24" i="113"/>
  <c r="D24" i="113"/>
  <c r="E24" i="113"/>
  <c r="F24" i="113"/>
  <c r="G24" i="113"/>
  <c r="H24" i="113"/>
  <c r="I24" i="113"/>
  <c r="J24" i="113"/>
  <c r="K24" i="113"/>
  <c r="L24" i="113"/>
  <c r="M24" i="113"/>
  <c r="N24" i="113"/>
  <c r="O24" i="113"/>
  <c r="P24" i="113"/>
  <c r="Q24" i="113"/>
  <c r="R24" i="113"/>
  <c r="S24" i="113"/>
  <c r="U24" i="113"/>
  <c r="V24" i="113"/>
  <c r="W24" i="113"/>
  <c r="X24" i="113"/>
  <c r="B25" i="113"/>
  <c r="D25" i="113"/>
  <c r="F25" i="113"/>
  <c r="G25" i="113"/>
  <c r="H25" i="113"/>
  <c r="I25" i="113"/>
  <c r="J25" i="113"/>
  <c r="K25" i="113"/>
  <c r="L25" i="113"/>
  <c r="M25" i="113"/>
  <c r="N25" i="113"/>
  <c r="O25" i="113"/>
  <c r="P25" i="113"/>
  <c r="Q25" i="113"/>
  <c r="R25" i="113"/>
  <c r="S25" i="113"/>
  <c r="T25" i="113"/>
  <c r="U25" i="113"/>
  <c r="V25" i="113"/>
  <c r="W25" i="113"/>
  <c r="X25" i="113"/>
  <c r="B26" i="113"/>
  <c r="D26" i="113"/>
  <c r="F26" i="113"/>
  <c r="G26" i="113"/>
  <c r="H26" i="113"/>
  <c r="I26" i="113"/>
  <c r="K26" i="113"/>
  <c r="L26" i="113"/>
  <c r="M26" i="113"/>
  <c r="N26" i="113"/>
  <c r="P26" i="113"/>
  <c r="Q26" i="113"/>
  <c r="R26" i="113"/>
  <c r="S26" i="113"/>
  <c r="U26" i="113"/>
  <c r="V26" i="113"/>
  <c r="W26" i="113"/>
  <c r="X26" i="113"/>
  <c r="B27" i="113"/>
  <c r="D27" i="113"/>
  <c r="E27" i="113"/>
  <c r="F27" i="113"/>
  <c r="G27" i="113"/>
  <c r="H27" i="113"/>
  <c r="I27" i="113"/>
  <c r="J27" i="113"/>
  <c r="K27" i="113"/>
  <c r="L27" i="113"/>
  <c r="N27" i="113"/>
  <c r="O27" i="113"/>
  <c r="P27" i="113"/>
  <c r="Q27" i="113"/>
  <c r="R27" i="113"/>
  <c r="S27" i="113"/>
  <c r="T27" i="113"/>
  <c r="U27" i="113"/>
  <c r="V27" i="113"/>
  <c r="W27" i="113"/>
  <c r="X27" i="113"/>
  <c r="B28" i="113"/>
  <c r="D28" i="113"/>
  <c r="E28" i="113"/>
  <c r="F28" i="113"/>
  <c r="G28" i="113"/>
  <c r="H28" i="113"/>
  <c r="I28" i="113"/>
  <c r="J28" i="113"/>
  <c r="K28" i="113"/>
  <c r="L28" i="113"/>
  <c r="M28" i="113"/>
  <c r="O28" i="113"/>
  <c r="P28" i="113"/>
  <c r="Q28" i="113"/>
  <c r="R28" i="113"/>
  <c r="S28" i="113"/>
  <c r="T28" i="113"/>
  <c r="U28" i="113"/>
  <c r="V28" i="113"/>
  <c r="W28" i="113"/>
  <c r="X28" i="113"/>
  <c r="B29" i="113"/>
  <c r="D29" i="113"/>
  <c r="E29" i="113"/>
  <c r="F29" i="113"/>
  <c r="G29" i="113"/>
  <c r="H29" i="113"/>
  <c r="I29" i="113"/>
  <c r="J29" i="113"/>
  <c r="K29" i="113"/>
  <c r="L29" i="113"/>
  <c r="M29" i="113"/>
  <c r="N29" i="113"/>
  <c r="P29" i="113"/>
  <c r="Q29" i="113"/>
  <c r="R29" i="113"/>
  <c r="S29" i="113"/>
  <c r="T29" i="113"/>
  <c r="U29" i="113"/>
  <c r="V29" i="113"/>
  <c r="W29" i="113"/>
  <c r="X29" i="113"/>
  <c r="B30" i="113"/>
  <c r="D30" i="113"/>
  <c r="E30" i="113"/>
  <c r="F30" i="113"/>
  <c r="G30" i="113"/>
  <c r="H30" i="113"/>
  <c r="I30" i="113"/>
  <c r="J30" i="113"/>
  <c r="K30" i="113"/>
  <c r="L30" i="113"/>
  <c r="M30" i="113"/>
  <c r="N30" i="113"/>
  <c r="O30" i="113"/>
  <c r="P30" i="113"/>
  <c r="Q30" i="113"/>
  <c r="R30" i="113"/>
  <c r="T30" i="113"/>
  <c r="U30" i="113"/>
  <c r="V30" i="113"/>
  <c r="W30" i="113"/>
  <c r="X30" i="113"/>
  <c r="B31" i="113"/>
  <c r="D31" i="113"/>
  <c r="E31" i="113"/>
  <c r="F31" i="113"/>
  <c r="G31" i="113"/>
  <c r="H31" i="113"/>
  <c r="I31" i="113"/>
  <c r="J31" i="113"/>
  <c r="K31" i="113"/>
  <c r="L31" i="113"/>
  <c r="M31" i="113"/>
  <c r="N31" i="113"/>
  <c r="O31" i="113"/>
  <c r="P31" i="113"/>
  <c r="Q31" i="113"/>
  <c r="R31" i="113"/>
  <c r="S31" i="113"/>
  <c r="T31" i="113"/>
  <c r="U31" i="113"/>
  <c r="V31" i="113"/>
  <c r="W31" i="113"/>
  <c r="X31" i="113"/>
  <c r="Y31" i="113"/>
  <c r="B32" i="113"/>
  <c r="D32" i="113"/>
  <c r="E32" i="113"/>
  <c r="F32" i="113"/>
  <c r="G32" i="113"/>
  <c r="H32" i="113"/>
  <c r="I32" i="113"/>
  <c r="J32" i="113"/>
  <c r="K32" i="113"/>
  <c r="L32" i="113"/>
  <c r="M32" i="113"/>
  <c r="N32" i="113"/>
  <c r="O32" i="113"/>
  <c r="P32" i="113"/>
  <c r="Q32" i="113"/>
  <c r="R32" i="113"/>
  <c r="S32" i="113"/>
  <c r="T32" i="113"/>
  <c r="U32" i="113"/>
  <c r="V32" i="113"/>
  <c r="W32" i="113"/>
  <c r="X32" i="113"/>
  <c r="Y32" i="113"/>
  <c r="A33" i="113"/>
  <c r="B33" i="113"/>
  <c r="D33" i="113"/>
  <c r="E33" i="113"/>
  <c r="F33" i="113"/>
  <c r="G33" i="113"/>
  <c r="H33" i="113"/>
  <c r="I33" i="113"/>
  <c r="J33" i="113"/>
  <c r="K33" i="113"/>
  <c r="L33" i="113"/>
  <c r="M33" i="113"/>
  <c r="N33" i="113"/>
  <c r="O33" i="113"/>
  <c r="P33" i="113"/>
  <c r="Q33" i="113"/>
  <c r="R33" i="113"/>
  <c r="S33" i="113"/>
  <c r="T33" i="113"/>
  <c r="U33" i="113"/>
  <c r="V33" i="113"/>
  <c r="W33" i="113"/>
  <c r="X33" i="113"/>
  <c r="Y33" i="113"/>
  <c r="B34" i="113"/>
  <c r="B35" i="113"/>
  <c r="D35" i="113"/>
  <c r="E35" i="113"/>
  <c r="F35" i="113"/>
  <c r="G35" i="113"/>
  <c r="H35" i="113"/>
  <c r="I35" i="113"/>
  <c r="J35" i="113"/>
  <c r="K35" i="113"/>
  <c r="L35" i="113"/>
  <c r="M35" i="113"/>
  <c r="N35" i="113"/>
  <c r="O35" i="113"/>
  <c r="P35" i="113"/>
  <c r="Q35" i="113"/>
  <c r="R35" i="113"/>
  <c r="S35" i="113"/>
  <c r="T35" i="113"/>
  <c r="U35" i="113"/>
  <c r="V35" i="113"/>
  <c r="W35" i="113"/>
  <c r="X35" i="113"/>
  <c r="Y35" i="113"/>
  <c r="A36" i="113"/>
  <c r="B36" i="113"/>
  <c r="D36" i="113"/>
  <c r="E36" i="113"/>
  <c r="F36" i="113"/>
  <c r="G36" i="113"/>
  <c r="H36" i="113"/>
  <c r="I36" i="113"/>
  <c r="J36" i="113"/>
  <c r="K36" i="113"/>
  <c r="L36" i="113"/>
  <c r="M36" i="113"/>
  <c r="N36" i="113"/>
  <c r="O36" i="113"/>
  <c r="P36" i="113"/>
  <c r="Q36" i="113"/>
  <c r="R36" i="113"/>
  <c r="S36" i="113"/>
  <c r="T36" i="113"/>
  <c r="U36" i="113"/>
  <c r="V36" i="113"/>
  <c r="W36" i="113"/>
  <c r="X36" i="113"/>
  <c r="Y36" i="113"/>
  <c r="B37" i="113"/>
  <c r="D37" i="113"/>
  <c r="E37" i="113"/>
  <c r="F37" i="113"/>
  <c r="G37" i="113"/>
  <c r="I37" i="113"/>
  <c r="J37" i="113"/>
  <c r="K37" i="113"/>
  <c r="L37" i="113"/>
  <c r="M37" i="113"/>
  <c r="N37" i="113"/>
  <c r="O37" i="113"/>
  <c r="P37" i="113"/>
  <c r="Q37" i="113"/>
  <c r="R37" i="113"/>
  <c r="S37" i="113"/>
  <c r="T37" i="113"/>
  <c r="U37" i="113"/>
  <c r="V37" i="113"/>
  <c r="W37" i="113"/>
  <c r="X37" i="113"/>
  <c r="B38" i="113"/>
  <c r="D38" i="113"/>
  <c r="E38" i="113"/>
  <c r="G38" i="113"/>
  <c r="H38" i="113"/>
  <c r="I38" i="113"/>
  <c r="J38" i="113"/>
  <c r="K38" i="113"/>
  <c r="L38" i="113"/>
  <c r="M38" i="113"/>
  <c r="N38" i="113"/>
  <c r="O38" i="113"/>
  <c r="Q38" i="113"/>
  <c r="R38" i="113"/>
  <c r="S38" i="113"/>
  <c r="T38" i="113"/>
  <c r="U38" i="113"/>
  <c r="V38" i="113"/>
  <c r="W38" i="113"/>
  <c r="X38" i="113"/>
  <c r="B39" i="113"/>
  <c r="D39" i="113"/>
  <c r="E39" i="113"/>
  <c r="F39" i="113"/>
  <c r="G39" i="113"/>
  <c r="I39" i="113"/>
  <c r="J39" i="113"/>
  <c r="K39" i="113"/>
  <c r="L39" i="113"/>
  <c r="M39" i="113"/>
  <c r="N39" i="113"/>
  <c r="O39" i="113"/>
  <c r="P39" i="113"/>
  <c r="Q39" i="113"/>
  <c r="R39" i="113"/>
  <c r="S39" i="113"/>
  <c r="T39" i="113"/>
  <c r="U39" i="113"/>
  <c r="V39" i="113"/>
  <c r="W39" i="113"/>
  <c r="X39" i="113"/>
  <c r="B40" i="113"/>
  <c r="D40" i="113"/>
  <c r="E40" i="113"/>
  <c r="F40" i="113"/>
  <c r="G40" i="113"/>
  <c r="H40" i="113"/>
  <c r="J40" i="113"/>
  <c r="K40" i="113"/>
  <c r="L40" i="113"/>
  <c r="M40" i="113"/>
  <c r="N40" i="113"/>
  <c r="O40" i="113"/>
  <c r="P40" i="113"/>
  <c r="Q40" i="113"/>
  <c r="R40" i="113"/>
  <c r="S40" i="113"/>
  <c r="T40" i="113"/>
  <c r="U40" i="113"/>
  <c r="V40" i="113"/>
  <c r="W40" i="113"/>
  <c r="X40" i="113"/>
  <c r="B41" i="113"/>
  <c r="D41" i="113"/>
  <c r="E41" i="113"/>
  <c r="F41" i="113"/>
  <c r="G41" i="113"/>
  <c r="H41" i="113"/>
  <c r="J41" i="113"/>
  <c r="K41" i="113"/>
  <c r="L41" i="113"/>
  <c r="M41" i="113"/>
  <c r="N41" i="113"/>
  <c r="O41" i="113"/>
  <c r="P41" i="113"/>
  <c r="Q41" i="113"/>
  <c r="R41" i="113"/>
  <c r="S41" i="113"/>
  <c r="T41" i="113"/>
  <c r="U41" i="113"/>
  <c r="V41" i="113"/>
  <c r="W41" i="113"/>
  <c r="X41" i="113"/>
  <c r="B42" i="113"/>
  <c r="D42" i="113"/>
  <c r="E42" i="113"/>
  <c r="F42" i="113"/>
  <c r="G42" i="113"/>
  <c r="H42" i="113"/>
  <c r="J42" i="113"/>
  <c r="K42" i="113"/>
  <c r="L42" i="113"/>
  <c r="M42" i="113"/>
  <c r="N42" i="113"/>
  <c r="O42" i="113"/>
  <c r="P42" i="113"/>
  <c r="Q42" i="113"/>
  <c r="R42" i="113"/>
  <c r="S42" i="113"/>
  <c r="T42" i="113"/>
  <c r="U42" i="113"/>
  <c r="V42" i="113"/>
  <c r="W42" i="113"/>
  <c r="X42" i="113"/>
  <c r="B43" i="113"/>
  <c r="D43" i="113"/>
  <c r="E43" i="113"/>
  <c r="F43" i="113"/>
  <c r="G43" i="113"/>
  <c r="H43" i="113"/>
  <c r="J43" i="113"/>
  <c r="K43" i="113"/>
  <c r="L43" i="113"/>
  <c r="M43" i="113"/>
  <c r="N43" i="113"/>
  <c r="O43" i="113"/>
  <c r="P43" i="113"/>
  <c r="Q43" i="113"/>
  <c r="R43" i="113"/>
  <c r="S43" i="113"/>
  <c r="T43" i="113"/>
  <c r="U43" i="113"/>
  <c r="V43" i="113"/>
  <c r="W43" i="113"/>
  <c r="X43" i="113"/>
  <c r="B44" i="113"/>
  <c r="D44" i="113"/>
  <c r="E44" i="113"/>
  <c r="F44" i="113"/>
  <c r="G44" i="113"/>
  <c r="H44" i="113"/>
  <c r="I44" i="113"/>
  <c r="K44" i="113"/>
  <c r="L44" i="113"/>
  <c r="M44" i="113"/>
  <c r="N44" i="113"/>
  <c r="O44" i="113"/>
  <c r="P44" i="113"/>
  <c r="Q44" i="113"/>
  <c r="R44" i="113"/>
  <c r="S44" i="113"/>
  <c r="T44" i="113"/>
  <c r="U44" i="113"/>
  <c r="V44" i="113"/>
  <c r="W44" i="113"/>
  <c r="X44" i="113"/>
  <c r="B45" i="113"/>
  <c r="D45" i="113"/>
  <c r="E45" i="113"/>
  <c r="F45" i="113"/>
  <c r="G45" i="113"/>
  <c r="H45" i="113"/>
  <c r="I45" i="113"/>
  <c r="J45" i="113"/>
  <c r="L45" i="113"/>
  <c r="M45" i="113"/>
  <c r="N45" i="113"/>
  <c r="O45" i="113"/>
  <c r="P45" i="113"/>
  <c r="Q45" i="113"/>
  <c r="R45" i="113"/>
  <c r="S45" i="113"/>
  <c r="T45" i="113"/>
  <c r="U45" i="113"/>
  <c r="V45" i="113"/>
  <c r="W45" i="113"/>
  <c r="X45" i="113"/>
  <c r="B46" i="113"/>
  <c r="D46" i="113"/>
  <c r="E46" i="113"/>
  <c r="F46" i="113"/>
  <c r="G46" i="113"/>
  <c r="H46" i="113"/>
  <c r="I46" i="113"/>
  <c r="J46" i="113"/>
  <c r="K46" i="113"/>
  <c r="L46" i="113"/>
  <c r="M46" i="113"/>
  <c r="N46" i="113"/>
  <c r="O46" i="113"/>
  <c r="Q46" i="113"/>
  <c r="R46" i="113"/>
  <c r="S46" i="113"/>
  <c r="T46" i="113"/>
  <c r="U46" i="113"/>
  <c r="V46" i="113"/>
  <c r="W46" i="113"/>
  <c r="X46" i="113"/>
  <c r="B47" i="113"/>
  <c r="D47" i="113"/>
  <c r="E47" i="113"/>
  <c r="F47" i="113"/>
  <c r="G47" i="113"/>
  <c r="H47" i="113"/>
  <c r="J47" i="113"/>
  <c r="K47" i="113"/>
  <c r="L47" i="113"/>
  <c r="M47" i="113"/>
  <c r="N47" i="113"/>
  <c r="O47" i="113"/>
  <c r="P47" i="113"/>
  <c r="Q47" i="113"/>
  <c r="R47" i="113"/>
  <c r="S47" i="113"/>
  <c r="T47" i="113"/>
  <c r="U47" i="113"/>
  <c r="V47" i="113"/>
  <c r="W47" i="113"/>
  <c r="X47" i="113"/>
  <c r="B48" i="113"/>
  <c r="D48" i="113"/>
  <c r="E48" i="113"/>
  <c r="F48" i="113"/>
  <c r="G48" i="113"/>
  <c r="H48" i="113"/>
  <c r="J48" i="113"/>
  <c r="K48" i="113"/>
  <c r="L48" i="113"/>
  <c r="M48" i="113"/>
  <c r="N48" i="113"/>
  <c r="O48" i="113"/>
  <c r="P48" i="113"/>
  <c r="Q48" i="113"/>
  <c r="R48" i="113"/>
  <c r="S48" i="113"/>
  <c r="T48" i="113"/>
  <c r="U48" i="113"/>
  <c r="V48" i="113"/>
  <c r="W48" i="113"/>
  <c r="X48" i="113"/>
  <c r="B49" i="113"/>
  <c r="D49" i="113"/>
  <c r="F49" i="113"/>
  <c r="G49" i="113"/>
  <c r="H49" i="113"/>
  <c r="I49" i="113"/>
  <c r="J49" i="113"/>
  <c r="K49" i="113"/>
  <c r="L49" i="113"/>
  <c r="M49" i="113"/>
  <c r="N49" i="113"/>
  <c r="O49" i="113"/>
  <c r="P49" i="113"/>
  <c r="Q49" i="113"/>
  <c r="R49" i="113"/>
  <c r="S49" i="113"/>
  <c r="T49" i="113"/>
  <c r="U49" i="113"/>
  <c r="V49" i="113"/>
  <c r="W49" i="113"/>
  <c r="X49" i="113"/>
  <c r="B50" i="113"/>
  <c r="D50" i="113"/>
  <c r="E50" i="113"/>
  <c r="F50" i="113"/>
  <c r="H50" i="113"/>
  <c r="I50" i="113"/>
  <c r="J50" i="113"/>
  <c r="K50" i="113"/>
  <c r="L50" i="113"/>
  <c r="M50" i="113"/>
  <c r="N50" i="113"/>
  <c r="O50" i="113"/>
  <c r="P50" i="113"/>
  <c r="Q50" i="113"/>
  <c r="R50" i="113"/>
  <c r="S50" i="113"/>
  <c r="T50" i="113"/>
  <c r="U50" i="113"/>
  <c r="V50" i="113"/>
  <c r="W50" i="113"/>
  <c r="X50" i="113"/>
  <c r="B51" i="113"/>
  <c r="D51" i="113"/>
  <c r="E51" i="113"/>
  <c r="F51" i="113"/>
  <c r="G51" i="113"/>
  <c r="I51" i="113"/>
  <c r="J51" i="113"/>
  <c r="K51" i="113"/>
  <c r="L51" i="113"/>
  <c r="M51" i="113"/>
  <c r="N51" i="113"/>
  <c r="O51" i="113"/>
  <c r="P51" i="113"/>
  <c r="Q51" i="113"/>
  <c r="R51" i="113"/>
  <c r="S51" i="113"/>
  <c r="T51" i="113"/>
  <c r="U51" i="113"/>
  <c r="V51" i="113"/>
  <c r="W51" i="113"/>
  <c r="X51" i="113"/>
  <c r="B52" i="113"/>
  <c r="D52" i="113"/>
  <c r="E52" i="113"/>
  <c r="F52" i="113"/>
  <c r="G52" i="113"/>
  <c r="H52" i="113"/>
  <c r="I52" i="113"/>
  <c r="K52" i="113"/>
  <c r="L52" i="113"/>
  <c r="M52" i="113"/>
  <c r="N52" i="113"/>
  <c r="O52" i="113"/>
  <c r="P52" i="113"/>
  <c r="Q52" i="113"/>
  <c r="R52" i="113"/>
  <c r="S52" i="113"/>
  <c r="T52" i="113"/>
  <c r="U52" i="113"/>
  <c r="V52" i="113"/>
  <c r="W52" i="113"/>
  <c r="X52" i="113"/>
  <c r="B53" i="113"/>
  <c r="D53" i="113"/>
  <c r="E53" i="113"/>
  <c r="F53" i="113"/>
  <c r="G53" i="113"/>
  <c r="H53" i="113"/>
  <c r="J53" i="113"/>
  <c r="K53" i="113"/>
  <c r="L53" i="113"/>
  <c r="M53" i="113"/>
  <c r="N53" i="113"/>
  <c r="O53" i="113"/>
  <c r="P53" i="113"/>
  <c r="Q53" i="113"/>
  <c r="R53" i="113"/>
  <c r="S53" i="113"/>
  <c r="T53" i="113"/>
  <c r="U53" i="113"/>
  <c r="V53" i="113"/>
  <c r="W53" i="113"/>
  <c r="X53" i="113"/>
  <c r="B54" i="113"/>
  <c r="D54" i="113"/>
  <c r="E54" i="113"/>
  <c r="F54" i="113"/>
  <c r="G54" i="113"/>
  <c r="H54" i="113"/>
  <c r="J54" i="113"/>
  <c r="K54" i="113"/>
  <c r="L54" i="113"/>
  <c r="M54" i="113"/>
  <c r="O54" i="113"/>
  <c r="P54" i="113"/>
  <c r="Q54" i="113"/>
  <c r="R54" i="113"/>
  <c r="T54" i="113"/>
  <c r="U54" i="113"/>
  <c r="V54" i="113"/>
  <c r="W54" i="113"/>
  <c r="B55" i="113"/>
  <c r="D55" i="113"/>
  <c r="E55" i="113"/>
  <c r="F55" i="113"/>
  <c r="G55" i="113"/>
  <c r="H55" i="113"/>
  <c r="I55" i="113"/>
  <c r="J55" i="113"/>
  <c r="K55" i="113"/>
  <c r="M55" i="113"/>
  <c r="N55" i="113"/>
  <c r="O55" i="113"/>
  <c r="P55" i="113"/>
  <c r="Q55" i="113"/>
  <c r="R55" i="113"/>
  <c r="S55" i="113"/>
  <c r="T55" i="113"/>
  <c r="U55" i="113"/>
  <c r="W55" i="113"/>
  <c r="X55" i="113"/>
  <c r="B56" i="113"/>
  <c r="D56" i="113"/>
  <c r="E56" i="113"/>
  <c r="F56" i="113"/>
  <c r="G56" i="113"/>
  <c r="H56" i="113"/>
  <c r="I56" i="113"/>
  <c r="J56" i="113"/>
  <c r="K56" i="113"/>
  <c r="L56" i="113"/>
  <c r="M56" i="113"/>
  <c r="N56" i="113"/>
  <c r="O56" i="113"/>
  <c r="Q56" i="113"/>
  <c r="R56" i="113"/>
  <c r="S56" i="113"/>
  <c r="T56" i="113"/>
  <c r="U56" i="113"/>
  <c r="V56" i="113"/>
  <c r="W56" i="113"/>
  <c r="X56" i="113"/>
  <c r="A98" i="113"/>
  <c r="A39" i="113" s="1"/>
  <c r="G98" i="113"/>
  <c r="H39" i="113" s="1"/>
  <c r="Y39" i="113" s="1"/>
  <c r="G107" i="113"/>
  <c r="I48" i="113" s="1"/>
  <c r="Y48" i="113" s="1"/>
  <c r="A86" i="113"/>
  <c r="A27" i="113" s="1"/>
  <c r="G86" i="113"/>
  <c r="M27" i="113" s="1"/>
  <c r="Y27" i="113" s="1"/>
  <c r="A87" i="113"/>
  <c r="A28" i="113" s="1"/>
  <c r="G87" i="113"/>
  <c r="N28" i="113" s="1"/>
  <c r="Y28" i="113" s="1"/>
  <c r="A88" i="113"/>
  <c r="A29" i="113" s="1"/>
  <c r="G88" i="113"/>
  <c r="O29" i="113" s="1"/>
  <c r="Y29" i="113" s="1"/>
  <c r="A89" i="113"/>
  <c r="A30" i="113" s="1"/>
  <c r="G89" i="113"/>
  <c r="S30" i="113" s="1"/>
  <c r="Y30" i="113" s="1"/>
  <c r="A90" i="113"/>
  <c r="A31" i="113" s="1"/>
  <c r="G90" i="113"/>
  <c r="A91" i="113"/>
  <c r="A32" i="113" s="1"/>
  <c r="G91" i="113"/>
  <c r="G84" i="113"/>
  <c r="E25" i="113" s="1"/>
  <c r="Y25" i="113" s="1"/>
  <c r="A64" i="113"/>
  <c r="A5" i="113" s="1"/>
  <c r="G64" i="113"/>
  <c r="A65" i="113"/>
  <c r="A6" i="113" s="1"/>
  <c r="G65" i="113"/>
  <c r="G72" i="113"/>
  <c r="E13" i="113" s="1"/>
  <c r="Y13" i="113" s="1"/>
  <c r="A72" i="113"/>
  <c r="A13" i="113" s="1"/>
  <c r="A96" i="113"/>
  <c r="A37" i="113" s="1"/>
  <c r="G96" i="113"/>
  <c r="H37" i="113" s="1"/>
  <c r="Y37" i="113" s="1"/>
  <c r="A97" i="113"/>
  <c r="A38" i="113" s="1"/>
  <c r="G97" i="113"/>
  <c r="A99" i="113"/>
  <c r="A40" i="113" s="1"/>
  <c r="G99" i="113"/>
  <c r="I40" i="113" s="1"/>
  <c r="Y40" i="113" s="1"/>
  <c r="A100" i="113"/>
  <c r="A41" i="113" s="1"/>
  <c r="G100" i="113"/>
  <c r="I41" i="113" s="1"/>
  <c r="Y41" i="113" s="1"/>
  <c r="A101" i="113"/>
  <c r="A42" i="113" s="1"/>
  <c r="G101" i="113"/>
  <c r="I42" i="113" s="1"/>
  <c r="Y42" i="113" s="1"/>
  <c r="A102" i="113"/>
  <c r="A43" i="113" s="1"/>
  <c r="G102" i="113"/>
  <c r="I43" i="113" s="1"/>
  <c r="Y43" i="113" s="1"/>
  <c r="A103" i="113"/>
  <c r="A44" i="113" s="1"/>
  <c r="G103" i="113"/>
  <c r="J44" i="113" s="1"/>
  <c r="Y44" i="113" s="1"/>
  <c r="A104" i="113"/>
  <c r="A45" i="113" s="1"/>
  <c r="G104" i="113"/>
  <c r="K45" i="113" s="1"/>
  <c r="Y45" i="113" s="1"/>
  <c r="A105" i="113"/>
  <c r="A46" i="113" s="1"/>
  <c r="G105" i="113"/>
  <c r="P46" i="113" s="1"/>
  <c r="Y46" i="113" s="1"/>
  <c r="A106" i="113"/>
  <c r="A47" i="113" s="1"/>
  <c r="G106" i="113"/>
  <c r="I47" i="113" s="1"/>
  <c r="Y47" i="113" s="1"/>
  <c r="A107" i="113"/>
  <c r="A48" i="113" s="1"/>
  <c r="A108" i="113"/>
  <c r="A49" i="113" s="1"/>
  <c r="G108" i="113"/>
  <c r="E49" i="113" s="1"/>
  <c r="Y49" i="113" s="1"/>
  <c r="A109" i="113"/>
  <c r="A50" i="113" s="1"/>
  <c r="G109" i="113"/>
  <c r="G50" i="113" s="1"/>
  <c r="Y50" i="113" s="1"/>
  <c r="A110" i="113"/>
  <c r="A51" i="113" s="1"/>
  <c r="G110" i="113"/>
  <c r="H51" i="113" s="1"/>
  <c r="Y51" i="113" s="1"/>
  <c r="A111" i="113"/>
  <c r="A52" i="113" s="1"/>
  <c r="G111" i="113"/>
  <c r="J52" i="113" s="1"/>
  <c r="Y52" i="113" s="1"/>
  <c r="A112" i="113"/>
  <c r="A53" i="113" s="1"/>
  <c r="G112" i="113"/>
  <c r="I53" i="113" s="1"/>
  <c r="Y53" i="113" s="1"/>
  <c r="A113" i="113"/>
  <c r="A54" i="113" s="1"/>
  <c r="G113" i="113"/>
  <c r="A67" i="113"/>
  <c r="A8" i="113" s="1"/>
  <c r="G67" i="113"/>
  <c r="F8" i="113" s="1"/>
  <c r="Y8" i="113" s="1"/>
  <c r="A68" i="113"/>
  <c r="A9" i="113" s="1"/>
  <c r="G68" i="113"/>
  <c r="F9" i="113" s="1"/>
  <c r="Y9" i="113" s="1"/>
  <c r="A69" i="113"/>
  <c r="A10" i="113" s="1"/>
  <c r="G69" i="113"/>
  <c r="F10" i="113" s="1"/>
  <c r="Y10" i="113" s="1"/>
  <c r="A70" i="113"/>
  <c r="A11" i="113" s="1"/>
  <c r="G70" i="113"/>
  <c r="F11" i="113" s="1"/>
  <c r="Y11" i="113" s="1"/>
  <c r="A71" i="113"/>
  <c r="A12" i="113" s="1"/>
  <c r="G71" i="113"/>
  <c r="F12" i="113" s="1"/>
  <c r="Y12" i="113" s="1"/>
  <c r="A73" i="113"/>
  <c r="A14" i="113" s="1"/>
  <c r="G73" i="113"/>
  <c r="J14" i="113" s="1"/>
  <c r="Y14" i="113" s="1"/>
  <c r="A74" i="113"/>
  <c r="A15" i="113" s="1"/>
  <c r="G74" i="113"/>
  <c r="J15" i="113" s="1"/>
  <c r="Y15" i="113" s="1"/>
  <c r="A75" i="113"/>
  <c r="A16" i="113" s="1"/>
  <c r="G75" i="113"/>
  <c r="P16" i="113" s="1"/>
  <c r="Y16" i="113" s="1"/>
  <c r="A76" i="113"/>
  <c r="A17" i="113" s="1"/>
  <c r="G76" i="113"/>
  <c r="J17" i="113" s="1"/>
  <c r="Y17" i="113" s="1"/>
  <c r="A77" i="113"/>
  <c r="A18" i="113" s="1"/>
  <c r="G77" i="113"/>
  <c r="J18" i="113" s="1"/>
  <c r="Y18" i="113" s="1"/>
  <c r="A78" i="113"/>
  <c r="A19" i="113" s="1"/>
  <c r="G78" i="113"/>
  <c r="K19" i="113" s="1"/>
  <c r="Y19" i="113" s="1"/>
  <c r="A79" i="113"/>
  <c r="A20" i="113" s="1"/>
  <c r="G79" i="113"/>
  <c r="E20" i="113" s="1"/>
  <c r="Y20" i="113" s="1"/>
  <c r="A80" i="113"/>
  <c r="A21" i="113" s="1"/>
  <c r="G80" i="113"/>
  <c r="E21" i="113" s="1"/>
  <c r="Y21" i="113" s="1"/>
  <c r="A81" i="113"/>
  <c r="A22" i="113" s="1"/>
  <c r="G81" i="113"/>
  <c r="E22" i="113" s="1"/>
  <c r="Y22" i="113" s="1"/>
  <c r="A82" i="113"/>
  <c r="A23" i="113" s="1"/>
  <c r="G82" i="113"/>
  <c r="E23" i="113" s="1"/>
  <c r="Y23" i="113" s="1"/>
  <c r="A83" i="113"/>
  <c r="A24" i="113" s="1"/>
  <c r="G83" i="113"/>
  <c r="T24" i="113" s="1"/>
  <c r="Y24" i="113" s="1"/>
  <c r="G108" i="76"/>
  <c r="A108" i="76"/>
  <c r="B73" i="76"/>
  <c r="C73" i="76"/>
  <c r="D73" i="76"/>
  <c r="E73" i="76"/>
  <c r="F73" i="76"/>
  <c r="G73" i="76"/>
  <c r="H73" i="76"/>
  <c r="I73" i="76"/>
  <c r="J73" i="76"/>
  <c r="K73" i="76"/>
  <c r="L73" i="76"/>
  <c r="M73" i="76"/>
  <c r="N73" i="76"/>
  <c r="O73" i="76"/>
  <c r="P73" i="76"/>
  <c r="Q73" i="76"/>
  <c r="R73" i="76"/>
  <c r="S73" i="76"/>
  <c r="T73" i="76"/>
  <c r="U73" i="76"/>
  <c r="V73" i="76"/>
  <c r="W73" i="76"/>
  <c r="X73" i="76"/>
  <c r="Y73" i="76"/>
  <c r="B74" i="76"/>
  <c r="C74" i="76"/>
  <c r="D74" i="76"/>
  <c r="E74" i="76"/>
  <c r="F74" i="76"/>
  <c r="G74" i="76"/>
  <c r="H74" i="76"/>
  <c r="I74" i="76"/>
  <c r="J74" i="76"/>
  <c r="K74" i="76"/>
  <c r="L74" i="76"/>
  <c r="M74" i="76"/>
  <c r="N74" i="76"/>
  <c r="O74" i="76"/>
  <c r="P74" i="76"/>
  <c r="Q74" i="76"/>
  <c r="R74" i="76"/>
  <c r="S74" i="76"/>
  <c r="T74" i="76"/>
  <c r="U74" i="76"/>
  <c r="V74" i="76"/>
  <c r="W74" i="76"/>
  <c r="X74" i="76"/>
  <c r="Y74" i="76"/>
  <c r="B5" i="76"/>
  <c r="C5" i="76"/>
  <c r="E5" i="76"/>
  <c r="G5" i="76"/>
  <c r="I5" i="76"/>
  <c r="K5" i="76"/>
  <c r="M5" i="76"/>
  <c r="O5" i="76"/>
  <c r="Q5" i="76"/>
  <c r="S5" i="76"/>
  <c r="U5" i="76"/>
  <c r="W5" i="76"/>
  <c r="B6" i="76"/>
  <c r="C6" i="76"/>
  <c r="D6" i="76"/>
  <c r="E6" i="76"/>
  <c r="F6" i="76"/>
  <c r="G6" i="76"/>
  <c r="H6" i="76"/>
  <c r="I6" i="76"/>
  <c r="J6" i="76"/>
  <c r="K6" i="76"/>
  <c r="L6" i="76"/>
  <c r="M6" i="76"/>
  <c r="N6" i="76"/>
  <c r="O6" i="76"/>
  <c r="P6" i="76"/>
  <c r="Q6" i="76"/>
  <c r="R6" i="76"/>
  <c r="S6" i="76"/>
  <c r="T6" i="76"/>
  <c r="U6" i="76"/>
  <c r="V6" i="76"/>
  <c r="W6" i="76"/>
  <c r="X6" i="76"/>
  <c r="Y6" i="76"/>
  <c r="B7" i="76"/>
  <c r="C7" i="76"/>
  <c r="D7" i="76"/>
  <c r="E7" i="76"/>
  <c r="F7" i="76"/>
  <c r="G7" i="76"/>
  <c r="H7" i="76"/>
  <c r="I7" i="76"/>
  <c r="J7" i="76"/>
  <c r="K7" i="76"/>
  <c r="L7" i="76"/>
  <c r="M7" i="76"/>
  <c r="N7" i="76"/>
  <c r="O7" i="76"/>
  <c r="P7" i="76"/>
  <c r="Q7" i="76"/>
  <c r="R7" i="76"/>
  <c r="S7" i="76"/>
  <c r="T7" i="76"/>
  <c r="U7" i="76"/>
  <c r="V7" i="76"/>
  <c r="W7" i="76"/>
  <c r="X7" i="76"/>
  <c r="Y7" i="76"/>
  <c r="A8" i="76"/>
  <c r="B8" i="76"/>
  <c r="C8" i="76"/>
  <c r="D8" i="76"/>
  <c r="E8" i="76"/>
  <c r="F8" i="76"/>
  <c r="G8" i="76"/>
  <c r="H8" i="76"/>
  <c r="I8" i="76"/>
  <c r="J8" i="76"/>
  <c r="K8" i="76"/>
  <c r="L8" i="76"/>
  <c r="M8" i="76"/>
  <c r="N8" i="76"/>
  <c r="O8" i="76"/>
  <c r="P8" i="76"/>
  <c r="Q8" i="76"/>
  <c r="R8" i="76"/>
  <c r="S8" i="76"/>
  <c r="T8" i="76"/>
  <c r="U8" i="76"/>
  <c r="V8" i="76"/>
  <c r="W8" i="76"/>
  <c r="X8" i="76"/>
  <c r="Y8" i="76"/>
  <c r="B9" i="76"/>
  <c r="C9" i="76"/>
  <c r="D9" i="76"/>
  <c r="E9" i="76"/>
  <c r="F9" i="76"/>
  <c r="G9" i="76"/>
  <c r="H9" i="76"/>
  <c r="I9" i="76"/>
  <c r="J9" i="76"/>
  <c r="K9" i="76"/>
  <c r="L9" i="76"/>
  <c r="M9" i="76"/>
  <c r="N9" i="76"/>
  <c r="O9" i="76"/>
  <c r="P9" i="76"/>
  <c r="Q9" i="76"/>
  <c r="R9" i="76"/>
  <c r="S9" i="76"/>
  <c r="T9" i="76"/>
  <c r="V9" i="76"/>
  <c r="W9" i="76"/>
  <c r="X9" i="76"/>
  <c r="B10" i="76"/>
  <c r="C10" i="76"/>
  <c r="D10" i="76"/>
  <c r="E10" i="76"/>
  <c r="F10" i="76"/>
  <c r="G10" i="76"/>
  <c r="I10" i="76"/>
  <c r="J10" i="76"/>
  <c r="K10" i="76"/>
  <c r="L10" i="76"/>
  <c r="M10" i="76"/>
  <c r="N10" i="76"/>
  <c r="O10" i="76"/>
  <c r="P10" i="76"/>
  <c r="Q10" i="76"/>
  <c r="R10" i="76"/>
  <c r="S10" i="76"/>
  <c r="T10" i="76"/>
  <c r="U10" i="76"/>
  <c r="V10" i="76"/>
  <c r="W10" i="76"/>
  <c r="X10" i="76"/>
  <c r="B11" i="76"/>
  <c r="C11" i="76"/>
  <c r="D11" i="76"/>
  <c r="E11" i="76"/>
  <c r="F11" i="76"/>
  <c r="G11" i="76"/>
  <c r="H11" i="76"/>
  <c r="J11" i="76"/>
  <c r="K11" i="76"/>
  <c r="L11" i="76"/>
  <c r="M11" i="76"/>
  <c r="N11" i="76"/>
  <c r="O11" i="76"/>
  <c r="P11" i="76"/>
  <c r="Q11" i="76"/>
  <c r="R11" i="76"/>
  <c r="S11" i="76"/>
  <c r="T11" i="76"/>
  <c r="U11" i="76"/>
  <c r="V11" i="76"/>
  <c r="W11" i="76"/>
  <c r="X11" i="76"/>
  <c r="B12" i="76"/>
  <c r="C12" i="76"/>
  <c r="D12" i="76"/>
  <c r="F12" i="76"/>
  <c r="G12" i="76"/>
  <c r="H12" i="76"/>
  <c r="I12" i="76"/>
  <c r="J12" i="76"/>
  <c r="K12" i="76"/>
  <c r="L12" i="76"/>
  <c r="M12" i="76"/>
  <c r="N12" i="76"/>
  <c r="O12" i="76"/>
  <c r="P12" i="76"/>
  <c r="Q12" i="76"/>
  <c r="R12" i="76"/>
  <c r="S12" i="76"/>
  <c r="T12" i="76"/>
  <c r="U12" i="76"/>
  <c r="V12" i="76"/>
  <c r="W12" i="76"/>
  <c r="X12" i="76"/>
  <c r="B13" i="76"/>
  <c r="C13" i="76"/>
  <c r="D13" i="76"/>
  <c r="E13" i="76"/>
  <c r="F13" i="76"/>
  <c r="G13" i="76"/>
  <c r="I13" i="76"/>
  <c r="J13" i="76"/>
  <c r="K13" i="76"/>
  <c r="L13" i="76"/>
  <c r="M13" i="76"/>
  <c r="N13" i="76"/>
  <c r="O13" i="76"/>
  <c r="P13" i="76"/>
  <c r="Q13" i="76"/>
  <c r="R13" i="76"/>
  <c r="S13" i="76"/>
  <c r="T13" i="76"/>
  <c r="U13" i="76"/>
  <c r="V13" i="76"/>
  <c r="W13" i="76"/>
  <c r="X13" i="76"/>
  <c r="B14" i="76"/>
  <c r="C14" i="76"/>
  <c r="D14" i="76"/>
  <c r="E14" i="76"/>
  <c r="F14" i="76"/>
  <c r="G14" i="76"/>
  <c r="I14" i="76"/>
  <c r="J14" i="76"/>
  <c r="K14" i="76"/>
  <c r="L14" i="76"/>
  <c r="M14" i="76"/>
  <c r="N14" i="76"/>
  <c r="O14" i="76"/>
  <c r="P14" i="76"/>
  <c r="Q14" i="76"/>
  <c r="R14" i="76"/>
  <c r="S14" i="76"/>
  <c r="T14" i="76"/>
  <c r="U14" i="76"/>
  <c r="V14" i="76"/>
  <c r="W14" i="76"/>
  <c r="X14" i="76"/>
  <c r="B15" i="76"/>
  <c r="C15" i="76"/>
  <c r="D15" i="76"/>
  <c r="E15" i="76"/>
  <c r="F15" i="76"/>
  <c r="G15" i="76"/>
  <c r="H15" i="76"/>
  <c r="I15" i="76"/>
  <c r="J15" i="76"/>
  <c r="K15" i="76"/>
  <c r="L15" i="76"/>
  <c r="M15" i="76"/>
  <c r="N15" i="76"/>
  <c r="O15" i="76"/>
  <c r="P15" i="76"/>
  <c r="Q15" i="76"/>
  <c r="R15" i="76"/>
  <c r="S15" i="76"/>
  <c r="T15" i="76"/>
  <c r="U15" i="76"/>
  <c r="V15" i="76"/>
  <c r="W15" i="76"/>
  <c r="X15" i="76"/>
  <c r="Y15" i="76"/>
  <c r="B16" i="76"/>
  <c r="C16" i="76"/>
  <c r="D16" i="76"/>
  <c r="E16" i="76"/>
  <c r="F16" i="76"/>
  <c r="G16" i="76"/>
  <c r="H16" i="76"/>
  <c r="I16" i="76"/>
  <c r="J16" i="76"/>
  <c r="K16" i="76"/>
  <c r="L16" i="76"/>
  <c r="M16" i="76"/>
  <c r="N16" i="76"/>
  <c r="O16" i="76"/>
  <c r="P16" i="76"/>
  <c r="Q16" i="76"/>
  <c r="R16" i="76"/>
  <c r="S16" i="76"/>
  <c r="T16" i="76"/>
  <c r="U16" i="76"/>
  <c r="V16" i="76"/>
  <c r="W16" i="76"/>
  <c r="X16" i="76"/>
  <c r="Y16" i="76"/>
  <c r="B17" i="76"/>
  <c r="C17" i="76"/>
  <c r="D17" i="76"/>
  <c r="E17" i="76"/>
  <c r="F17" i="76"/>
  <c r="G17" i="76"/>
  <c r="H17" i="76"/>
  <c r="I17" i="76"/>
  <c r="J17" i="76"/>
  <c r="K17" i="76"/>
  <c r="L17" i="76"/>
  <c r="M17" i="76"/>
  <c r="N17" i="76"/>
  <c r="O17" i="76"/>
  <c r="P17" i="76"/>
  <c r="Q17" i="76"/>
  <c r="R17" i="76"/>
  <c r="S17" i="76"/>
  <c r="T17" i="76"/>
  <c r="U17" i="76"/>
  <c r="V17" i="76"/>
  <c r="W17" i="76"/>
  <c r="X17" i="76"/>
  <c r="Y17" i="76"/>
  <c r="A18" i="76"/>
  <c r="B18" i="76"/>
  <c r="C18" i="76"/>
  <c r="D18" i="76"/>
  <c r="E18" i="76"/>
  <c r="F18" i="76"/>
  <c r="G18" i="76"/>
  <c r="H18" i="76"/>
  <c r="I18" i="76"/>
  <c r="J18" i="76"/>
  <c r="K18" i="76"/>
  <c r="L18" i="76"/>
  <c r="M18" i="76"/>
  <c r="N18" i="76"/>
  <c r="O18" i="76"/>
  <c r="P18" i="76"/>
  <c r="Q18" i="76"/>
  <c r="R18" i="76"/>
  <c r="S18" i="76"/>
  <c r="T18" i="76"/>
  <c r="U18" i="76"/>
  <c r="V18" i="76"/>
  <c r="W18" i="76"/>
  <c r="X18" i="76"/>
  <c r="Y18" i="76"/>
  <c r="B19" i="76"/>
  <c r="C19" i="76"/>
  <c r="D19" i="76"/>
  <c r="E19" i="76"/>
  <c r="G19" i="76"/>
  <c r="H19" i="76"/>
  <c r="I19" i="76"/>
  <c r="J19" i="76"/>
  <c r="K19" i="76"/>
  <c r="L19" i="76"/>
  <c r="M19" i="76"/>
  <c r="N19" i="76"/>
  <c r="O19" i="76"/>
  <c r="P19" i="76"/>
  <c r="Q19" i="76"/>
  <c r="R19" i="76"/>
  <c r="S19" i="76"/>
  <c r="T19" i="76"/>
  <c r="U19" i="76"/>
  <c r="V19" i="76"/>
  <c r="W19" i="76"/>
  <c r="X19" i="76"/>
  <c r="B20" i="76"/>
  <c r="C20" i="76"/>
  <c r="D20" i="76"/>
  <c r="E20" i="76"/>
  <c r="G20" i="76"/>
  <c r="H20" i="76"/>
  <c r="I20" i="76"/>
  <c r="J20" i="76"/>
  <c r="K20" i="76"/>
  <c r="L20" i="76"/>
  <c r="M20" i="76"/>
  <c r="N20" i="76"/>
  <c r="O20" i="76"/>
  <c r="P20" i="76"/>
  <c r="Q20" i="76"/>
  <c r="R20" i="76"/>
  <c r="S20" i="76"/>
  <c r="T20" i="76"/>
  <c r="U20" i="76"/>
  <c r="V20" i="76"/>
  <c r="W20" i="76"/>
  <c r="X20" i="76"/>
  <c r="B21" i="76"/>
  <c r="C21" i="76"/>
  <c r="D21" i="76"/>
  <c r="E21" i="76"/>
  <c r="G21" i="76"/>
  <c r="H21" i="76"/>
  <c r="I21" i="76"/>
  <c r="J21" i="76"/>
  <c r="K21" i="76"/>
  <c r="L21" i="76"/>
  <c r="M21" i="76"/>
  <c r="N21" i="76"/>
  <c r="O21" i="76"/>
  <c r="P21" i="76"/>
  <c r="Q21" i="76"/>
  <c r="R21" i="76"/>
  <c r="S21" i="76"/>
  <c r="T21" i="76"/>
  <c r="U21" i="76"/>
  <c r="V21" i="76"/>
  <c r="W21" i="76"/>
  <c r="X21" i="76"/>
  <c r="B22" i="76"/>
  <c r="C22" i="76"/>
  <c r="D22" i="76"/>
  <c r="E22" i="76"/>
  <c r="G22" i="76"/>
  <c r="H22" i="76"/>
  <c r="I22" i="76"/>
  <c r="J22" i="76"/>
  <c r="K22" i="76"/>
  <c r="L22" i="76"/>
  <c r="M22" i="76"/>
  <c r="N22" i="76"/>
  <c r="O22" i="76"/>
  <c r="P22" i="76"/>
  <c r="Q22" i="76"/>
  <c r="R22" i="76"/>
  <c r="S22" i="76"/>
  <c r="T22" i="76"/>
  <c r="U22" i="76"/>
  <c r="V22" i="76"/>
  <c r="W22" i="76"/>
  <c r="X22" i="76"/>
  <c r="B23" i="76"/>
  <c r="C23" i="76"/>
  <c r="E23" i="76"/>
  <c r="F23" i="76"/>
  <c r="G23" i="76"/>
  <c r="H23" i="76"/>
  <c r="I23" i="76"/>
  <c r="J23" i="76"/>
  <c r="K23" i="76"/>
  <c r="L23" i="76"/>
  <c r="M23" i="76"/>
  <c r="N23" i="76"/>
  <c r="O23" i="76"/>
  <c r="P23" i="76"/>
  <c r="Q23" i="76"/>
  <c r="R23" i="76"/>
  <c r="S23" i="76"/>
  <c r="T23" i="76"/>
  <c r="U23" i="76"/>
  <c r="V23" i="76"/>
  <c r="W23" i="76"/>
  <c r="X23" i="76"/>
  <c r="B24" i="76"/>
  <c r="C24" i="76"/>
  <c r="E24" i="76"/>
  <c r="F24" i="76"/>
  <c r="G24" i="76"/>
  <c r="H24" i="76"/>
  <c r="J24" i="76"/>
  <c r="K24" i="76"/>
  <c r="L24" i="76"/>
  <c r="M24" i="76"/>
  <c r="O24" i="76"/>
  <c r="P24" i="76"/>
  <c r="Q24" i="76"/>
  <c r="R24" i="76"/>
  <c r="T24" i="76"/>
  <c r="U24" i="76"/>
  <c r="V24" i="76"/>
  <c r="W24" i="76"/>
  <c r="B25" i="76"/>
  <c r="C25" i="76"/>
  <c r="D25" i="76"/>
  <c r="E25" i="76"/>
  <c r="F25" i="76"/>
  <c r="H25" i="76"/>
  <c r="I25" i="76"/>
  <c r="J25" i="76"/>
  <c r="K25" i="76"/>
  <c r="L25" i="76"/>
  <c r="M25" i="76"/>
  <c r="N25" i="76"/>
  <c r="O25" i="76"/>
  <c r="P25" i="76"/>
  <c r="Q25" i="76"/>
  <c r="R25" i="76"/>
  <c r="S25" i="76"/>
  <c r="T25" i="76"/>
  <c r="U25" i="76"/>
  <c r="V25" i="76"/>
  <c r="W25" i="76"/>
  <c r="X25" i="76"/>
  <c r="B26" i="76"/>
  <c r="C26" i="76"/>
  <c r="D26" i="76"/>
  <c r="E26" i="76"/>
  <c r="F26" i="76"/>
  <c r="G26" i="76"/>
  <c r="H26" i="76"/>
  <c r="J26" i="76"/>
  <c r="K26" i="76"/>
  <c r="L26" i="76"/>
  <c r="M26" i="76"/>
  <c r="N26" i="76"/>
  <c r="O26" i="76"/>
  <c r="P26" i="76"/>
  <c r="Q26" i="76"/>
  <c r="R26" i="76"/>
  <c r="S26" i="76"/>
  <c r="T26" i="76"/>
  <c r="U26" i="76"/>
  <c r="V26" i="76"/>
  <c r="W26" i="76"/>
  <c r="X26" i="76"/>
  <c r="B27" i="76"/>
  <c r="C27" i="76"/>
  <c r="D27" i="76"/>
  <c r="E27" i="76"/>
  <c r="F27" i="76"/>
  <c r="H27" i="76"/>
  <c r="I27" i="76"/>
  <c r="J27" i="76"/>
  <c r="K27" i="76"/>
  <c r="L27" i="76"/>
  <c r="M27" i="76"/>
  <c r="N27" i="76"/>
  <c r="O27" i="76"/>
  <c r="P27" i="76"/>
  <c r="Q27" i="76"/>
  <c r="R27" i="76"/>
  <c r="S27" i="76"/>
  <c r="T27" i="76"/>
  <c r="U27" i="76"/>
  <c r="V27" i="76"/>
  <c r="W27" i="76"/>
  <c r="X27" i="76"/>
  <c r="B28" i="76"/>
  <c r="C28" i="76"/>
  <c r="D28" i="76"/>
  <c r="E28" i="76"/>
  <c r="F28" i="76"/>
  <c r="G28" i="76"/>
  <c r="H28" i="76"/>
  <c r="I28" i="76"/>
  <c r="J28" i="76"/>
  <c r="K28" i="76"/>
  <c r="L28" i="76"/>
  <c r="M28" i="76"/>
  <c r="N28" i="76"/>
  <c r="O28" i="76"/>
  <c r="P28" i="76"/>
  <c r="Q28" i="76"/>
  <c r="R28" i="76"/>
  <c r="S28" i="76"/>
  <c r="T28" i="76"/>
  <c r="U28" i="76"/>
  <c r="V28" i="76"/>
  <c r="W28" i="76"/>
  <c r="X28" i="76"/>
  <c r="Y28" i="76"/>
  <c r="A29" i="76"/>
  <c r="B29" i="76"/>
  <c r="C29" i="76"/>
  <c r="D29" i="76"/>
  <c r="E29" i="76"/>
  <c r="F29" i="76"/>
  <c r="G29" i="76"/>
  <c r="H29" i="76"/>
  <c r="I29" i="76"/>
  <c r="J29" i="76"/>
  <c r="K29" i="76"/>
  <c r="L29" i="76"/>
  <c r="M29" i="76"/>
  <c r="N29" i="76"/>
  <c r="O29" i="76"/>
  <c r="P29" i="76"/>
  <c r="Q29" i="76"/>
  <c r="R29" i="76"/>
  <c r="S29" i="76"/>
  <c r="T29" i="76"/>
  <c r="U29" i="76"/>
  <c r="V29" i="76"/>
  <c r="W29" i="76"/>
  <c r="X29" i="76"/>
  <c r="Y29" i="76"/>
  <c r="B30" i="76"/>
  <c r="C30" i="76"/>
  <c r="B31" i="76"/>
  <c r="C31" i="76"/>
  <c r="D31" i="76"/>
  <c r="E31" i="76"/>
  <c r="F31" i="76"/>
  <c r="G31" i="76"/>
  <c r="H31" i="76"/>
  <c r="I31" i="76"/>
  <c r="J31" i="76"/>
  <c r="K31" i="76"/>
  <c r="L31" i="76"/>
  <c r="M31" i="76"/>
  <c r="N31" i="76"/>
  <c r="O31" i="76"/>
  <c r="P31" i="76"/>
  <c r="Q31" i="76"/>
  <c r="R31" i="76"/>
  <c r="S31" i="76"/>
  <c r="T31" i="76"/>
  <c r="U31" i="76"/>
  <c r="V31" i="76"/>
  <c r="W31" i="76"/>
  <c r="X31" i="76"/>
  <c r="Y31" i="76"/>
  <c r="A32" i="76"/>
  <c r="B32" i="76"/>
  <c r="C32" i="76"/>
  <c r="D32" i="76"/>
  <c r="E32" i="76"/>
  <c r="F32" i="76"/>
  <c r="G32" i="76"/>
  <c r="H32" i="76"/>
  <c r="I32" i="76"/>
  <c r="J32" i="76"/>
  <c r="K32" i="76"/>
  <c r="L32" i="76"/>
  <c r="M32" i="76"/>
  <c r="N32" i="76"/>
  <c r="O32" i="76"/>
  <c r="P32" i="76"/>
  <c r="Q32" i="76"/>
  <c r="R32" i="76"/>
  <c r="S32" i="76"/>
  <c r="T32" i="76"/>
  <c r="U32" i="76"/>
  <c r="V32" i="76"/>
  <c r="W32" i="76"/>
  <c r="X32" i="76"/>
  <c r="Y32" i="76"/>
  <c r="B33" i="76"/>
  <c r="C33" i="76"/>
  <c r="D33" i="76"/>
  <c r="E33" i="76"/>
  <c r="F33" i="76"/>
  <c r="G33" i="76"/>
  <c r="H33" i="76"/>
  <c r="J33" i="76"/>
  <c r="K33" i="76"/>
  <c r="L33" i="76"/>
  <c r="M33" i="76"/>
  <c r="N33" i="76"/>
  <c r="O33" i="76"/>
  <c r="P33" i="76"/>
  <c r="Q33" i="76"/>
  <c r="R33" i="76"/>
  <c r="S33" i="76"/>
  <c r="T33" i="76"/>
  <c r="U33" i="76"/>
  <c r="V33" i="76"/>
  <c r="W33" i="76"/>
  <c r="X33" i="76"/>
  <c r="B34" i="76"/>
  <c r="C34" i="76"/>
  <c r="D34" i="76"/>
  <c r="E34" i="76"/>
  <c r="F34" i="76"/>
  <c r="G34" i="76"/>
  <c r="I34" i="76"/>
  <c r="J34" i="76"/>
  <c r="K34" i="76"/>
  <c r="L34" i="76"/>
  <c r="M34" i="76"/>
  <c r="N34" i="76"/>
  <c r="O34" i="76"/>
  <c r="P34" i="76"/>
  <c r="Q34" i="76"/>
  <c r="R34" i="76"/>
  <c r="S34" i="76"/>
  <c r="T34" i="76"/>
  <c r="U34" i="76"/>
  <c r="V34" i="76"/>
  <c r="W34" i="76"/>
  <c r="X34" i="76"/>
  <c r="B35" i="76"/>
  <c r="C35" i="76"/>
  <c r="D35" i="76"/>
  <c r="E35" i="76"/>
  <c r="F35" i="76"/>
  <c r="G35" i="76"/>
  <c r="H35" i="76"/>
  <c r="I35" i="76"/>
  <c r="K35" i="76"/>
  <c r="L35" i="76"/>
  <c r="M35" i="76"/>
  <c r="N35" i="76"/>
  <c r="O35" i="76"/>
  <c r="P35" i="76"/>
  <c r="Q35" i="76"/>
  <c r="R35" i="76"/>
  <c r="S35" i="76"/>
  <c r="T35" i="76"/>
  <c r="U35" i="76"/>
  <c r="V35" i="76"/>
  <c r="W35" i="76"/>
  <c r="X35" i="76"/>
  <c r="B36" i="76"/>
  <c r="C36" i="76"/>
  <c r="D36" i="76"/>
  <c r="E36" i="76"/>
  <c r="F36" i="76"/>
  <c r="G36" i="76"/>
  <c r="H36" i="76"/>
  <c r="I36" i="76"/>
  <c r="K36" i="76"/>
  <c r="L36" i="76"/>
  <c r="M36" i="76"/>
  <c r="N36" i="76"/>
  <c r="O36" i="76"/>
  <c r="P36" i="76"/>
  <c r="Q36" i="76"/>
  <c r="R36" i="76"/>
  <c r="S36" i="76"/>
  <c r="T36" i="76"/>
  <c r="U36" i="76"/>
  <c r="V36" i="76"/>
  <c r="W36" i="76"/>
  <c r="X36" i="76"/>
  <c r="B37" i="76"/>
  <c r="C37" i="76"/>
  <c r="D37" i="76"/>
  <c r="E37" i="76"/>
  <c r="F37" i="76"/>
  <c r="G37" i="76"/>
  <c r="H37" i="76"/>
  <c r="I37" i="76"/>
  <c r="J37" i="76"/>
  <c r="K37" i="76"/>
  <c r="L37" i="76"/>
  <c r="M37" i="76"/>
  <c r="N37" i="76"/>
  <c r="O37" i="76"/>
  <c r="P37" i="76"/>
  <c r="Q37" i="76"/>
  <c r="R37" i="76"/>
  <c r="S37" i="76"/>
  <c r="T37" i="76"/>
  <c r="U37" i="76"/>
  <c r="V37" i="76"/>
  <c r="W37" i="76"/>
  <c r="X37" i="76"/>
  <c r="Y37" i="76"/>
  <c r="A38" i="76"/>
  <c r="B38" i="76"/>
  <c r="C38" i="76"/>
  <c r="D38" i="76"/>
  <c r="E38" i="76"/>
  <c r="F38" i="76"/>
  <c r="G38" i="76"/>
  <c r="H38" i="76"/>
  <c r="I38" i="76"/>
  <c r="J38" i="76"/>
  <c r="K38" i="76"/>
  <c r="L38" i="76"/>
  <c r="M38" i="76"/>
  <c r="N38" i="76"/>
  <c r="O38" i="76"/>
  <c r="P38" i="76"/>
  <c r="Q38" i="76"/>
  <c r="R38" i="76"/>
  <c r="S38" i="76"/>
  <c r="T38" i="76"/>
  <c r="U38" i="76"/>
  <c r="V38" i="76"/>
  <c r="W38" i="76"/>
  <c r="X38" i="76"/>
  <c r="Y38" i="76"/>
  <c r="B39" i="76"/>
  <c r="C39" i="76"/>
  <c r="D39" i="76"/>
  <c r="E39" i="76"/>
  <c r="F39" i="76"/>
  <c r="H39" i="76"/>
  <c r="I39" i="76"/>
  <c r="J39" i="76"/>
  <c r="K39" i="76"/>
  <c r="L39" i="76"/>
  <c r="M39" i="76"/>
  <c r="N39" i="76"/>
  <c r="O39" i="76"/>
  <c r="P39" i="76"/>
  <c r="Q39" i="76"/>
  <c r="R39" i="76"/>
  <c r="S39" i="76"/>
  <c r="T39" i="76"/>
  <c r="U39" i="76"/>
  <c r="V39" i="76"/>
  <c r="W39" i="76"/>
  <c r="X39" i="76"/>
  <c r="B40" i="76"/>
  <c r="C40" i="76"/>
  <c r="D40" i="76"/>
  <c r="E40" i="76"/>
  <c r="F40" i="76"/>
  <c r="H40" i="76"/>
  <c r="I40" i="76"/>
  <c r="J40" i="76"/>
  <c r="K40" i="76"/>
  <c r="L40" i="76"/>
  <c r="M40" i="76"/>
  <c r="N40" i="76"/>
  <c r="O40" i="76"/>
  <c r="P40" i="76"/>
  <c r="Q40" i="76"/>
  <c r="R40" i="76"/>
  <c r="S40" i="76"/>
  <c r="T40" i="76"/>
  <c r="U40" i="76"/>
  <c r="V40" i="76"/>
  <c r="W40" i="76"/>
  <c r="X40" i="76"/>
  <c r="B41" i="76"/>
  <c r="C41" i="76"/>
  <c r="D41" i="76"/>
  <c r="E41" i="76"/>
  <c r="F41" i="76"/>
  <c r="G41" i="76"/>
  <c r="H41" i="76"/>
  <c r="I41" i="76"/>
  <c r="J41" i="76"/>
  <c r="K41" i="76"/>
  <c r="L41" i="76"/>
  <c r="M41" i="76"/>
  <c r="N41" i="76"/>
  <c r="O41" i="76"/>
  <c r="P41" i="76"/>
  <c r="Q41" i="76"/>
  <c r="R41" i="76"/>
  <c r="S41" i="76"/>
  <c r="T41" i="76"/>
  <c r="U41" i="76"/>
  <c r="V41" i="76"/>
  <c r="W41" i="76"/>
  <c r="X41" i="76"/>
  <c r="Y41" i="76"/>
  <c r="B42" i="76"/>
  <c r="C42" i="76"/>
  <c r="D42" i="76"/>
  <c r="E42" i="76"/>
  <c r="F42" i="76"/>
  <c r="G42" i="76"/>
  <c r="H42" i="76"/>
  <c r="I42" i="76"/>
  <c r="J42" i="76"/>
  <c r="K42" i="76"/>
  <c r="L42" i="76"/>
  <c r="M42" i="76"/>
  <c r="N42" i="76"/>
  <c r="O42" i="76"/>
  <c r="P42" i="76"/>
  <c r="Q42" i="76"/>
  <c r="R42" i="76"/>
  <c r="S42" i="76"/>
  <c r="T42" i="76"/>
  <c r="U42" i="76"/>
  <c r="V42" i="76"/>
  <c r="W42" i="76"/>
  <c r="X42" i="76"/>
  <c r="Y42" i="76"/>
  <c r="B43" i="76"/>
  <c r="C43" i="76"/>
  <c r="D43" i="76"/>
  <c r="F43" i="76"/>
  <c r="G43" i="76"/>
  <c r="H43" i="76"/>
  <c r="I43" i="76"/>
  <c r="J43" i="76"/>
  <c r="K43" i="76"/>
  <c r="L43" i="76"/>
  <c r="M43" i="76"/>
  <c r="N43" i="76"/>
  <c r="P43" i="76"/>
  <c r="Q43" i="76"/>
  <c r="R43" i="76"/>
  <c r="S43" i="76"/>
  <c r="T43" i="76"/>
  <c r="U43" i="76"/>
  <c r="V43" i="76"/>
  <c r="W43" i="76"/>
  <c r="X43" i="76"/>
  <c r="B44" i="76"/>
  <c r="C44" i="76"/>
  <c r="D44" i="76"/>
  <c r="E44" i="76"/>
  <c r="F44" i="76"/>
  <c r="G44" i="76"/>
  <c r="H44" i="76"/>
  <c r="I44" i="76"/>
  <c r="J44" i="76"/>
  <c r="K44" i="76"/>
  <c r="L44" i="76"/>
  <c r="M44" i="76"/>
  <c r="N44" i="76"/>
  <c r="O44" i="76"/>
  <c r="P44" i="76"/>
  <c r="Q44" i="76"/>
  <c r="R44" i="76"/>
  <c r="S44" i="76"/>
  <c r="T44" i="76"/>
  <c r="U44" i="76"/>
  <c r="V44" i="76"/>
  <c r="W44" i="76"/>
  <c r="X44" i="76"/>
  <c r="Y44" i="76"/>
  <c r="A45" i="76"/>
  <c r="B45" i="76"/>
  <c r="C45" i="76"/>
  <c r="D45" i="76"/>
  <c r="E45" i="76"/>
  <c r="F45" i="76"/>
  <c r="G45" i="76"/>
  <c r="H45" i="76"/>
  <c r="I45" i="76"/>
  <c r="J45" i="76"/>
  <c r="K45" i="76"/>
  <c r="L45" i="76"/>
  <c r="M45" i="76"/>
  <c r="N45" i="76"/>
  <c r="O45" i="76"/>
  <c r="P45" i="76"/>
  <c r="Q45" i="76"/>
  <c r="R45" i="76"/>
  <c r="S45" i="76"/>
  <c r="T45" i="76"/>
  <c r="U45" i="76"/>
  <c r="V45" i="76"/>
  <c r="W45" i="76"/>
  <c r="X45" i="76"/>
  <c r="Y45" i="76"/>
  <c r="B46" i="76"/>
  <c r="C46" i="76"/>
  <c r="D46" i="76"/>
  <c r="E46" i="76"/>
  <c r="F46" i="76"/>
  <c r="G46" i="76"/>
  <c r="H46" i="76"/>
  <c r="J46" i="76"/>
  <c r="K46" i="76"/>
  <c r="L46" i="76"/>
  <c r="M46" i="76"/>
  <c r="N46" i="76"/>
  <c r="O46" i="76"/>
  <c r="P46" i="76"/>
  <c r="Q46" i="76"/>
  <c r="R46" i="76"/>
  <c r="S46" i="76"/>
  <c r="T46" i="76"/>
  <c r="U46" i="76"/>
  <c r="V46" i="76"/>
  <c r="W46" i="76"/>
  <c r="X46" i="76"/>
  <c r="B47" i="76"/>
  <c r="C47" i="76"/>
  <c r="E47" i="76"/>
  <c r="F47" i="76"/>
  <c r="G47" i="76"/>
  <c r="H47" i="76"/>
  <c r="I47" i="76"/>
  <c r="J47" i="76"/>
  <c r="K47" i="76"/>
  <c r="L47" i="76"/>
  <c r="M47" i="76"/>
  <c r="N47" i="76"/>
  <c r="O47" i="76"/>
  <c r="P47" i="76"/>
  <c r="Q47" i="76"/>
  <c r="R47" i="76"/>
  <c r="S47" i="76"/>
  <c r="T47" i="76"/>
  <c r="U47" i="76"/>
  <c r="V47" i="76"/>
  <c r="W47" i="76"/>
  <c r="B48" i="76"/>
  <c r="C48" i="76"/>
  <c r="D48" i="76"/>
  <c r="E48" i="76"/>
  <c r="F48" i="76"/>
  <c r="G48" i="76"/>
  <c r="I48" i="76"/>
  <c r="J48" i="76"/>
  <c r="K48" i="76"/>
  <c r="L48" i="76"/>
  <c r="M48" i="76"/>
  <c r="N48" i="76"/>
  <c r="O48" i="76"/>
  <c r="P48" i="76"/>
  <c r="Q48" i="76"/>
  <c r="R48" i="76"/>
  <c r="S48" i="76"/>
  <c r="T48" i="76"/>
  <c r="U48" i="76"/>
  <c r="V48" i="76"/>
  <c r="W48" i="76"/>
  <c r="X48" i="76"/>
  <c r="B49" i="76"/>
  <c r="C49" i="76"/>
  <c r="D49" i="76"/>
  <c r="E49" i="76"/>
  <c r="F49" i="76"/>
  <c r="G49" i="76"/>
  <c r="I49" i="76"/>
  <c r="J49" i="76"/>
  <c r="K49" i="76"/>
  <c r="L49" i="76"/>
  <c r="M49" i="76"/>
  <c r="N49" i="76"/>
  <c r="O49" i="76"/>
  <c r="P49" i="76"/>
  <c r="Q49" i="76"/>
  <c r="R49" i="76"/>
  <c r="S49" i="76"/>
  <c r="T49" i="76"/>
  <c r="U49" i="76"/>
  <c r="V49" i="76"/>
  <c r="W49" i="76"/>
  <c r="X49" i="76"/>
  <c r="B50" i="76"/>
  <c r="C50" i="76"/>
  <c r="D50" i="76"/>
  <c r="E50" i="76"/>
  <c r="F50" i="76"/>
  <c r="G50" i="76"/>
  <c r="H50" i="76"/>
  <c r="I50" i="76"/>
  <c r="K50" i="76"/>
  <c r="L50" i="76"/>
  <c r="M50" i="76"/>
  <c r="N50" i="76"/>
  <c r="O50" i="76"/>
  <c r="P50" i="76"/>
  <c r="Q50" i="76"/>
  <c r="R50" i="76"/>
  <c r="S50" i="76"/>
  <c r="T50" i="76"/>
  <c r="U50" i="76"/>
  <c r="V50" i="76"/>
  <c r="W50" i="76"/>
  <c r="X50" i="76"/>
  <c r="B51" i="76"/>
  <c r="C51" i="76"/>
  <c r="D51" i="76"/>
  <c r="E51" i="76"/>
  <c r="G51" i="76"/>
  <c r="H51" i="76"/>
  <c r="I51" i="76"/>
  <c r="J51" i="76"/>
  <c r="K51" i="76"/>
  <c r="L51" i="76"/>
  <c r="M51" i="76"/>
  <c r="N51" i="76"/>
  <c r="O51" i="76"/>
  <c r="P51" i="76"/>
  <c r="Q51" i="76"/>
  <c r="R51" i="76"/>
  <c r="S51" i="76"/>
  <c r="T51" i="76"/>
  <c r="U51" i="76"/>
  <c r="V51" i="76"/>
  <c r="W51" i="76"/>
  <c r="X51" i="76"/>
  <c r="B52" i="76"/>
  <c r="C52" i="76"/>
  <c r="D52" i="76"/>
  <c r="E52" i="76"/>
  <c r="G52" i="76"/>
  <c r="H52" i="76"/>
  <c r="I52" i="76"/>
  <c r="J52" i="76"/>
  <c r="K52" i="76"/>
  <c r="L52" i="76"/>
  <c r="M52" i="76"/>
  <c r="N52" i="76"/>
  <c r="O52" i="76"/>
  <c r="P52" i="76"/>
  <c r="Q52" i="76"/>
  <c r="R52" i="76"/>
  <c r="S52" i="76"/>
  <c r="T52" i="76"/>
  <c r="U52" i="76"/>
  <c r="V52" i="76"/>
  <c r="W52" i="76"/>
  <c r="X52" i="76"/>
  <c r="B53" i="76"/>
  <c r="C53" i="76"/>
  <c r="D53" i="76"/>
  <c r="E53" i="76"/>
  <c r="F53" i="76"/>
  <c r="G53" i="76"/>
  <c r="H53" i="76"/>
  <c r="I53" i="76"/>
  <c r="J53" i="76"/>
  <c r="K53" i="76"/>
  <c r="L53" i="76"/>
  <c r="M53" i="76"/>
  <c r="N53" i="76"/>
  <c r="O53" i="76"/>
  <c r="P53" i="76"/>
  <c r="Q53" i="76"/>
  <c r="R53" i="76"/>
  <c r="S53" i="76"/>
  <c r="T53" i="76"/>
  <c r="U53" i="76"/>
  <c r="V53" i="76"/>
  <c r="W53" i="76"/>
  <c r="X53" i="76"/>
  <c r="Y53" i="76"/>
  <c r="B54" i="76"/>
  <c r="C54" i="76"/>
  <c r="D54" i="76"/>
  <c r="E54" i="76"/>
  <c r="F54" i="76"/>
  <c r="G54" i="76"/>
  <c r="H54" i="76"/>
  <c r="I54" i="76"/>
  <c r="J54" i="76"/>
  <c r="K54" i="76"/>
  <c r="L54" i="76"/>
  <c r="M54" i="76"/>
  <c r="N54" i="76"/>
  <c r="O54" i="76"/>
  <c r="P54" i="76"/>
  <c r="Q54" i="76"/>
  <c r="R54" i="76"/>
  <c r="S54" i="76"/>
  <c r="T54" i="76"/>
  <c r="U54" i="76"/>
  <c r="V54" i="76"/>
  <c r="W54" i="76"/>
  <c r="X54" i="76"/>
  <c r="Y54" i="76"/>
  <c r="B55" i="76"/>
  <c r="C55" i="76"/>
  <c r="D55" i="76"/>
  <c r="E55" i="76"/>
  <c r="F55" i="76"/>
  <c r="G55" i="76"/>
  <c r="H55" i="76"/>
  <c r="I55" i="76"/>
  <c r="J55" i="76"/>
  <c r="K55" i="76"/>
  <c r="L55" i="76"/>
  <c r="M55" i="76"/>
  <c r="N55" i="76"/>
  <c r="O55" i="76"/>
  <c r="P55" i="76"/>
  <c r="Q55" i="76"/>
  <c r="R55" i="76"/>
  <c r="S55" i="76"/>
  <c r="T55" i="76"/>
  <c r="U55" i="76"/>
  <c r="V55" i="76"/>
  <c r="W55" i="76"/>
  <c r="X55" i="76"/>
  <c r="Y55" i="76"/>
  <c r="B56" i="76"/>
  <c r="C56" i="76"/>
  <c r="D56" i="76"/>
  <c r="E56" i="76"/>
  <c r="F56" i="76"/>
  <c r="G56" i="76"/>
  <c r="H56" i="76"/>
  <c r="I56" i="76"/>
  <c r="J56" i="76"/>
  <c r="K56" i="76"/>
  <c r="L56" i="76"/>
  <c r="M56" i="76"/>
  <c r="N56" i="76"/>
  <c r="O56" i="76"/>
  <c r="P56" i="76"/>
  <c r="Q56" i="76"/>
  <c r="R56" i="76"/>
  <c r="S56" i="76"/>
  <c r="T56" i="76"/>
  <c r="U56" i="76"/>
  <c r="V56" i="76"/>
  <c r="W56" i="76"/>
  <c r="X56" i="76"/>
  <c r="Y56" i="76"/>
  <c r="B57" i="76"/>
  <c r="C57" i="76"/>
  <c r="D57" i="76"/>
  <c r="E57" i="76"/>
  <c r="F57" i="76"/>
  <c r="G57" i="76"/>
  <c r="H57" i="76"/>
  <c r="I57" i="76"/>
  <c r="J57" i="76"/>
  <c r="K57" i="76"/>
  <c r="L57" i="76"/>
  <c r="M57" i="76"/>
  <c r="N57" i="76"/>
  <c r="O57" i="76"/>
  <c r="P57" i="76"/>
  <c r="Q57" i="76"/>
  <c r="R57" i="76"/>
  <c r="S57" i="76"/>
  <c r="T57" i="76"/>
  <c r="U57" i="76"/>
  <c r="V57" i="76"/>
  <c r="W57" i="76"/>
  <c r="X57" i="76"/>
  <c r="Y57" i="76"/>
  <c r="B58" i="76"/>
  <c r="C58" i="76"/>
  <c r="D58" i="76"/>
  <c r="E58" i="76"/>
  <c r="F58" i="76"/>
  <c r="G58" i="76"/>
  <c r="H58" i="76"/>
  <c r="I58" i="76"/>
  <c r="J58" i="76"/>
  <c r="K58" i="76"/>
  <c r="L58" i="76"/>
  <c r="M58" i="76"/>
  <c r="N58" i="76"/>
  <c r="O58" i="76"/>
  <c r="P58" i="76"/>
  <c r="Q58" i="76"/>
  <c r="R58" i="76"/>
  <c r="S58" i="76"/>
  <c r="T58" i="76"/>
  <c r="U58" i="76"/>
  <c r="V58" i="76"/>
  <c r="W58" i="76"/>
  <c r="X58" i="76"/>
  <c r="Y58" i="76"/>
  <c r="B59" i="76"/>
  <c r="C59" i="76"/>
  <c r="D59" i="76"/>
  <c r="E59" i="76"/>
  <c r="F59" i="76"/>
  <c r="G59" i="76"/>
  <c r="H59" i="76"/>
  <c r="I59" i="76"/>
  <c r="J59" i="76"/>
  <c r="K59" i="76"/>
  <c r="L59" i="76"/>
  <c r="M59" i="76"/>
  <c r="N59" i="76"/>
  <c r="O59" i="76"/>
  <c r="P59" i="76"/>
  <c r="Q59" i="76"/>
  <c r="R59" i="76"/>
  <c r="S59" i="76"/>
  <c r="T59" i="76"/>
  <c r="U59" i="76"/>
  <c r="V59" i="76"/>
  <c r="W59" i="76"/>
  <c r="X59" i="76"/>
  <c r="Y59" i="76"/>
  <c r="B60" i="76"/>
  <c r="C60" i="76"/>
  <c r="D60" i="76"/>
  <c r="E60" i="76"/>
  <c r="F60" i="76"/>
  <c r="G60" i="76"/>
  <c r="H60" i="76"/>
  <c r="I60" i="76"/>
  <c r="J60" i="76"/>
  <c r="K60" i="76"/>
  <c r="L60" i="76"/>
  <c r="M60" i="76"/>
  <c r="N60" i="76"/>
  <c r="O60" i="76"/>
  <c r="P60" i="76"/>
  <c r="Q60" i="76"/>
  <c r="R60" i="76"/>
  <c r="S60" i="76"/>
  <c r="T60" i="76"/>
  <c r="U60" i="76"/>
  <c r="V60" i="76"/>
  <c r="W60" i="76"/>
  <c r="X60" i="76"/>
  <c r="Y60" i="76"/>
  <c r="B61" i="76"/>
  <c r="C61" i="76"/>
  <c r="D61" i="76"/>
  <c r="E61" i="76"/>
  <c r="F61" i="76"/>
  <c r="G61" i="76"/>
  <c r="H61" i="76"/>
  <c r="I61" i="76"/>
  <c r="J61" i="76"/>
  <c r="K61" i="76"/>
  <c r="L61" i="76"/>
  <c r="M61" i="76"/>
  <c r="N61" i="76"/>
  <c r="O61" i="76"/>
  <c r="P61" i="76"/>
  <c r="Q61" i="76"/>
  <c r="R61" i="76"/>
  <c r="S61" i="76"/>
  <c r="T61" i="76"/>
  <c r="U61" i="76"/>
  <c r="V61" i="76"/>
  <c r="W61" i="76"/>
  <c r="X61" i="76"/>
  <c r="Y61" i="76"/>
  <c r="A62" i="76"/>
  <c r="B62" i="76"/>
  <c r="C62" i="76"/>
  <c r="D62" i="76"/>
  <c r="E62" i="76"/>
  <c r="F62" i="76"/>
  <c r="G62" i="76"/>
  <c r="H62" i="76"/>
  <c r="I62" i="76"/>
  <c r="J62" i="76"/>
  <c r="K62" i="76"/>
  <c r="L62" i="76"/>
  <c r="M62" i="76"/>
  <c r="N62" i="76"/>
  <c r="O62" i="76"/>
  <c r="P62" i="76"/>
  <c r="Q62" i="76"/>
  <c r="R62" i="76"/>
  <c r="S62" i="76"/>
  <c r="T62" i="76"/>
  <c r="U62" i="76"/>
  <c r="V62" i="76"/>
  <c r="W62" i="76"/>
  <c r="X62" i="76"/>
  <c r="Y62" i="76"/>
  <c r="B63" i="76"/>
  <c r="C63" i="76"/>
  <c r="D63" i="76"/>
  <c r="E63" i="76"/>
  <c r="F63" i="76"/>
  <c r="G63" i="76"/>
  <c r="H63" i="76"/>
  <c r="I63" i="76"/>
  <c r="J63" i="76"/>
  <c r="K63" i="76"/>
  <c r="L63" i="76"/>
  <c r="M63" i="76"/>
  <c r="N63" i="76"/>
  <c r="O63" i="76"/>
  <c r="P63" i="76"/>
  <c r="Q63" i="76"/>
  <c r="R63" i="76"/>
  <c r="S63" i="76"/>
  <c r="T63" i="76"/>
  <c r="U63" i="76"/>
  <c r="V63" i="76"/>
  <c r="W63" i="76"/>
  <c r="X63" i="76"/>
  <c r="Y63" i="76"/>
  <c r="B64" i="76"/>
  <c r="C64" i="76"/>
  <c r="D64" i="76"/>
  <c r="E64" i="76"/>
  <c r="F64" i="76"/>
  <c r="G64" i="76"/>
  <c r="H64" i="76"/>
  <c r="I64" i="76"/>
  <c r="J64" i="76"/>
  <c r="K64" i="76"/>
  <c r="L64" i="76"/>
  <c r="M64" i="76"/>
  <c r="N64" i="76"/>
  <c r="O64" i="76"/>
  <c r="P64" i="76"/>
  <c r="Q64" i="76"/>
  <c r="R64" i="76"/>
  <c r="S64" i="76"/>
  <c r="T64" i="76"/>
  <c r="U64" i="76"/>
  <c r="V64" i="76"/>
  <c r="W64" i="76"/>
  <c r="X64" i="76"/>
  <c r="Y64" i="76"/>
  <c r="B65" i="76"/>
  <c r="C65" i="76"/>
  <c r="D65" i="76"/>
  <c r="E65" i="76"/>
  <c r="F65" i="76"/>
  <c r="G65" i="76"/>
  <c r="H65" i="76"/>
  <c r="I65" i="76"/>
  <c r="J65" i="76"/>
  <c r="K65" i="76"/>
  <c r="L65" i="76"/>
  <c r="M65" i="76"/>
  <c r="N65" i="76"/>
  <c r="O65" i="76"/>
  <c r="P65" i="76"/>
  <c r="Q65" i="76"/>
  <c r="R65" i="76"/>
  <c r="S65" i="76"/>
  <c r="T65" i="76"/>
  <c r="U65" i="76"/>
  <c r="V65" i="76"/>
  <c r="W65" i="76"/>
  <c r="X65" i="76"/>
  <c r="Y65" i="76"/>
  <c r="B66" i="76"/>
  <c r="C66" i="76"/>
  <c r="D66" i="76"/>
  <c r="E66" i="76"/>
  <c r="F66" i="76"/>
  <c r="G66" i="76"/>
  <c r="H66" i="76"/>
  <c r="I66" i="76"/>
  <c r="J66" i="76"/>
  <c r="K66" i="76"/>
  <c r="L66" i="76"/>
  <c r="M66" i="76"/>
  <c r="N66" i="76"/>
  <c r="O66" i="76"/>
  <c r="P66" i="76"/>
  <c r="Q66" i="76"/>
  <c r="R66" i="76"/>
  <c r="S66" i="76"/>
  <c r="T66" i="76"/>
  <c r="U66" i="76"/>
  <c r="V66" i="76"/>
  <c r="W66" i="76"/>
  <c r="X66" i="76"/>
  <c r="Y66" i="76"/>
  <c r="B67" i="76"/>
  <c r="C67" i="76"/>
  <c r="D67" i="76"/>
  <c r="E67" i="76"/>
  <c r="F67" i="76"/>
  <c r="G67" i="76"/>
  <c r="H67" i="76"/>
  <c r="I67" i="76"/>
  <c r="J67" i="76"/>
  <c r="K67" i="76"/>
  <c r="L67" i="76"/>
  <c r="M67" i="76"/>
  <c r="N67" i="76"/>
  <c r="O67" i="76"/>
  <c r="P67" i="76"/>
  <c r="Q67" i="76"/>
  <c r="R67" i="76"/>
  <c r="S67" i="76"/>
  <c r="T67" i="76"/>
  <c r="U67" i="76"/>
  <c r="V67" i="76"/>
  <c r="W67" i="76"/>
  <c r="X67" i="76"/>
  <c r="Y67" i="76"/>
  <c r="B68" i="76"/>
  <c r="C68" i="76"/>
  <c r="D68" i="76"/>
  <c r="E68" i="76"/>
  <c r="F68" i="76"/>
  <c r="G68" i="76"/>
  <c r="H68" i="76"/>
  <c r="I68" i="76"/>
  <c r="J68" i="76"/>
  <c r="K68" i="76"/>
  <c r="L68" i="76"/>
  <c r="M68" i="76"/>
  <c r="N68" i="76"/>
  <c r="O68" i="76"/>
  <c r="P68" i="76"/>
  <c r="Q68" i="76"/>
  <c r="R68" i="76"/>
  <c r="S68" i="76"/>
  <c r="T68" i="76"/>
  <c r="U68" i="76"/>
  <c r="V68" i="76"/>
  <c r="W68" i="76"/>
  <c r="X68" i="76"/>
  <c r="Y68" i="76"/>
  <c r="B69" i="76"/>
  <c r="C69" i="76"/>
  <c r="D69" i="76"/>
  <c r="E69" i="76"/>
  <c r="F69" i="76"/>
  <c r="G69" i="76"/>
  <c r="H69" i="76"/>
  <c r="I69" i="76"/>
  <c r="J69" i="76"/>
  <c r="K69" i="76"/>
  <c r="L69" i="76"/>
  <c r="M69" i="76"/>
  <c r="N69" i="76"/>
  <c r="O69" i="76"/>
  <c r="P69" i="76"/>
  <c r="Q69" i="76"/>
  <c r="R69" i="76"/>
  <c r="S69" i="76"/>
  <c r="T69" i="76"/>
  <c r="U69" i="76"/>
  <c r="V69" i="76"/>
  <c r="W69" i="76"/>
  <c r="X69" i="76"/>
  <c r="Y69" i="76"/>
  <c r="B70" i="76"/>
  <c r="C70" i="76"/>
  <c r="D70" i="76"/>
  <c r="E70" i="76"/>
  <c r="F70" i="76"/>
  <c r="G70" i="76"/>
  <c r="H70" i="76"/>
  <c r="I70" i="76"/>
  <c r="J70" i="76"/>
  <c r="K70" i="76"/>
  <c r="L70" i="76"/>
  <c r="M70" i="76"/>
  <c r="N70" i="76"/>
  <c r="O70" i="76"/>
  <c r="P70" i="76"/>
  <c r="Q70" i="76"/>
  <c r="R70" i="76"/>
  <c r="S70" i="76"/>
  <c r="T70" i="76"/>
  <c r="U70" i="76"/>
  <c r="V70" i="76"/>
  <c r="W70" i="76"/>
  <c r="X70" i="76"/>
  <c r="Y70" i="76"/>
  <c r="B71" i="76"/>
  <c r="C71" i="76"/>
  <c r="D71" i="76"/>
  <c r="E71" i="76"/>
  <c r="F71" i="76"/>
  <c r="G71" i="76"/>
  <c r="H71" i="76"/>
  <c r="I71" i="76"/>
  <c r="J71" i="76"/>
  <c r="K71" i="76"/>
  <c r="L71" i="76"/>
  <c r="M71" i="76"/>
  <c r="N71" i="76"/>
  <c r="O71" i="76"/>
  <c r="P71" i="76"/>
  <c r="Q71" i="76"/>
  <c r="R71" i="76"/>
  <c r="S71" i="76"/>
  <c r="T71" i="76"/>
  <c r="U71" i="76"/>
  <c r="V71" i="76"/>
  <c r="W71" i="76"/>
  <c r="X71" i="76"/>
  <c r="Y71" i="76"/>
  <c r="A72" i="76"/>
  <c r="B72" i="76"/>
  <c r="C72" i="76"/>
  <c r="D72" i="76"/>
  <c r="E72" i="76"/>
  <c r="F72" i="76"/>
  <c r="G72" i="76"/>
  <c r="H72" i="76"/>
  <c r="I72" i="76"/>
  <c r="J72" i="76"/>
  <c r="K72" i="76"/>
  <c r="L72" i="76"/>
  <c r="M72" i="76"/>
  <c r="N72" i="76"/>
  <c r="O72" i="76"/>
  <c r="P72" i="76"/>
  <c r="Q72" i="76"/>
  <c r="R72" i="76"/>
  <c r="S72" i="76"/>
  <c r="T72" i="76"/>
  <c r="U72" i="76"/>
  <c r="V72" i="76"/>
  <c r="W72" i="76"/>
  <c r="X72" i="76"/>
  <c r="Y72" i="76"/>
  <c r="A128" i="76"/>
  <c r="A50" i="76" s="1"/>
  <c r="G128" i="76"/>
  <c r="J50" i="76" s="1"/>
  <c r="Y50" i="76" s="1"/>
  <c r="B3" i="76"/>
  <c r="A120" i="76"/>
  <c r="A42" i="76" s="1"/>
  <c r="G120" i="76"/>
  <c r="G118" i="76"/>
  <c r="G40" i="76" s="1"/>
  <c r="Y40" i="76" s="1"/>
  <c r="G117" i="76"/>
  <c r="G39" i="76" s="1"/>
  <c r="Y39" i="76" s="1"/>
  <c r="G114" i="76"/>
  <c r="J36" i="76" s="1"/>
  <c r="Y36" i="76" s="1"/>
  <c r="B75" i="76"/>
  <c r="C75" i="76"/>
  <c r="D75" i="76"/>
  <c r="E75" i="76"/>
  <c r="F75" i="76"/>
  <c r="G75" i="76"/>
  <c r="H75" i="76"/>
  <c r="I75" i="76"/>
  <c r="J75" i="76"/>
  <c r="K75" i="76"/>
  <c r="L75" i="76"/>
  <c r="M75" i="76"/>
  <c r="N75" i="76"/>
  <c r="O75" i="76"/>
  <c r="P75" i="76"/>
  <c r="Q75" i="76"/>
  <c r="R75" i="76"/>
  <c r="S75" i="76"/>
  <c r="T75" i="76"/>
  <c r="U75" i="76"/>
  <c r="V75" i="76"/>
  <c r="W75" i="76"/>
  <c r="X75" i="76"/>
  <c r="Y75" i="76"/>
  <c r="B4" i="76"/>
  <c r="C4" i="76"/>
  <c r="D4" i="76"/>
  <c r="F4" i="76"/>
  <c r="H4" i="76"/>
  <c r="J4" i="76"/>
  <c r="L4" i="76"/>
  <c r="N4" i="76"/>
  <c r="P4" i="76"/>
  <c r="R4" i="76"/>
  <c r="T4" i="76"/>
  <c r="V4" i="76"/>
  <c r="X4" i="76"/>
  <c r="A3" i="76"/>
  <c r="G96" i="76"/>
  <c r="F19" i="76" s="1"/>
  <c r="Y19" i="76" s="1"/>
  <c r="A81" i="76"/>
  <c r="A4" i="76" s="1"/>
  <c r="G81" i="76"/>
  <c r="A141" i="76"/>
  <c r="A63" i="76" s="1"/>
  <c r="G141" i="76"/>
  <c r="A142" i="76"/>
  <c r="A64" i="76" s="1"/>
  <c r="G142" i="76"/>
  <c r="A143" i="76"/>
  <c r="A65" i="76" s="1"/>
  <c r="G143" i="76"/>
  <c r="A144" i="76"/>
  <c r="A66" i="76" s="1"/>
  <c r="G144" i="76"/>
  <c r="A145" i="76"/>
  <c r="A67" i="76" s="1"/>
  <c r="G145" i="76"/>
  <c r="A146" i="76"/>
  <c r="A68" i="76" s="1"/>
  <c r="G146" i="76"/>
  <c r="A124" i="76"/>
  <c r="A46" i="76" s="1"/>
  <c r="G124" i="76"/>
  <c r="I46" i="76" s="1"/>
  <c r="Y46" i="76" s="1"/>
  <c r="A125" i="76"/>
  <c r="A47" i="76" s="1"/>
  <c r="G125" i="76"/>
  <c r="A126" i="76"/>
  <c r="A48" i="76" s="1"/>
  <c r="G126" i="76"/>
  <c r="H48" i="76" s="1"/>
  <c r="Y48" i="76" s="1"/>
  <c r="A127" i="76"/>
  <c r="A49" i="76" s="1"/>
  <c r="G127" i="76"/>
  <c r="H49" i="76" s="1"/>
  <c r="Y49" i="76" s="1"/>
  <c r="A129" i="76"/>
  <c r="A51" i="76" s="1"/>
  <c r="G129" i="76"/>
  <c r="F51" i="76" s="1"/>
  <c r="Y51" i="76" s="1"/>
  <c r="A130" i="76"/>
  <c r="A52" i="76" s="1"/>
  <c r="G130" i="76"/>
  <c r="F52" i="76" s="1"/>
  <c r="Y52" i="76" s="1"/>
  <c r="A131" i="76"/>
  <c r="A53" i="76" s="1"/>
  <c r="G131" i="76"/>
  <c r="A132" i="76"/>
  <c r="A54" i="76" s="1"/>
  <c r="G132" i="76"/>
  <c r="A133" i="76"/>
  <c r="A55" i="76" s="1"/>
  <c r="G133" i="76"/>
  <c r="A134" i="76"/>
  <c r="A56" i="76" s="1"/>
  <c r="G134" i="76"/>
  <c r="A135" i="76"/>
  <c r="A57" i="76" s="1"/>
  <c r="G135" i="76"/>
  <c r="A136" i="76"/>
  <c r="A58" i="76" s="1"/>
  <c r="G136" i="76"/>
  <c r="A92" i="76"/>
  <c r="A15" i="76" s="1"/>
  <c r="G92" i="76"/>
  <c r="A93" i="76"/>
  <c r="A16" i="76" s="1"/>
  <c r="G93" i="76"/>
  <c r="A94" i="76"/>
  <c r="A17" i="76" s="1"/>
  <c r="G94" i="76"/>
  <c r="A96" i="76"/>
  <c r="A19" i="76" s="1"/>
  <c r="A97" i="76"/>
  <c r="A20" i="76" s="1"/>
  <c r="G97" i="76"/>
  <c r="F20" i="76" s="1"/>
  <c r="Y20" i="76" s="1"/>
  <c r="A98" i="76"/>
  <c r="A21" i="76" s="1"/>
  <c r="G98" i="76"/>
  <c r="F21" i="76" s="1"/>
  <c r="Y21" i="76" s="1"/>
  <c r="A99" i="76"/>
  <c r="A22" i="76" s="1"/>
  <c r="G99" i="76"/>
  <c r="F22" i="76" s="1"/>
  <c r="Y22" i="76" s="1"/>
  <c r="A100" i="76"/>
  <c r="A23" i="76" s="1"/>
  <c r="G100" i="76"/>
  <c r="D23" i="76" s="1"/>
  <c r="Y23" i="76" s="1"/>
  <c r="A101" i="76"/>
  <c r="A24" i="76" s="1"/>
  <c r="G101" i="76"/>
  <c r="A107" i="76"/>
  <c r="A30" i="76" s="1"/>
  <c r="G107" i="76"/>
  <c r="A109" i="76"/>
  <c r="A31" i="76" s="1"/>
  <c r="G109" i="76"/>
  <c r="A111" i="76"/>
  <c r="A33" i="76" s="1"/>
  <c r="G111" i="76"/>
  <c r="I33" i="76" s="1"/>
  <c r="Y33" i="76" s="1"/>
  <c r="A112" i="76"/>
  <c r="A34" i="76" s="1"/>
  <c r="G112" i="76"/>
  <c r="H34" i="76" s="1"/>
  <c r="Y34" i="76" s="1"/>
  <c r="A113" i="76"/>
  <c r="A35" i="76" s="1"/>
  <c r="G113" i="76"/>
  <c r="J35" i="76" s="1"/>
  <c r="Y35" i="76" s="1"/>
  <c r="A114" i="76"/>
  <c r="A36" i="76" s="1"/>
  <c r="A115" i="76"/>
  <c r="A37" i="76" s="1"/>
  <c r="G115" i="76"/>
  <c r="A117" i="76"/>
  <c r="A39" i="76" s="1"/>
  <c r="A118" i="76"/>
  <c r="A40" i="76" s="1"/>
  <c r="A119" i="76"/>
  <c r="A41" i="76" s="1"/>
  <c r="G119" i="76"/>
  <c r="A121" i="76"/>
  <c r="A43" i="76" s="1"/>
  <c r="G121" i="76"/>
  <c r="A122" i="76"/>
  <c r="A44" i="76" s="1"/>
  <c r="G122" i="76"/>
  <c r="A82" i="76"/>
  <c r="A5" i="76" s="1"/>
  <c r="G82" i="76"/>
  <c r="A83" i="76"/>
  <c r="A6" i="76" s="1"/>
  <c r="G83" i="76"/>
  <c r="A84" i="76"/>
  <c r="A7" i="76" s="1"/>
  <c r="G84" i="76"/>
  <c r="A86" i="76"/>
  <c r="A9" i="76" s="1"/>
  <c r="G86" i="76"/>
  <c r="U9" i="76" s="1"/>
  <c r="Y9" i="76" s="1"/>
  <c r="A87" i="76"/>
  <c r="A10" i="76" s="1"/>
  <c r="G87" i="76"/>
  <c r="H10" i="76" s="1"/>
  <c r="Y10" i="76" s="1"/>
  <c r="A88" i="76"/>
  <c r="A11" i="76" s="1"/>
  <c r="G88" i="76"/>
  <c r="I11" i="76" s="1"/>
  <c r="Y11" i="76" s="1"/>
  <c r="A89" i="76"/>
  <c r="A12" i="76" s="1"/>
  <c r="G89" i="76"/>
  <c r="E12" i="76" s="1"/>
  <c r="Y12" i="76" s="1"/>
  <c r="A90" i="76"/>
  <c r="A13" i="76" s="1"/>
  <c r="G90" i="76"/>
  <c r="H13" i="76" s="1"/>
  <c r="Y13" i="76" s="1"/>
  <c r="A91" i="76"/>
  <c r="A14" i="76" s="1"/>
  <c r="G91" i="76"/>
  <c r="H14" i="76" s="1"/>
  <c r="Y14" i="76" s="1"/>
  <c r="A102" i="76"/>
  <c r="A25" i="76" s="1"/>
  <c r="G102" i="76"/>
  <c r="G25" i="76" s="1"/>
  <c r="Y25" i="76" s="1"/>
  <c r="A103" i="76"/>
  <c r="A26" i="76" s="1"/>
  <c r="G103" i="76"/>
  <c r="I26" i="76" s="1"/>
  <c r="Y26" i="76" s="1"/>
  <c r="A104" i="76"/>
  <c r="A27" i="76" s="1"/>
  <c r="G104" i="76"/>
  <c r="G27" i="76" s="1"/>
  <c r="Y27" i="76" s="1"/>
  <c r="A327" i="106"/>
  <c r="A328" i="106"/>
  <c r="A329" i="106"/>
  <c r="A316" i="106"/>
  <c r="A317" i="106"/>
  <c r="A318" i="106"/>
  <c r="A306" i="106"/>
  <c r="A307" i="106"/>
  <c r="A308" i="106"/>
  <c r="A295" i="106"/>
  <c r="A296" i="106"/>
  <c r="A297" i="106"/>
  <c r="A282" i="106"/>
  <c r="A283" i="106"/>
  <c r="A284" i="106"/>
  <c r="A53" i="106"/>
  <c r="A62" i="106"/>
  <c r="A269" i="106"/>
  <c r="A65" i="106"/>
  <c r="A270" i="106"/>
  <c r="A66" i="106"/>
  <c r="A271" i="106"/>
  <c r="A67" i="106"/>
  <c r="A78" i="106"/>
  <c r="A79" i="106"/>
  <c r="A80" i="106"/>
  <c r="A91" i="106"/>
  <c r="A92" i="106"/>
  <c r="A93" i="106"/>
  <c r="A102" i="106"/>
  <c r="A103" i="106"/>
  <c r="A104" i="106"/>
  <c r="B98" i="106"/>
  <c r="C98" i="106"/>
  <c r="D98" i="106"/>
  <c r="E98" i="106"/>
  <c r="F98" i="106"/>
  <c r="G98" i="106"/>
  <c r="H98" i="106"/>
  <c r="I98" i="106"/>
  <c r="J98" i="106"/>
  <c r="K98" i="106"/>
  <c r="L98" i="106"/>
  <c r="M98" i="106"/>
  <c r="N98" i="106"/>
  <c r="O98" i="106"/>
  <c r="P98" i="106"/>
  <c r="Q98" i="106"/>
  <c r="R98" i="106"/>
  <c r="S98" i="106"/>
  <c r="T98" i="106"/>
  <c r="U98" i="106"/>
  <c r="V98" i="106"/>
  <c r="W98" i="106"/>
  <c r="X98" i="106"/>
  <c r="Y98" i="106"/>
  <c r="B99" i="106"/>
  <c r="C99" i="106"/>
  <c r="D99" i="106"/>
  <c r="E99" i="106"/>
  <c r="F99" i="106"/>
  <c r="G99" i="106"/>
  <c r="H99" i="106"/>
  <c r="I99" i="106"/>
  <c r="J99" i="106"/>
  <c r="K99" i="106"/>
  <c r="L99" i="106"/>
  <c r="M99" i="106"/>
  <c r="N99" i="106"/>
  <c r="O99" i="106"/>
  <c r="P99" i="106"/>
  <c r="Q99" i="106"/>
  <c r="R99" i="106"/>
  <c r="S99" i="106"/>
  <c r="T99" i="106"/>
  <c r="U99" i="106"/>
  <c r="V99" i="106"/>
  <c r="W99" i="106"/>
  <c r="X99" i="106"/>
  <c r="Y99" i="106"/>
  <c r="B100" i="106"/>
  <c r="C100" i="106"/>
  <c r="D100" i="106"/>
  <c r="E100" i="106"/>
  <c r="F100" i="106"/>
  <c r="G100" i="106"/>
  <c r="H100" i="106"/>
  <c r="I100" i="106"/>
  <c r="J100" i="106"/>
  <c r="K100" i="106"/>
  <c r="L100" i="106"/>
  <c r="M100" i="106"/>
  <c r="N100" i="106"/>
  <c r="O100" i="106"/>
  <c r="P100" i="106"/>
  <c r="Q100" i="106"/>
  <c r="R100" i="106"/>
  <c r="S100" i="106"/>
  <c r="T100" i="106"/>
  <c r="U100" i="106"/>
  <c r="V100" i="106"/>
  <c r="W100" i="106"/>
  <c r="X100" i="106"/>
  <c r="Y100" i="106"/>
  <c r="B101" i="106"/>
  <c r="C101" i="106"/>
  <c r="D101" i="106"/>
  <c r="E101" i="106"/>
  <c r="F101" i="106"/>
  <c r="G101" i="106"/>
  <c r="H101" i="106"/>
  <c r="I101" i="106"/>
  <c r="J101" i="106"/>
  <c r="K101" i="106"/>
  <c r="L101" i="106"/>
  <c r="M101" i="106"/>
  <c r="N101" i="106"/>
  <c r="O101" i="106"/>
  <c r="P101" i="106"/>
  <c r="Q101" i="106"/>
  <c r="R101" i="106"/>
  <c r="S101" i="106"/>
  <c r="T101" i="106"/>
  <c r="U101" i="106"/>
  <c r="V101" i="106"/>
  <c r="W101" i="106"/>
  <c r="X101" i="106"/>
  <c r="Y101" i="106"/>
  <c r="B102" i="106"/>
  <c r="C102" i="106"/>
  <c r="D102" i="106"/>
  <c r="E102" i="106"/>
  <c r="F102" i="106"/>
  <c r="G102" i="106"/>
  <c r="H102" i="106"/>
  <c r="I102" i="106"/>
  <c r="J102" i="106"/>
  <c r="K102" i="106"/>
  <c r="L102" i="106"/>
  <c r="M102" i="106"/>
  <c r="N102" i="106"/>
  <c r="O102" i="106"/>
  <c r="P102" i="106"/>
  <c r="Q102" i="106"/>
  <c r="R102" i="106"/>
  <c r="S102" i="106"/>
  <c r="T102" i="106"/>
  <c r="U102" i="106"/>
  <c r="V102" i="106"/>
  <c r="W102" i="106"/>
  <c r="X102" i="106"/>
  <c r="Y102" i="106"/>
  <c r="B103" i="106"/>
  <c r="C103" i="106"/>
  <c r="D103" i="106"/>
  <c r="E103" i="106"/>
  <c r="F103" i="106"/>
  <c r="G103" i="106"/>
  <c r="H103" i="106"/>
  <c r="I103" i="106"/>
  <c r="J103" i="106"/>
  <c r="K103" i="106"/>
  <c r="L103" i="106"/>
  <c r="M103" i="106"/>
  <c r="N103" i="106"/>
  <c r="O103" i="106"/>
  <c r="P103" i="106"/>
  <c r="Q103" i="106"/>
  <c r="R103" i="106"/>
  <c r="S103" i="106"/>
  <c r="T103" i="106"/>
  <c r="U103" i="106"/>
  <c r="V103" i="106"/>
  <c r="W103" i="106"/>
  <c r="X103" i="106"/>
  <c r="Y103" i="106"/>
  <c r="B104" i="106"/>
  <c r="C104" i="106"/>
  <c r="D104" i="106"/>
  <c r="E104" i="106"/>
  <c r="F104" i="106"/>
  <c r="G104" i="106"/>
  <c r="H104" i="106"/>
  <c r="I104" i="106"/>
  <c r="J104" i="106"/>
  <c r="K104" i="106"/>
  <c r="L104" i="106"/>
  <c r="M104" i="106"/>
  <c r="N104" i="106"/>
  <c r="O104" i="106"/>
  <c r="P104" i="106"/>
  <c r="Q104" i="106"/>
  <c r="R104" i="106"/>
  <c r="S104" i="106"/>
  <c r="T104" i="106"/>
  <c r="U104" i="106"/>
  <c r="V104" i="106"/>
  <c r="W104" i="106"/>
  <c r="X104" i="106"/>
  <c r="Y104" i="106"/>
  <c r="B105" i="106"/>
  <c r="C105" i="106"/>
  <c r="D105" i="106"/>
  <c r="E105" i="106"/>
  <c r="F105" i="106"/>
  <c r="G105" i="106"/>
  <c r="H105" i="106"/>
  <c r="I105" i="106"/>
  <c r="J105" i="106"/>
  <c r="K105" i="106"/>
  <c r="L105" i="106"/>
  <c r="M105" i="106"/>
  <c r="N105" i="106"/>
  <c r="O105" i="106"/>
  <c r="P105" i="106"/>
  <c r="Q105" i="106"/>
  <c r="R105" i="106"/>
  <c r="S105" i="106"/>
  <c r="T105" i="106"/>
  <c r="U105" i="106"/>
  <c r="V105" i="106"/>
  <c r="W105" i="106"/>
  <c r="X105" i="106"/>
  <c r="Y105" i="106"/>
  <c r="B106" i="106"/>
  <c r="C106" i="106"/>
  <c r="D106" i="106"/>
  <c r="E106" i="106"/>
  <c r="F106" i="106"/>
  <c r="G106" i="106"/>
  <c r="H106" i="106"/>
  <c r="I106" i="106"/>
  <c r="J106" i="106"/>
  <c r="K106" i="106"/>
  <c r="L106" i="106"/>
  <c r="M106" i="106"/>
  <c r="N106" i="106"/>
  <c r="O106" i="106"/>
  <c r="P106" i="106"/>
  <c r="Q106" i="106"/>
  <c r="R106" i="106"/>
  <c r="S106" i="106"/>
  <c r="T106" i="106"/>
  <c r="U106" i="106"/>
  <c r="V106" i="106"/>
  <c r="W106" i="106"/>
  <c r="X106" i="106"/>
  <c r="Y106" i="106"/>
  <c r="B107" i="106"/>
  <c r="C107" i="106"/>
  <c r="D107" i="106"/>
  <c r="E107" i="106"/>
  <c r="F107" i="106"/>
  <c r="G107" i="106"/>
  <c r="H107" i="106"/>
  <c r="I107" i="106"/>
  <c r="J107" i="106"/>
  <c r="K107" i="106"/>
  <c r="L107" i="106"/>
  <c r="M107" i="106"/>
  <c r="N107" i="106"/>
  <c r="O107" i="106"/>
  <c r="P107" i="106"/>
  <c r="Q107" i="106"/>
  <c r="R107" i="106"/>
  <c r="S107" i="106"/>
  <c r="T107" i="106"/>
  <c r="U107" i="106"/>
  <c r="V107" i="106"/>
  <c r="W107" i="106"/>
  <c r="X107" i="106"/>
  <c r="Y107" i="106"/>
  <c r="B108" i="106"/>
  <c r="C108" i="106"/>
  <c r="D108" i="106"/>
  <c r="E108" i="106"/>
  <c r="F108" i="106"/>
  <c r="G108" i="106"/>
  <c r="H108" i="106"/>
  <c r="I108" i="106"/>
  <c r="J108" i="106"/>
  <c r="K108" i="106"/>
  <c r="L108" i="106"/>
  <c r="M108" i="106"/>
  <c r="N108" i="106"/>
  <c r="O108" i="106"/>
  <c r="P108" i="106"/>
  <c r="Q108" i="106"/>
  <c r="R108" i="106"/>
  <c r="S108" i="106"/>
  <c r="T108" i="106"/>
  <c r="U108" i="106"/>
  <c r="V108" i="106"/>
  <c r="W108" i="106"/>
  <c r="X108" i="106"/>
  <c r="Y108" i="106"/>
  <c r="B109" i="106"/>
  <c r="C109" i="106"/>
  <c r="D109" i="106"/>
  <c r="E109" i="106"/>
  <c r="F109" i="106"/>
  <c r="G109" i="106"/>
  <c r="H109" i="106"/>
  <c r="I109" i="106"/>
  <c r="J109" i="106"/>
  <c r="K109" i="106"/>
  <c r="L109" i="106"/>
  <c r="M109" i="106"/>
  <c r="N109" i="106"/>
  <c r="O109" i="106"/>
  <c r="P109" i="106"/>
  <c r="Q109" i="106"/>
  <c r="R109" i="106"/>
  <c r="S109" i="106"/>
  <c r="T109" i="106"/>
  <c r="U109" i="106"/>
  <c r="V109" i="106"/>
  <c r="W109" i="106"/>
  <c r="X109" i="106"/>
  <c r="Y109" i="106"/>
  <c r="B110" i="106"/>
  <c r="C110" i="106"/>
  <c r="D110" i="106"/>
  <c r="E110" i="106"/>
  <c r="F110" i="106"/>
  <c r="G110" i="106"/>
  <c r="H110" i="106"/>
  <c r="I110" i="106"/>
  <c r="J110" i="106"/>
  <c r="K110" i="106"/>
  <c r="L110" i="106"/>
  <c r="M110" i="106"/>
  <c r="N110" i="106"/>
  <c r="O110" i="106"/>
  <c r="P110" i="106"/>
  <c r="Q110" i="106"/>
  <c r="R110" i="106"/>
  <c r="S110" i="106"/>
  <c r="T110" i="106"/>
  <c r="U110" i="106"/>
  <c r="V110" i="106"/>
  <c r="W110" i="106"/>
  <c r="X110" i="106"/>
  <c r="Y110" i="106"/>
  <c r="B111" i="106"/>
  <c r="C111" i="106"/>
  <c r="D111" i="106"/>
  <c r="E111" i="106"/>
  <c r="F111" i="106"/>
  <c r="G111" i="106"/>
  <c r="H111" i="106"/>
  <c r="I111" i="106"/>
  <c r="J111" i="106"/>
  <c r="K111" i="106"/>
  <c r="L111" i="106"/>
  <c r="M111" i="106"/>
  <c r="N111" i="106"/>
  <c r="O111" i="106"/>
  <c r="P111" i="106"/>
  <c r="Q111" i="106"/>
  <c r="R111" i="106"/>
  <c r="S111" i="106"/>
  <c r="T111" i="106"/>
  <c r="U111" i="106"/>
  <c r="V111" i="106"/>
  <c r="W111" i="106"/>
  <c r="X111" i="106"/>
  <c r="Y111" i="106"/>
  <c r="A112" i="106"/>
  <c r="B112" i="106"/>
  <c r="C112" i="106"/>
  <c r="D112" i="106"/>
  <c r="E112" i="106"/>
  <c r="F112" i="106"/>
  <c r="G112" i="106"/>
  <c r="H112" i="106"/>
  <c r="I112" i="106"/>
  <c r="J112" i="106"/>
  <c r="K112" i="106"/>
  <c r="L112" i="106"/>
  <c r="M112" i="106"/>
  <c r="N112" i="106"/>
  <c r="O112" i="106"/>
  <c r="P112" i="106"/>
  <c r="Q112" i="106"/>
  <c r="R112" i="106"/>
  <c r="S112" i="106"/>
  <c r="T112" i="106"/>
  <c r="U112" i="106"/>
  <c r="V112" i="106"/>
  <c r="W112" i="106"/>
  <c r="X112" i="106"/>
  <c r="Y112" i="106"/>
  <c r="A113" i="106"/>
  <c r="B113" i="106"/>
  <c r="C113" i="106"/>
  <c r="D113" i="106"/>
  <c r="E113" i="106"/>
  <c r="F113" i="106"/>
  <c r="G113" i="106"/>
  <c r="H113" i="106"/>
  <c r="I113" i="106"/>
  <c r="J113" i="106"/>
  <c r="K113" i="106"/>
  <c r="L113" i="106"/>
  <c r="M113" i="106"/>
  <c r="N113" i="106"/>
  <c r="O113" i="106"/>
  <c r="P113" i="106"/>
  <c r="Q113" i="106"/>
  <c r="R113" i="106"/>
  <c r="S113" i="106"/>
  <c r="T113" i="106"/>
  <c r="U113" i="106"/>
  <c r="V113" i="106"/>
  <c r="W113" i="106"/>
  <c r="X113" i="106"/>
  <c r="Y113" i="106"/>
  <c r="A114" i="106"/>
  <c r="B114" i="106"/>
  <c r="C114" i="106"/>
  <c r="D114" i="106"/>
  <c r="E114" i="106"/>
  <c r="F114" i="106"/>
  <c r="G114" i="106"/>
  <c r="H114" i="106"/>
  <c r="I114" i="106"/>
  <c r="J114" i="106"/>
  <c r="K114" i="106"/>
  <c r="L114" i="106"/>
  <c r="M114" i="106"/>
  <c r="N114" i="106"/>
  <c r="O114" i="106"/>
  <c r="P114" i="106"/>
  <c r="Q114" i="106"/>
  <c r="R114" i="106"/>
  <c r="S114" i="106"/>
  <c r="T114" i="106"/>
  <c r="U114" i="106"/>
  <c r="V114" i="106"/>
  <c r="W114" i="106"/>
  <c r="X114" i="106"/>
  <c r="Y114" i="106"/>
  <c r="A115" i="106"/>
  <c r="B115" i="106"/>
  <c r="C115" i="106"/>
  <c r="D115" i="106"/>
  <c r="E115" i="106"/>
  <c r="F115" i="106"/>
  <c r="G115" i="106"/>
  <c r="H115" i="106"/>
  <c r="I115" i="106"/>
  <c r="J115" i="106"/>
  <c r="K115" i="106"/>
  <c r="L115" i="106"/>
  <c r="M115" i="106"/>
  <c r="N115" i="106"/>
  <c r="O115" i="106"/>
  <c r="P115" i="106"/>
  <c r="Q115" i="106"/>
  <c r="R115" i="106"/>
  <c r="S115" i="106"/>
  <c r="T115" i="106"/>
  <c r="U115" i="106"/>
  <c r="V115" i="106"/>
  <c r="W115" i="106"/>
  <c r="X115" i="106"/>
  <c r="Y115" i="106"/>
  <c r="A116" i="106"/>
  <c r="B116" i="106"/>
  <c r="C116" i="106"/>
  <c r="D116" i="106"/>
  <c r="E116" i="106"/>
  <c r="F116" i="106"/>
  <c r="G116" i="106"/>
  <c r="H116" i="106"/>
  <c r="I116" i="106"/>
  <c r="J116" i="106"/>
  <c r="K116" i="106"/>
  <c r="L116" i="106"/>
  <c r="M116" i="106"/>
  <c r="N116" i="106"/>
  <c r="O116" i="106"/>
  <c r="P116" i="106"/>
  <c r="Q116" i="106"/>
  <c r="R116" i="106"/>
  <c r="S116" i="106"/>
  <c r="T116" i="106"/>
  <c r="U116" i="106"/>
  <c r="V116" i="106"/>
  <c r="W116" i="106"/>
  <c r="X116" i="106"/>
  <c r="Y116" i="106"/>
  <c r="A117" i="106"/>
  <c r="B117" i="106"/>
  <c r="C117" i="106"/>
  <c r="D117" i="106"/>
  <c r="E117" i="106"/>
  <c r="F117" i="106"/>
  <c r="G117" i="106"/>
  <c r="H117" i="106"/>
  <c r="I117" i="106"/>
  <c r="J117" i="106"/>
  <c r="K117" i="106"/>
  <c r="L117" i="106"/>
  <c r="M117" i="106"/>
  <c r="N117" i="106"/>
  <c r="O117" i="106"/>
  <c r="P117" i="106"/>
  <c r="Q117" i="106"/>
  <c r="R117" i="106"/>
  <c r="S117" i="106"/>
  <c r="T117" i="106"/>
  <c r="U117" i="106"/>
  <c r="V117" i="106"/>
  <c r="W117" i="106"/>
  <c r="X117" i="106"/>
  <c r="Y117" i="106"/>
  <c r="A118" i="106"/>
  <c r="B118" i="106"/>
  <c r="C118" i="106"/>
  <c r="D118" i="106"/>
  <c r="E118" i="106"/>
  <c r="F118" i="106"/>
  <c r="G118" i="106"/>
  <c r="H118" i="106"/>
  <c r="I118" i="106"/>
  <c r="J118" i="106"/>
  <c r="K118" i="106"/>
  <c r="L118" i="106"/>
  <c r="M118" i="106"/>
  <c r="N118" i="106"/>
  <c r="O118" i="106"/>
  <c r="P118" i="106"/>
  <c r="Q118" i="106"/>
  <c r="R118" i="106"/>
  <c r="S118" i="106"/>
  <c r="T118" i="106"/>
  <c r="U118" i="106"/>
  <c r="V118" i="106"/>
  <c r="W118" i="106"/>
  <c r="X118" i="106"/>
  <c r="Y118" i="106"/>
  <c r="A119" i="106"/>
  <c r="B119" i="106"/>
  <c r="C119" i="106"/>
  <c r="D119" i="106"/>
  <c r="E119" i="106"/>
  <c r="F119" i="106"/>
  <c r="G119" i="106"/>
  <c r="H119" i="106"/>
  <c r="I119" i="106"/>
  <c r="J119" i="106"/>
  <c r="K119" i="106"/>
  <c r="L119" i="106"/>
  <c r="M119" i="106"/>
  <c r="N119" i="106"/>
  <c r="O119" i="106"/>
  <c r="P119" i="106"/>
  <c r="Q119" i="106"/>
  <c r="R119" i="106"/>
  <c r="S119" i="106"/>
  <c r="T119" i="106"/>
  <c r="U119" i="106"/>
  <c r="V119" i="106"/>
  <c r="W119" i="106"/>
  <c r="X119" i="106"/>
  <c r="Y119" i="106"/>
  <c r="A120" i="106"/>
  <c r="B120" i="106"/>
  <c r="C120" i="106"/>
  <c r="D120" i="106"/>
  <c r="E120" i="106"/>
  <c r="F120" i="106"/>
  <c r="G120" i="106"/>
  <c r="H120" i="106"/>
  <c r="I120" i="106"/>
  <c r="J120" i="106"/>
  <c r="K120" i="106"/>
  <c r="L120" i="106"/>
  <c r="M120" i="106"/>
  <c r="N120" i="106"/>
  <c r="O120" i="106"/>
  <c r="P120" i="106"/>
  <c r="Q120" i="106"/>
  <c r="R120" i="106"/>
  <c r="S120" i="106"/>
  <c r="T120" i="106"/>
  <c r="U120" i="106"/>
  <c r="V120" i="106"/>
  <c r="W120" i="106"/>
  <c r="X120" i="106"/>
  <c r="Y120" i="106"/>
  <c r="A121" i="106"/>
  <c r="B121" i="106"/>
  <c r="C121" i="106"/>
  <c r="D121" i="106"/>
  <c r="E121" i="106"/>
  <c r="F121" i="106"/>
  <c r="G121" i="106"/>
  <c r="H121" i="106"/>
  <c r="I121" i="106"/>
  <c r="J121" i="106"/>
  <c r="K121" i="106"/>
  <c r="L121" i="106"/>
  <c r="M121" i="106"/>
  <c r="N121" i="106"/>
  <c r="O121" i="106"/>
  <c r="P121" i="106"/>
  <c r="Q121" i="106"/>
  <c r="R121" i="106"/>
  <c r="S121" i="106"/>
  <c r="T121" i="106"/>
  <c r="U121" i="106"/>
  <c r="V121" i="106"/>
  <c r="W121" i="106"/>
  <c r="X121" i="106"/>
  <c r="Y121" i="106"/>
  <c r="A122" i="106"/>
  <c r="B122" i="106"/>
  <c r="C122" i="106"/>
  <c r="D122" i="106"/>
  <c r="E122" i="106"/>
  <c r="F122" i="106"/>
  <c r="G122" i="106"/>
  <c r="H122" i="106"/>
  <c r="I122" i="106"/>
  <c r="J122" i="106"/>
  <c r="K122" i="106"/>
  <c r="L122" i="106"/>
  <c r="M122" i="106"/>
  <c r="N122" i="106"/>
  <c r="O122" i="106"/>
  <c r="P122" i="106"/>
  <c r="Q122" i="106"/>
  <c r="R122" i="106"/>
  <c r="S122" i="106"/>
  <c r="T122" i="106"/>
  <c r="U122" i="106"/>
  <c r="V122" i="106"/>
  <c r="W122" i="106"/>
  <c r="X122" i="106"/>
  <c r="Y122" i="106"/>
  <c r="A123" i="106"/>
  <c r="B123" i="106"/>
  <c r="C123" i="106"/>
  <c r="D123" i="106"/>
  <c r="E123" i="106"/>
  <c r="F123" i="106"/>
  <c r="G123" i="106"/>
  <c r="H123" i="106"/>
  <c r="I123" i="106"/>
  <c r="J123" i="106"/>
  <c r="K123" i="106"/>
  <c r="L123" i="106"/>
  <c r="M123" i="106"/>
  <c r="N123" i="106"/>
  <c r="O123" i="106"/>
  <c r="P123" i="106"/>
  <c r="Q123" i="106"/>
  <c r="R123" i="106"/>
  <c r="S123" i="106"/>
  <c r="T123" i="106"/>
  <c r="U123" i="106"/>
  <c r="V123" i="106"/>
  <c r="W123" i="106"/>
  <c r="X123" i="106"/>
  <c r="Y123" i="106"/>
  <c r="A124" i="106"/>
  <c r="B124" i="106"/>
  <c r="C124" i="106"/>
  <c r="D124" i="106"/>
  <c r="E124" i="106"/>
  <c r="F124" i="106"/>
  <c r="G124" i="106"/>
  <c r="H124" i="106"/>
  <c r="I124" i="106"/>
  <c r="J124" i="106"/>
  <c r="K124" i="106"/>
  <c r="L124" i="106"/>
  <c r="M124" i="106"/>
  <c r="N124" i="106"/>
  <c r="O124" i="106"/>
  <c r="P124" i="106"/>
  <c r="Q124" i="106"/>
  <c r="R124" i="106"/>
  <c r="S124" i="106"/>
  <c r="T124" i="106"/>
  <c r="U124" i="106"/>
  <c r="V124" i="106"/>
  <c r="W124" i="106"/>
  <c r="X124" i="106"/>
  <c r="Y124" i="106"/>
  <c r="A125" i="106"/>
  <c r="B125" i="106"/>
  <c r="C125" i="106"/>
  <c r="D125" i="106"/>
  <c r="E125" i="106"/>
  <c r="F125" i="106"/>
  <c r="G125" i="106"/>
  <c r="H125" i="106"/>
  <c r="I125" i="106"/>
  <c r="J125" i="106"/>
  <c r="K125" i="106"/>
  <c r="L125" i="106"/>
  <c r="M125" i="106"/>
  <c r="N125" i="106"/>
  <c r="O125" i="106"/>
  <c r="P125" i="106"/>
  <c r="Q125" i="106"/>
  <c r="R125" i="106"/>
  <c r="S125" i="106"/>
  <c r="T125" i="106"/>
  <c r="U125" i="106"/>
  <c r="V125" i="106"/>
  <c r="W125" i="106"/>
  <c r="X125" i="106"/>
  <c r="Y125" i="106"/>
  <c r="A126" i="106"/>
  <c r="B126" i="106"/>
  <c r="C126" i="106"/>
  <c r="D126" i="106"/>
  <c r="E126" i="106"/>
  <c r="F126" i="106"/>
  <c r="G126" i="106"/>
  <c r="H126" i="106"/>
  <c r="I126" i="106"/>
  <c r="J126" i="106"/>
  <c r="K126" i="106"/>
  <c r="L126" i="106"/>
  <c r="M126" i="106"/>
  <c r="N126" i="106"/>
  <c r="O126" i="106"/>
  <c r="P126" i="106"/>
  <c r="Q126" i="106"/>
  <c r="R126" i="106"/>
  <c r="S126" i="106"/>
  <c r="T126" i="106"/>
  <c r="U126" i="106"/>
  <c r="V126" i="106"/>
  <c r="W126" i="106"/>
  <c r="X126" i="106"/>
  <c r="Y126" i="106"/>
  <c r="A127" i="106"/>
  <c r="B127" i="106"/>
  <c r="C127" i="106"/>
  <c r="D127" i="106"/>
  <c r="E127" i="106"/>
  <c r="F127" i="106"/>
  <c r="G127" i="106"/>
  <c r="H127" i="106"/>
  <c r="I127" i="106"/>
  <c r="J127" i="106"/>
  <c r="K127" i="106"/>
  <c r="L127" i="106"/>
  <c r="M127" i="106"/>
  <c r="N127" i="106"/>
  <c r="O127" i="106"/>
  <c r="P127" i="106"/>
  <c r="Q127" i="106"/>
  <c r="R127" i="106"/>
  <c r="S127" i="106"/>
  <c r="T127" i="106"/>
  <c r="U127" i="106"/>
  <c r="V127" i="106"/>
  <c r="W127" i="106"/>
  <c r="X127" i="106"/>
  <c r="Y127" i="106"/>
  <c r="A128" i="106"/>
  <c r="B128" i="106"/>
  <c r="C128" i="106"/>
  <c r="D128" i="106"/>
  <c r="E128" i="106"/>
  <c r="F128" i="106"/>
  <c r="G128" i="106"/>
  <c r="H128" i="106"/>
  <c r="I128" i="106"/>
  <c r="J128" i="106"/>
  <c r="K128" i="106"/>
  <c r="L128" i="106"/>
  <c r="M128" i="106"/>
  <c r="N128" i="106"/>
  <c r="O128" i="106"/>
  <c r="P128" i="106"/>
  <c r="Q128" i="106"/>
  <c r="R128" i="106"/>
  <c r="S128" i="106"/>
  <c r="T128" i="106"/>
  <c r="U128" i="106"/>
  <c r="V128" i="106"/>
  <c r="W128" i="106"/>
  <c r="X128" i="106"/>
  <c r="Y128" i="106"/>
  <c r="A129" i="106"/>
  <c r="B129" i="106"/>
  <c r="C129" i="106"/>
  <c r="D129" i="106"/>
  <c r="E129" i="106"/>
  <c r="F129" i="106"/>
  <c r="G129" i="106"/>
  <c r="H129" i="106"/>
  <c r="I129" i="106"/>
  <c r="J129" i="106"/>
  <c r="K129" i="106"/>
  <c r="L129" i="106"/>
  <c r="M129" i="106"/>
  <c r="N129" i="106"/>
  <c r="O129" i="106"/>
  <c r="P129" i="106"/>
  <c r="Q129" i="106"/>
  <c r="R129" i="106"/>
  <c r="S129" i="106"/>
  <c r="T129" i="106"/>
  <c r="U129" i="106"/>
  <c r="V129" i="106"/>
  <c r="W129" i="106"/>
  <c r="X129" i="106"/>
  <c r="Y129" i="106"/>
  <c r="A130" i="106"/>
  <c r="B130" i="106"/>
  <c r="C130" i="106"/>
  <c r="D130" i="106"/>
  <c r="E130" i="106"/>
  <c r="F130" i="106"/>
  <c r="G130" i="106"/>
  <c r="H130" i="106"/>
  <c r="I130" i="106"/>
  <c r="J130" i="106"/>
  <c r="K130" i="106"/>
  <c r="L130" i="106"/>
  <c r="M130" i="106"/>
  <c r="N130" i="106"/>
  <c r="O130" i="106"/>
  <c r="P130" i="106"/>
  <c r="Q130" i="106"/>
  <c r="R130" i="106"/>
  <c r="S130" i="106"/>
  <c r="T130" i="106"/>
  <c r="U130" i="106"/>
  <c r="V130" i="106"/>
  <c r="W130" i="106"/>
  <c r="X130" i="106"/>
  <c r="Y130" i="106"/>
  <c r="A131" i="106"/>
  <c r="B131" i="106"/>
  <c r="C131" i="106"/>
  <c r="D131" i="106"/>
  <c r="E131" i="106"/>
  <c r="F131" i="106"/>
  <c r="G131" i="106"/>
  <c r="H131" i="106"/>
  <c r="I131" i="106"/>
  <c r="J131" i="106"/>
  <c r="K131" i="106"/>
  <c r="L131" i="106"/>
  <c r="M131" i="106"/>
  <c r="N131" i="106"/>
  <c r="O131" i="106"/>
  <c r="P131" i="106"/>
  <c r="Q131" i="106"/>
  <c r="R131" i="106"/>
  <c r="S131" i="106"/>
  <c r="T131" i="106"/>
  <c r="U131" i="106"/>
  <c r="V131" i="106"/>
  <c r="W131" i="106"/>
  <c r="X131" i="106"/>
  <c r="Y131" i="106"/>
  <c r="A132" i="106"/>
  <c r="B132" i="106"/>
  <c r="C132" i="106"/>
  <c r="D132" i="106"/>
  <c r="E132" i="106"/>
  <c r="F132" i="106"/>
  <c r="G132" i="106"/>
  <c r="H132" i="106"/>
  <c r="I132" i="106"/>
  <c r="J132" i="106"/>
  <c r="K132" i="106"/>
  <c r="L132" i="106"/>
  <c r="M132" i="106"/>
  <c r="N132" i="106"/>
  <c r="O132" i="106"/>
  <c r="P132" i="106"/>
  <c r="Q132" i="106"/>
  <c r="R132" i="106"/>
  <c r="S132" i="106"/>
  <c r="T132" i="106"/>
  <c r="U132" i="106"/>
  <c r="V132" i="106"/>
  <c r="W132" i="106"/>
  <c r="X132" i="106"/>
  <c r="Y132" i="106"/>
  <c r="A133" i="106"/>
  <c r="B133" i="106"/>
  <c r="C133" i="106"/>
  <c r="D133" i="106"/>
  <c r="E133" i="106"/>
  <c r="F133" i="106"/>
  <c r="G133" i="106"/>
  <c r="H133" i="106"/>
  <c r="I133" i="106"/>
  <c r="J133" i="106"/>
  <c r="K133" i="106"/>
  <c r="L133" i="106"/>
  <c r="M133" i="106"/>
  <c r="N133" i="106"/>
  <c r="O133" i="106"/>
  <c r="P133" i="106"/>
  <c r="Q133" i="106"/>
  <c r="R133" i="106"/>
  <c r="S133" i="106"/>
  <c r="T133" i="106"/>
  <c r="U133" i="106"/>
  <c r="V133" i="106"/>
  <c r="W133" i="106"/>
  <c r="X133" i="106"/>
  <c r="Y133" i="106"/>
  <c r="A134" i="106"/>
  <c r="B134" i="106"/>
  <c r="C134" i="106"/>
  <c r="D134" i="106"/>
  <c r="E134" i="106"/>
  <c r="F134" i="106"/>
  <c r="G134" i="106"/>
  <c r="H134" i="106"/>
  <c r="I134" i="106"/>
  <c r="J134" i="106"/>
  <c r="K134" i="106"/>
  <c r="L134" i="106"/>
  <c r="M134" i="106"/>
  <c r="N134" i="106"/>
  <c r="O134" i="106"/>
  <c r="P134" i="106"/>
  <c r="Q134" i="106"/>
  <c r="R134" i="106"/>
  <c r="S134" i="106"/>
  <c r="T134" i="106"/>
  <c r="U134" i="106"/>
  <c r="V134" i="106"/>
  <c r="W134" i="106"/>
  <c r="X134" i="106"/>
  <c r="Y134" i="106"/>
  <c r="A135" i="106"/>
  <c r="B135" i="106"/>
  <c r="C135" i="106"/>
  <c r="D135" i="106"/>
  <c r="E135" i="106"/>
  <c r="F135" i="106"/>
  <c r="G135" i="106"/>
  <c r="H135" i="106"/>
  <c r="I135" i="106"/>
  <c r="J135" i="106"/>
  <c r="K135" i="106"/>
  <c r="L135" i="106"/>
  <c r="M135" i="106"/>
  <c r="N135" i="106"/>
  <c r="O135" i="106"/>
  <c r="P135" i="106"/>
  <c r="Q135" i="106"/>
  <c r="R135" i="106"/>
  <c r="S135" i="106"/>
  <c r="T135" i="106"/>
  <c r="U135" i="106"/>
  <c r="V135" i="106"/>
  <c r="W135" i="106"/>
  <c r="X135" i="106"/>
  <c r="Y135" i="106"/>
  <c r="A136" i="106"/>
  <c r="B136" i="106"/>
  <c r="C136" i="106"/>
  <c r="D136" i="106"/>
  <c r="E136" i="106"/>
  <c r="F136" i="106"/>
  <c r="G136" i="106"/>
  <c r="H136" i="106"/>
  <c r="I136" i="106"/>
  <c r="J136" i="106"/>
  <c r="K136" i="106"/>
  <c r="L136" i="106"/>
  <c r="M136" i="106"/>
  <c r="N136" i="106"/>
  <c r="O136" i="106"/>
  <c r="P136" i="106"/>
  <c r="Q136" i="106"/>
  <c r="R136" i="106"/>
  <c r="S136" i="106"/>
  <c r="T136" i="106"/>
  <c r="U136" i="106"/>
  <c r="V136" i="106"/>
  <c r="W136" i="106"/>
  <c r="X136" i="106"/>
  <c r="Y136" i="106"/>
  <c r="A137" i="106"/>
  <c r="B137" i="106"/>
  <c r="C137" i="106"/>
  <c r="D137" i="106"/>
  <c r="E137" i="106"/>
  <c r="F137" i="106"/>
  <c r="G137" i="106"/>
  <c r="H137" i="106"/>
  <c r="I137" i="106"/>
  <c r="J137" i="106"/>
  <c r="K137" i="106"/>
  <c r="L137" i="106"/>
  <c r="M137" i="106"/>
  <c r="N137" i="106"/>
  <c r="O137" i="106"/>
  <c r="P137" i="106"/>
  <c r="Q137" i="106"/>
  <c r="R137" i="106"/>
  <c r="S137" i="106"/>
  <c r="T137" i="106"/>
  <c r="U137" i="106"/>
  <c r="V137" i="106"/>
  <c r="W137" i="106"/>
  <c r="X137" i="106"/>
  <c r="Y137" i="106"/>
  <c r="A254" i="106"/>
  <c r="A50" i="106" s="1"/>
  <c r="B50" i="106"/>
  <c r="C50" i="106"/>
  <c r="D50" i="106"/>
  <c r="E50" i="106"/>
  <c r="F50" i="106"/>
  <c r="G50" i="106"/>
  <c r="H50" i="106"/>
  <c r="I50" i="106"/>
  <c r="J50" i="106"/>
  <c r="K50" i="106"/>
  <c r="L50" i="106"/>
  <c r="M50" i="106"/>
  <c r="G207" i="106"/>
  <c r="N50" i="106"/>
  <c r="O50" i="106"/>
  <c r="P50" i="106"/>
  <c r="Q50" i="106"/>
  <c r="R50" i="106"/>
  <c r="S50" i="106"/>
  <c r="T50" i="106"/>
  <c r="U50" i="106"/>
  <c r="V50" i="106"/>
  <c r="W50" i="106"/>
  <c r="X50" i="106"/>
  <c r="Y50" i="106"/>
  <c r="B51" i="106"/>
  <c r="C51" i="106"/>
  <c r="D51" i="106"/>
  <c r="E51" i="106"/>
  <c r="F51" i="106"/>
  <c r="G51" i="106"/>
  <c r="G208" i="106"/>
  <c r="H51" i="106"/>
  <c r="I51" i="106"/>
  <c r="J51" i="106"/>
  <c r="K51" i="106"/>
  <c r="L51" i="106"/>
  <c r="M51" i="106"/>
  <c r="N51" i="106"/>
  <c r="O51" i="106"/>
  <c r="P51" i="106"/>
  <c r="Q51" i="106"/>
  <c r="R51" i="106"/>
  <c r="S51" i="106"/>
  <c r="T51" i="106"/>
  <c r="U51" i="106"/>
  <c r="V51" i="106"/>
  <c r="W51" i="106"/>
  <c r="X51" i="106"/>
  <c r="Y51" i="106"/>
  <c r="A256" i="106"/>
  <c r="A52" i="106" s="1"/>
  <c r="B52" i="106"/>
  <c r="C52" i="106"/>
  <c r="D52" i="106"/>
  <c r="E52" i="106"/>
  <c r="F52" i="106"/>
  <c r="G52" i="106"/>
  <c r="G209" i="106"/>
  <c r="H52" i="106"/>
  <c r="I52" i="106"/>
  <c r="J52" i="106"/>
  <c r="K52" i="106"/>
  <c r="L52" i="106"/>
  <c r="M52" i="106"/>
  <c r="N52" i="106"/>
  <c r="O52" i="106"/>
  <c r="P52" i="106"/>
  <c r="Q52" i="106"/>
  <c r="R52" i="106"/>
  <c r="S52" i="106"/>
  <c r="T52" i="106"/>
  <c r="U52" i="106"/>
  <c r="V52" i="106"/>
  <c r="W52" i="106"/>
  <c r="X52" i="106"/>
  <c r="Y52" i="106"/>
  <c r="B53" i="106"/>
  <c r="C53" i="106"/>
  <c r="D53" i="106"/>
  <c r="E53" i="106"/>
  <c r="F53" i="106"/>
  <c r="G53" i="106"/>
  <c r="H53" i="106"/>
  <c r="I53" i="106"/>
  <c r="J53" i="106"/>
  <c r="K53" i="106"/>
  <c r="L53" i="106"/>
  <c r="M53" i="106"/>
  <c r="G210" i="106"/>
  <c r="N53" i="106"/>
  <c r="O53" i="106"/>
  <c r="P53" i="106"/>
  <c r="Q53" i="106"/>
  <c r="R53" i="106"/>
  <c r="S53" i="106"/>
  <c r="T53" i="106"/>
  <c r="U53" i="106"/>
  <c r="V53" i="106"/>
  <c r="W53" i="106"/>
  <c r="X53" i="106"/>
  <c r="Y53" i="106"/>
  <c r="A258" i="106"/>
  <c r="A54" i="106" s="1"/>
  <c r="B54" i="106"/>
  <c r="C54" i="106"/>
  <c r="D54" i="106"/>
  <c r="G211" i="106"/>
  <c r="E54" i="106"/>
  <c r="F54" i="106"/>
  <c r="G54" i="106"/>
  <c r="H54" i="106"/>
  <c r="I54" i="106"/>
  <c r="J54" i="106"/>
  <c r="K54" i="106"/>
  <c r="L54" i="106"/>
  <c r="M54" i="106"/>
  <c r="N54" i="106"/>
  <c r="O54" i="106"/>
  <c r="P54" i="106"/>
  <c r="Q54" i="106"/>
  <c r="R54" i="106"/>
  <c r="S54" i="106"/>
  <c r="T54" i="106"/>
  <c r="U54" i="106"/>
  <c r="V54" i="106"/>
  <c r="W54" i="106"/>
  <c r="X54" i="106"/>
  <c r="Y54" i="106"/>
  <c r="B55" i="106"/>
  <c r="C55" i="106"/>
  <c r="D55" i="106"/>
  <c r="E55" i="106"/>
  <c r="F55" i="106"/>
  <c r="G55" i="106"/>
  <c r="H55" i="106"/>
  <c r="I55" i="106"/>
  <c r="J55" i="106"/>
  <c r="K55" i="106"/>
  <c r="L55" i="106"/>
  <c r="M55" i="106"/>
  <c r="N55" i="106"/>
  <c r="O55" i="106"/>
  <c r="P55" i="106"/>
  <c r="Q55" i="106"/>
  <c r="R55" i="106"/>
  <c r="G212" i="106"/>
  <c r="S55" i="106"/>
  <c r="T55" i="106"/>
  <c r="U55" i="106"/>
  <c r="V55" i="106"/>
  <c r="W55" i="106"/>
  <c r="X55" i="106"/>
  <c r="Y55" i="106"/>
  <c r="A260" i="106"/>
  <c r="A56" i="106" s="1"/>
  <c r="B56" i="106"/>
  <c r="C56" i="106"/>
  <c r="D56" i="106"/>
  <c r="E56" i="106"/>
  <c r="F56" i="106"/>
  <c r="G56" i="106"/>
  <c r="H56" i="106"/>
  <c r="I56" i="106"/>
  <c r="J56" i="106"/>
  <c r="K56" i="106"/>
  <c r="L56" i="106"/>
  <c r="M56" i="106"/>
  <c r="N56" i="106"/>
  <c r="O56" i="106"/>
  <c r="P56" i="106"/>
  <c r="Q56" i="106"/>
  <c r="R56" i="106"/>
  <c r="S56" i="106"/>
  <c r="T56" i="106"/>
  <c r="U56" i="106"/>
  <c r="V56" i="106"/>
  <c r="W56" i="106"/>
  <c r="X56" i="106"/>
  <c r="Y56" i="106"/>
  <c r="B57" i="106"/>
  <c r="C57" i="106"/>
  <c r="D57" i="106"/>
  <c r="E57" i="106"/>
  <c r="F57" i="106"/>
  <c r="G57" i="106"/>
  <c r="H57" i="106"/>
  <c r="I57" i="106"/>
  <c r="J57" i="106"/>
  <c r="K57" i="106"/>
  <c r="L57" i="106"/>
  <c r="M57" i="106"/>
  <c r="N57" i="106"/>
  <c r="O57" i="106"/>
  <c r="P57" i="106"/>
  <c r="Q57" i="106"/>
  <c r="R57" i="106"/>
  <c r="S57" i="106"/>
  <c r="T57" i="106"/>
  <c r="U57" i="106"/>
  <c r="V57" i="106"/>
  <c r="W57" i="106"/>
  <c r="X57" i="106"/>
  <c r="Y57" i="106"/>
  <c r="A262" i="106"/>
  <c r="A58" i="106" s="1"/>
  <c r="B58" i="106"/>
  <c r="C58" i="106"/>
  <c r="D58" i="106"/>
  <c r="E58" i="106"/>
  <c r="F58" i="106"/>
  <c r="G58" i="106"/>
  <c r="H58" i="106"/>
  <c r="I58" i="106"/>
  <c r="J58" i="106"/>
  <c r="K58" i="106"/>
  <c r="L58" i="106"/>
  <c r="M58" i="106"/>
  <c r="N58" i="106"/>
  <c r="O58" i="106"/>
  <c r="P58" i="106"/>
  <c r="Q58" i="106"/>
  <c r="R58" i="106"/>
  <c r="S58" i="106"/>
  <c r="T58" i="106"/>
  <c r="U58" i="106"/>
  <c r="V58" i="106"/>
  <c r="W58" i="106"/>
  <c r="X58" i="106"/>
  <c r="Y58" i="106"/>
  <c r="B59" i="106"/>
  <c r="C59" i="106"/>
  <c r="D59" i="106"/>
  <c r="E59" i="106"/>
  <c r="F59" i="106"/>
  <c r="G59" i="106"/>
  <c r="H59" i="106"/>
  <c r="I59" i="106"/>
  <c r="J59" i="106"/>
  <c r="K59" i="106"/>
  <c r="L59" i="106"/>
  <c r="M59" i="106"/>
  <c r="N59" i="106"/>
  <c r="O59" i="106"/>
  <c r="P59" i="106"/>
  <c r="Q59" i="106"/>
  <c r="R59" i="106"/>
  <c r="S59" i="106"/>
  <c r="T59" i="106"/>
  <c r="U59" i="106"/>
  <c r="V59" i="106"/>
  <c r="W59" i="106"/>
  <c r="X59" i="106"/>
  <c r="Y59" i="106"/>
  <c r="A264" i="106"/>
  <c r="A60" i="106" s="1"/>
  <c r="B60" i="106"/>
  <c r="C60" i="106"/>
  <c r="D60" i="106"/>
  <c r="E60" i="106"/>
  <c r="F60" i="106"/>
  <c r="G60" i="106"/>
  <c r="H60" i="106"/>
  <c r="I60" i="106"/>
  <c r="J60" i="106"/>
  <c r="K60" i="106"/>
  <c r="L60" i="106"/>
  <c r="M60" i="106"/>
  <c r="N60" i="106"/>
  <c r="O60" i="106"/>
  <c r="P60" i="106"/>
  <c r="Q60" i="106"/>
  <c r="R60" i="106"/>
  <c r="S60" i="106"/>
  <c r="T60" i="106"/>
  <c r="G217" i="106"/>
  <c r="U60" i="106"/>
  <c r="V60" i="106"/>
  <c r="W60" i="106"/>
  <c r="X60" i="106"/>
  <c r="Y60" i="106"/>
  <c r="B61" i="106"/>
  <c r="C61" i="106"/>
  <c r="D61" i="106"/>
  <c r="E61" i="106"/>
  <c r="F61" i="106"/>
  <c r="G61" i="106"/>
  <c r="H61" i="106"/>
  <c r="I61" i="106"/>
  <c r="J61" i="106"/>
  <c r="K61" i="106"/>
  <c r="L61" i="106"/>
  <c r="M61" i="106"/>
  <c r="N61" i="106"/>
  <c r="O61" i="106"/>
  <c r="P61" i="106"/>
  <c r="Q61" i="106"/>
  <c r="R61" i="106"/>
  <c r="S61" i="106"/>
  <c r="T61" i="106"/>
  <c r="G218" i="106"/>
  <c r="U61" i="106"/>
  <c r="V61" i="106"/>
  <c r="W61" i="106"/>
  <c r="X61" i="106"/>
  <c r="Y61" i="106"/>
  <c r="B62" i="106"/>
  <c r="C62" i="106"/>
  <c r="D62" i="106"/>
  <c r="E62" i="106"/>
  <c r="F62" i="106"/>
  <c r="G62" i="106"/>
  <c r="H62" i="106"/>
  <c r="I62" i="106"/>
  <c r="J62" i="106"/>
  <c r="K62" i="106"/>
  <c r="L62" i="106"/>
  <c r="G219" i="106"/>
  <c r="M62" i="106"/>
  <c r="N62" i="106"/>
  <c r="O62" i="106"/>
  <c r="P62" i="106"/>
  <c r="Q62" i="106"/>
  <c r="R62" i="106"/>
  <c r="S62" i="106"/>
  <c r="T62" i="106"/>
  <c r="U62" i="106"/>
  <c r="V62" i="106"/>
  <c r="W62" i="106"/>
  <c r="X62" i="106"/>
  <c r="Y62" i="106"/>
  <c r="B63" i="106"/>
  <c r="C63" i="106"/>
  <c r="D63" i="106"/>
  <c r="E63" i="106"/>
  <c r="F63" i="106"/>
  <c r="G63" i="106"/>
  <c r="H63" i="106"/>
  <c r="I63" i="106"/>
  <c r="J63" i="106"/>
  <c r="K63" i="106"/>
  <c r="G220" i="106"/>
  <c r="L63" i="106"/>
  <c r="M63" i="106"/>
  <c r="N63" i="106"/>
  <c r="O63" i="106"/>
  <c r="P63" i="106"/>
  <c r="Q63" i="106"/>
  <c r="R63" i="106"/>
  <c r="S63" i="106"/>
  <c r="T63" i="106"/>
  <c r="U63" i="106"/>
  <c r="V63" i="106"/>
  <c r="W63" i="106"/>
  <c r="X63" i="106"/>
  <c r="Y63" i="106"/>
  <c r="A268" i="106"/>
  <c r="A64" i="106" s="1"/>
  <c r="B64" i="106"/>
  <c r="C64" i="106"/>
  <c r="D64" i="106"/>
  <c r="G221" i="106"/>
  <c r="E64" i="106"/>
  <c r="F64" i="106"/>
  <c r="G64" i="106"/>
  <c r="H64" i="106"/>
  <c r="I64" i="106"/>
  <c r="J64" i="106"/>
  <c r="K64" i="106"/>
  <c r="L64" i="106"/>
  <c r="M64" i="106"/>
  <c r="N64" i="106"/>
  <c r="O64" i="106"/>
  <c r="P64" i="106"/>
  <c r="Q64" i="106"/>
  <c r="R64" i="106"/>
  <c r="S64" i="106"/>
  <c r="T64" i="106"/>
  <c r="U64" i="106"/>
  <c r="V64" i="106"/>
  <c r="W64" i="106"/>
  <c r="X64" i="106"/>
  <c r="Y64" i="106"/>
  <c r="B65" i="106"/>
  <c r="C65" i="106"/>
  <c r="D65" i="106"/>
  <c r="E65" i="106"/>
  <c r="F65" i="106"/>
  <c r="G65" i="106"/>
  <c r="H65" i="106"/>
  <c r="I65" i="106"/>
  <c r="J65" i="106"/>
  <c r="K65" i="106"/>
  <c r="L65" i="106"/>
  <c r="M65" i="106"/>
  <c r="N65" i="106"/>
  <c r="O65" i="106"/>
  <c r="P65" i="106"/>
  <c r="G222" i="106"/>
  <c r="Q65" i="106"/>
  <c r="R65" i="106"/>
  <c r="S65" i="106"/>
  <c r="T65" i="106"/>
  <c r="U65" i="106"/>
  <c r="V65" i="106"/>
  <c r="W65" i="106"/>
  <c r="X65" i="106"/>
  <c r="Y65" i="106"/>
  <c r="B66" i="106"/>
  <c r="C66" i="106"/>
  <c r="D66" i="106"/>
  <c r="E66" i="106"/>
  <c r="F66" i="106"/>
  <c r="G66" i="106"/>
  <c r="H66" i="106"/>
  <c r="I66" i="106"/>
  <c r="J66" i="106"/>
  <c r="K66" i="106"/>
  <c r="L66" i="106"/>
  <c r="M66" i="106"/>
  <c r="N66" i="106"/>
  <c r="O66" i="106"/>
  <c r="P66" i="106"/>
  <c r="Q66" i="106"/>
  <c r="R66" i="106"/>
  <c r="G223" i="106"/>
  <c r="S66" i="106"/>
  <c r="T66" i="106"/>
  <c r="U66" i="106"/>
  <c r="V66" i="106"/>
  <c r="W66" i="106"/>
  <c r="X66" i="106"/>
  <c r="Y66" i="106"/>
  <c r="B67" i="106"/>
  <c r="C67" i="106"/>
  <c r="D67" i="106"/>
  <c r="E67" i="106"/>
  <c r="F67" i="106"/>
  <c r="G67" i="106"/>
  <c r="H67" i="106"/>
  <c r="I67" i="106"/>
  <c r="J67" i="106"/>
  <c r="K67" i="106"/>
  <c r="L67" i="106"/>
  <c r="M67" i="106"/>
  <c r="N67" i="106"/>
  <c r="O67" i="106"/>
  <c r="P67" i="106"/>
  <c r="Q67" i="106"/>
  <c r="R67" i="106"/>
  <c r="S67" i="106"/>
  <c r="T67" i="106"/>
  <c r="G224" i="106"/>
  <c r="U67" i="106"/>
  <c r="V67" i="106"/>
  <c r="W67" i="106"/>
  <c r="X67" i="106"/>
  <c r="Y67" i="106"/>
  <c r="A272" i="106"/>
  <c r="A68" i="106" s="1"/>
  <c r="B68" i="106"/>
  <c r="C68" i="106"/>
  <c r="D68" i="106"/>
  <c r="E68" i="106"/>
  <c r="G225" i="106"/>
  <c r="F68" i="106"/>
  <c r="G68" i="106"/>
  <c r="H68" i="106"/>
  <c r="I68" i="106"/>
  <c r="J68" i="106"/>
  <c r="K68" i="106"/>
  <c r="L68" i="106"/>
  <c r="M68" i="106"/>
  <c r="N68" i="106"/>
  <c r="O68" i="106"/>
  <c r="P68" i="106"/>
  <c r="Q68" i="106"/>
  <c r="R68" i="106"/>
  <c r="S68" i="106"/>
  <c r="T68" i="106"/>
  <c r="U68" i="106"/>
  <c r="V68" i="106"/>
  <c r="W68" i="106"/>
  <c r="X68" i="106"/>
  <c r="Y68" i="106"/>
  <c r="B69" i="106"/>
  <c r="C69" i="106"/>
  <c r="D69" i="106"/>
  <c r="E69" i="106"/>
  <c r="F69" i="106"/>
  <c r="G69" i="106"/>
  <c r="H69" i="106"/>
  <c r="I69" i="106"/>
  <c r="J69" i="106"/>
  <c r="K69" i="106"/>
  <c r="L69" i="106"/>
  <c r="M69" i="106"/>
  <c r="N69" i="106"/>
  <c r="O69" i="106"/>
  <c r="P69" i="106"/>
  <c r="Q69" i="106"/>
  <c r="R69" i="106"/>
  <c r="S69" i="106"/>
  <c r="T69" i="106"/>
  <c r="U69" i="106"/>
  <c r="V69" i="106"/>
  <c r="W69" i="106"/>
  <c r="X69" i="106"/>
  <c r="Y69" i="106"/>
  <c r="A274" i="106"/>
  <c r="A70" i="106" s="1"/>
  <c r="B70" i="106"/>
  <c r="C70" i="106"/>
  <c r="D70" i="106"/>
  <c r="E70" i="106"/>
  <c r="F70" i="106"/>
  <c r="G70" i="106"/>
  <c r="H70" i="106"/>
  <c r="I70" i="106"/>
  <c r="J70" i="106"/>
  <c r="K70" i="106"/>
  <c r="L70" i="106"/>
  <c r="M70" i="106"/>
  <c r="N70" i="106"/>
  <c r="O70" i="106"/>
  <c r="P70" i="106"/>
  <c r="Q70" i="106"/>
  <c r="R70" i="106"/>
  <c r="G227" i="106"/>
  <c r="S70" i="106"/>
  <c r="T70" i="106"/>
  <c r="U70" i="106"/>
  <c r="V70" i="106"/>
  <c r="W70" i="106"/>
  <c r="X70" i="106"/>
  <c r="Y70" i="106"/>
  <c r="B71" i="106"/>
  <c r="C71" i="106"/>
  <c r="D71" i="106"/>
  <c r="E71" i="106"/>
  <c r="F71" i="106"/>
  <c r="G71" i="106"/>
  <c r="H71" i="106"/>
  <c r="I71" i="106"/>
  <c r="J71" i="106"/>
  <c r="K71" i="106"/>
  <c r="L71" i="106"/>
  <c r="M71" i="106"/>
  <c r="N71" i="106"/>
  <c r="O71" i="106"/>
  <c r="P71" i="106"/>
  <c r="Q71" i="106"/>
  <c r="R71" i="106"/>
  <c r="S71" i="106"/>
  <c r="T71" i="106"/>
  <c r="U71" i="106"/>
  <c r="V71" i="106"/>
  <c r="W71" i="106"/>
  <c r="X71" i="106"/>
  <c r="Y71" i="106"/>
  <c r="A276" i="106"/>
  <c r="A72" i="106" s="1"/>
  <c r="B72" i="106"/>
  <c r="C72" i="106"/>
  <c r="D72" i="106"/>
  <c r="E72" i="106"/>
  <c r="F72" i="106"/>
  <c r="G72" i="106"/>
  <c r="H72" i="106"/>
  <c r="I72" i="106"/>
  <c r="J72" i="106"/>
  <c r="K72" i="106"/>
  <c r="L72" i="106"/>
  <c r="M72" i="106"/>
  <c r="N72" i="106"/>
  <c r="O72" i="106"/>
  <c r="P72" i="106"/>
  <c r="Q72" i="106"/>
  <c r="R72" i="106"/>
  <c r="S72" i="106"/>
  <c r="T72" i="106"/>
  <c r="U72" i="106"/>
  <c r="V72" i="106"/>
  <c r="W72" i="106"/>
  <c r="X72" i="106"/>
  <c r="Y72" i="106"/>
  <c r="B73" i="106"/>
  <c r="C73" i="106"/>
  <c r="D73" i="106"/>
  <c r="E73" i="106"/>
  <c r="F73" i="106"/>
  <c r="G73" i="106"/>
  <c r="H73" i="106"/>
  <c r="I73" i="106"/>
  <c r="J73" i="106"/>
  <c r="K73" i="106"/>
  <c r="L73" i="106"/>
  <c r="M73" i="106"/>
  <c r="N73" i="106"/>
  <c r="O73" i="106"/>
  <c r="P73" i="106"/>
  <c r="Q73" i="106"/>
  <c r="R73" i="106"/>
  <c r="S73" i="106"/>
  <c r="T73" i="106"/>
  <c r="U73" i="106"/>
  <c r="V73" i="106"/>
  <c r="W73" i="106"/>
  <c r="X73" i="106"/>
  <c r="Y73" i="106"/>
  <c r="A278" i="106"/>
  <c r="A74" i="106" s="1"/>
  <c r="B74" i="106"/>
  <c r="C74" i="106"/>
  <c r="D74" i="106"/>
  <c r="E74" i="106"/>
  <c r="F74" i="106"/>
  <c r="G74" i="106"/>
  <c r="H74" i="106"/>
  <c r="I74" i="106"/>
  <c r="J74" i="106"/>
  <c r="G231" i="106"/>
  <c r="K74" i="106"/>
  <c r="L74" i="106"/>
  <c r="M74" i="106"/>
  <c r="N74" i="106"/>
  <c r="O74" i="106"/>
  <c r="P74" i="106"/>
  <c r="Q74" i="106"/>
  <c r="R74" i="106"/>
  <c r="S74" i="106"/>
  <c r="T74" i="106"/>
  <c r="U74" i="106"/>
  <c r="V74" i="106"/>
  <c r="W74" i="106"/>
  <c r="X74" i="106"/>
  <c r="Y74" i="106"/>
  <c r="B75" i="106"/>
  <c r="C75" i="106"/>
  <c r="D75" i="106"/>
  <c r="E75" i="106"/>
  <c r="F75" i="106"/>
  <c r="G75" i="106"/>
  <c r="H75" i="106"/>
  <c r="I75" i="106"/>
  <c r="J75" i="106"/>
  <c r="G232" i="106"/>
  <c r="K75" i="106"/>
  <c r="L75" i="106"/>
  <c r="M75" i="106"/>
  <c r="N75" i="106"/>
  <c r="O75" i="106"/>
  <c r="P75" i="106"/>
  <c r="Q75" i="106"/>
  <c r="R75" i="106"/>
  <c r="S75" i="106"/>
  <c r="T75" i="106"/>
  <c r="U75" i="106"/>
  <c r="V75" i="106"/>
  <c r="W75" i="106"/>
  <c r="X75" i="106"/>
  <c r="Y75" i="106"/>
  <c r="A280" i="106"/>
  <c r="A76" i="106" s="1"/>
  <c r="B76" i="106"/>
  <c r="C76" i="106"/>
  <c r="D76" i="106"/>
  <c r="E76" i="106"/>
  <c r="F76" i="106"/>
  <c r="G76" i="106"/>
  <c r="H76" i="106"/>
  <c r="I76" i="106"/>
  <c r="J76" i="106"/>
  <c r="G233" i="106"/>
  <c r="K76" i="106"/>
  <c r="L76" i="106"/>
  <c r="M76" i="106"/>
  <c r="N76" i="106"/>
  <c r="O76" i="106"/>
  <c r="P76" i="106"/>
  <c r="Q76" i="106"/>
  <c r="R76" i="106"/>
  <c r="S76" i="106"/>
  <c r="T76" i="106"/>
  <c r="U76" i="106"/>
  <c r="V76" i="106"/>
  <c r="W76" i="106"/>
  <c r="X76" i="106"/>
  <c r="Y76" i="106"/>
  <c r="B77" i="106"/>
  <c r="C77" i="106"/>
  <c r="D77" i="106"/>
  <c r="G234" i="106"/>
  <c r="E77" i="106"/>
  <c r="F77" i="106"/>
  <c r="G77" i="106"/>
  <c r="H77" i="106"/>
  <c r="I77" i="106"/>
  <c r="J77" i="106"/>
  <c r="K77" i="106"/>
  <c r="L77" i="106"/>
  <c r="M77" i="106"/>
  <c r="N77" i="106"/>
  <c r="O77" i="106"/>
  <c r="P77" i="106"/>
  <c r="Q77" i="106"/>
  <c r="R77" i="106"/>
  <c r="S77" i="106"/>
  <c r="T77" i="106"/>
  <c r="U77" i="106"/>
  <c r="V77" i="106"/>
  <c r="W77" i="106"/>
  <c r="X77" i="106"/>
  <c r="Y77" i="106"/>
  <c r="B78" i="106"/>
  <c r="C78" i="106"/>
  <c r="D78" i="106"/>
  <c r="E78" i="106"/>
  <c r="F78" i="106"/>
  <c r="G78" i="106"/>
  <c r="H78" i="106"/>
  <c r="G235" i="106"/>
  <c r="I78" i="106"/>
  <c r="J78" i="106"/>
  <c r="K78" i="106"/>
  <c r="L78" i="106"/>
  <c r="M78" i="106"/>
  <c r="N78" i="106"/>
  <c r="O78" i="106"/>
  <c r="P78" i="106"/>
  <c r="Q78" i="106"/>
  <c r="R78" i="106"/>
  <c r="S78" i="106"/>
  <c r="T78" i="106"/>
  <c r="U78" i="106"/>
  <c r="V78" i="106"/>
  <c r="W78" i="106"/>
  <c r="X78" i="106"/>
  <c r="Y78" i="106"/>
  <c r="B79" i="106"/>
  <c r="C79" i="106"/>
  <c r="D79" i="106"/>
  <c r="E79" i="106"/>
  <c r="F79" i="106"/>
  <c r="G79" i="106"/>
  <c r="H79" i="106"/>
  <c r="I79" i="106"/>
  <c r="J79" i="106"/>
  <c r="K79" i="106"/>
  <c r="L79" i="106"/>
  <c r="M79" i="106"/>
  <c r="G236" i="106"/>
  <c r="N79" i="106"/>
  <c r="O79" i="106"/>
  <c r="P79" i="106"/>
  <c r="Q79" i="106"/>
  <c r="R79" i="106"/>
  <c r="S79" i="106"/>
  <c r="T79" i="106"/>
  <c r="U79" i="106"/>
  <c r="V79" i="106"/>
  <c r="W79" i="106"/>
  <c r="X79" i="106"/>
  <c r="Y79" i="106"/>
  <c r="B80" i="106"/>
  <c r="C80" i="106"/>
  <c r="D80" i="106"/>
  <c r="E80" i="106"/>
  <c r="F80" i="106"/>
  <c r="G80" i="106"/>
  <c r="H80" i="106"/>
  <c r="I80" i="106"/>
  <c r="J80" i="106"/>
  <c r="K80" i="106"/>
  <c r="L80" i="106"/>
  <c r="M80" i="106"/>
  <c r="G237" i="106"/>
  <c r="N80" i="106"/>
  <c r="O80" i="106"/>
  <c r="P80" i="106"/>
  <c r="Q80" i="106"/>
  <c r="R80" i="106"/>
  <c r="S80" i="106"/>
  <c r="T80" i="106"/>
  <c r="U80" i="106"/>
  <c r="V80" i="106"/>
  <c r="W80" i="106"/>
  <c r="X80" i="106"/>
  <c r="Y80" i="106"/>
  <c r="B81" i="106"/>
  <c r="C81" i="106"/>
  <c r="D81" i="106"/>
  <c r="E81" i="106"/>
  <c r="F81" i="106"/>
  <c r="G81" i="106"/>
  <c r="H81" i="106"/>
  <c r="G238" i="106"/>
  <c r="I81" i="106"/>
  <c r="J81" i="106"/>
  <c r="K81" i="106"/>
  <c r="L81" i="106"/>
  <c r="M81" i="106"/>
  <c r="N81" i="106"/>
  <c r="O81" i="106"/>
  <c r="P81" i="106"/>
  <c r="Q81" i="106"/>
  <c r="R81" i="106"/>
  <c r="S81" i="106"/>
  <c r="T81" i="106"/>
  <c r="U81" i="106"/>
  <c r="V81" i="106"/>
  <c r="W81" i="106"/>
  <c r="X81" i="106"/>
  <c r="Y81" i="106"/>
  <c r="A286" i="106"/>
  <c r="A82" i="106" s="1"/>
  <c r="B82" i="106"/>
  <c r="C82" i="106"/>
  <c r="D82" i="106"/>
  <c r="G239" i="106"/>
  <c r="E82" i="106"/>
  <c r="F82" i="106"/>
  <c r="G82" i="106"/>
  <c r="H82" i="106"/>
  <c r="I82" i="106"/>
  <c r="J82" i="106"/>
  <c r="K82" i="106"/>
  <c r="L82" i="106"/>
  <c r="M82" i="106"/>
  <c r="N82" i="106"/>
  <c r="O82" i="106"/>
  <c r="P82" i="106"/>
  <c r="Q82" i="106"/>
  <c r="R82" i="106"/>
  <c r="S82" i="106"/>
  <c r="T82" i="106"/>
  <c r="U82" i="106"/>
  <c r="V82" i="106"/>
  <c r="W82" i="106"/>
  <c r="X82" i="106"/>
  <c r="Y82" i="106"/>
  <c r="B83" i="106"/>
  <c r="C83" i="106"/>
  <c r="D83" i="106"/>
  <c r="G240" i="106"/>
  <c r="E83" i="106"/>
  <c r="F83" i="106"/>
  <c r="G83" i="106"/>
  <c r="H83" i="106"/>
  <c r="I83" i="106"/>
  <c r="J83" i="106"/>
  <c r="K83" i="106"/>
  <c r="L83" i="106"/>
  <c r="M83" i="106"/>
  <c r="N83" i="106"/>
  <c r="O83" i="106"/>
  <c r="P83" i="106"/>
  <c r="Q83" i="106"/>
  <c r="R83" i="106"/>
  <c r="S83" i="106"/>
  <c r="T83" i="106"/>
  <c r="U83" i="106"/>
  <c r="V83" i="106"/>
  <c r="W83" i="106"/>
  <c r="X83" i="106"/>
  <c r="Y83" i="106"/>
  <c r="A288" i="106"/>
  <c r="A84" i="106" s="1"/>
  <c r="B84" i="106"/>
  <c r="C84" i="106"/>
  <c r="D84" i="106"/>
  <c r="E84" i="106"/>
  <c r="F84" i="106"/>
  <c r="G84" i="106"/>
  <c r="H84" i="106"/>
  <c r="I84" i="106"/>
  <c r="J84" i="106"/>
  <c r="K84" i="106"/>
  <c r="L84" i="106"/>
  <c r="M84" i="106"/>
  <c r="N84" i="106"/>
  <c r="O84" i="106"/>
  <c r="P84" i="106"/>
  <c r="Q84" i="106"/>
  <c r="R84" i="106"/>
  <c r="S84" i="106"/>
  <c r="T84" i="106"/>
  <c r="U84" i="106"/>
  <c r="V84" i="106"/>
  <c r="W84" i="106"/>
  <c r="X84" i="106"/>
  <c r="Y84" i="106"/>
  <c r="B85" i="106"/>
  <c r="C85" i="106"/>
  <c r="D85" i="106"/>
  <c r="E85" i="106"/>
  <c r="F85" i="106"/>
  <c r="G85" i="106"/>
  <c r="H85" i="106"/>
  <c r="I85" i="106"/>
  <c r="J85" i="106"/>
  <c r="K85" i="106"/>
  <c r="L85" i="106"/>
  <c r="M85" i="106"/>
  <c r="N85" i="106"/>
  <c r="O85" i="106"/>
  <c r="P85" i="106"/>
  <c r="Q85" i="106"/>
  <c r="R85" i="106"/>
  <c r="S85" i="106"/>
  <c r="T85" i="106"/>
  <c r="U85" i="106"/>
  <c r="V85" i="106"/>
  <c r="W85" i="106"/>
  <c r="X85" i="106"/>
  <c r="Y85" i="106"/>
  <c r="A290" i="106"/>
  <c r="A86" i="106" s="1"/>
  <c r="B86" i="106"/>
  <c r="C86" i="106"/>
  <c r="D86" i="106"/>
  <c r="E86" i="106"/>
  <c r="F86" i="106"/>
  <c r="G86" i="106"/>
  <c r="H86" i="106"/>
  <c r="I86" i="106"/>
  <c r="J86" i="106"/>
  <c r="K86" i="106"/>
  <c r="L86" i="106"/>
  <c r="M86" i="106"/>
  <c r="N86" i="106"/>
  <c r="O86" i="106"/>
  <c r="P86" i="106"/>
  <c r="Q86" i="106"/>
  <c r="R86" i="106"/>
  <c r="S86" i="106"/>
  <c r="T86" i="106"/>
  <c r="U86" i="106"/>
  <c r="V86" i="106"/>
  <c r="W86" i="106"/>
  <c r="X86" i="106"/>
  <c r="Y86" i="106"/>
  <c r="B87" i="106"/>
  <c r="C87" i="106"/>
  <c r="D87" i="106"/>
  <c r="E87" i="106"/>
  <c r="F87" i="106"/>
  <c r="G87" i="106"/>
  <c r="H87" i="106"/>
  <c r="I87" i="106"/>
  <c r="J87" i="106"/>
  <c r="K87" i="106"/>
  <c r="L87" i="106"/>
  <c r="M87" i="106"/>
  <c r="N87" i="106"/>
  <c r="O87" i="106"/>
  <c r="P87" i="106"/>
  <c r="Q87" i="106"/>
  <c r="R87" i="106"/>
  <c r="S87" i="106"/>
  <c r="T87" i="106"/>
  <c r="U87" i="106"/>
  <c r="V87" i="106"/>
  <c r="W87" i="106"/>
  <c r="X87" i="106"/>
  <c r="Y87" i="106"/>
  <c r="A292" i="106"/>
  <c r="A88" i="106" s="1"/>
  <c r="B88" i="106"/>
  <c r="C88" i="106"/>
  <c r="D88" i="106"/>
  <c r="E88" i="106"/>
  <c r="F88" i="106"/>
  <c r="G88" i="106"/>
  <c r="H88" i="106"/>
  <c r="I88" i="106"/>
  <c r="J88" i="106"/>
  <c r="K88" i="106"/>
  <c r="L88" i="106"/>
  <c r="M88" i="106"/>
  <c r="N88" i="106"/>
  <c r="O88" i="106"/>
  <c r="P88" i="106"/>
  <c r="Q88" i="106"/>
  <c r="R88" i="106"/>
  <c r="S88" i="106"/>
  <c r="T88" i="106"/>
  <c r="U88" i="106"/>
  <c r="V88" i="106"/>
  <c r="W88" i="106"/>
  <c r="X88" i="106"/>
  <c r="Y88" i="106"/>
  <c r="B89" i="106"/>
  <c r="C89" i="106"/>
  <c r="D89" i="106"/>
  <c r="E89" i="106"/>
  <c r="F89" i="106"/>
  <c r="G89" i="106"/>
  <c r="H89" i="106"/>
  <c r="I89" i="106"/>
  <c r="J89" i="106"/>
  <c r="K89" i="106"/>
  <c r="L89" i="106"/>
  <c r="M89" i="106"/>
  <c r="N89" i="106"/>
  <c r="O89" i="106"/>
  <c r="P89" i="106"/>
  <c r="Q89" i="106"/>
  <c r="R89" i="106"/>
  <c r="S89" i="106"/>
  <c r="T89" i="106"/>
  <c r="U89" i="106"/>
  <c r="V89" i="106"/>
  <c r="W89" i="106"/>
  <c r="X89" i="106"/>
  <c r="Y89" i="106"/>
  <c r="A294" i="106"/>
  <c r="A90" i="106" s="1"/>
  <c r="B90" i="106"/>
  <c r="C90" i="106"/>
  <c r="D90" i="106"/>
  <c r="E90" i="106"/>
  <c r="F90" i="106"/>
  <c r="G90" i="106"/>
  <c r="G247" i="106"/>
  <c r="H90" i="106"/>
  <c r="I90" i="106"/>
  <c r="J90" i="106"/>
  <c r="K90" i="106"/>
  <c r="L90" i="106"/>
  <c r="M90" i="106"/>
  <c r="N90" i="106"/>
  <c r="O90" i="106"/>
  <c r="P90" i="106"/>
  <c r="Q90" i="106"/>
  <c r="R90" i="106"/>
  <c r="S90" i="106"/>
  <c r="T90" i="106"/>
  <c r="U90" i="106"/>
  <c r="V90" i="106"/>
  <c r="W90" i="106"/>
  <c r="X90" i="106"/>
  <c r="Y90" i="106"/>
  <c r="B91" i="106"/>
  <c r="C91" i="106"/>
  <c r="D91" i="106"/>
  <c r="E91" i="106"/>
  <c r="F91" i="106"/>
  <c r="G91" i="106"/>
  <c r="G248" i="106"/>
  <c r="H91" i="106"/>
  <c r="I91" i="106"/>
  <c r="J91" i="106"/>
  <c r="K91" i="106"/>
  <c r="L91" i="106"/>
  <c r="M91" i="106"/>
  <c r="N91" i="106"/>
  <c r="O91" i="106"/>
  <c r="P91" i="106"/>
  <c r="Q91" i="106"/>
  <c r="R91" i="106"/>
  <c r="S91" i="106"/>
  <c r="T91" i="106"/>
  <c r="U91" i="106"/>
  <c r="V91" i="106"/>
  <c r="W91" i="106"/>
  <c r="X91" i="106"/>
  <c r="Y91" i="106"/>
  <c r="B92" i="106"/>
  <c r="C92" i="106"/>
  <c r="D92" i="106"/>
  <c r="E92" i="106"/>
  <c r="F92" i="106"/>
  <c r="G92" i="106"/>
  <c r="G249" i="106"/>
  <c r="H92" i="106"/>
  <c r="I92" i="106"/>
  <c r="J92" i="106"/>
  <c r="K92" i="106"/>
  <c r="L92" i="106"/>
  <c r="M92" i="106"/>
  <c r="N92" i="106"/>
  <c r="O92" i="106"/>
  <c r="P92" i="106"/>
  <c r="Q92" i="106"/>
  <c r="R92" i="106"/>
  <c r="S92" i="106"/>
  <c r="T92" i="106"/>
  <c r="U92" i="106"/>
  <c r="V92" i="106"/>
  <c r="W92" i="106"/>
  <c r="X92" i="106"/>
  <c r="Y92" i="106"/>
  <c r="B93" i="106"/>
  <c r="C93" i="106"/>
  <c r="D93" i="106"/>
  <c r="E93" i="106"/>
  <c r="F93" i="106"/>
  <c r="G93" i="106"/>
  <c r="G250" i="106"/>
  <c r="H93" i="106"/>
  <c r="I93" i="106"/>
  <c r="J93" i="106"/>
  <c r="K93" i="106"/>
  <c r="L93" i="106"/>
  <c r="M93" i="106"/>
  <c r="N93" i="106"/>
  <c r="O93" i="106"/>
  <c r="P93" i="106"/>
  <c r="Q93" i="106"/>
  <c r="R93" i="106"/>
  <c r="S93" i="106"/>
  <c r="T93" i="106"/>
  <c r="U93" i="106"/>
  <c r="V93" i="106"/>
  <c r="W93" i="106"/>
  <c r="X93" i="106"/>
  <c r="Y93" i="106"/>
  <c r="A298" i="106"/>
  <c r="A94" i="106" s="1"/>
  <c r="B94" i="106"/>
  <c r="C94" i="106"/>
  <c r="D94" i="106"/>
  <c r="G251" i="106"/>
  <c r="E94" i="106"/>
  <c r="F94" i="106"/>
  <c r="G94" i="106"/>
  <c r="H94" i="106"/>
  <c r="I94" i="106"/>
  <c r="J94" i="106"/>
  <c r="K94" i="106"/>
  <c r="L94" i="106"/>
  <c r="M94" i="106"/>
  <c r="N94" i="106"/>
  <c r="O94" i="106"/>
  <c r="P94" i="106"/>
  <c r="Q94" i="106"/>
  <c r="R94" i="106"/>
  <c r="S94" i="106"/>
  <c r="T94" i="106"/>
  <c r="U94" i="106"/>
  <c r="V94" i="106"/>
  <c r="W94" i="106"/>
  <c r="X94" i="106"/>
  <c r="Y94" i="106"/>
  <c r="B95" i="106"/>
  <c r="C95" i="106"/>
  <c r="D95" i="106"/>
  <c r="E95" i="106"/>
  <c r="F95" i="106"/>
  <c r="G95" i="106"/>
  <c r="H95" i="106"/>
  <c r="I95" i="106"/>
  <c r="J95" i="106"/>
  <c r="K95" i="106"/>
  <c r="L95" i="106"/>
  <c r="M95" i="106"/>
  <c r="N95" i="106"/>
  <c r="O95" i="106"/>
  <c r="P95" i="106"/>
  <c r="Q95" i="106"/>
  <c r="R95" i="106"/>
  <c r="S95" i="106"/>
  <c r="T95" i="106"/>
  <c r="U95" i="106"/>
  <c r="V95" i="106"/>
  <c r="W95" i="106"/>
  <c r="X95" i="106"/>
  <c r="Y95" i="106"/>
  <c r="A300" i="106"/>
  <c r="A96" i="106" s="1"/>
  <c r="B96" i="106"/>
  <c r="C96" i="106"/>
  <c r="D96" i="106"/>
  <c r="E96" i="106"/>
  <c r="F96" i="106"/>
  <c r="G96" i="106"/>
  <c r="H96" i="106"/>
  <c r="I96" i="106"/>
  <c r="J96" i="106"/>
  <c r="K96" i="106"/>
  <c r="L96" i="106"/>
  <c r="M96" i="106"/>
  <c r="N96" i="106"/>
  <c r="O96" i="106"/>
  <c r="P96" i="106"/>
  <c r="Q96" i="106"/>
  <c r="R96" i="106"/>
  <c r="S96" i="106"/>
  <c r="T96" i="106"/>
  <c r="U96" i="106"/>
  <c r="V96" i="106"/>
  <c r="W96" i="106"/>
  <c r="X96" i="106"/>
  <c r="Y96" i="106"/>
  <c r="B97" i="106"/>
  <c r="C97" i="106"/>
  <c r="D97" i="106"/>
  <c r="E97" i="106"/>
  <c r="F97" i="106"/>
  <c r="G97" i="106"/>
  <c r="H97" i="106"/>
  <c r="G254" i="106"/>
  <c r="I97" i="106"/>
  <c r="J97" i="106"/>
  <c r="K97" i="106"/>
  <c r="L97" i="106"/>
  <c r="M97" i="106"/>
  <c r="N97" i="106"/>
  <c r="O97" i="106"/>
  <c r="P97" i="106"/>
  <c r="Q97" i="106"/>
  <c r="R97" i="106"/>
  <c r="S97" i="106"/>
  <c r="T97" i="106"/>
  <c r="U97" i="106"/>
  <c r="V97" i="106"/>
  <c r="W97" i="106"/>
  <c r="X97" i="106"/>
  <c r="Y97" i="106"/>
  <c r="A302" i="106"/>
  <c r="A98" i="106" s="1"/>
  <c r="G255" i="106"/>
  <c r="G256" i="106"/>
  <c r="A304" i="106"/>
  <c r="A100" i="106" s="1"/>
  <c r="G257" i="106"/>
  <c r="G327" i="106"/>
  <c r="G328" i="106"/>
  <c r="G329" i="106"/>
  <c r="A330" i="106"/>
  <c r="G330" i="106"/>
  <c r="A331" i="106"/>
  <c r="G331" i="106"/>
  <c r="A332" i="106"/>
  <c r="G332" i="106"/>
  <c r="A333" i="106"/>
  <c r="G333" i="106"/>
  <c r="G316" i="106"/>
  <c r="G317" i="106"/>
  <c r="G318" i="106"/>
  <c r="A319" i="106"/>
  <c r="G319" i="106"/>
  <c r="A320" i="106"/>
  <c r="G320" i="106"/>
  <c r="A321" i="106"/>
  <c r="G321" i="106"/>
  <c r="A322" i="106"/>
  <c r="G322" i="106"/>
  <c r="G306" i="106"/>
  <c r="G307" i="106"/>
  <c r="G308" i="106"/>
  <c r="A309" i="106"/>
  <c r="A105" i="106" s="1"/>
  <c r="G309" i="106"/>
  <c r="A310" i="106"/>
  <c r="A106" i="106" s="1"/>
  <c r="G310" i="106"/>
  <c r="A311" i="106"/>
  <c r="A107" i="106" s="1"/>
  <c r="G311" i="106"/>
  <c r="G295" i="106"/>
  <c r="G296" i="106"/>
  <c r="G297" i="106"/>
  <c r="G298" i="106"/>
  <c r="A299" i="106"/>
  <c r="A95" i="106" s="1"/>
  <c r="G299" i="106"/>
  <c r="G300" i="106"/>
  <c r="A301" i="106"/>
  <c r="A97" i="106" s="1"/>
  <c r="G301" i="106"/>
  <c r="G269" i="106"/>
  <c r="G270" i="106"/>
  <c r="G271" i="106"/>
  <c r="G272" i="106"/>
  <c r="A273" i="106"/>
  <c r="A69" i="106" s="1"/>
  <c r="G273" i="106"/>
  <c r="G274" i="106"/>
  <c r="G282" i="106"/>
  <c r="G283" i="106"/>
  <c r="G284" i="106"/>
  <c r="A285" i="106"/>
  <c r="A81" i="106" s="1"/>
  <c r="G285" i="106"/>
  <c r="G286" i="106"/>
  <c r="A287" i="106"/>
  <c r="A83" i="106" s="1"/>
  <c r="G287" i="106"/>
  <c r="G288" i="106"/>
  <c r="A289" i="106"/>
  <c r="A85" i="106" s="1"/>
  <c r="G289" i="106"/>
  <c r="G290" i="106"/>
  <c r="A275" i="106"/>
  <c r="A71" i="106" s="1"/>
  <c r="G275" i="106"/>
  <c r="G276" i="106"/>
  <c r="A277" i="106"/>
  <c r="A73" i="106" s="1"/>
  <c r="G277" i="106"/>
  <c r="G345" i="106"/>
  <c r="A345" i="106"/>
  <c r="A334" i="106"/>
  <c r="G334" i="106"/>
  <c r="A335" i="106"/>
  <c r="G335" i="106"/>
  <c r="A336" i="106"/>
  <c r="G336" i="106"/>
  <c r="A337" i="106"/>
  <c r="G337" i="106"/>
  <c r="A338" i="106"/>
  <c r="G338" i="106"/>
  <c r="G341" i="106"/>
  <c r="A341" i="106"/>
  <c r="G326" i="106"/>
  <c r="A326" i="106"/>
  <c r="G315" i="106"/>
  <c r="A315" i="106"/>
  <c r="A111" i="106" s="1"/>
  <c r="G305" i="106"/>
  <c r="A305" i="106"/>
  <c r="A101" i="106" s="1"/>
  <c r="G294" i="106"/>
  <c r="G281" i="106"/>
  <c r="A281" i="106"/>
  <c r="A77" i="106" s="1"/>
  <c r="G268" i="106"/>
  <c r="A267" i="106"/>
  <c r="A63" i="106" s="1"/>
  <c r="G267" i="106"/>
  <c r="G278" i="106"/>
  <c r="A279" i="106"/>
  <c r="A75" i="106" s="1"/>
  <c r="G279" i="106"/>
  <c r="G280" i="106"/>
  <c r="A291" i="106"/>
  <c r="A87" i="106" s="1"/>
  <c r="G291" i="106"/>
  <c r="G292" i="106"/>
  <c r="A293" i="106"/>
  <c r="A89" i="106" s="1"/>
  <c r="G293" i="106"/>
  <c r="G302" i="106"/>
  <c r="A303" i="106"/>
  <c r="A99" i="106" s="1"/>
  <c r="G303" i="106"/>
  <c r="G304" i="106"/>
  <c r="A312" i="106"/>
  <c r="A108" i="106" s="1"/>
  <c r="G312" i="106"/>
  <c r="A313" i="106"/>
  <c r="A109" i="106" s="1"/>
  <c r="G313" i="106"/>
  <c r="A314" i="106"/>
  <c r="A110" i="106" s="1"/>
  <c r="G314" i="106"/>
  <c r="A323" i="106"/>
  <c r="G323" i="106"/>
  <c r="A324" i="106"/>
  <c r="G324" i="106"/>
  <c r="A325" i="106"/>
  <c r="G325" i="106"/>
  <c r="A339" i="106"/>
  <c r="G339" i="106"/>
  <c r="A340" i="106"/>
  <c r="G340" i="106"/>
  <c r="A342" i="106"/>
  <c r="G342" i="106"/>
  <c r="A343" i="106"/>
  <c r="G343" i="106"/>
  <c r="A344" i="106"/>
  <c r="G344" i="106"/>
  <c r="A346" i="106"/>
  <c r="G346" i="106"/>
  <c r="A347" i="106"/>
  <c r="G347" i="106"/>
  <c r="A348" i="106"/>
  <c r="G348" i="106"/>
  <c r="A349" i="106"/>
  <c r="G349" i="106"/>
  <c r="A350" i="106"/>
  <c r="G350" i="106"/>
  <c r="A351" i="106"/>
  <c r="G351" i="106"/>
  <c r="A352" i="106"/>
  <c r="G352" i="106"/>
  <c r="A353" i="106"/>
  <c r="G353" i="106"/>
  <c r="A354" i="106"/>
  <c r="G354" i="106"/>
  <c r="A355" i="106"/>
  <c r="G355" i="106"/>
  <c r="A356" i="106"/>
  <c r="G356" i="106"/>
  <c r="A357" i="106"/>
  <c r="G357" i="106"/>
  <c r="A358" i="106"/>
  <c r="G358" i="106"/>
  <c r="A359" i="106"/>
  <c r="G359" i="106"/>
  <c r="A360" i="106"/>
  <c r="G360" i="106"/>
  <c r="A361" i="106"/>
  <c r="G361" i="106"/>
  <c r="A362" i="106"/>
  <c r="G362" i="106"/>
  <c r="A363" i="106"/>
  <c r="G363" i="106"/>
  <c r="A364" i="106"/>
  <c r="G364" i="106"/>
  <c r="A365" i="106"/>
  <c r="G365" i="106"/>
  <c r="A366" i="106"/>
  <c r="G366" i="106"/>
  <c r="G260" i="106"/>
  <c r="G258" i="106"/>
  <c r="C144" i="106"/>
  <c r="D144" i="106"/>
  <c r="E144" i="106"/>
  <c r="F144" i="106"/>
  <c r="G144" i="106"/>
  <c r="I144" i="106"/>
  <c r="J144" i="106"/>
  <c r="K144" i="106"/>
  <c r="L144" i="106"/>
  <c r="M144" i="106"/>
  <c r="N144" i="106"/>
  <c r="O144" i="106"/>
  <c r="P144" i="106"/>
  <c r="Q144" i="106"/>
  <c r="R144" i="106"/>
  <c r="S144" i="106"/>
  <c r="T144" i="106"/>
  <c r="U144" i="106"/>
  <c r="V144" i="106"/>
  <c r="W144" i="106"/>
  <c r="X144" i="106"/>
  <c r="C145" i="106"/>
  <c r="D145" i="106"/>
  <c r="E145" i="106"/>
  <c r="F145" i="106"/>
  <c r="G145" i="106"/>
  <c r="H145" i="106"/>
  <c r="I145" i="106"/>
  <c r="J145" i="106"/>
  <c r="K145" i="106"/>
  <c r="L145" i="106"/>
  <c r="M145" i="106"/>
  <c r="N145" i="106"/>
  <c r="O145" i="106"/>
  <c r="P145" i="106"/>
  <c r="Q145" i="106"/>
  <c r="R145" i="106"/>
  <c r="S145" i="106"/>
  <c r="T145" i="106"/>
  <c r="U145" i="106"/>
  <c r="V145" i="106"/>
  <c r="W145" i="106"/>
  <c r="X145" i="106"/>
  <c r="Y145" i="106"/>
  <c r="A265" i="106"/>
  <c r="A61" i="106" s="1"/>
  <c r="A259" i="106"/>
  <c r="A55" i="106" s="1"/>
  <c r="G259" i="106"/>
  <c r="B3" i="179"/>
  <c r="B4" i="179"/>
  <c r="A46" i="60"/>
  <c r="B46" i="60"/>
  <c r="B47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R47" i="60"/>
  <c r="S47" i="60"/>
  <c r="T47" i="60"/>
  <c r="U47" i="60"/>
  <c r="V47" i="60"/>
  <c r="W47" i="60"/>
  <c r="X47" i="60"/>
  <c r="Y47" i="60"/>
  <c r="B48" i="60"/>
  <c r="C48" i="60"/>
  <c r="D48" i="60"/>
  <c r="E48" i="60"/>
  <c r="F48" i="60"/>
  <c r="G48" i="60"/>
  <c r="H48" i="60"/>
  <c r="I48" i="60"/>
  <c r="J48" i="60"/>
  <c r="K48" i="60"/>
  <c r="L48" i="60"/>
  <c r="M48" i="60"/>
  <c r="N48" i="60"/>
  <c r="O48" i="60"/>
  <c r="P48" i="60"/>
  <c r="Q48" i="60"/>
  <c r="R48" i="60"/>
  <c r="S48" i="60"/>
  <c r="T48" i="60"/>
  <c r="U48" i="60"/>
  <c r="V48" i="60"/>
  <c r="W48" i="60"/>
  <c r="X48" i="60"/>
  <c r="Y48" i="60"/>
  <c r="B49" i="60"/>
  <c r="C49" i="60"/>
  <c r="D49" i="60"/>
  <c r="E49" i="60"/>
  <c r="F49" i="60"/>
  <c r="G49" i="60"/>
  <c r="H49" i="60"/>
  <c r="I49" i="60"/>
  <c r="J49" i="60"/>
  <c r="K49" i="60"/>
  <c r="L49" i="60"/>
  <c r="M49" i="60"/>
  <c r="N49" i="60"/>
  <c r="O49" i="60"/>
  <c r="P49" i="60"/>
  <c r="Q49" i="60"/>
  <c r="R49" i="60"/>
  <c r="S49" i="60"/>
  <c r="T49" i="60"/>
  <c r="U49" i="60"/>
  <c r="V49" i="60"/>
  <c r="W49" i="60"/>
  <c r="X49" i="60"/>
  <c r="Y49" i="60"/>
  <c r="B50" i="60"/>
  <c r="C50" i="60"/>
  <c r="D50" i="60"/>
  <c r="E50" i="60"/>
  <c r="F50" i="60"/>
  <c r="G50" i="60"/>
  <c r="H50" i="60"/>
  <c r="I50" i="60"/>
  <c r="J50" i="60"/>
  <c r="K50" i="60"/>
  <c r="L50" i="60"/>
  <c r="M50" i="60"/>
  <c r="N50" i="60"/>
  <c r="O50" i="60"/>
  <c r="P50" i="60"/>
  <c r="Q50" i="60"/>
  <c r="R50" i="60"/>
  <c r="S50" i="60"/>
  <c r="T50" i="60"/>
  <c r="U50" i="60"/>
  <c r="V50" i="60"/>
  <c r="W50" i="60"/>
  <c r="X50" i="60"/>
  <c r="Y50" i="60"/>
  <c r="B51" i="60"/>
  <c r="C51" i="60"/>
  <c r="D51" i="60"/>
  <c r="E51" i="60"/>
  <c r="F51" i="60"/>
  <c r="G51" i="60"/>
  <c r="H51" i="60"/>
  <c r="I51" i="60"/>
  <c r="J51" i="60"/>
  <c r="K51" i="60"/>
  <c r="L51" i="60"/>
  <c r="M51" i="60"/>
  <c r="N51" i="60"/>
  <c r="O51" i="60"/>
  <c r="P51" i="60"/>
  <c r="Q51" i="60"/>
  <c r="R51" i="60"/>
  <c r="S51" i="60"/>
  <c r="T51" i="60"/>
  <c r="U51" i="60"/>
  <c r="V51" i="60"/>
  <c r="W51" i="60"/>
  <c r="X51" i="60"/>
  <c r="Y51" i="60"/>
  <c r="B52" i="60"/>
  <c r="C52" i="60"/>
  <c r="D52" i="60"/>
  <c r="E52" i="60"/>
  <c r="F52" i="60"/>
  <c r="G52" i="60"/>
  <c r="H52" i="60"/>
  <c r="I52" i="60"/>
  <c r="J52" i="60"/>
  <c r="K52" i="60"/>
  <c r="L52" i="60"/>
  <c r="M52" i="60"/>
  <c r="N52" i="60"/>
  <c r="O52" i="60"/>
  <c r="P52" i="60"/>
  <c r="Q52" i="60"/>
  <c r="R52" i="60"/>
  <c r="S52" i="60"/>
  <c r="T52" i="60"/>
  <c r="U52" i="60"/>
  <c r="V52" i="60"/>
  <c r="W52" i="60"/>
  <c r="X52" i="60"/>
  <c r="Y52" i="60"/>
  <c r="B53" i="60"/>
  <c r="C53" i="60"/>
  <c r="D53" i="60"/>
  <c r="E53" i="60"/>
  <c r="F53" i="60"/>
  <c r="G53" i="60"/>
  <c r="H53" i="60"/>
  <c r="I53" i="60"/>
  <c r="J53" i="60"/>
  <c r="K53" i="60"/>
  <c r="L53" i="60"/>
  <c r="M53" i="60"/>
  <c r="N53" i="60"/>
  <c r="O53" i="60"/>
  <c r="P53" i="60"/>
  <c r="Q53" i="60"/>
  <c r="R53" i="60"/>
  <c r="S53" i="60"/>
  <c r="T53" i="60"/>
  <c r="U53" i="60"/>
  <c r="V53" i="60"/>
  <c r="W53" i="60"/>
  <c r="X53" i="60"/>
  <c r="Y53" i="60"/>
  <c r="B54" i="60"/>
  <c r="C54" i="60"/>
  <c r="D54" i="60"/>
  <c r="E54" i="60"/>
  <c r="F54" i="60"/>
  <c r="G54" i="60"/>
  <c r="H54" i="60"/>
  <c r="I54" i="60"/>
  <c r="J54" i="60"/>
  <c r="K54" i="60"/>
  <c r="L54" i="60"/>
  <c r="M54" i="60"/>
  <c r="N54" i="60"/>
  <c r="O54" i="60"/>
  <c r="P54" i="60"/>
  <c r="Q54" i="60"/>
  <c r="R54" i="60"/>
  <c r="S54" i="60"/>
  <c r="T54" i="60"/>
  <c r="U54" i="60"/>
  <c r="V54" i="60"/>
  <c r="W54" i="60"/>
  <c r="X54" i="60"/>
  <c r="Y54" i="60"/>
  <c r="B55" i="60"/>
  <c r="C55" i="60"/>
  <c r="D55" i="60"/>
  <c r="E55" i="60"/>
  <c r="F55" i="60"/>
  <c r="G55" i="60"/>
  <c r="H55" i="60"/>
  <c r="I55" i="60"/>
  <c r="J55" i="60"/>
  <c r="K55" i="60"/>
  <c r="L55" i="60"/>
  <c r="M55" i="60"/>
  <c r="N55" i="60"/>
  <c r="O55" i="60"/>
  <c r="P55" i="60"/>
  <c r="Q55" i="60"/>
  <c r="R55" i="60"/>
  <c r="S55" i="60"/>
  <c r="T55" i="60"/>
  <c r="U55" i="60"/>
  <c r="V55" i="60"/>
  <c r="W55" i="60"/>
  <c r="X55" i="60"/>
  <c r="Y55" i="60"/>
  <c r="B56" i="60"/>
  <c r="C56" i="60"/>
  <c r="D56" i="60"/>
  <c r="E56" i="60"/>
  <c r="F56" i="60"/>
  <c r="G56" i="60"/>
  <c r="H56" i="60"/>
  <c r="I56" i="60"/>
  <c r="J56" i="60"/>
  <c r="K56" i="60"/>
  <c r="L56" i="60"/>
  <c r="M56" i="60"/>
  <c r="N56" i="60"/>
  <c r="O56" i="60"/>
  <c r="P56" i="60"/>
  <c r="Q56" i="60"/>
  <c r="R56" i="60"/>
  <c r="S56" i="60"/>
  <c r="T56" i="60"/>
  <c r="U56" i="60"/>
  <c r="V56" i="60"/>
  <c r="W56" i="60"/>
  <c r="X56" i="60"/>
  <c r="Y56" i="60"/>
  <c r="A57" i="60"/>
  <c r="B57" i="60"/>
  <c r="B58" i="60"/>
  <c r="C58" i="60"/>
  <c r="D58" i="60"/>
  <c r="E58" i="60"/>
  <c r="F58" i="60"/>
  <c r="G58" i="60"/>
  <c r="H58" i="60"/>
  <c r="I58" i="60"/>
  <c r="J58" i="60"/>
  <c r="K58" i="60"/>
  <c r="L58" i="60"/>
  <c r="M58" i="60"/>
  <c r="N58" i="60"/>
  <c r="O58" i="60"/>
  <c r="P58" i="60"/>
  <c r="Q58" i="60"/>
  <c r="R58" i="60"/>
  <c r="S58" i="60"/>
  <c r="T58" i="60"/>
  <c r="U58" i="60"/>
  <c r="V58" i="60"/>
  <c r="W58" i="60"/>
  <c r="X58" i="60"/>
  <c r="Y58" i="60"/>
  <c r="B59" i="60"/>
  <c r="C59" i="60"/>
  <c r="D59" i="60"/>
  <c r="E59" i="60"/>
  <c r="F59" i="60"/>
  <c r="G59" i="60"/>
  <c r="H59" i="60"/>
  <c r="I59" i="60"/>
  <c r="J59" i="60"/>
  <c r="K59" i="60"/>
  <c r="L59" i="60"/>
  <c r="M59" i="60"/>
  <c r="N59" i="60"/>
  <c r="O59" i="60"/>
  <c r="P59" i="60"/>
  <c r="Q59" i="60"/>
  <c r="R59" i="60"/>
  <c r="S59" i="60"/>
  <c r="T59" i="60"/>
  <c r="U59" i="60"/>
  <c r="V59" i="60"/>
  <c r="W59" i="60"/>
  <c r="X59" i="60"/>
  <c r="Y59" i="60"/>
  <c r="B60" i="60"/>
  <c r="C60" i="60"/>
  <c r="D60" i="60"/>
  <c r="E60" i="60"/>
  <c r="F60" i="60"/>
  <c r="G60" i="60"/>
  <c r="H60" i="60"/>
  <c r="I60" i="60"/>
  <c r="J60" i="60"/>
  <c r="K60" i="60"/>
  <c r="L60" i="60"/>
  <c r="M60" i="60"/>
  <c r="N60" i="60"/>
  <c r="O60" i="60"/>
  <c r="P60" i="60"/>
  <c r="Q60" i="60"/>
  <c r="R60" i="60"/>
  <c r="S60" i="60"/>
  <c r="T60" i="60"/>
  <c r="U60" i="60"/>
  <c r="V60" i="60"/>
  <c r="W60" i="60"/>
  <c r="X60" i="60"/>
  <c r="Y60" i="60"/>
  <c r="B61" i="60"/>
  <c r="C61" i="60"/>
  <c r="D61" i="60"/>
  <c r="E61" i="60"/>
  <c r="G61" i="60"/>
  <c r="H61" i="60"/>
  <c r="I61" i="60"/>
  <c r="J61" i="60"/>
  <c r="K61" i="60"/>
  <c r="L61" i="60"/>
  <c r="M61" i="60"/>
  <c r="N61" i="60"/>
  <c r="O61" i="60"/>
  <c r="P61" i="60"/>
  <c r="Q61" i="60"/>
  <c r="R61" i="60"/>
  <c r="S61" i="60"/>
  <c r="T61" i="60"/>
  <c r="U61" i="60"/>
  <c r="V61" i="60"/>
  <c r="W61" i="60"/>
  <c r="X61" i="60"/>
  <c r="B62" i="60"/>
  <c r="C62" i="60"/>
  <c r="D62" i="60"/>
  <c r="E62" i="60"/>
  <c r="G62" i="60"/>
  <c r="H62" i="60"/>
  <c r="I62" i="60"/>
  <c r="J62" i="60"/>
  <c r="K62" i="60"/>
  <c r="L62" i="60"/>
  <c r="M62" i="60"/>
  <c r="N62" i="60"/>
  <c r="O62" i="60"/>
  <c r="P62" i="60"/>
  <c r="Q62" i="60"/>
  <c r="R62" i="60"/>
  <c r="S62" i="60"/>
  <c r="T62" i="60"/>
  <c r="U62" i="60"/>
  <c r="V62" i="60"/>
  <c r="W62" i="60"/>
  <c r="X62" i="60"/>
  <c r="B63" i="60"/>
  <c r="C63" i="60"/>
  <c r="D63" i="60"/>
  <c r="E63" i="60"/>
  <c r="F63" i="60"/>
  <c r="G63" i="60"/>
  <c r="H63" i="60"/>
  <c r="I63" i="60"/>
  <c r="J63" i="60"/>
  <c r="K63" i="60"/>
  <c r="L63" i="60"/>
  <c r="M63" i="60"/>
  <c r="N63" i="60"/>
  <c r="O63" i="60"/>
  <c r="P63" i="60"/>
  <c r="Q63" i="60"/>
  <c r="R63" i="60"/>
  <c r="S63" i="60"/>
  <c r="T63" i="60"/>
  <c r="U63" i="60"/>
  <c r="V63" i="60"/>
  <c r="W63" i="60"/>
  <c r="X63" i="60"/>
  <c r="Y63" i="60"/>
  <c r="B64" i="60"/>
  <c r="C64" i="60"/>
  <c r="D64" i="60"/>
  <c r="E64" i="60"/>
  <c r="F64" i="60"/>
  <c r="G64" i="60"/>
  <c r="H64" i="60"/>
  <c r="I64" i="60"/>
  <c r="J64" i="60"/>
  <c r="K64" i="60"/>
  <c r="L64" i="60"/>
  <c r="M64" i="60"/>
  <c r="N64" i="60"/>
  <c r="O64" i="60"/>
  <c r="P64" i="60"/>
  <c r="Q64" i="60"/>
  <c r="R64" i="60"/>
  <c r="S64" i="60"/>
  <c r="T64" i="60"/>
  <c r="U64" i="60"/>
  <c r="V64" i="60"/>
  <c r="W64" i="60"/>
  <c r="X64" i="60"/>
  <c r="Y64" i="60"/>
  <c r="B65" i="60"/>
  <c r="C65" i="60"/>
  <c r="D65" i="60"/>
  <c r="E65" i="60"/>
  <c r="F65" i="60"/>
  <c r="G65" i="60"/>
  <c r="H65" i="60"/>
  <c r="I65" i="60"/>
  <c r="J65" i="60"/>
  <c r="K65" i="60"/>
  <c r="L65" i="60"/>
  <c r="M65" i="60"/>
  <c r="N65" i="60"/>
  <c r="O65" i="60"/>
  <c r="P65" i="60"/>
  <c r="Q65" i="60"/>
  <c r="R65" i="60"/>
  <c r="S65" i="60"/>
  <c r="T65" i="60"/>
  <c r="U65" i="60"/>
  <c r="V65" i="60"/>
  <c r="W65" i="60"/>
  <c r="X65" i="60"/>
  <c r="Y65" i="60"/>
  <c r="B66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R66" i="60"/>
  <c r="S66" i="60"/>
  <c r="T66" i="60"/>
  <c r="U66" i="60"/>
  <c r="V66" i="60"/>
  <c r="W66" i="60"/>
  <c r="X66" i="60"/>
  <c r="Y66" i="60"/>
  <c r="B67" i="60"/>
  <c r="C67" i="60"/>
  <c r="D67" i="60"/>
  <c r="E67" i="60"/>
  <c r="F67" i="60"/>
  <c r="G67" i="60"/>
  <c r="H67" i="60"/>
  <c r="I67" i="60"/>
  <c r="J67" i="60"/>
  <c r="K67" i="60"/>
  <c r="L67" i="60"/>
  <c r="M67" i="60"/>
  <c r="N67" i="60"/>
  <c r="O67" i="60"/>
  <c r="P67" i="60"/>
  <c r="Q67" i="60"/>
  <c r="R67" i="60"/>
  <c r="S67" i="60"/>
  <c r="T67" i="60"/>
  <c r="U67" i="60"/>
  <c r="V67" i="60"/>
  <c r="W67" i="60"/>
  <c r="X67" i="60"/>
  <c r="Y67" i="60"/>
  <c r="B68" i="60"/>
  <c r="C68" i="60"/>
  <c r="D68" i="60"/>
  <c r="E68" i="60"/>
  <c r="F68" i="60"/>
  <c r="G68" i="60"/>
  <c r="H68" i="60"/>
  <c r="I68" i="60"/>
  <c r="J68" i="60"/>
  <c r="K68" i="60"/>
  <c r="L68" i="60"/>
  <c r="M68" i="60"/>
  <c r="N68" i="60"/>
  <c r="O68" i="60"/>
  <c r="P68" i="60"/>
  <c r="Q68" i="60"/>
  <c r="R68" i="60"/>
  <c r="S68" i="60"/>
  <c r="T68" i="60"/>
  <c r="U68" i="60"/>
  <c r="V68" i="60"/>
  <c r="W68" i="60"/>
  <c r="X68" i="60"/>
  <c r="Y68" i="60"/>
  <c r="B69" i="60"/>
  <c r="C69" i="60"/>
  <c r="D69" i="60"/>
  <c r="E69" i="60"/>
  <c r="F69" i="60"/>
  <c r="G69" i="60"/>
  <c r="H69" i="60"/>
  <c r="I69" i="60"/>
  <c r="J69" i="60"/>
  <c r="K69" i="60"/>
  <c r="L69" i="60"/>
  <c r="M69" i="60"/>
  <c r="N69" i="60"/>
  <c r="O69" i="60"/>
  <c r="P69" i="60"/>
  <c r="Q69" i="60"/>
  <c r="R69" i="60"/>
  <c r="S69" i="60"/>
  <c r="T69" i="60"/>
  <c r="U69" i="60"/>
  <c r="V69" i="60"/>
  <c r="W69" i="60"/>
  <c r="X69" i="60"/>
  <c r="Y69" i="60"/>
  <c r="B70" i="60"/>
  <c r="C70" i="60"/>
  <c r="D70" i="60"/>
  <c r="E70" i="60"/>
  <c r="F70" i="60"/>
  <c r="G70" i="60"/>
  <c r="H70" i="60"/>
  <c r="I70" i="60"/>
  <c r="J70" i="60"/>
  <c r="K70" i="60"/>
  <c r="L70" i="60"/>
  <c r="M70" i="60"/>
  <c r="N70" i="60"/>
  <c r="O70" i="60"/>
  <c r="P70" i="60"/>
  <c r="Q70" i="60"/>
  <c r="R70" i="60"/>
  <c r="S70" i="60"/>
  <c r="T70" i="60"/>
  <c r="U70" i="60"/>
  <c r="V70" i="60"/>
  <c r="W70" i="60"/>
  <c r="X70" i="60"/>
  <c r="Y70" i="60"/>
  <c r="B71" i="60"/>
  <c r="C71" i="60"/>
  <c r="D71" i="60"/>
  <c r="E71" i="60"/>
  <c r="F71" i="60"/>
  <c r="G71" i="60"/>
  <c r="H71" i="60"/>
  <c r="I71" i="60"/>
  <c r="J71" i="60"/>
  <c r="K71" i="60"/>
  <c r="L71" i="60"/>
  <c r="M71" i="60"/>
  <c r="N71" i="60"/>
  <c r="O71" i="60"/>
  <c r="P71" i="60"/>
  <c r="Q71" i="60"/>
  <c r="R71" i="60"/>
  <c r="S71" i="60"/>
  <c r="T71" i="60"/>
  <c r="U71" i="60"/>
  <c r="V71" i="60"/>
  <c r="W71" i="60"/>
  <c r="X71" i="60"/>
  <c r="Y71" i="60"/>
  <c r="B72" i="60"/>
  <c r="C72" i="60"/>
  <c r="D72" i="60"/>
  <c r="E72" i="60"/>
  <c r="F72" i="60"/>
  <c r="G72" i="60"/>
  <c r="H72" i="60"/>
  <c r="I72" i="60"/>
  <c r="J72" i="60"/>
  <c r="K72" i="60"/>
  <c r="L72" i="60"/>
  <c r="M72" i="60"/>
  <c r="N72" i="60"/>
  <c r="O72" i="60"/>
  <c r="P72" i="60"/>
  <c r="Q72" i="60"/>
  <c r="R72" i="60"/>
  <c r="S72" i="60"/>
  <c r="T72" i="60"/>
  <c r="U72" i="60"/>
  <c r="V72" i="60"/>
  <c r="W72" i="60"/>
  <c r="X72" i="60"/>
  <c r="Y72" i="60"/>
  <c r="B73" i="60"/>
  <c r="C73" i="60"/>
  <c r="D73" i="60"/>
  <c r="E73" i="60"/>
  <c r="F73" i="60"/>
  <c r="G73" i="60"/>
  <c r="H73" i="60"/>
  <c r="I73" i="60"/>
  <c r="J73" i="60"/>
  <c r="K73" i="60"/>
  <c r="L73" i="60"/>
  <c r="M73" i="60"/>
  <c r="N73" i="60"/>
  <c r="O73" i="60"/>
  <c r="P73" i="60"/>
  <c r="Q73" i="60"/>
  <c r="R73" i="60"/>
  <c r="S73" i="60"/>
  <c r="T73" i="60"/>
  <c r="U73" i="60"/>
  <c r="V73" i="60"/>
  <c r="W73" i="60"/>
  <c r="X73" i="60"/>
  <c r="Y73" i="60"/>
  <c r="B74" i="60"/>
  <c r="C74" i="60"/>
  <c r="D74" i="60"/>
  <c r="E74" i="60"/>
  <c r="F74" i="60"/>
  <c r="G74" i="60"/>
  <c r="H74" i="60"/>
  <c r="I74" i="60"/>
  <c r="J74" i="60"/>
  <c r="K74" i="60"/>
  <c r="L74" i="60"/>
  <c r="M74" i="60"/>
  <c r="N74" i="60"/>
  <c r="O74" i="60"/>
  <c r="P74" i="60"/>
  <c r="Q74" i="60"/>
  <c r="R74" i="60"/>
  <c r="S74" i="60"/>
  <c r="T74" i="60"/>
  <c r="U74" i="60"/>
  <c r="V74" i="60"/>
  <c r="W74" i="60"/>
  <c r="X74" i="60"/>
  <c r="Y74" i="60"/>
  <c r="B75" i="60"/>
  <c r="C75" i="60"/>
  <c r="D75" i="60"/>
  <c r="E75" i="60"/>
  <c r="F75" i="60"/>
  <c r="G75" i="60"/>
  <c r="H75" i="60"/>
  <c r="I75" i="60"/>
  <c r="J75" i="60"/>
  <c r="K75" i="60"/>
  <c r="L75" i="60"/>
  <c r="M75" i="60"/>
  <c r="N75" i="60"/>
  <c r="O75" i="60"/>
  <c r="P75" i="60"/>
  <c r="Q75" i="60"/>
  <c r="R75" i="60"/>
  <c r="S75" i="60"/>
  <c r="T75" i="60"/>
  <c r="U75" i="60"/>
  <c r="V75" i="60"/>
  <c r="W75" i="60"/>
  <c r="X75" i="60"/>
  <c r="Y75" i="60"/>
  <c r="A76" i="60"/>
  <c r="B76" i="60"/>
  <c r="C76" i="60"/>
  <c r="D76" i="60"/>
  <c r="E76" i="60"/>
  <c r="F76" i="60"/>
  <c r="G76" i="60"/>
  <c r="H76" i="60"/>
  <c r="I76" i="60"/>
  <c r="J76" i="60"/>
  <c r="K76" i="60"/>
  <c r="L76" i="60"/>
  <c r="M76" i="60"/>
  <c r="N76" i="60"/>
  <c r="O76" i="60"/>
  <c r="P76" i="60"/>
  <c r="Q76" i="60"/>
  <c r="R76" i="60"/>
  <c r="S76" i="60"/>
  <c r="T76" i="60"/>
  <c r="U76" i="60"/>
  <c r="V76" i="60"/>
  <c r="W76" i="60"/>
  <c r="X76" i="60"/>
  <c r="Y76" i="60"/>
  <c r="B77" i="60"/>
  <c r="C77" i="60"/>
  <c r="D77" i="60"/>
  <c r="E77" i="60"/>
  <c r="F77" i="60"/>
  <c r="G77" i="60"/>
  <c r="H77" i="60"/>
  <c r="I77" i="60"/>
  <c r="J77" i="60"/>
  <c r="K77" i="60"/>
  <c r="L77" i="60"/>
  <c r="M77" i="60"/>
  <c r="N77" i="60"/>
  <c r="O77" i="60"/>
  <c r="P77" i="60"/>
  <c r="Q77" i="60"/>
  <c r="R77" i="60"/>
  <c r="S77" i="60"/>
  <c r="T77" i="60"/>
  <c r="U77" i="60"/>
  <c r="V77" i="60"/>
  <c r="W77" i="60"/>
  <c r="X77" i="60"/>
  <c r="Y77" i="60"/>
  <c r="G140" i="60"/>
  <c r="F62" i="60"/>
  <c r="Y62" i="60"/>
  <c r="A140" i="60"/>
  <c r="A62" i="60"/>
  <c r="A41" i="60"/>
  <c r="B41" i="60"/>
  <c r="B42" i="60"/>
  <c r="C42" i="60"/>
  <c r="B43" i="60"/>
  <c r="C43" i="60"/>
  <c r="D43" i="60"/>
  <c r="E43" i="60"/>
  <c r="G43" i="60"/>
  <c r="I43" i="60"/>
  <c r="K43" i="60"/>
  <c r="M43" i="60"/>
  <c r="O43" i="60"/>
  <c r="Q43" i="60"/>
  <c r="S43" i="60"/>
  <c r="U43" i="60"/>
  <c r="W43" i="60"/>
  <c r="B44" i="60"/>
  <c r="C44" i="60"/>
  <c r="D44" i="60"/>
  <c r="E44" i="60"/>
  <c r="F44" i="60"/>
  <c r="G44" i="60"/>
  <c r="H44" i="60"/>
  <c r="I44" i="60"/>
  <c r="J44" i="60"/>
  <c r="K44" i="60"/>
  <c r="L44" i="60"/>
  <c r="M44" i="60"/>
  <c r="N44" i="60"/>
  <c r="O44" i="60"/>
  <c r="P44" i="60"/>
  <c r="Q44" i="60"/>
  <c r="R44" i="60"/>
  <c r="S44" i="60"/>
  <c r="T44" i="60"/>
  <c r="U44" i="60"/>
  <c r="V44" i="60"/>
  <c r="W44" i="60"/>
  <c r="X44" i="60"/>
  <c r="Y44" i="60"/>
  <c r="B45" i="60"/>
  <c r="C45" i="60"/>
  <c r="D45" i="60"/>
  <c r="E45" i="60"/>
  <c r="F45" i="60"/>
  <c r="G45" i="60"/>
  <c r="H45" i="60"/>
  <c r="I45" i="60"/>
  <c r="J45" i="60"/>
  <c r="K45" i="60"/>
  <c r="L45" i="60"/>
  <c r="M45" i="60"/>
  <c r="N45" i="60"/>
  <c r="O45" i="60"/>
  <c r="P45" i="60"/>
  <c r="Q45" i="60"/>
  <c r="R45" i="60"/>
  <c r="S45" i="60"/>
  <c r="T45" i="60"/>
  <c r="U45" i="60"/>
  <c r="V45" i="60"/>
  <c r="W45" i="60"/>
  <c r="X45" i="60"/>
  <c r="Y45" i="60"/>
  <c r="B6" i="60"/>
  <c r="C6" i="60"/>
  <c r="E6" i="60"/>
  <c r="G6" i="60"/>
  <c r="I6" i="60"/>
  <c r="K6" i="60"/>
  <c r="M6" i="60"/>
  <c r="O6" i="60"/>
  <c r="Q6" i="60"/>
  <c r="S6" i="60"/>
  <c r="U6" i="60"/>
  <c r="W6" i="60"/>
  <c r="B7" i="60"/>
  <c r="C7" i="60"/>
  <c r="D7" i="60"/>
  <c r="F7" i="60"/>
  <c r="H7" i="60"/>
  <c r="J7" i="60"/>
  <c r="L7" i="60"/>
  <c r="N7" i="60"/>
  <c r="P7" i="60"/>
  <c r="R7" i="60"/>
  <c r="T7" i="60"/>
  <c r="V7" i="60"/>
  <c r="X7" i="60"/>
  <c r="B8" i="60"/>
  <c r="C8" i="60"/>
  <c r="E8" i="60"/>
  <c r="F8" i="60"/>
  <c r="H8" i="60"/>
  <c r="I8" i="60"/>
  <c r="K8" i="60"/>
  <c r="L8" i="60"/>
  <c r="N8" i="60"/>
  <c r="O8" i="60"/>
  <c r="Q8" i="60"/>
  <c r="R8" i="60"/>
  <c r="T8" i="60"/>
  <c r="U8" i="60"/>
  <c r="W8" i="60"/>
  <c r="X8" i="60"/>
  <c r="B9" i="60"/>
  <c r="C9" i="60"/>
  <c r="D9" i="60"/>
  <c r="E9" i="60"/>
  <c r="F9" i="60"/>
  <c r="G9" i="60"/>
  <c r="H9" i="60"/>
  <c r="I9" i="60"/>
  <c r="J9" i="60"/>
  <c r="K9" i="60"/>
  <c r="L9" i="60"/>
  <c r="M9" i="60"/>
  <c r="N9" i="60"/>
  <c r="O9" i="60"/>
  <c r="P9" i="60"/>
  <c r="Q9" i="60"/>
  <c r="R9" i="60"/>
  <c r="S9" i="60"/>
  <c r="T9" i="60"/>
  <c r="U9" i="60"/>
  <c r="V9" i="60"/>
  <c r="W9" i="60"/>
  <c r="X9" i="60"/>
  <c r="Y9" i="60"/>
  <c r="B10" i="60"/>
  <c r="C10" i="60"/>
  <c r="D10" i="60"/>
  <c r="F10" i="60"/>
  <c r="G10" i="60"/>
  <c r="H10" i="60"/>
  <c r="I10" i="60"/>
  <c r="J10" i="60"/>
  <c r="K10" i="60"/>
  <c r="L10" i="60"/>
  <c r="M10" i="60"/>
  <c r="N10" i="60"/>
  <c r="O10" i="60"/>
  <c r="P10" i="60"/>
  <c r="Q10" i="60"/>
  <c r="R10" i="60"/>
  <c r="S10" i="60"/>
  <c r="T10" i="60"/>
  <c r="U10" i="60"/>
  <c r="V10" i="60"/>
  <c r="W10" i="60"/>
  <c r="X10" i="60"/>
  <c r="B11" i="60"/>
  <c r="C11" i="60"/>
  <c r="D11" i="60"/>
  <c r="F11" i="60"/>
  <c r="G11" i="60"/>
  <c r="H11" i="60"/>
  <c r="I11" i="60"/>
  <c r="J11" i="60"/>
  <c r="K11" i="60"/>
  <c r="L11" i="60"/>
  <c r="M11" i="60"/>
  <c r="N11" i="60"/>
  <c r="O11" i="60"/>
  <c r="P11" i="60"/>
  <c r="Q11" i="60"/>
  <c r="R11" i="60"/>
  <c r="S11" i="60"/>
  <c r="T11" i="60"/>
  <c r="U11" i="60"/>
  <c r="V11" i="60"/>
  <c r="W11" i="60"/>
  <c r="X11" i="60"/>
  <c r="B12" i="60"/>
  <c r="C12" i="60"/>
  <c r="D12" i="60"/>
  <c r="F12" i="60"/>
  <c r="G12" i="60"/>
  <c r="H12" i="60"/>
  <c r="I12" i="60"/>
  <c r="J12" i="60"/>
  <c r="K12" i="60"/>
  <c r="L12" i="60"/>
  <c r="M12" i="60"/>
  <c r="N12" i="60"/>
  <c r="O12" i="60"/>
  <c r="P12" i="60"/>
  <c r="Q12" i="60"/>
  <c r="R12" i="60"/>
  <c r="S12" i="60"/>
  <c r="T12" i="60"/>
  <c r="U12" i="60"/>
  <c r="V12" i="60"/>
  <c r="W12" i="60"/>
  <c r="X12" i="60"/>
  <c r="B13" i="60"/>
  <c r="C13" i="60"/>
  <c r="D13" i="60"/>
  <c r="E13" i="60"/>
  <c r="G13" i="60"/>
  <c r="H13" i="60"/>
  <c r="I13" i="60"/>
  <c r="J13" i="60"/>
  <c r="K13" i="60"/>
  <c r="L13" i="60"/>
  <c r="M13" i="60"/>
  <c r="N13" i="60"/>
  <c r="O13" i="60"/>
  <c r="P13" i="60"/>
  <c r="Q13" i="60"/>
  <c r="R13" i="60"/>
  <c r="S13" i="60"/>
  <c r="T13" i="60"/>
  <c r="U13" i="60"/>
  <c r="V13" i="60"/>
  <c r="W13" i="60"/>
  <c r="X13" i="60"/>
  <c r="B14" i="60"/>
  <c r="C14" i="60"/>
  <c r="D14" i="60"/>
  <c r="E14" i="60"/>
  <c r="F14" i="60"/>
  <c r="H14" i="60"/>
  <c r="I14" i="60"/>
  <c r="J14" i="60"/>
  <c r="K14" i="60"/>
  <c r="L14" i="60"/>
  <c r="M14" i="60"/>
  <c r="N14" i="60"/>
  <c r="O14" i="60"/>
  <c r="P14" i="60"/>
  <c r="Q14" i="60"/>
  <c r="R14" i="60"/>
  <c r="S14" i="60"/>
  <c r="T14" i="60"/>
  <c r="U14" i="60"/>
  <c r="V14" i="60"/>
  <c r="W14" i="60"/>
  <c r="X14" i="60"/>
  <c r="B15" i="60"/>
  <c r="C15" i="60"/>
  <c r="E15" i="60"/>
  <c r="F15" i="60"/>
  <c r="G15" i="60"/>
  <c r="H15" i="60"/>
  <c r="I15" i="60"/>
  <c r="J15" i="60"/>
  <c r="K15" i="60"/>
  <c r="L15" i="60"/>
  <c r="M15" i="60"/>
  <c r="N15" i="60"/>
  <c r="O15" i="60"/>
  <c r="P15" i="60"/>
  <c r="Q15" i="60"/>
  <c r="R15" i="60"/>
  <c r="S15" i="60"/>
  <c r="T15" i="60"/>
  <c r="U15" i="60"/>
  <c r="V15" i="60"/>
  <c r="W15" i="60"/>
  <c r="X15" i="60"/>
  <c r="B16" i="60"/>
  <c r="C16" i="60"/>
  <c r="D16" i="60"/>
  <c r="E16" i="60"/>
  <c r="F16" i="60"/>
  <c r="G16" i="60"/>
  <c r="H16" i="60"/>
  <c r="I16" i="60"/>
  <c r="J16" i="60"/>
  <c r="K16" i="60"/>
  <c r="L16" i="60"/>
  <c r="M16" i="60"/>
  <c r="O16" i="60"/>
  <c r="P16" i="60"/>
  <c r="Q16" i="60"/>
  <c r="R16" i="60"/>
  <c r="S16" i="60"/>
  <c r="T16" i="60"/>
  <c r="U16" i="60"/>
  <c r="V16" i="60"/>
  <c r="W16" i="60"/>
  <c r="X16" i="60"/>
  <c r="B17" i="60"/>
  <c r="C17" i="60"/>
  <c r="E17" i="60"/>
  <c r="F17" i="60"/>
  <c r="G17" i="60"/>
  <c r="H17" i="60"/>
  <c r="I17" i="60"/>
  <c r="J17" i="60"/>
  <c r="K17" i="60"/>
  <c r="L17" i="60"/>
  <c r="M17" i="60"/>
  <c r="N17" i="60"/>
  <c r="O17" i="60"/>
  <c r="P17" i="60"/>
  <c r="Q17" i="60"/>
  <c r="R17" i="60"/>
  <c r="S17" i="60"/>
  <c r="T17" i="60"/>
  <c r="U17" i="60"/>
  <c r="V17" i="60"/>
  <c r="W17" i="60"/>
  <c r="X17" i="60"/>
  <c r="B18" i="60"/>
  <c r="C18" i="60"/>
  <c r="D18" i="60"/>
  <c r="E18" i="60"/>
  <c r="F18" i="60"/>
  <c r="G18" i="60"/>
  <c r="H18" i="60"/>
  <c r="J18" i="60"/>
  <c r="K18" i="60"/>
  <c r="L18" i="60"/>
  <c r="M18" i="60"/>
  <c r="N18" i="60"/>
  <c r="O18" i="60"/>
  <c r="P18" i="60"/>
  <c r="Q18" i="60"/>
  <c r="R18" i="60"/>
  <c r="S18" i="60"/>
  <c r="T18" i="60"/>
  <c r="U18" i="60"/>
  <c r="V18" i="60"/>
  <c r="W18" i="60"/>
  <c r="X18" i="60"/>
  <c r="B19" i="60"/>
  <c r="C19" i="60"/>
  <c r="E19" i="60"/>
  <c r="F19" i="60"/>
  <c r="G19" i="60"/>
  <c r="H19" i="60"/>
  <c r="J19" i="60"/>
  <c r="K19" i="60"/>
  <c r="L19" i="60"/>
  <c r="M19" i="60"/>
  <c r="O19" i="60"/>
  <c r="P19" i="60"/>
  <c r="Q19" i="60"/>
  <c r="R19" i="60"/>
  <c r="T19" i="60"/>
  <c r="U19" i="60"/>
  <c r="V19" i="60"/>
  <c r="W19" i="60"/>
  <c r="B20" i="60"/>
  <c r="C20" i="60"/>
  <c r="D20" i="60"/>
  <c r="E20" i="60"/>
  <c r="F20" i="60"/>
  <c r="G20" i="60"/>
  <c r="H20" i="60"/>
  <c r="I20" i="60"/>
  <c r="K20" i="60"/>
  <c r="L20" i="60"/>
  <c r="M20" i="60"/>
  <c r="N20" i="60"/>
  <c r="O20" i="60"/>
  <c r="P20" i="60"/>
  <c r="Q20" i="60"/>
  <c r="R20" i="60"/>
  <c r="S20" i="60"/>
  <c r="T20" i="60"/>
  <c r="U20" i="60"/>
  <c r="V20" i="60"/>
  <c r="W20" i="60"/>
  <c r="X20" i="60"/>
  <c r="B21" i="60"/>
  <c r="C21" i="60"/>
  <c r="D21" i="60"/>
  <c r="F21" i="60"/>
  <c r="G21" i="60"/>
  <c r="H21" i="60"/>
  <c r="I21" i="60"/>
  <c r="J21" i="60"/>
  <c r="K21" i="60"/>
  <c r="L21" i="60"/>
  <c r="M21" i="60"/>
  <c r="N21" i="60"/>
  <c r="O21" i="60"/>
  <c r="P21" i="60"/>
  <c r="Q21" i="60"/>
  <c r="R21" i="60"/>
  <c r="S21" i="60"/>
  <c r="T21" i="60"/>
  <c r="U21" i="60"/>
  <c r="V21" i="60"/>
  <c r="W21" i="60"/>
  <c r="X21" i="60"/>
  <c r="B22" i="60"/>
  <c r="C22" i="60"/>
  <c r="D22" i="60"/>
  <c r="E22" i="60"/>
  <c r="F22" i="60"/>
  <c r="H22" i="60"/>
  <c r="I22" i="60"/>
  <c r="J22" i="60"/>
  <c r="K22" i="60"/>
  <c r="L22" i="60"/>
  <c r="M22" i="60"/>
  <c r="N22" i="60"/>
  <c r="O22" i="60"/>
  <c r="P22" i="60"/>
  <c r="Q22" i="60"/>
  <c r="R22" i="60"/>
  <c r="S22" i="60"/>
  <c r="T22" i="60"/>
  <c r="U22" i="60"/>
  <c r="V22" i="60"/>
  <c r="W22" i="60"/>
  <c r="X22" i="60"/>
  <c r="B23" i="60"/>
  <c r="C23" i="60"/>
  <c r="D23" i="60"/>
  <c r="E23" i="60"/>
  <c r="F23" i="60"/>
  <c r="H23" i="60"/>
  <c r="I23" i="60"/>
  <c r="J23" i="60"/>
  <c r="K23" i="60"/>
  <c r="L23" i="60"/>
  <c r="M23" i="60"/>
  <c r="N23" i="60"/>
  <c r="O23" i="60"/>
  <c r="P23" i="60"/>
  <c r="Q23" i="60"/>
  <c r="R23" i="60"/>
  <c r="S23" i="60"/>
  <c r="T23" i="60"/>
  <c r="U23" i="60"/>
  <c r="V23" i="60"/>
  <c r="W23" i="60"/>
  <c r="X23" i="60"/>
  <c r="B24" i="60"/>
  <c r="C24" i="60"/>
  <c r="D24" i="60"/>
  <c r="E24" i="60"/>
  <c r="F24" i="60"/>
  <c r="G24" i="60"/>
  <c r="I24" i="60"/>
  <c r="J24" i="60"/>
  <c r="K24" i="60"/>
  <c r="L24" i="60"/>
  <c r="M24" i="60"/>
  <c r="N24" i="60"/>
  <c r="O24" i="60"/>
  <c r="P24" i="60"/>
  <c r="Q24" i="60"/>
  <c r="R24" i="60"/>
  <c r="S24" i="60"/>
  <c r="T24" i="60"/>
  <c r="U24" i="60"/>
  <c r="V24" i="60"/>
  <c r="W24" i="60"/>
  <c r="X24" i="60"/>
  <c r="B25" i="60"/>
  <c r="C25" i="60"/>
  <c r="D25" i="60"/>
  <c r="E25" i="60"/>
  <c r="F25" i="60"/>
  <c r="G25" i="60"/>
  <c r="H25" i="60"/>
  <c r="J25" i="60"/>
  <c r="K25" i="60"/>
  <c r="L25" i="60"/>
  <c r="M25" i="60"/>
  <c r="N25" i="60"/>
  <c r="O25" i="60"/>
  <c r="P25" i="60"/>
  <c r="Q25" i="60"/>
  <c r="R25" i="60"/>
  <c r="S25" i="60"/>
  <c r="T25" i="60"/>
  <c r="U25" i="60"/>
  <c r="V25" i="60"/>
  <c r="W25" i="60"/>
  <c r="X25" i="60"/>
  <c r="B26" i="60"/>
  <c r="C26" i="60"/>
  <c r="D26" i="60"/>
  <c r="F26" i="60"/>
  <c r="G26" i="60"/>
  <c r="H26" i="60"/>
  <c r="I26" i="60"/>
  <c r="J26" i="60"/>
  <c r="K26" i="60"/>
  <c r="L26" i="60"/>
  <c r="M26" i="60"/>
  <c r="N26" i="60"/>
  <c r="O26" i="60"/>
  <c r="P26" i="60"/>
  <c r="Q26" i="60"/>
  <c r="R26" i="60"/>
  <c r="S26" i="60"/>
  <c r="T26" i="60"/>
  <c r="U26" i="60"/>
  <c r="V26" i="60"/>
  <c r="W26" i="60"/>
  <c r="X26" i="60"/>
  <c r="B27" i="60"/>
  <c r="C27" i="60"/>
  <c r="D27" i="60"/>
  <c r="E27" i="60"/>
  <c r="F27" i="60"/>
  <c r="G27" i="60"/>
  <c r="H27" i="60"/>
  <c r="I27" i="60"/>
  <c r="J27" i="60"/>
  <c r="K27" i="60"/>
  <c r="L27" i="60"/>
  <c r="M27" i="60"/>
  <c r="O27" i="60"/>
  <c r="P27" i="60"/>
  <c r="Q27" i="60"/>
  <c r="R27" i="60"/>
  <c r="S27" i="60"/>
  <c r="T27" i="60"/>
  <c r="U27" i="60"/>
  <c r="V27" i="60"/>
  <c r="W27" i="60"/>
  <c r="X27" i="60"/>
  <c r="B28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P28" i="60"/>
  <c r="Q28" i="60"/>
  <c r="R28" i="60"/>
  <c r="S28" i="60"/>
  <c r="T28" i="60"/>
  <c r="U28" i="60"/>
  <c r="V28" i="60"/>
  <c r="W28" i="60"/>
  <c r="X28" i="60"/>
  <c r="B29" i="60"/>
  <c r="C29" i="60"/>
  <c r="D29" i="60"/>
  <c r="E29" i="60"/>
  <c r="F29" i="60"/>
  <c r="G29" i="60"/>
  <c r="H29" i="60"/>
  <c r="I29" i="60"/>
  <c r="J29" i="60"/>
  <c r="K29" i="60"/>
  <c r="L29" i="60"/>
  <c r="M29" i="60"/>
  <c r="O29" i="60"/>
  <c r="P29" i="60"/>
  <c r="Q29" i="60"/>
  <c r="R29" i="60"/>
  <c r="S29" i="60"/>
  <c r="T29" i="60"/>
  <c r="U29" i="60"/>
  <c r="V29" i="60"/>
  <c r="W29" i="60"/>
  <c r="X29" i="60"/>
  <c r="B30" i="60"/>
  <c r="C30" i="60"/>
  <c r="D30" i="60"/>
  <c r="F30" i="60"/>
  <c r="G30" i="60"/>
  <c r="H30" i="60"/>
  <c r="I30" i="60"/>
  <c r="K30" i="60"/>
  <c r="L30" i="60"/>
  <c r="M30" i="60"/>
  <c r="N30" i="60"/>
  <c r="P30" i="60"/>
  <c r="Q30" i="60"/>
  <c r="R30" i="60"/>
  <c r="S30" i="60"/>
  <c r="U30" i="60"/>
  <c r="V30" i="60"/>
  <c r="W30" i="60"/>
  <c r="X30" i="60"/>
  <c r="B31" i="60"/>
  <c r="C31" i="60"/>
  <c r="D31" i="60"/>
  <c r="E31" i="60"/>
  <c r="F31" i="60"/>
  <c r="G31" i="60"/>
  <c r="H31" i="60"/>
  <c r="I31" i="60"/>
  <c r="J31" i="60"/>
  <c r="K31" i="60"/>
  <c r="M31" i="60"/>
  <c r="N31" i="60"/>
  <c r="O31" i="60"/>
  <c r="P31" i="60"/>
  <c r="Q31" i="60"/>
  <c r="R31" i="60"/>
  <c r="S31" i="60"/>
  <c r="T31" i="60"/>
  <c r="U31" i="60"/>
  <c r="V31" i="60"/>
  <c r="W31" i="60"/>
  <c r="X31" i="60"/>
  <c r="B32" i="60"/>
  <c r="C32" i="60"/>
  <c r="D32" i="60"/>
  <c r="E32" i="60"/>
  <c r="F32" i="60"/>
  <c r="G32" i="60"/>
  <c r="H32" i="60"/>
  <c r="I32" i="60"/>
  <c r="J32" i="60"/>
  <c r="L32" i="60"/>
  <c r="M32" i="60"/>
  <c r="N32" i="60"/>
  <c r="O32" i="60"/>
  <c r="P32" i="60"/>
  <c r="Q32" i="60"/>
  <c r="R32" i="60"/>
  <c r="S32" i="60"/>
  <c r="T32" i="60"/>
  <c r="U32" i="60"/>
  <c r="V32" i="60"/>
  <c r="W32" i="60"/>
  <c r="X32" i="60"/>
  <c r="B33" i="60"/>
  <c r="C33" i="60"/>
  <c r="D33" i="60"/>
  <c r="E33" i="60"/>
  <c r="F33" i="60"/>
  <c r="G33" i="60"/>
  <c r="H33" i="60"/>
  <c r="I33" i="60"/>
  <c r="J33" i="60"/>
  <c r="K33" i="60"/>
  <c r="L33" i="60"/>
  <c r="N33" i="60"/>
  <c r="O33" i="60"/>
  <c r="P33" i="60"/>
  <c r="Q33" i="60"/>
  <c r="R33" i="60"/>
  <c r="S33" i="60"/>
  <c r="T33" i="60"/>
  <c r="U33" i="60"/>
  <c r="V33" i="60"/>
  <c r="W33" i="60"/>
  <c r="X33" i="60"/>
  <c r="B34" i="60"/>
  <c r="C34" i="60"/>
  <c r="D34" i="60"/>
  <c r="E34" i="60"/>
  <c r="F34" i="60"/>
  <c r="G34" i="60"/>
  <c r="H34" i="60"/>
  <c r="I34" i="60"/>
  <c r="J34" i="60"/>
  <c r="K34" i="60"/>
  <c r="L34" i="60"/>
  <c r="M34" i="60"/>
  <c r="O34" i="60"/>
  <c r="P34" i="60"/>
  <c r="Q34" i="60"/>
  <c r="R34" i="60"/>
  <c r="S34" i="60"/>
  <c r="T34" i="60"/>
  <c r="U34" i="60"/>
  <c r="V34" i="60"/>
  <c r="W34" i="60"/>
  <c r="X34" i="60"/>
  <c r="B35" i="60"/>
  <c r="C35" i="60"/>
  <c r="D35" i="60"/>
  <c r="E35" i="60"/>
  <c r="F35" i="60"/>
  <c r="G35" i="60"/>
  <c r="H35" i="60"/>
  <c r="I35" i="60"/>
  <c r="J35" i="60"/>
  <c r="K35" i="60"/>
  <c r="L35" i="60"/>
  <c r="M35" i="60"/>
  <c r="N35" i="60"/>
  <c r="P35" i="60"/>
  <c r="Q35" i="60"/>
  <c r="R35" i="60"/>
  <c r="S35" i="60"/>
  <c r="T35" i="60"/>
  <c r="U35" i="60"/>
  <c r="V35" i="60"/>
  <c r="W35" i="60"/>
  <c r="X35" i="60"/>
  <c r="B36" i="60"/>
  <c r="C36" i="60"/>
  <c r="E36" i="60"/>
  <c r="F36" i="60"/>
  <c r="G36" i="60"/>
  <c r="H36" i="60"/>
  <c r="J36" i="60"/>
  <c r="K36" i="60"/>
  <c r="L36" i="60"/>
  <c r="M36" i="60"/>
  <c r="O36" i="60"/>
  <c r="P36" i="60"/>
  <c r="Q36" i="60"/>
  <c r="R36" i="60"/>
  <c r="T36" i="60"/>
  <c r="U36" i="60"/>
  <c r="V36" i="60"/>
  <c r="W36" i="60"/>
  <c r="B37" i="60"/>
  <c r="C37" i="60"/>
  <c r="D37" i="60"/>
  <c r="E37" i="60"/>
  <c r="F37" i="60"/>
  <c r="G37" i="60"/>
  <c r="H37" i="60"/>
  <c r="I37" i="60"/>
  <c r="J37" i="60"/>
  <c r="K37" i="60"/>
  <c r="L37" i="60"/>
  <c r="M37" i="60"/>
  <c r="N37" i="60"/>
  <c r="O37" i="60"/>
  <c r="P37" i="60"/>
  <c r="Q37" i="60"/>
  <c r="R37" i="60"/>
  <c r="S37" i="60"/>
  <c r="T37" i="60"/>
  <c r="U37" i="60"/>
  <c r="V37" i="60"/>
  <c r="W37" i="60"/>
  <c r="X37" i="60"/>
  <c r="Y37" i="60"/>
  <c r="B38" i="60"/>
  <c r="C38" i="60"/>
  <c r="D38" i="60"/>
  <c r="E38" i="60"/>
  <c r="F38" i="60"/>
  <c r="G38" i="60"/>
  <c r="H38" i="60"/>
  <c r="I38" i="60"/>
  <c r="J38" i="60"/>
  <c r="K38" i="60"/>
  <c r="L38" i="60"/>
  <c r="M38" i="60"/>
  <c r="N38" i="60"/>
  <c r="O38" i="60"/>
  <c r="P38" i="60"/>
  <c r="Q38" i="60"/>
  <c r="R38" i="60"/>
  <c r="S38" i="60"/>
  <c r="T38" i="60"/>
  <c r="U38" i="60"/>
  <c r="V38" i="60"/>
  <c r="W38" i="60"/>
  <c r="X38" i="60"/>
  <c r="Y38" i="60"/>
  <c r="B39" i="60"/>
  <c r="C39" i="60"/>
  <c r="D39" i="60"/>
  <c r="E39" i="60"/>
  <c r="F39" i="60"/>
  <c r="G39" i="60"/>
  <c r="H39" i="60"/>
  <c r="I39" i="60"/>
  <c r="J39" i="60"/>
  <c r="K39" i="60"/>
  <c r="L39" i="60"/>
  <c r="M39" i="60"/>
  <c r="N39" i="60"/>
  <c r="O39" i="60"/>
  <c r="P39" i="60"/>
  <c r="Q39" i="60"/>
  <c r="R39" i="60"/>
  <c r="S39" i="60"/>
  <c r="T39" i="60"/>
  <c r="U39" i="60"/>
  <c r="V39" i="60"/>
  <c r="W39" i="60"/>
  <c r="X39" i="60"/>
  <c r="Y39" i="60"/>
  <c r="B40" i="60"/>
  <c r="C40" i="60"/>
  <c r="D40" i="60"/>
  <c r="E40" i="60"/>
  <c r="F40" i="60"/>
  <c r="G40" i="60"/>
  <c r="H40" i="60"/>
  <c r="I40" i="60"/>
  <c r="J40" i="60"/>
  <c r="K40" i="60"/>
  <c r="L40" i="60"/>
  <c r="M40" i="60"/>
  <c r="N40" i="60"/>
  <c r="O40" i="60"/>
  <c r="P40" i="60"/>
  <c r="Q40" i="60"/>
  <c r="R40" i="60"/>
  <c r="S40" i="60"/>
  <c r="T40" i="60"/>
  <c r="U40" i="60"/>
  <c r="V40" i="60"/>
  <c r="W40" i="60"/>
  <c r="X40" i="60"/>
  <c r="Y40" i="60"/>
  <c r="A9" i="60"/>
  <c r="A131" i="60"/>
  <c r="A53" i="60"/>
  <c r="G131" i="60"/>
  <c r="A138" i="60"/>
  <c r="A60" i="60"/>
  <c r="G138" i="60"/>
  <c r="A139" i="60"/>
  <c r="A61" i="60"/>
  <c r="G139" i="60"/>
  <c r="F61" i="60"/>
  <c r="Y61" i="60"/>
  <c r="A141" i="60"/>
  <c r="A63" i="60"/>
  <c r="G141" i="60"/>
  <c r="A142" i="60"/>
  <c r="A64" i="60"/>
  <c r="G142" i="60"/>
  <c r="A143" i="60"/>
  <c r="A65" i="60"/>
  <c r="G143" i="60"/>
  <c r="A144" i="60"/>
  <c r="A66" i="60"/>
  <c r="G144" i="60"/>
  <c r="A145" i="60"/>
  <c r="A67" i="60"/>
  <c r="G145" i="60"/>
  <c r="A146" i="60"/>
  <c r="A68" i="60"/>
  <c r="G146" i="60"/>
  <c r="A147" i="60"/>
  <c r="A69" i="60"/>
  <c r="G147" i="60"/>
  <c r="A148" i="60"/>
  <c r="A70" i="60"/>
  <c r="G148" i="60"/>
  <c r="A149" i="60"/>
  <c r="A71" i="60"/>
  <c r="G149" i="60"/>
  <c r="A150" i="60"/>
  <c r="A72" i="60"/>
  <c r="G150" i="60"/>
  <c r="A151" i="60"/>
  <c r="A73" i="60"/>
  <c r="G151" i="60"/>
  <c r="A152" i="60"/>
  <c r="A74" i="60"/>
  <c r="G152" i="60"/>
  <c r="G137" i="60"/>
  <c r="A129" i="60"/>
  <c r="A51" i="60"/>
  <c r="G129" i="60"/>
  <c r="A130" i="60"/>
  <c r="A52" i="60"/>
  <c r="G130" i="60"/>
  <c r="A132" i="60"/>
  <c r="A54" i="60"/>
  <c r="G132" i="60"/>
  <c r="A133" i="60"/>
  <c r="A55" i="60"/>
  <c r="G133" i="60"/>
  <c r="A134" i="60"/>
  <c r="A56" i="60"/>
  <c r="G134" i="60"/>
  <c r="G128" i="60"/>
  <c r="G126" i="60"/>
  <c r="A120" i="60"/>
  <c r="A42" i="60"/>
  <c r="G120" i="60"/>
  <c r="A121" i="60"/>
  <c r="A43" i="60"/>
  <c r="G121" i="60"/>
  <c r="A122" i="60"/>
  <c r="A44" i="60"/>
  <c r="G122" i="60"/>
  <c r="A106" i="60"/>
  <c r="A28" i="60"/>
  <c r="G106" i="60"/>
  <c r="O28" i="60"/>
  <c r="Y28" i="60"/>
  <c r="G114" i="60"/>
  <c r="A114" i="60"/>
  <c r="A36" i="60"/>
  <c r="G112" i="60"/>
  <c r="N34" i="60"/>
  <c r="Y34" i="60"/>
  <c r="G113" i="60"/>
  <c r="O35" i="60"/>
  <c r="Y35" i="60"/>
  <c r="G115" i="60"/>
  <c r="G116" i="60"/>
  <c r="G117" i="60"/>
  <c r="G118" i="60"/>
  <c r="G103" i="60"/>
  <c r="I25" i="60"/>
  <c r="Y25" i="60"/>
  <c r="A102" i="60"/>
  <c r="A24" i="60"/>
  <c r="G102" i="60"/>
  <c r="H24" i="60"/>
  <c r="Y24" i="60"/>
  <c r="A96" i="60"/>
  <c r="A18" i="60"/>
  <c r="G96" i="60"/>
  <c r="I18" i="60"/>
  <c r="Y18" i="60"/>
  <c r="A3" i="60"/>
  <c r="B3" i="60"/>
  <c r="A4" i="60"/>
  <c r="B4" i="60"/>
  <c r="B5" i="60"/>
  <c r="C5" i="60"/>
  <c r="C78" i="60"/>
  <c r="D5" i="60"/>
  <c r="F5" i="60"/>
  <c r="G5" i="60"/>
  <c r="I5" i="60"/>
  <c r="J5" i="60"/>
  <c r="L5" i="60"/>
  <c r="M5" i="60"/>
  <c r="O5" i="60"/>
  <c r="P5" i="60"/>
  <c r="R5" i="60"/>
  <c r="S5" i="60"/>
  <c r="U5" i="60"/>
  <c r="V5" i="60"/>
  <c r="X5" i="60"/>
  <c r="A85" i="60"/>
  <c r="A7" i="60"/>
  <c r="G85" i="60"/>
  <c r="A84" i="60"/>
  <c r="A6" i="60"/>
  <c r="G84" i="60"/>
  <c r="A83" i="60"/>
  <c r="A5" i="60"/>
  <c r="G83" i="60"/>
  <c r="A94" i="60"/>
  <c r="A16" i="60"/>
  <c r="G94" i="60"/>
  <c r="N16" i="60"/>
  <c r="Y16" i="60"/>
  <c r="A95" i="60"/>
  <c r="A17" i="60"/>
  <c r="G95" i="60"/>
  <c r="D17" i="60"/>
  <c r="Y17" i="60"/>
  <c r="A97" i="60"/>
  <c r="A19" i="60"/>
  <c r="G97" i="60"/>
  <c r="A98" i="60"/>
  <c r="A20" i="60"/>
  <c r="G98" i="60"/>
  <c r="J20" i="60"/>
  <c r="Y20" i="60"/>
  <c r="A99" i="60"/>
  <c r="A21" i="60"/>
  <c r="G99" i="60"/>
  <c r="E21" i="60"/>
  <c r="Y21" i="60"/>
  <c r="A100" i="60"/>
  <c r="A22" i="60"/>
  <c r="G100" i="60"/>
  <c r="G22" i="60"/>
  <c r="Y22" i="60"/>
  <c r="A101" i="60"/>
  <c r="A23" i="60"/>
  <c r="G101" i="60"/>
  <c r="G23" i="60"/>
  <c r="Y23" i="60"/>
  <c r="A103" i="60"/>
  <c r="A25" i="60"/>
  <c r="A104" i="60"/>
  <c r="A26" i="60"/>
  <c r="G104" i="60"/>
  <c r="E26" i="60"/>
  <c r="Y26" i="60"/>
  <c r="A105" i="60"/>
  <c r="A27" i="60"/>
  <c r="G105" i="60"/>
  <c r="N27" i="60"/>
  <c r="Y27" i="60"/>
  <c r="A107" i="60"/>
  <c r="A29" i="60"/>
  <c r="G107" i="60"/>
  <c r="N29" i="60"/>
  <c r="Y29" i="60"/>
  <c r="A108" i="60"/>
  <c r="A30" i="60"/>
  <c r="G108" i="60"/>
  <c r="A109" i="60"/>
  <c r="A31" i="60"/>
  <c r="G109" i="60"/>
  <c r="L31" i="60"/>
  <c r="Y31" i="60"/>
  <c r="A110" i="60"/>
  <c r="A32" i="60"/>
  <c r="G110" i="60"/>
  <c r="K32" i="60"/>
  <c r="Y32" i="60"/>
  <c r="A111" i="60"/>
  <c r="A33" i="60"/>
  <c r="G111" i="60"/>
  <c r="M33" i="60"/>
  <c r="Y33" i="60"/>
  <c r="A112" i="60"/>
  <c r="A34" i="60"/>
  <c r="A113" i="60"/>
  <c r="A35" i="60"/>
  <c r="A115" i="60"/>
  <c r="A37" i="60"/>
  <c r="A116" i="60"/>
  <c r="A38" i="60"/>
  <c r="A117" i="60"/>
  <c r="A39" i="60"/>
  <c r="G86" i="60"/>
  <c r="A86" i="60"/>
  <c r="A8" i="60"/>
  <c r="B4" i="135"/>
  <c r="B5" i="135"/>
  <c r="B6" i="135"/>
  <c r="B7" i="135"/>
  <c r="B8" i="135"/>
  <c r="B9" i="135"/>
  <c r="B10" i="135"/>
  <c r="B11" i="135"/>
  <c r="B12" i="135"/>
  <c r="B13" i="135"/>
  <c r="B14" i="135"/>
  <c r="B15" i="135"/>
  <c r="B16" i="135"/>
  <c r="B17" i="135"/>
  <c r="B18" i="135"/>
  <c r="B19" i="135"/>
  <c r="B20" i="135"/>
  <c r="B21" i="135"/>
  <c r="B22" i="135"/>
  <c r="B23" i="135"/>
  <c r="B24" i="135"/>
  <c r="B25" i="135"/>
  <c r="B26" i="135"/>
  <c r="B27" i="135"/>
  <c r="B28" i="135"/>
  <c r="B29" i="135"/>
  <c r="B30" i="135"/>
  <c r="B31" i="135"/>
  <c r="B32" i="135"/>
  <c r="B33" i="135"/>
  <c r="B34" i="135"/>
  <c r="B35" i="135"/>
  <c r="B36" i="135"/>
  <c r="A79" i="135"/>
  <c r="A20" i="135"/>
  <c r="A80" i="135"/>
  <c r="A21" i="135"/>
  <c r="A81" i="135"/>
  <c r="A22" i="135"/>
  <c r="A82" i="135"/>
  <c r="A23" i="135"/>
  <c r="A83" i="135"/>
  <c r="A24" i="135"/>
  <c r="A84" i="135"/>
  <c r="A25" i="135"/>
  <c r="A85" i="135"/>
  <c r="A26" i="135"/>
  <c r="A86" i="135"/>
  <c r="A27" i="135"/>
  <c r="A87" i="135"/>
  <c r="A28" i="135"/>
  <c r="A88" i="135"/>
  <c r="A29" i="135"/>
  <c r="A89" i="135"/>
  <c r="A30" i="135"/>
  <c r="A90" i="135"/>
  <c r="A31" i="135"/>
  <c r="A91" i="135"/>
  <c r="A32" i="135"/>
  <c r="A92" i="135"/>
  <c r="A33" i="135"/>
  <c r="A93" i="135"/>
  <c r="A34" i="135"/>
  <c r="A94" i="135"/>
  <c r="A35" i="135"/>
  <c r="A95" i="135"/>
  <c r="A36" i="135"/>
  <c r="A97" i="135"/>
  <c r="B62" i="101"/>
  <c r="C62" i="101"/>
  <c r="D62" i="101"/>
  <c r="E62" i="101"/>
  <c r="F62" i="101"/>
  <c r="G62" i="101"/>
  <c r="H62" i="101"/>
  <c r="I62" i="101"/>
  <c r="J62" i="101"/>
  <c r="K62" i="101"/>
  <c r="L62" i="101"/>
  <c r="M62" i="101"/>
  <c r="N62" i="101"/>
  <c r="O62" i="101"/>
  <c r="P62" i="101"/>
  <c r="Q62" i="101"/>
  <c r="R62" i="101"/>
  <c r="S62" i="101"/>
  <c r="T62" i="101"/>
  <c r="U62" i="101"/>
  <c r="V62" i="101"/>
  <c r="W62" i="101"/>
  <c r="X62" i="101"/>
  <c r="Y62" i="101"/>
  <c r="B63" i="101"/>
  <c r="C63" i="101"/>
  <c r="D63" i="101"/>
  <c r="E63" i="101"/>
  <c r="F63" i="101"/>
  <c r="G63" i="101"/>
  <c r="H63" i="101"/>
  <c r="I63" i="101"/>
  <c r="J63" i="101"/>
  <c r="K63" i="101"/>
  <c r="L63" i="101"/>
  <c r="M63" i="101"/>
  <c r="N63" i="101"/>
  <c r="O63" i="101"/>
  <c r="P63" i="101"/>
  <c r="Q63" i="101"/>
  <c r="R63" i="101"/>
  <c r="S63" i="101"/>
  <c r="T63" i="101"/>
  <c r="U63" i="101"/>
  <c r="V63" i="101"/>
  <c r="W63" i="101"/>
  <c r="X63" i="101"/>
  <c r="Y63" i="101"/>
  <c r="B64" i="101"/>
  <c r="C64" i="101"/>
  <c r="D64" i="101"/>
  <c r="E64" i="101"/>
  <c r="F64" i="101"/>
  <c r="G64" i="101"/>
  <c r="H64" i="101"/>
  <c r="I64" i="101"/>
  <c r="J64" i="101"/>
  <c r="K64" i="101"/>
  <c r="L64" i="101"/>
  <c r="M64" i="101"/>
  <c r="N64" i="101"/>
  <c r="O64" i="101"/>
  <c r="P64" i="101"/>
  <c r="Q64" i="101"/>
  <c r="R64" i="101"/>
  <c r="S64" i="101"/>
  <c r="T64" i="101"/>
  <c r="U64" i="101"/>
  <c r="V64" i="101"/>
  <c r="W64" i="101"/>
  <c r="X64" i="101"/>
  <c r="Y64" i="101"/>
  <c r="B65" i="101"/>
  <c r="C65" i="101"/>
  <c r="D65" i="101"/>
  <c r="E65" i="101"/>
  <c r="F65" i="101"/>
  <c r="G65" i="101"/>
  <c r="H65" i="101"/>
  <c r="I65" i="101"/>
  <c r="J65" i="101"/>
  <c r="K65" i="101"/>
  <c r="L65" i="101"/>
  <c r="M65" i="101"/>
  <c r="N65" i="101"/>
  <c r="O65" i="101"/>
  <c r="P65" i="101"/>
  <c r="Q65" i="101"/>
  <c r="R65" i="101"/>
  <c r="S65" i="101"/>
  <c r="T65" i="101"/>
  <c r="U65" i="101"/>
  <c r="V65" i="101"/>
  <c r="W65" i="101"/>
  <c r="X65" i="101"/>
  <c r="Y65" i="101"/>
  <c r="B66" i="101"/>
  <c r="C66" i="101"/>
  <c r="D66" i="101"/>
  <c r="E66" i="101"/>
  <c r="F66" i="101"/>
  <c r="G66" i="101"/>
  <c r="H66" i="101"/>
  <c r="I66" i="101"/>
  <c r="J66" i="101"/>
  <c r="K66" i="101"/>
  <c r="L66" i="101"/>
  <c r="M66" i="101"/>
  <c r="N66" i="101"/>
  <c r="O66" i="101"/>
  <c r="P66" i="101"/>
  <c r="Q66" i="101"/>
  <c r="R66" i="101"/>
  <c r="S66" i="101"/>
  <c r="T66" i="101"/>
  <c r="U66" i="101"/>
  <c r="V66" i="101"/>
  <c r="W66" i="101"/>
  <c r="X66" i="101"/>
  <c r="Y66" i="101"/>
  <c r="B67" i="101"/>
  <c r="B68" i="101"/>
  <c r="C68" i="101"/>
  <c r="D68" i="101"/>
  <c r="E68" i="101"/>
  <c r="F68" i="101"/>
  <c r="G68" i="101"/>
  <c r="H68" i="101"/>
  <c r="I68" i="101"/>
  <c r="J68" i="101"/>
  <c r="K68" i="101"/>
  <c r="L68" i="101"/>
  <c r="M68" i="101"/>
  <c r="N68" i="101"/>
  <c r="O68" i="101"/>
  <c r="P68" i="101"/>
  <c r="Q68" i="101"/>
  <c r="R68" i="101"/>
  <c r="S68" i="101"/>
  <c r="T68" i="101"/>
  <c r="U68" i="101"/>
  <c r="V68" i="101"/>
  <c r="W68" i="101"/>
  <c r="X68" i="101"/>
  <c r="Y68" i="101"/>
  <c r="B69" i="101"/>
  <c r="C69" i="101"/>
  <c r="D69" i="101"/>
  <c r="E69" i="101"/>
  <c r="F69" i="101"/>
  <c r="G69" i="101"/>
  <c r="H69" i="101"/>
  <c r="I69" i="101"/>
  <c r="J69" i="101"/>
  <c r="K69" i="101"/>
  <c r="L69" i="101"/>
  <c r="M69" i="101"/>
  <c r="N69" i="101"/>
  <c r="O69" i="101"/>
  <c r="P69" i="101"/>
  <c r="Q69" i="101"/>
  <c r="R69" i="101"/>
  <c r="S69" i="101"/>
  <c r="T69" i="101"/>
  <c r="U69" i="101"/>
  <c r="V69" i="101"/>
  <c r="W69" i="101"/>
  <c r="X69" i="101"/>
  <c r="Y69" i="101"/>
  <c r="B70" i="101"/>
  <c r="C70" i="101"/>
  <c r="D70" i="101"/>
  <c r="E70" i="101"/>
  <c r="F70" i="101"/>
  <c r="G70" i="101"/>
  <c r="H70" i="101"/>
  <c r="I70" i="101"/>
  <c r="J70" i="101"/>
  <c r="K70" i="101"/>
  <c r="L70" i="101"/>
  <c r="M70" i="101"/>
  <c r="N70" i="101"/>
  <c r="O70" i="101"/>
  <c r="P70" i="101"/>
  <c r="Q70" i="101"/>
  <c r="R70" i="101"/>
  <c r="S70" i="101"/>
  <c r="T70" i="101"/>
  <c r="U70" i="101"/>
  <c r="V70" i="101"/>
  <c r="W70" i="101"/>
  <c r="X70" i="101"/>
  <c r="Y70" i="101"/>
  <c r="B71" i="101"/>
  <c r="B72" i="101"/>
  <c r="C72" i="101"/>
  <c r="D72" i="101"/>
  <c r="E72" i="101"/>
  <c r="F72" i="101"/>
  <c r="G72" i="101"/>
  <c r="H72" i="101"/>
  <c r="I72" i="101"/>
  <c r="J72" i="101"/>
  <c r="K72" i="101"/>
  <c r="L72" i="101"/>
  <c r="M72" i="101"/>
  <c r="N72" i="101"/>
  <c r="O72" i="101"/>
  <c r="P72" i="101"/>
  <c r="Q72" i="101"/>
  <c r="R72" i="101"/>
  <c r="S72" i="101"/>
  <c r="T72" i="101"/>
  <c r="U72" i="101"/>
  <c r="V72" i="101"/>
  <c r="W72" i="101"/>
  <c r="X72" i="101"/>
  <c r="Y72" i="101"/>
  <c r="B73" i="101"/>
  <c r="C73" i="101"/>
  <c r="D73" i="101"/>
  <c r="E73" i="101"/>
  <c r="F73" i="101"/>
  <c r="G73" i="101"/>
  <c r="H73" i="101"/>
  <c r="I73" i="101"/>
  <c r="J73" i="101"/>
  <c r="K73" i="101"/>
  <c r="L73" i="101"/>
  <c r="M73" i="101"/>
  <c r="N73" i="101"/>
  <c r="O73" i="101"/>
  <c r="P73" i="101"/>
  <c r="Q73" i="101"/>
  <c r="R73" i="101"/>
  <c r="S73" i="101"/>
  <c r="T73" i="101"/>
  <c r="U73" i="101"/>
  <c r="V73" i="101"/>
  <c r="W73" i="101"/>
  <c r="X73" i="101"/>
  <c r="Y73" i="101"/>
  <c r="B74" i="101"/>
  <c r="C74" i="101"/>
  <c r="D74" i="101"/>
  <c r="E74" i="101"/>
  <c r="F74" i="101"/>
  <c r="G74" i="101"/>
  <c r="H74" i="101"/>
  <c r="I74" i="101"/>
  <c r="J74" i="101"/>
  <c r="K74" i="101"/>
  <c r="L74" i="101"/>
  <c r="M74" i="101"/>
  <c r="N74" i="101"/>
  <c r="O74" i="101"/>
  <c r="P74" i="101"/>
  <c r="Q74" i="101"/>
  <c r="R74" i="101"/>
  <c r="S74" i="101"/>
  <c r="T74" i="101"/>
  <c r="U74" i="101"/>
  <c r="V74" i="101"/>
  <c r="W74" i="101"/>
  <c r="X74" i="101"/>
  <c r="Y74" i="101"/>
  <c r="B45" i="101"/>
  <c r="A143" i="106"/>
  <c r="B138" i="106"/>
  <c r="C138" i="106"/>
  <c r="D138" i="106"/>
  <c r="E138" i="106"/>
  <c r="F138" i="106"/>
  <c r="G138" i="106"/>
  <c r="H138" i="106"/>
  <c r="I138" i="106"/>
  <c r="J138" i="106"/>
  <c r="K138" i="106"/>
  <c r="L138" i="106"/>
  <c r="M138" i="106"/>
  <c r="N138" i="106"/>
  <c r="O138" i="106"/>
  <c r="P138" i="106"/>
  <c r="Q138" i="106"/>
  <c r="R138" i="106"/>
  <c r="S138" i="106"/>
  <c r="T138" i="106"/>
  <c r="U138" i="106"/>
  <c r="V138" i="106"/>
  <c r="W138" i="106"/>
  <c r="X138" i="106"/>
  <c r="Y138" i="106"/>
  <c r="B139" i="106"/>
  <c r="C139" i="106"/>
  <c r="D139" i="106"/>
  <c r="E139" i="106"/>
  <c r="F139" i="106"/>
  <c r="G139" i="106"/>
  <c r="H139" i="106"/>
  <c r="I139" i="106"/>
  <c r="J139" i="106"/>
  <c r="K139" i="106"/>
  <c r="L139" i="106"/>
  <c r="M139" i="106"/>
  <c r="N139" i="106"/>
  <c r="O139" i="106"/>
  <c r="P139" i="106"/>
  <c r="Q139" i="106"/>
  <c r="R139" i="106"/>
  <c r="S139" i="106"/>
  <c r="T139" i="106"/>
  <c r="U139" i="106"/>
  <c r="V139" i="106"/>
  <c r="W139" i="106"/>
  <c r="X139" i="106"/>
  <c r="Y139" i="106"/>
  <c r="B140" i="106"/>
  <c r="C140" i="106"/>
  <c r="D140" i="106"/>
  <c r="E140" i="106"/>
  <c r="F140" i="106"/>
  <c r="G140" i="106"/>
  <c r="H140" i="106"/>
  <c r="I140" i="106"/>
  <c r="J140" i="106"/>
  <c r="K140" i="106"/>
  <c r="L140" i="106"/>
  <c r="M140" i="106"/>
  <c r="N140" i="106"/>
  <c r="O140" i="106"/>
  <c r="P140" i="106"/>
  <c r="Q140" i="106"/>
  <c r="R140" i="106"/>
  <c r="S140" i="106"/>
  <c r="T140" i="106"/>
  <c r="U140" i="106"/>
  <c r="V140" i="106"/>
  <c r="W140" i="106"/>
  <c r="X140" i="106"/>
  <c r="Y140" i="106"/>
  <c r="B141" i="106"/>
  <c r="C141" i="106"/>
  <c r="D141" i="106"/>
  <c r="E141" i="106"/>
  <c r="F141" i="106"/>
  <c r="G141" i="106"/>
  <c r="H141" i="106"/>
  <c r="I141" i="106"/>
  <c r="J141" i="106"/>
  <c r="K141" i="106"/>
  <c r="L141" i="106"/>
  <c r="M141" i="106"/>
  <c r="N141" i="106"/>
  <c r="O141" i="106"/>
  <c r="P141" i="106"/>
  <c r="Q141" i="106"/>
  <c r="R141" i="106"/>
  <c r="S141" i="106"/>
  <c r="T141" i="106"/>
  <c r="U141" i="106"/>
  <c r="V141" i="106"/>
  <c r="W141" i="106"/>
  <c r="X141" i="106"/>
  <c r="Y141" i="106"/>
  <c r="B142" i="106"/>
  <c r="C142" i="106"/>
  <c r="D142" i="106"/>
  <c r="E142" i="106"/>
  <c r="F142" i="106"/>
  <c r="G142" i="106"/>
  <c r="H142" i="106"/>
  <c r="I142" i="106"/>
  <c r="J142" i="106"/>
  <c r="K142" i="106"/>
  <c r="L142" i="106"/>
  <c r="M142" i="106"/>
  <c r="N142" i="106"/>
  <c r="O142" i="106"/>
  <c r="P142" i="106"/>
  <c r="Q142" i="106"/>
  <c r="R142" i="106"/>
  <c r="S142" i="106"/>
  <c r="T142" i="106"/>
  <c r="U142" i="106"/>
  <c r="V142" i="106"/>
  <c r="W142" i="106"/>
  <c r="X142" i="106"/>
  <c r="Y142" i="106"/>
  <c r="B143" i="106"/>
  <c r="C143" i="106"/>
  <c r="D143" i="106"/>
  <c r="E143" i="106"/>
  <c r="F143" i="106"/>
  <c r="G143" i="106"/>
  <c r="I143" i="106"/>
  <c r="J143" i="106"/>
  <c r="K143" i="106"/>
  <c r="L143" i="106"/>
  <c r="M143" i="106"/>
  <c r="N143" i="106"/>
  <c r="O143" i="106"/>
  <c r="P143" i="106"/>
  <c r="Q143" i="106"/>
  <c r="R143" i="106"/>
  <c r="S143" i="106"/>
  <c r="T143" i="106"/>
  <c r="U143" i="106"/>
  <c r="V143" i="106"/>
  <c r="W143" i="106"/>
  <c r="X143" i="106"/>
  <c r="B4" i="106"/>
  <c r="C4" i="106"/>
  <c r="D4" i="106"/>
  <c r="F4" i="106"/>
  <c r="G4" i="106"/>
  <c r="H4" i="106"/>
  <c r="I4" i="106"/>
  <c r="K4" i="106"/>
  <c r="L4" i="106"/>
  <c r="M4" i="106"/>
  <c r="N4" i="106"/>
  <c r="P4" i="106"/>
  <c r="Q4" i="106"/>
  <c r="R4" i="106"/>
  <c r="S4" i="106"/>
  <c r="U4" i="106"/>
  <c r="V4" i="106"/>
  <c r="W4" i="106"/>
  <c r="X4" i="106"/>
  <c r="B5" i="106"/>
  <c r="C5" i="106"/>
  <c r="D5" i="106"/>
  <c r="E5" i="106"/>
  <c r="F5" i="106"/>
  <c r="G5" i="106"/>
  <c r="H5" i="106"/>
  <c r="I5" i="106"/>
  <c r="J5" i="106"/>
  <c r="K5" i="106"/>
  <c r="L5" i="106"/>
  <c r="M5" i="106"/>
  <c r="N5" i="106"/>
  <c r="O5" i="106"/>
  <c r="P5" i="106"/>
  <c r="Q5" i="106"/>
  <c r="R5" i="106"/>
  <c r="S5" i="106"/>
  <c r="T5" i="106"/>
  <c r="U5" i="106"/>
  <c r="V5" i="106"/>
  <c r="W5" i="106"/>
  <c r="X5" i="106"/>
  <c r="Y5" i="106"/>
  <c r="B6" i="106"/>
  <c r="C6" i="106"/>
  <c r="D6" i="106"/>
  <c r="E6" i="106"/>
  <c r="F6" i="106"/>
  <c r="G6" i="106"/>
  <c r="H6" i="106"/>
  <c r="I6" i="106"/>
  <c r="J6" i="106"/>
  <c r="K6" i="106"/>
  <c r="L6" i="106"/>
  <c r="M6" i="106"/>
  <c r="N6" i="106"/>
  <c r="O6" i="106"/>
  <c r="P6" i="106"/>
  <c r="Q6" i="106"/>
  <c r="R6" i="106"/>
  <c r="S6" i="106"/>
  <c r="T6" i="106"/>
  <c r="U6" i="106"/>
  <c r="V6" i="106"/>
  <c r="W6" i="106"/>
  <c r="X6" i="106"/>
  <c r="Y6" i="106"/>
  <c r="B7" i="106"/>
  <c r="C7" i="106"/>
  <c r="D7" i="106"/>
  <c r="E7" i="106"/>
  <c r="F7" i="106"/>
  <c r="G7" i="106"/>
  <c r="H7" i="106"/>
  <c r="I7" i="106"/>
  <c r="J7" i="106"/>
  <c r="K7" i="106"/>
  <c r="L7" i="106"/>
  <c r="M7" i="106"/>
  <c r="N7" i="106"/>
  <c r="O7" i="106"/>
  <c r="P7" i="106"/>
  <c r="Q7" i="106"/>
  <c r="R7" i="106"/>
  <c r="S7" i="106"/>
  <c r="T7" i="106"/>
  <c r="U7" i="106"/>
  <c r="V7" i="106"/>
  <c r="W7" i="106"/>
  <c r="X7" i="106"/>
  <c r="Y7" i="106"/>
  <c r="B8" i="106"/>
  <c r="C8" i="106"/>
  <c r="D8" i="106"/>
  <c r="E8" i="106"/>
  <c r="F8" i="106"/>
  <c r="G8" i="106"/>
  <c r="H8" i="106"/>
  <c r="I8" i="106"/>
  <c r="J8" i="106"/>
  <c r="K8" i="106"/>
  <c r="L8" i="106"/>
  <c r="M8" i="106"/>
  <c r="N8" i="106"/>
  <c r="O8" i="106"/>
  <c r="P8" i="106"/>
  <c r="Q8" i="106"/>
  <c r="R8" i="106"/>
  <c r="S8" i="106"/>
  <c r="T8" i="106"/>
  <c r="U8" i="106"/>
  <c r="V8" i="106"/>
  <c r="W8" i="106"/>
  <c r="X8" i="106"/>
  <c r="Y8" i="106"/>
  <c r="B9" i="106"/>
  <c r="B10" i="106"/>
  <c r="C10" i="106"/>
  <c r="D10" i="106"/>
  <c r="E10" i="106"/>
  <c r="F10" i="106"/>
  <c r="G10" i="106"/>
  <c r="H10" i="106"/>
  <c r="I10" i="106"/>
  <c r="J10" i="106"/>
  <c r="L10" i="106"/>
  <c r="M10" i="106"/>
  <c r="N10" i="106"/>
  <c r="O10" i="106"/>
  <c r="P10" i="106"/>
  <c r="Q10" i="106"/>
  <c r="R10" i="106"/>
  <c r="S10" i="106"/>
  <c r="T10" i="106"/>
  <c r="U10" i="106"/>
  <c r="V10" i="106"/>
  <c r="W10" i="106"/>
  <c r="X10" i="106"/>
  <c r="B11" i="106"/>
  <c r="C11" i="106"/>
  <c r="D11" i="106"/>
  <c r="E11" i="106"/>
  <c r="F11" i="106"/>
  <c r="G11" i="106"/>
  <c r="H11" i="106"/>
  <c r="I11" i="106"/>
  <c r="J11" i="106"/>
  <c r="L11" i="106"/>
  <c r="M11" i="106"/>
  <c r="N11" i="106"/>
  <c r="O11" i="106"/>
  <c r="P11" i="106"/>
  <c r="Q11" i="106"/>
  <c r="R11" i="106"/>
  <c r="S11" i="106"/>
  <c r="T11" i="106"/>
  <c r="U11" i="106"/>
  <c r="V11" i="106"/>
  <c r="W11" i="106"/>
  <c r="X11" i="106"/>
  <c r="B12" i="106"/>
  <c r="C12" i="106"/>
  <c r="D12" i="106"/>
  <c r="E12" i="106"/>
  <c r="F12" i="106"/>
  <c r="G12" i="106"/>
  <c r="H12" i="106"/>
  <c r="I12" i="106"/>
  <c r="J12" i="106"/>
  <c r="K12" i="106"/>
  <c r="L12" i="106"/>
  <c r="M12" i="106"/>
  <c r="N12" i="106"/>
  <c r="O12" i="106"/>
  <c r="P12" i="106"/>
  <c r="Q12" i="106"/>
  <c r="R12" i="106"/>
  <c r="T12" i="106"/>
  <c r="U12" i="106"/>
  <c r="V12" i="106"/>
  <c r="W12" i="106"/>
  <c r="X12" i="106"/>
  <c r="B13" i="106"/>
  <c r="C13" i="106"/>
  <c r="D13" i="106"/>
  <c r="E13" i="106"/>
  <c r="F13" i="106"/>
  <c r="G13" i="106"/>
  <c r="H13" i="106"/>
  <c r="I13" i="106"/>
  <c r="J13" i="106"/>
  <c r="L13" i="106"/>
  <c r="M13" i="106"/>
  <c r="N13" i="106"/>
  <c r="O13" i="106"/>
  <c r="P13" i="106"/>
  <c r="Q13" i="106"/>
  <c r="R13" i="106"/>
  <c r="S13" i="106"/>
  <c r="T13" i="106"/>
  <c r="U13" i="106"/>
  <c r="V13" i="106"/>
  <c r="W13" i="106"/>
  <c r="X13" i="106"/>
  <c r="B14" i="106"/>
  <c r="C14" i="106"/>
  <c r="D14" i="106"/>
  <c r="E14" i="106"/>
  <c r="F14" i="106"/>
  <c r="G14" i="106"/>
  <c r="H14" i="106"/>
  <c r="I14" i="106"/>
  <c r="J14" i="106"/>
  <c r="L14" i="106"/>
  <c r="M14" i="106"/>
  <c r="N14" i="106"/>
  <c r="O14" i="106"/>
  <c r="P14" i="106"/>
  <c r="Q14" i="106"/>
  <c r="R14" i="106"/>
  <c r="S14" i="106"/>
  <c r="T14" i="106"/>
  <c r="U14" i="106"/>
  <c r="V14" i="106"/>
  <c r="W14" i="106"/>
  <c r="X14" i="106"/>
  <c r="B15" i="106"/>
  <c r="C15" i="106"/>
  <c r="E15" i="106"/>
  <c r="G15" i="106"/>
  <c r="I15" i="106"/>
  <c r="K15" i="106"/>
  <c r="M15" i="106"/>
  <c r="O15" i="106"/>
  <c r="Q15" i="106"/>
  <c r="S15" i="106"/>
  <c r="U15" i="106"/>
  <c r="W15" i="106"/>
  <c r="B16" i="106"/>
  <c r="C16" i="106"/>
  <c r="D16" i="106"/>
  <c r="F16" i="106"/>
  <c r="G16" i="106"/>
  <c r="H16" i="106"/>
  <c r="I16" i="106"/>
  <c r="J16" i="106"/>
  <c r="K16" i="106"/>
  <c r="L16" i="106"/>
  <c r="M16" i="106"/>
  <c r="N16" i="106"/>
  <c r="O16" i="106"/>
  <c r="P16" i="106"/>
  <c r="Q16" i="106"/>
  <c r="R16" i="106"/>
  <c r="S16" i="106"/>
  <c r="T16" i="106"/>
  <c r="U16" i="106"/>
  <c r="V16" i="106"/>
  <c r="W16" i="106"/>
  <c r="X16" i="106"/>
  <c r="B17" i="106"/>
  <c r="C17" i="106"/>
  <c r="D17" i="106"/>
  <c r="F17" i="106"/>
  <c r="G17" i="106"/>
  <c r="H17" i="106"/>
  <c r="I17" i="106"/>
  <c r="J17" i="106"/>
  <c r="K17" i="106"/>
  <c r="L17" i="106"/>
  <c r="M17" i="106"/>
  <c r="N17" i="106"/>
  <c r="O17" i="106"/>
  <c r="P17" i="106"/>
  <c r="Q17" i="106"/>
  <c r="R17" i="106"/>
  <c r="S17" i="106"/>
  <c r="T17" i="106"/>
  <c r="U17" i="106"/>
  <c r="V17" i="106"/>
  <c r="W17" i="106"/>
  <c r="X17" i="106"/>
  <c r="B18" i="106"/>
  <c r="C18" i="106"/>
  <c r="E18" i="106"/>
  <c r="F18" i="106"/>
  <c r="G18" i="106"/>
  <c r="H18" i="106"/>
  <c r="I18" i="106"/>
  <c r="J18" i="106"/>
  <c r="K18" i="106"/>
  <c r="L18" i="106"/>
  <c r="M18" i="106"/>
  <c r="N18" i="106"/>
  <c r="O18" i="106"/>
  <c r="P18" i="106"/>
  <c r="Q18" i="106"/>
  <c r="R18" i="106"/>
  <c r="S18" i="106"/>
  <c r="T18" i="106"/>
  <c r="U18" i="106"/>
  <c r="V18" i="106"/>
  <c r="W18" i="106"/>
  <c r="X18" i="106"/>
  <c r="B19" i="106"/>
  <c r="C19" i="106"/>
  <c r="D19" i="106"/>
  <c r="E19" i="106"/>
  <c r="G19" i="106"/>
  <c r="H19" i="106"/>
  <c r="I19" i="106"/>
  <c r="J19" i="106"/>
  <c r="K19" i="106"/>
  <c r="L19" i="106"/>
  <c r="M19" i="106"/>
  <c r="N19" i="106"/>
  <c r="O19" i="106"/>
  <c r="P19" i="106"/>
  <c r="Q19" i="106"/>
  <c r="R19" i="106"/>
  <c r="S19" i="106"/>
  <c r="T19" i="106"/>
  <c r="U19" i="106"/>
  <c r="V19" i="106"/>
  <c r="W19" i="106"/>
  <c r="X19" i="106"/>
  <c r="B20" i="106"/>
  <c r="C20" i="106"/>
  <c r="D20" i="106"/>
  <c r="E20" i="106"/>
  <c r="F20" i="106"/>
  <c r="G20" i="106"/>
  <c r="I20" i="106"/>
  <c r="J20" i="106"/>
  <c r="K20" i="106"/>
  <c r="L20" i="106"/>
  <c r="M20" i="106"/>
  <c r="N20" i="106"/>
  <c r="O20" i="106"/>
  <c r="P20" i="106"/>
  <c r="Q20" i="106"/>
  <c r="R20" i="106"/>
  <c r="S20" i="106"/>
  <c r="T20" i="106"/>
  <c r="U20" i="106"/>
  <c r="V20" i="106"/>
  <c r="W20" i="106"/>
  <c r="X20" i="106"/>
  <c r="B21" i="106"/>
  <c r="C21" i="106"/>
  <c r="D21" i="106"/>
  <c r="E21" i="106"/>
  <c r="F21" i="106"/>
  <c r="G21" i="106"/>
  <c r="H21" i="106"/>
  <c r="I21" i="106"/>
  <c r="K21" i="106"/>
  <c r="L21" i="106"/>
  <c r="M21" i="106"/>
  <c r="N21" i="106"/>
  <c r="O21" i="106"/>
  <c r="P21" i="106"/>
  <c r="Q21" i="106"/>
  <c r="R21" i="106"/>
  <c r="S21" i="106"/>
  <c r="T21" i="106"/>
  <c r="U21" i="106"/>
  <c r="V21" i="106"/>
  <c r="W21" i="106"/>
  <c r="X21" i="106"/>
  <c r="B22" i="106"/>
  <c r="C22" i="106"/>
  <c r="D22" i="106"/>
  <c r="E22" i="106"/>
  <c r="F22" i="106"/>
  <c r="H22" i="106"/>
  <c r="I22" i="106"/>
  <c r="J22" i="106"/>
  <c r="K22" i="106"/>
  <c r="L22" i="106"/>
  <c r="M22" i="106"/>
  <c r="N22" i="106"/>
  <c r="O22" i="106"/>
  <c r="P22" i="106"/>
  <c r="Q22" i="106"/>
  <c r="R22" i="106"/>
  <c r="S22" i="106"/>
  <c r="T22" i="106"/>
  <c r="U22" i="106"/>
  <c r="V22" i="106"/>
  <c r="W22" i="106"/>
  <c r="X22" i="106"/>
  <c r="B23" i="106"/>
  <c r="C23" i="106"/>
  <c r="D23" i="106"/>
  <c r="E23" i="106"/>
  <c r="F23" i="106"/>
  <c r="G23" i="106"/>
  <c r="H23" i="106"/>
  <c r="I23" i="106"/>
  <c r="J23" i="106"/>
  <c r="K23" i="106"/>
  <c r="L23" i="106"/>
  <c r="M23" i="106"/>
  <c r="N23" i="106"/>
  <c r="O23" i="106"/>
  <c r="P23" i="106"/>
  <c r="Q23" i="106"/>
  <c r="R23" i="106"/>
  <c r="S23" i="106"/>
  <c r="T23" i="106"/>
  <c r="V23" i="106"/>
  <c r="W23" i="106"/>
  <c r="X23" i="106"/>
  <c r="B24" i="106"/>
  <c r="C24" i="106"/>
  <c r="D24" i="106"/>
  <c r="E24" i="106"/>
  <c r="F24" i="106"/>
  <c r="G24" i="106"/>
  <c r="H24" i="106"/>
  <c r="I24" i="106"/>
  <c r="J24" i="106"/>
  <c r="K24" i="106"/>
  <c r="L24" i="106"/>
  <c r="M24" i="106"/>
  <c r="N24" i="106"/>
  <c r="O24" i="106"/>
  <c r="P24" i="106"/>
  <c r="R24" i="106"/>
  <c r="S24" i="106"/>
  <c r="T24" i="106"/>
  <c r="U24" i="106"/>
  <c r="V24" i="106"/>
  <c r="W24" i="106"/>
  <c r="X24" i="106"/>
  <c r="B25" i="106"/>
  <c r="C25" i="106"/>
  <c r="D25" i="106"/>
  <c r="E25" i="106"/>
  <c r="F25" i="106"/>
  <c r="G25" i="106"/>
  <c r="H25" i="106"/>
  <c r="I25" i="106"/>
  <c r="J25" i="106"/>
  <c r="K25" i="106"/>
  <c r="L25" i="106"/>
  <c r="M25" i="106"/>
  <c r="N25" i="106"/>
  <c r="O25" i="106"/>
  <c r="P25" i="106"/>
  <c r="Q25" i="106"/>
  <c r="R25" i="106"/>
  <c r="T25" i="106"/>
  <c r="U25" i="106"/>
  <c r="V25" i="106"/>
  <c r="W25" i="106"/>
  <c r="X25" i="106"/>
  <c r="B26" i="106"/>
  <c r="C26" i="106"/>
  <c r="D26" i="106"/>
  <c r="E26" i="106"/>
  <c r="F26" i="106"/>
  <c r="G26" i="106"/>
  <c r="H26" i="106"/>
  <c r="I26" i="106"/>
  <c r="J26" i="106"/>
  <c r="K26" i="106"/>
  <c r="L26" i="106"/>
  <c r="M26" i="106"/>
  <c r="N26" i="106"/>
  <c r="O26" i="106"/>
  <c r="P26" i="106"/>
  <c r="Q26" i="106"/>
  <c r="R26" i="106"/>
  <c r="S26" i="106"/>
  <c r="T26" i="106"/>
  <c r="U26" i="106"/>
  <c r="V26" i="106"/>
  <c r="W26" i="106"/>
  <c r="X26" i="106"/>
  <c r="Y26" i="106"/>
  <c r="B27" i="106"/>
  <c r="C27" i="106"/>
  <c r="D27" i="106"/>
  <c r="E27" i="106"/>
  <c r="F27" i="106"/>
  <c r="G27" i="106"/>
  <c r="H27" i="106"/>
  <c r="I27" i="106"/>
  <c r="J27" i="106"/>
  <c r="K27" i="106"/>
  <c r="L27" i="106"/>
  <c r="M27" i="106"/>
  <c r="N27" i="106"/>
  <c r="O27" i="106"/>
  <c r="P27" i="106"/>
  <c r="Q27" i="106"/>
  <c r="R27" i="106"/>
  <c r="S27" i="106"/>
  <c r="T27" i="106"/>
  <c r="U27" i="106"/>
  <c r="V27" i="106"/>
  <c r="W27" i="106"/>
  <c r="X27" i="106"/>
  <c r="Y27" i="106"/>
  <c r="B28" i="106"/>
  <c r="B29" i="106"/>
  <c r="C29" i="106"/>
  <c r="D29" i="106"/>
  <c r="E29" i="106"/>
  <c r="F29" i="106"/>
  <c r="G29" i="106"/>
  <c r="H29" i="106"/>
  <c r="I29" i="106"/>
  <c r="J29" i="106"/>
  <c r="K29" i="106"/>
  <c r="L29" i="106"/>
  <c r="M29" i="106"/>
  <c r="N29" i="106"/>
  <c r="O29" i="106"/>
  <c r="P29" i="106"/>
  <c r="Q29" i="106"/>
  <c r="R29" i="106"/>
  <c r="T29" i="106"/>
  <c r="U29" i="106"/>
  <c r="V29" i="106"/>
  <c r="W29" i="106"/>
  <c r="X29" i="106"/>
  <c r="B30" i="106"/>
  <c r="C30" i="106"/>
  <c r="D30" i="106"/>
  <c r="E30" i="106"/>
  <c r="F30" i="106"/>
  <c r="G30" i="106"/>
  <c r="H30" i="106"/>
  <c r="I30" i="106"/>
  <c r="J30" i="106"/>
  <c r="K30" i="106"/>
  <c r="L30" i="106"/>
  <c r="M30" i="106"/>
  <c r="N30" i="106"/>
  <c r="O30" i="106"/>
  <c r="P30" i="106"/>
  <c r="Q30" i="106"/>
  <c r="R30" i="106"/>
  <c r="T30" i="106"/>
  <c r="U30" i="106"/>
  <c r="V30" i="106"/>
  <c r="W30" i="106"/>
  <c r="X30" i="106"/>
  <c r="B31" i="106"/>
  <c r="C31" i="106"/>
  <c r="D31" i="106"/>
  <c r="E31" i="106"/>
  <c r="F31" i="106"/>
  <c r="G31" i="106"/>
  <c r="H31" i="106"/>
  <c r="I31" i="106"/>
  <c r="J31" i="106"/>
  <c r="L31" i="106"/>
  <c r="M31" i="106"/>
  <c r="N31" i="106"/>
  <c r="O31" i="106"/>
  <c r="P31" i="106"/>
  <c r="Q31" i="106"/>
  <c r="R31" i="106"/>
  <c r="S31" i="106"/>
  <c r="T31" i="106"/>
  <c r="U31" i="106"/>
  <c r="V31" i="106"/>
  <c r="W31" i="106"/>
  <c r="X31" i="106"/>
  <c r="B32" i="106"/>
  <c r="C32" i="106"/>
  <c r="D32" i="106"/>
  <c r="E32" i="106"/>
  <c r="F32" i="106"/>
  <c r="G32" i="106"/>
  <c r="H32" i="106"/>
  <c r="I32" i="106"/>
  <c r="J32" i="106"/>
  <c r="L32" i="106"/>
  <c r="M32" i="106"/>
  <c r="N32" i="106"/>
  <c r="O32" i="106"/>
  <c r="P32" i="106"/>
  <c r="Q32" i="106"/>
  <c r="R32" i="106"/>
  <c r="S32" i="106"/>
  <c r="T32" i="106"/>
  <c r="U32" i="106"/>
  <c r="V32" i="106"/>
  <c r="W32" i="106"/>
  <c r="X32" i="106"/>
  <c r="B33" i="106"/>
  <c r="C33" i="106"/>
  <c r="E33" i="106"/>
  <c r="G33" i="106"/>
  <c r="I33" i="106"/>
  <c r="K33" i="106"/>
  <c r="M33" i="106"/>
  <c r="O33" i="106"/>
  <c r="Q33" i="106"/>
  <c r="S33" i="106"/>
  <c r="U33" i="106"/>
  <c r="W33" i="106"/>
  <c r="B34" i="106"/>
  <c r="C34" i="106"/>
  <c r="D34" i="106"/>
  <c r="E34" i="106"/>
  <c r="F34" i="106"/>
  <c r="G34" i="106"/>
  <c r="H34" i="106"/>
  <c r="I34" i="106"/>
  <c r="J34" i="106"/>
  <c r="K34" i="106"/>
  <c r="L34" i="106"/>
  <c r="M34" i="106"/>
  <c r="N34" i="106"/>
  <c r="O34" i="106"/>
  <c r="P34" i="106"/>
  <c r="Q34" i="106"/>
  <c r="S34" i="106"/>
  <c r="T34" i="106"/>
  <c r="U34" i="106"/>
  <c r="V34" i="106"/>
  <c r="W34" i="106"/>
  <c r="X34" i="106"/>
  <c r="B35" i="106"/>
  <c r="C35" i="106"/>
  <c r="D35" i="106"/>
  <c r="F35" i="106"/>
  <c r="G35" i="106"/>
  <c r="H35" i="106"/>
  <c r="I35" i="106"/>
  <c r="J35" i="106"/>
  <c r="K35" i="106"/>
  <c r="L35" i="106"/>
  <c r="M35" i="106"/>
  <c r="N35" i="106"/>
  <c r="O35" i="106"/>
  <c r="P35" i="106"/>
  <c r="Q35" i="106"/>
  <c r="R35" i="106"/>
  <c r="S35" i="106"/>
  <c r="T35" i="106"/>
  <c r="U35" i="106"/>
  <c r="V35" i="106"/>
  <c r="W35" i="106"/>
  <c r="X35" i="106"/>
  <c r="B36" i="106"/>
  <c r="C36" i="106"/>
  <c r="D36" i="106"/>
  <c r="E36" i="106"/>
  <c r="F36" i="106"/>
  <c r="H36" i="106"/>
  <c r="I36" i="106"/>
  <c r="J36" i="106"/>
  <c r="K36" i="106"/>
  <c r="L36" i="106"/>
  <c r="M36" i="106"/>
  <c r="N36" i="106"/>
  <c r="O36" i="106"/>
  <c r="P36" i="106"/>
  <c r="R36" i="106"/>
  <c r="S36" i="106"/>
  <c r="T36" i="106"/>
  <c r="U36" i="106"/>
  <c r="V36" i="106"/>
  <c r="W36" i="106"/>
  <c r="X36" i="106"/>
  <c r="B37" i="106"/>
  <c r="C37" i="106"/>
  <c r="D37" i="106"/>
  <c r="E37" i="106"/>
  <c r="F37" i="106"/>
  <c r="G37" i="106"/>
  <c r="H37" i="106"/>
  <c r="I37" i="106"/>
  <c r="J37" i="106"/>
  <c r="K37" i="106"/>
  <c r="L37" i="106"/>
  <c r="M37" i="106"/>
  <c r="N37" i="106"/>
  <c r="P37" i="106"/>
  <c r="Q37" i="106"/>
  <c r="R37" i="106"/>
  <c r="S37" i="106"/>
  <c r="T37" i="106"/>
  <c r="U37" i="106"/>
  <c r="V37" i="106"/>
  <c r="W37" i="106"/>
  <c r="X37" i="106"/>
  <c r="B38" i="106"/>
  <c r="C38" i="106"/>
  <c r="D38" i="106"/>
  <c r="E38" i="106"/>
  <c r="F38" i="106"/>
  <c r="G38" i="106"/>
  <c r="H38" i="106"/>
  <c r="I38" i="106"/>
  <c r="J38" i="106"/>
  <c r="K38" i="106"/>
  <c r="L38" i="106"/>
  <c r="M38" i="106"/>
  <c r="N38" i="106"/>
  <c r="O38" i="106"/>
  <c r="P38" i="106"/>
  <c r="Q38" i="106"/>
  <c r="R38" i="106"/>
  <c r="S38" i="106"/>
  <c r="T38" i="106"/>
  <c r="U38" i="106"/>
  <c r="V38" i="106"/>
  <c r="W38" i="106"/>
  <c r="X38" i="106"/>
  <c r="Y38" i="106"/>
  <c r="B39" i="106"/>
  <c r="C39" i="106"/>
  <c r="D39" i="106"/>
  <c r="E39" i="106"/>
  <c r="F39" i="106"/>
  <c r="G39" i="106"/>
  <c r="I39" i="106"/>
  <c r="J39" i="106"/>
  <c r="K39" i="106"/>
  <c r="L39" i="106"/>
  <c r="M39" i="106"/>
  <c r="N39" i="106"/>
  <c r="O39" i="106"/>
  <c r="P39" i="106"/>
  <c r="Q39" i="106"/>
  <c r="R39" i="106"/>
  <c r="S39" i="106"/>
  <c r="T39" i="106"/>
  <c r="U39" i="106"/>
  <c r="V39" i="106"/>
  <c r="W39" i="106"/>
  <c r="X39" i="106"/>
  <c r="B40" i="106"/>
  <c r="C40" i="106"/>
  <c r="D40" i="106"/>
  <c r="E40" i="106"/>
  <c r="F40" i="106"/>
  <c r="G40" i="106"/>
  <c r="I40" i="106"/>
  <c r="J40" i="106"/>
  <c r="K40" i="106"/>
  <c r="L40" i="106"/>
  <c r="M40" i="106"/>
  <c r="N40" i="106"/>
  <c r="O40" i="106"/>
  <c r="P40" i="106"/>
  <c r="Q40" i="106"/>
  <c r="R40" i="106"/>
  <c r="S40" i="106"/>
  <c r="T40" i="106"/>
  <c r="U40" i="106"/>
  <c r="V40" i="106"/>
  <c r="W40" i="106"/>
  <c r="X40" i="106"/>
  <c r="B41" i="106"/>
  <c r="C41" i="106"/>
  <c r="D41" i="106"/>
  <c r="E41" i="106"/>
  <c r="F41" i="106"/>
  <c r="G41" i="106"/>
  <c r="H41" i="106"/>
  <c r="I41" i="106"/>
  <c r="J41" i="106"/>
  <c r="K41" i="106"/>
  <c r="L41" i="106"/>
  <c r="M41" i="106"/>
  <c r="N41" i="106"/>
  <c r="O41" i="106"/>
  <c r="P41" i="106"/>
  <c r="Q41" i="106"/>
  <c r="R41" i="106"/>
  <c r="S41" i="106"/>
  <c r="T41" i="106"/>
  <c r="U41" i="106"/>
  <c r="V41" i="106"/>
  <c r="W41" i="106"/>
  <c r="X41" i="106"/>
  <c r="Y41" i="106"/>
  <c r="B42" i="106"/>
  <c r="B43" i="106"/>
  <c r="C43" i="106"/>
  <c r="D43" i="106"/>
  <c r="E43" i="106"/>
  <c r="F43" i="106"/>
  <c r="G43" i="106"/>
  <c r="H43" i="106"/>
  <c r="I43" i="106"/>
  <c r="J43" i="106"/>
  <c r="K43" i="106"/>
  <c r="L43" i="106"/>
  <c r="M43" i="106"/>
  <c r="N43" i="106"/>
  <c r="O43" i="106"/>
  <c r="P43" i="106"/>
  <c r="Q43" i="106"/>
  <c r="R43" i="106"/>
  <c r="S43" i="106"/>
  <c r="T43" i="106"/>
  <c r="U43" i="106"/>
  <c r="V43" i="106"/>
  <c r="W43" i="106"/>
  <c r="B44" i="106"/>
  <c r="C44" i="106"/>
  <c r="D44" i="106"/>
  <c r="E44" i="106"/>
  <c r="F44" i="106"/>
  <c r="G44" i="106"/>
  <c r="H44" i="106"/>
  <c r="I44" i="106"/>
  <c r="J44" i="106"/>
  <c r="K44" i="106"/>
  <c r="L44" i="106"/>
  <c r="M44" i="106"/>
  <c r="N44" i="106"/>
  <c r="O44" i="106"/>
  <c r="P44" i="106"/>
  <c r="Q44" i="106"/>
  <c r="R44" i="106"/>
  <c r="S44" i="106"/>
  <c r="T44" i="106"/>
  <c r="V44" i="106"/>
  <c r="W44" i="106"/>
  <c r="X44" i="106"/>
  <c r="B45" i="106"/>
  <c r="C45" i="106"/>
  <c r="D45" i="106"/>
  <c r="E45" i="106"/>
  <c r="F45" i="106"/>
  <c r="G45" i="106"/>
  <c r="H45" i="106"/>
  <c r="I45" i="106"/>
  <c r="J45" i="106"/>
  <c r="L45" i="106"/>
  <c r="M45" i="106"/>
  <c r="N45" i="106"/>
  <c r="O45" i="106"/>
  <c r="P45" i="106"/>
  <c r="Q45" i="106"/>
  <c r="R45" i="106"/>
  <c r="S45" i="106"/>
  <c r="T45" i="106"/>
  <c r="U45" i="106"/>
  <c r="V45" i="106"/>
  <c r="W45" i="106"/>
  <c r="X45" i="106"/>
  <c r="B46" i="106"/>
  <c r="C46" i="106"/>
  <c r="D46" i="106"/>
  <c r="E46" i="106"/>
  <c r="F46" i="106"/>
  <c r="G46" i="106"/>
  <c r="H46" i="106"/>
  <c r="I46" i="106"/>
  <c r="J46" i="106"/>
  <c r="L46" i="106"/>
  <c r="M46" i="106"/>
  <c r="N46" i="106"/>
  <c r="O46" i="106"/>
  <c r="P46" i="106"/>
  <c r="Q46" i="106"/>
  <c r="R46" i="106"/>
  <c r="S46" i="106"/>
  <c r="T46" i="106"/>
  <c r="U46" i="106"/>
  <c r="V46" i="106"/>
  <c r="W46" i="106"/>
  <c r="X46" i="106"/>
  <c r="B47" i="106"/>
  <c r="C47" i="106"/>
  <c r="D47" i="106"/>
  <c r="F47" i="106"/>
  <c r="H47" i="106"/>
  <c r="J47" i="106"/>
  <c r="L47" i="106"/>
  <c r="N47" i="106"/>
  <c r="P47" i="106"/>
  <c r="R47" i="106"/>
  <c r="T47" i="106"/>
  <c r="V47" i="106"/>
  <c r="X47" i="106"/>
  <c r="B48" i="106"/>
  <c r="C48" i="106"/>
  <c r="E48" i="106"/>
  <c r="F48" i="106"/>
  <c r="G48" i="106"/>
  <c r="H48" i="106"/>
  <c r="I48" i="106"/>
  <c r="J48" i="106"/>
  <c r="K48" i="106"/>
  <c r="L48" i="106"/>
  <c r="M48" i="106"/>
  <c r="N48" i="106"/>
  <c r="O48" i="106"/>
  <c r="P48" i="106"/>
  <c r="Q48" i="106"/>
  <c r="R48" i="106"/>
  <c r="S48" i="106"/>
  <c r="T48" i="106"/>
  <c r="U48" i="106"/>
  <c r="V48" i="106"/>
  <c r="W48" i="106"/>
  <c r="X48" i="106"/>
  <c r="B49" i="106"/>
  <c r="C49" i="106"/>
  <c r="D49" i="106"/>
  <c r="E49" i="106"/>
  <c r="F49" i="106"/>
  <c r="H49" i="106"/>
  <c r="I49" i="106"/>
  <c r="J49" i="106"/>
  <c r="K49" i="106"/>
  <c r="L49" i="106"/>
  <c r="M49" i="106"/>
  <c r="N49" i="106"/>
  <c r="O49" i="106"/>
  <c r="P49" i="106"/>
  <c r="Q49" i="106"/>
  <c r="R49" i="106"/>
  <c r="S49" i="106"/>
  <c r="T49" i="106"/>
  <c r="U49" i="106"/>
  <c r="V49" i="106"/>
  <c r="W49" i="106"/>
  <c r="X49" i="106"/>
  <c r="B146" i="106"/>
  <c r="B147" i="106"/>
  <c r="B148" i="106"/>
  <c r="C148" i="106"/>
  <c r="D148" i="106"/>
  <c r="E148" i="106"/>
  <c r="F148" i="106"/>
  <c r="G148" i="106"/>
  <c r="H148" i="106"/>
  <c r="I148" i="106"/>
  <c r="J148" i="106"/>
  <c r="K148" i="106"/>
  <c r="L148" i="106"/>
  <c r="M148" i="106"/>
  <c r="N148" i="106"/>
  <c r="O148" i="106"/>
  <c r="P148" i="106"/>
  <c r="Q148" i="106"/>
  <c r="R148" i="106"/>
  <c r="S148" i="106"/>
  <c r="T148" i="106"/>
  <c r="U148" i="106"/>
  <c r="V148" i="106"/>
  <c r="W148" i="106"/>
  <c r="X148" i="106"/>
  <c r="Y148" i="106"/>
  <c r="B149" i="106"/>
  <c r="C149" i="106"/>
  <c r="D149" i="106"/>
  <c r="E149" i="106"/>
  <c r="F149" i="106"/>
  <c r="G149" i="106"/>
  <c r="H149" i="106"/>
  <c r="I149" i="106"/>
  <c r="J149" i="106"/>
  <c r="K149" i="106"/>
  <c r="L149" i="106"/>
  <c r="M149" i="106"/>
  <c r="N149" i="106"/>
  <c r="O149" i="106"/>
  <c r="P149" i="106"/>
  <c r="Q149" i="106"/>
  <c r="R149" i="106"/>
  <c r="S149" i="106"/>
  <c r="T149" i="106"/>
  <c r="U149" i="106"/>
  <c r="V149" i="106"/>
  <c r="W149" i="106"/>
  <c r="X149" i="106"/>
  <c r="Y149" i="106"/>
  <c r="B150" i="106"/>
  <c r="C150" i="106"/>
  <c r="D150" i="106"/>
  <c r="E150" i="106"/>
  <c r="F150" i="106"/>
  <c r="G150" i="106"/>
  <c r="H150" i="106"/>
  <c r="I150" i="106"/>
  <c r="J150" i="106"/>
  <c r="K150" i="106"/>
  <c r="L150" i="106"/>
  <c r="M150" i="106"/>
  <c r="N150" i="106"/>
  <c r="O150" i="106"/>
  <c r="P150" i="106"/>
  <c r="Q150" i="106"/>
  <c r="R150" i="106"/>
  <c r="S150" i="106"/>
  <c r="T150" i="106"/>
  <c r="U150" i="106"/>
  <c r="V150" i="106"/>
  <c r="W150" i="106"/>
  <c r="X150" i="106"/>
  <c r="Y150" i="106"/>
  <c r="B151" i="106"/>
  <c r="B152" i="106"/>
  <c r="C152" i="106"/>
  <c r="D152" i="106"/>
  <c r="E152" i="106"/>
  <c r="F152" i="106"/>
  <c r="G152" i="106"/>
  <c r="H152" i="106"/>
  <c r="I152" i="106"/>
  <c r="J152" i="106"/>
  <c r="K152" i="106"/>
  <c r="L152" i="106"/>
  <c r="M152" i="106"/>
  <c r="N152" i="106"/>
  <c r="O152" i="106"/>
  <c r="P152" i="106"/>
  <c r="Q152" i="106"/>
  <c r="R152" i="106"/>
  <c r="S152" i="106"/>
  <c r="T152" i="106"/>
  <c r="U152" i="106"/>
  <c r="V152" i="106"/>
  <c r="W152" i="106"/>
  <c r="X152" i="106"/>
  <c r="Y152" i="106"/>
  <c r="B153" i="106"/>
  <c r="C153" i="106"/>
  <c r="D153" i="106"/>
  <c r="E153" i="106"/>
  <c r="F153" i="106"/>
  <c r="G153" i="106"/>
  <c r="H153" i="106"/>
  <c r="I153" i="106"/>
  <c r="J153" i="106"/>
  <c r="K153" i="106"/>
  <c r="L153" i="106"/>
  <c r="M153" i="106"/>
  <c r="N153" i="106"/>
  <c r="O153" i="106"/>
  <c r="P153" i="106"/>
  <c r="Q153" i="106"/>
  <c r="R153" i="106"/>
  <c r="S153" i="106"/>
  <c r="T153" i="106"/>
  <c r="U153" i="106"/>
  <c r="V153" i="106"/>
  <c r="W153" i="106"/>
  <c r="X153" i="106"/>
  <c r="Y153" i="106"/>
  <c r="C146" i="106"/>
  <c r="D146" i="106"/>
  <c r="E146" i="106"/>
  <c r="G146" i="106"/>
  <c r="H146" i="106"/>
  <c r="I146" i="106"/>
  <c r="J146" i="106"/>
  <c r="K146" i="106"/>
  <c r="L146" i="106"/>
  <c r="M146" i="106"/>
  <c r="N146" i="106"/>
  <c r="O146" i="106"/>
  <c r="P146" i="106"/>
  <c r="Q146" i="106"/>
  <c r="R146" i="106"/>
  <c r="S146" i="106"/>
  <c r="T146" i="106"/>
  <c r="U146" i="106"/>
  <c r="V146" i="106"/>
  <c r="W146" i="106"/>
  <c r="X146" i="106"/>
  <c r="D3" i="106"/>
  <c r="F3" i="106"/>
  <c r="H3" i="106"/>
  <c r="J3" i="106"/>
  <c r="L3" i="106"/>
  <c r="N3" i="106"/>
  <c r="P3" i="106"/>
  <c r="R3" i="106"/>
  <c r="T3" i="106"/>
  <c r="V3" i="106"/>
  <c r="X3" i="106"/>
  <c r="C3" i="106"/>
  <c r="B3" i="106"/>
  <c r="B154" i="106"/>
  <c r="C154" i="106"/>
  <c r="D154" i="106"/>
  <c r="E154" i="106"/>
  <c r="F154" i="106"/>
  <c r="G154" i="106"/>
  <c r="H154" i="106"/>
  <c r="I154" i="106"/>
  <c r="J154" i="106"/>
  <c r="K154" i="106"/>
  <c r="L154" i="106"/>
  <c r="M154" i="106"/>
  <c r="N154" i="106"/>
  <c r="O154" i="106"/>
  <c r="P154" i="106"/>
  <c r="Q154" i="106"/>
  <c r="R154" i="106"/>
  <c r="S154" i="106"/>
  <c r="T154" i="106"/>
  <c r="U154" i="106"/>
  <c r="V154" i="106"/>
  <c r="W154" i="106"/>
  <c r="X154" i="106"/>
  <c r="Y154" i="106"/>
  <c r="C155" i="106"/>
  <c r="A212" i="106"/>
  <c r="A8" i="106"/>
  <c r="A213" i="106"/>
  <c r="A9" i="106"/>
  <c r="G213" i="106"/>
  <c r="A175" i="106"/>
  <c r="G175" i="106"/>
  <c r="D18" i="106"/>
  <c r="Y18" i="106"/>
  <c r="G197" i="106"/>
  <c r="H40" i="106"/>
  <c r="Y40" i="106"/>
  <c r="A197" i="106"/>
  <c r="G196" i="106"/>
  <c r="H39" i="106"/>
  <c r="Y39" i="106"/>
  <c r="A196" i="106"/>
  <c r="A169" i="106"/>
  <c r="G169" i="106"/>
  <c r="S12" i="106"/>
  <c r="Y12" i="106"/>
  <c r="G161" i="106"/>
  <c r="A161" i="106"/>
  <c r="G160" i="106"/>
  <c r="A160" i="106"/>
  <c r="A179" i="106"/>
  <c r="G179" i="106"/>
  <c r="G22" i="106"/>
  <c r="Y22" i="106"/>
  <c r="A180" i="106"/>
  <c r="G180" i="106"/>
  <c r="U23" i="106"/>
  <c r="Y23" i="106"/>
  <c r="A181" i="106"/>
  <c r="G181" i="106"/>
  <c r="Q24" i="106"/>
  <c r="Y24" i="106"/>
  <c r="A182" i="106"/>
  <c r="G182" i="106"/>
  <c r="S25" i="106"/>
  <c r="Y25" i="106"/>
  <c r="A183" i="106"/>
  <c r="G183" i="106"/>
  <c r="G178" i="106"/>
  <c r="J21" i="106"/>
  <c r="Y21" i="106"/>
  <c r="A178" i="106"/>
  <c r="G177" i="106"/>
  <c r="H20" i="106"/>
  <c r="Y20" i="106"/>
  <c r="A177" i="106"/>
  <c r="G172" i="106"/>
  <c r="A172" i="106"/>
  <c r="G171" i="106"/>
  <c r="K14" i="106"/>
  <c r="Y14" i="106"/>
  <c r="A171" i="106"/>
  <c r="G170" i="106"/>
  <c r="K13" i="106"/>
  <c r="Y13" i="106"/>
  <c r="A170" i="106"/>
  <c r="G168" i="106"/>
  <c r="K11" i="106"/>
  <c r="Y11" i="106"/>
  <c r="A168" i="106"/>
  <c r="G167" i="106"/>
  <c r="K10" i="106"/>
  <c r="Y10" i="106"/>
  <c r="A167" i="106"/>
  <c r="A211" i="106"/>
  <c r="A7" i="106"/>
  <c r="A214" i="106"/>
  <c r="A10" i="106"/>
  <c r="G214" i="106"/>
  <c r="A209" i="106"/>
  <c r="A5" i="106"/>
  <c r="A208" i="106"/>
  <c r="A4" i="106"/>
  <c r="G206" i="106"/>
  <c r="G49" i="106"/>
  <c r="Y49" i="106"/>
  <c r="A206" i="106"/>
  <c r="G204" i="106"/>
  <c r="A204" i="106"/>
  <c r="G203" i="106"/>
  <c r="K46" i="106"/>
  <c r="Y46" i="106"/>
  <c r="A203" i="106"/>
  <c r="G202" i="106"/>
  <c r="K45" i="106"/>
  <c r="Y45" i="106"/>
  <c r="A202" i="106"/>
  <c r="G201" i="106"/>
  <c r="U44" i="106"/>
  <c r="Y44" i="106"/>
  <c r="A201" i="106"/>
  <c r="G200" i="106"/>
  <c r="X43" i="106"/>
  <c r="Y43" i="106"/>
  <c r="A200" i="106"/>
  <c r="A224" i="106"/>
  <c r="A20" i="106"/>
  <c r="G226" i="106"/>
  <c r="A226" i="106"/>
  <c r="A22" i="106"/>
  <c r="A225" i="106"/>
  <c r="A21" i="106"/>
  <c r="A221" i="106"/>
  <c r="A17" i="106"/>
  <c r="A220" i="106"/>
  <c r="A16" i="106"/>
  <c r="A219" i="106"/>
  <c r="A15" i="106"/>
  <c r="A218" i="106"/>
  <c r="A14" i="106"/>
  <c r="A217" i="106"/>
  <c r="A13" i="106"/>
  <c r="G253" i="106"/>
  <c r="A253" i="106"/>
  <c r="A49" i="106" s="1"/>
  <c r="G246" i="106"/>
  <c r="A246" i="106"/>
  <c r="A42" i="106"/>
  <c r="G230" i="106"/>
  <c r="A230" i="106"/>
  <c r="A26" i="106"/>
  <c r="G216" i="106"/>
  <c r="A216" i="106"/>
  <c r="A12" i="106"/>
  <c r="A205" i="106"/>
  <c r="G205" i="106"/>
  <c r="D48" i="106"/>
  <c r="Y48" i="106"/>
  <c r="A207" i="106"/>
  <c r="A3" i="106"/>
  <c r="A210" i="106"/>
  <c r="A6" i="106"/>
  <c r="A215" i="106"/>
  <c r="A11" i="106"/>
  <c r="G215" i="106"/>
  <c r="A222" i="106"/>
  <c r="A18" i="106"/>
  <c r="A223" i="106"/>
  <c r="A19" i="106"/>
  <c r="A227" i="106"/>
  <c r="A23" i="106"/>
  <c r="A228" i="106"/>
  <c r="A24" i="106"/>
  <c r="G228" i="106"/>
  <c r="A229" i="106"/>
  <c r="A25" i="106"/>
  <c r="G229" i="106"/>
  <c r="A231" i="106"/>
  <c r="A27" i="106"/>
  <c r="A232" i="106"/>
  <c r="A28" i="106"/>
  <c r="A233" i="106"/>
  <c r="A29" i="106"/>
  <c r="A234" i="106"/>
  <c r="A30" i="106"/>
  <c r="A235" i="106"/>
  <c r="A31" i="106"/>
  <c r="A236" i="106"/>
  <c r="A32" i="106"/>
  <c r="A237" i="106"/>
  <c r="A33" i="106"/>
  <c r="A238" i="106"/>
  <c r="A34" i="106"/>
  <c r="A239" i="106"/>
  <c r="A35" i="106"/>
  <c r="A240" i="106"/>
  <c r="A36" i="106"/>
  <c r="A241" i="106"/>
  <c r="A37" i="106"/>
  <c r="A242" i="106"/>
  <c r="A38" i="106"/>
  <c r="G242" i="106"/>
  <c r="A243" i="106"/>
  <c r="A39" i="106"/>
  <c r="G243" i="106"/>
  <c r="A261" i="106"/>
  <c r="A57" i="106" s="1"/>
  <c r="G261" i="106"/>
  <c r="G262" i="106"/>
  <c r="A263" i="106"/>
  <c r="A59" i="106" s="1"/>
  <c r="G263" i="106"/>
  <c r="G264" i="106"/>
  <c r="G265" i="106"/>
  <c r="A367" i="106"/>
  <c r="G367" i="106"/>
  <c r="A244" i="106"/>
  <c r="A40" i="106"/>
  <c r="G244" i="106"/>
  <c r="A245" i="106"/>
  <c r="A41" i="106"/>
  <c r="G245" i="106"/>
  <c r="A247" i="106"/>
  <c r="A43" i="106"/>
  <c r="H143" i="106"/>
  <c r="Y143" i="106"/>
  <c r="A248" i="106"/>
  <c r="A44" i="106"/>
  <c r="H144" i="106"/>
  <c r="Y144" i="106"/>
  <c r="A249" i="106"/>
  <c r="A45" i="106"/>
  <c r="A250" i="106"/>
  <c r="A46" i="106" s="1"/>
  <c r="A251" i="106"/>
  <c r="A47" i="106" s="1"/>
  <c r="A252" i="106"/>
  <c r="A48" i="106" s="1"/>
  <c r="G252" i="106"/>
  <c r="G199" i="106"/>
  <c r="A199" i="106"/>
  <c r="G185" i="106"/>
  <c r="A185" i="106"/>
  <c r="A162" i="106"/>
  <c r="G162" i="106"/>
  <c r="A163" i="106"/>
  <c r="G163" i="106"/>
  <c r="A164" i="106"/>
  <c r="G164" i="106"/>
  <c r="A165" i="106"/>
  <c r="G165" i="106"/>
  <c r="A166" i="106"/>
  <c r="G166" i="106"/>
  <c r="A173" i="106"/>
  <c r="G173" i="106"/>
  <c r="E16" i="106"/>
  <c r="Y16" i="106"/>
  <c r="A174" i="106"/>
  <c r="G174" i="106"/>
  <c r="E17" i="106"/>
  <c r="Y17" i="106"/>
  <c r="A176" i="106"/>
  <c r="G176" i="106"/>
  <c r="F19" i="106"/>
  <c r="Y19" i="106"/>
  <c r="A184" i="106"/>
  <c r="G184" i="106"/>
  <c r="A186" i="106"/>
  <c r="G186" i="106"/>
  <c r="S29" i="106"/>
  <c r="Y29" i="106"/>
  <c r="A187" i="106"/>
  <c r="G187" i="106"/>
  <c r="S30" i="106"/>
  <c r="Y30" i="106"/>
  <c r="A188" i="106"/>
  <c r="G188" i="106"/>
  <c r="K31" i="106"/>
  <c r="Y31" i="106"/>
  <c r="A189" i="106"/>
  <c r="G189" i="106"/>
  <c r="K32" i="106"/>
  <c r="Y32" i="106"/>
  <c r="A190" i="106"/>
  <c r="G190" i="106"/>
  <c r="A191" i="106"/>
  <c r="G191" i="106"/>
  <c r="R34" i="106"/>
  <c r="Y34" i="106"/>
  <c r="A192" i="106"/>
  <c r="G192" i="106"/>
  <c r="E35" i="106"/>
  <c r="Y35" i="106"/>
  <c r="A193" i="106"/>
  <c r="G193" i="106"/>
  <c r="A194" i="106"/>
  <c r="G194" i="106"/>
  <c r="O37" i="106"/>
  <c r="Y37" i="106"/>
  <c r="A195" i="106"/>
  <c r="G195" i="106"/>
  <c r="A198" i="106"/>
  <c r="G198" i="106"/>
  <c r="A255" i="106"/>
  <c r="A51" i="106" s="1"/>
  <c r="B4" i="101"/>
  <c r="A5" i="101"/>
  <c r="B5" i="101"/>
  <c r="B6" i="101"/>
  <c r="C6" i="101"/>
  <c r="D6" i="101"/>
  <c r="E6" i="101"/>
  <c r="F6" i="101"/>
  <c r="G6" i="101"/>
  <c r="H6" i="101"/>
  <c r="J6" i="101"/>
  <c r="K6" i="101"/>
  <c r="L6" i="101"/>
  <c r="M6" i="101"/>
  <c r="N6" i="101"/>
  <c r="O6" i="101"/>
  <c r="P6" i="101"/>
  <c r="Q6" i="101"/>
  <c r="R6" i="101"/>
  <c r="S6" i="101"/>
  <c r="T6" i="101"/>
  <c r="U6" i="101"/>
  <c r="V6" i="101"/>
  <c r="W6" i="101"/>
  <c r="X6" i="101"/>
  <c r="B7" i="101"/>
  <c r="C7" i="101"/>
  <c r="D7" i="101"/>
  <c r="E7" i="101"/>
  <c r="F7" i="101"/>
  <c r="G7" i="101"/>
  <c r="H7" i="101"/>
  <c r="J7" i="101"/>
  <c r="K7" i="101"/>
  <c r="L7" i="101"/>
  <c r="M7" i="101"/>
  <c r="N7" i="101"/>
  <c r="O7" i="101"/>
  <c r="P7" i="101"/>
  <c r="Q7" i="101"/>
  <c r="R7" i="101"/>
  <c r="S7" i="101"/>
  <c r="T7" i="101"/>
  <c r="U7" i="101"/>
  <c r="V7" i="101"/>
  <c r="W7" i="101"/>
  <c r="X7" i="101"/>
  <c r="B8" i="101"/>
  <c r="C8" i="101"/>
  <c r="D8" i="101"/>
  <c r="E8" i="101"/>
  <c r="F8" i="101"/>
  <c r="G8" i="101"/>
  <c r="H8" i="101"/>
  <c r="J8" i="101"/>
  <c r="K8" i="101"/>
  <c r="L8" i="101"/>
  <c r="M8" i="101"/>
  <c r="N8" i="101"/>
  <c r="O8" i="101"/>
  <c r="P8" i="101"/>
  <c r="Q8" i="101"/>
  <c r="R8" i="101"/>
  <c r="S8" i="101"/>
  <c r="T8" i="101"/>
  <c r="U8" i="101"/>
  <c r="V8" i="101"/>
  <c r="W8" i="101"/>
  <c r="X8" i="101"/>
  <c r="B9" i="101"/>
  <c r="C9" i="101"/>
  <c r="D9" i="101"/>
  <c r="E9" i="101"/>
  <c r="F9" i="101"/>
  <c r="G9" i="101"/>
  <c r="H9" i="101"/>
  <c r="J9" i="101"/>
  <c r="K9" i="101"/>
  <c r="L9" i="101"/>
  <c r="M9" i="101"/>
  <c r="N9" i="101"/>
  <c r="O9" i="101"/>
  <c r="P9" i="101"/>
  <c r="Q9" i="101"/>
  <c r="R9" i="101"/>
  <c r="S9" i="101"/>
  <c r="T9" i="101"/>
  <c r="U9" i="101"/>
  <c r="V9" i="101"/>
  <c r="W9" i="101"/>
  <c r="X9" i="101"/>
  <c r="B10" i="101"/>
  <c r="C10" i="101"/>
  <c r="D10" i="101"/>
  <c r="E10" i="101"/>
  <c r="F10" i="101"/>
  <c r="G10" i="101"/>
  <c r="H10" i="101"/>
  <c r="J10" i="101"/>
  <c r="K10" i="101"/>
  <c r="L10" i="101"/>
  <c r="M10" i="101"/>
  <c r="N10" i="101"/>
  <c r="O10" i="101"/>
  <c r="P10" i="101"/>
  <c r="Q10" i="101"/>
  <c r="R10" i="101"/>
  <c r="S10" i="101"/>
  <c r="T10" i="101"/>
  <c r="U10" i="101"/>
  <c r="V10" i="101"/>
  <c r="W10" i="101"/>
  <c r="X10" i="101"/>
  <c r="B11" i="101"/>
  <c r="B12" i="101"/>
  <c r="C12" i="101"/>
  <c r="D12" i="101"/>
  <c r="F12" i="101"/>
  <c r="G12" i="101"/>
  <c r="H12" i="101"/>
  <c r="I12" i="101"/>
  <c r="J12" i="101"/>
  <c r="K12" i="101"/>
  <c r="L12" i="101"/>
  <c r="M12" i="101"/>
  <c r="N12" i="101"/>
  <c r="O12" i="101"/>
  <c r="P12" i="101"/>
  <c r="Q12" i="101"/>
  <c r="R12" i="101"/>
  <c r="S12" i="101"/>
  <c r="T12" i="101"/>
  <c r="U12" i="101"/>
  <c r="V12" i="101"/>
  <c r="W12" i="101"/>
  <c r="X12" i="101"/>
  <c r="B13" i="101"/>
  <c r="C13" i="101"/>
  <c r="D13" i="101"/>
  <c r="E13" i="101"/>
  <c r="F13" i="101"/>
  <c r="H13" i="101"/>
  <c r="I13" i="101"/>
  <c r="J13" i="101"/>
  <c r="K13" i="101"/>
  <c r="L13" i="101"/>
  <c r="M13" i="101"/>
  <c r="N13" i="101"/>
  <c r="O13" i="101"/>
  <c r="P13" i="101"/>
  <c r="Q13" i="101"/>
  <c r="R13" i="101"/>
  <c r="S13" i="101"/>
  <c r="T13" i="101"/>
  <c r="U13" i="101"/>
  <c r="V13" i="101"/>
  <c r="W13" i="101"/>
  <c r="X13" i="101"/>
  <c r="B14" i="101"/>
  <c r="C14" i="101"/>
  <c r="D14" i="101"/>
  <c r="E14" i="101"/>
  <c r="F14" i="101"/>
  <c r="G14" i="101"/>
  <c r="H14" i="101"/>
  <c r="J14" i="101"/>
  <c r="K14" i="101"/>
  <c r="L14" i="101"/>
  <c r="M14" i="101"/>
  <c r="N14" i="101"/>
  <c r="O14" i="101"/>
  <c r="P14" i="101"/>
  <c r="Q14" i="101"/>
  <c r="R14" i="101"/>
  <c r="S14" i="101"/>
  <c r="T14" i="101"/>
  <c r="U14" i="101"/>
  <c r="V14" i="101"/>
  <c r="W14" i="101"/>
  <c r="X14" i="101"/>
  <c r="B15" i="101"/>
  <c r="C15" i="101"/>
  <c r="D15" i="101"/>
  <c r="E15" i="101"/>
  <c r="F15" i="101"/>
  <c r="G15" i="101"/>
  <c r="H15" i="101"/>
  <c r="I15" i="101"/>
  <c r="K15" i="101"/>
  <c r="L15" i="101"/>
  <c r="M15" i="101"/>
  <c r="N15" i="101"/>
  <c r="O15" i="101"/>
  <c r="P15" i="101"/>
  <c r="Q15" i="101"/>
  <c r="R15" i="101"/>
  <c r="S15" i="101"/>
  <c r="T15" i="101"/>
  <c r="U15" i="101"/>
  <c r="V15" i="101"/>
  <c r="W15" i="101"/>
  <c r="X15" i="101"/>
  <c r="B16" i="101"/>
  <c r="C16" i="101"/>
  <c r="D16" i="101"/>
  <c r="F16" i="101"/>
  <c r="G16" i="101"/>
  <c r="H16" i="101"/>
  <c r="I16" i="101"/>
  <c r="J16" i="101"/>
  <c r="K16" i="101"/>
  <c r="L16" i="101"/>
  <c r="M16" i="101"/>
  <c r="N16" i="101"/>
  <c r="O16" i="101"/>
  <c r="P16" i="101"/>
  <c r="Q16" i="101"/>
  <c r="R16" i="101"/>
  <c r="S16" i="101"/>
  <c r="T16" i="101"/>
  <c r="U16" i="101"/>
  <c r="V16" i="101"/>
  <c r="W16" i="101"/>
  <c r="X16" i="101"/>
  <c r="B17" i="101"/>
  <c r="C17" i="101"/>
  <c r="D17" i="101"/>
  <c r="E17" i="101"/>
  <c r="F17" i="101"/>
  <c r="H17" i="101"/>
  <c r="I17" i="101"/>
  <c r="J17" i="101"/>
  <c r="K17" i="101"/>
  <c r="L17" i="101"/>
  <c r="M17" i="101"/>
  <c r="N17" i="101"/>
  <c r="O17" i="101"/>
  <c r="P17" i="101"/>
  <c r="Q17" i="101"/>
  <c r="R17" i="101"/>
  <c r="S17" i="101"/>
  <c r="T17" i="101"/>
  <c r="U17" i="101"/>
  <c r="V17" i="101"/>
  <c r="W17" i="101"/>
  <c r="X17" i="101"/>
  <c r="B18" i="101"/>
  <c r="C18" i="101"/>
  <c r="D18" i="101"/>
  <c r="E18" i="101"/>
  <c r="F18" i="101"/>
  <c r="G18" i="101"/>
  <c r="H18" i="101"/>
  <c r="J18" i="101"/>
  <c r="K18" i="101"/>
  <c r="L18" i="101"/>
  <c r="M18" i="101"/>
  <c r="N18" i="101"/>
  <c r="O18" i="101"/>
  <c r="P18" i="101"/>
  <c r="Q18" i="101"/>
  <c r="R18" i="101"/>
  <c r="S18" i="101"/>
  <c r="T18" i="101"/>
  <c r="U18" i="101"/>
  <c r="V18" i="101"/>
  <c r="W18" i="101"/>
  <c r="X18" i="101"/>
  <c r="B19" i="101"/>
  <c r="C19" i="101"/>
  <c r="D19" i="101"/>
  <c r="E19" i="101"/>
  <c r="F19" i="101"/>
  <c r="G19" i="101"/>
  <c r="H19" i="101"/>
  <c r="I19" i="101"/>
  <c r="K19" i="101"/>
  <c r="L19" i="101"/>
  <c r="M19" i="101"/>
  <c r="N19" i="101"/>
  <c r="O19" i="101"/>
  <c r="P19" i="101"/>
  <c r="Q19" i="101"/>
  <c r="R19" i="101"/>
  <c r="S19" i="101"/>
  <c r="T19" i="101"/>
  <c r="U19" i="101"/>
  <c r="V19" i="101"/>
  <c r="W19" i="101"/>
  <c r="X19" i="101"/>
  <c r="B20" i="101"/>
  <c r="C20" i="101"/>
  <c r="D20" i="101"/>
  <c r="E20" i="101"/>
  <c r="F20" i="101"/>
  <c r="G20" i="101"/>
  <c r="H20" i="101"/>
  <c r="J20" i="101"/>
  <c r="K20" i="101"/>
  <c r="L20" i="101"/>
  <c r="M20" i="101"/>
  <c r="N20" i="101"/>
  <c r="O20" i="101"/>
  <c r="P20" i="101"/>
  <c r="Q20" i="101"/>
  <c r="R20" i="101"/>
  <c r="S20" i="101"/>
  <c r="T20" i="101"/>
  <c r="U20" i="101"/>
  <c r="V20" i="101"/>
  <c r="W20" i="101"/>
  <c r="X20" i="101"/>
  <c r="B21" i="101"/>
  <c r="C21" i="101"/>
  <c r="D21" i="101"/>
  <c r="E21" i="101"/>
  <c r="F21" i="101"/>
  <c r="H21" i="101"/>
  <c r="I21" i="101"/>
  <c r="J21" i="101"/>
  <c r="K21" i="101"/>
  <c r="L21" i="101"/>
  <c r="M21" i="101"/>
  <c r="N21" i="101"/>
  <c r="O21" i="101"/>
  <c r="P21" i="101"/>
  <c r="Q21" i="101"/>
  <c r="R21" i="101"/>
  <c r="S21" i="101"/>
  <c r="T21" i="101"/>
  <c r="U21" i="101"/>
  <c r="V21" i="101"/>
  <c r="W21" i="101"/>
  <c r="X21" i="101"/>
  <c r="B22" i="101"/>
  <c r="C22" i="101"/>
  <c r="E22" i="101"/>
  <c r="F22" i="101"/>
  <c r="G22" i="101"/>
  <c r="H22" i="101"/>
  <c r="I22" i="101"/>
  <c r="J22" i="101"/>
  <c r="K22" i="101"/>
  <c r="L22" i="101"/>
  <c r="M22" i="101"/>
  <c r="N22" i="101"/>
  <c r="O22" i="101"/>
  <c r="P22" i="101"/>
  <c r="Q22" i="101"/>
  <c r="R22" i="101"/>
  <c r="S22" i="101"/>
  <c r="T22" i="101"/>
  <c r="U22" i="101"/>
  <c r="V22" i="101"/>
  <c r="W22" i="101"/>
  <c r="X22" i="101"/>
  <c r="B23" i="101"/>
  <c r="B24" i="101"/>
  <c r="D24" i="101"/>
  <c r="E24" i="101"/>
  <c r="F24" i="101"/>
  <c r="G24" i="101"/>
  <c r="H24" i="101"/>
  <c r="I24" i="101"/>
  <c r="J24" i="101"/>
  <c r="K24" i="101"/>
  <c r="L24" i="101"/>
  <c r="M24" i="101"/>
  <c r="N24" i="101"/>
  <c r="O24" i="101"/>
  <c r="P24" i="101"/>
  <c r="Q24" i="101"/>
  <c r="R24" i="101"/>
  <c r="S24" i="101"/>
  <c r="T24" i="101"/>
  <c r="U24" i="101"/>
  <c r="V24" i="101"/>
  <c r="W24" i="101"/>
  <c r="X24" i="101"/>
  <c r="B25" i="101"/>
  <c r="C25" i="101"/>
  <c r="D25" i="101"/>
  <c r="F25" i="101"/>
  <c r="G25" i="101"/>
  <c r="H25" i="101"/>
  <c r="I25" i="101"/>
  <c r="J25" i="101"/>
  <c r="K25" i="101"/>
  <c r="L25" i="101"/>
  <c r="M25" i="101"/>
  <c r="N25" i="101"/>
  <c r="O25" i="101"/>
  <c r="P25" i="101"/>
  <c r="Q25" i="101"/>
  <c r="R25" i="101"/>
  <c r="S25" i="101"/>
  <c r="T25" i="101"/>
  <c r="U25" i="101"/>
  <c r="V25" i="101"/>
  <c r="W25" i="101"/>
  <c r="X25" i="101"/>
  <c r="B26" i="101"/>
  <c r="C26" i="101"/>
  <c r="D26" i="101"/>
  <c r="F26" i="101"/>
  <c r="G26" i="101"/>
  <c r="H26" i="101"/>
  <c r="I26" i="101"/>
  <c r="J26" i="101"/>
  <c r="K26" i="101"/>
  <c r="L26" i="101"/>
  <c r="M26" i="101"/>
  <c r="N26" i="101"/>
  <c r="O26" i="101"/>
  <c r="P26" i="101"/>
  <c r="Q26" i="101"/>
  <c r="R26" i="101"/>
  <c r="S26" i="101"/>
  <c r="T26" i="101"/>
  <c r="U26" i="101"/>
  <c r="V26" i="101"/>
  <c r="W26" i="101"/>
  <c r="X26" i="101"/>
  <c r="B28" i="101"/>
  <c r="C28" i="101"/>
  <c r="E28" i="101"/>
  <c r="F28" i="101"/>
  <c r="G28" i="101"/>
  <c r="H28" i="101"/>
  <c r="J28" i="101"/>
  <c r="K28" i="101"/>
  <c r="L28" i="101"/>
  <c r="M28" i="101"/>
  <c r="O28" i="101"/>
  <c r="P28" i="101"/>
  <c r="Q28" i="101"/>
  <c r="R28" i="101"/>
  <c r="T28" i="101"/>
  <c r="U28" i="101"/>
  <c r="V28" i="101"/>
  <c r="W28" i="101"/>
  <c r="B29" i="101"/>
  <c r="C29" i="101"/>
  <c r="D29" i="101"/>
  <c r="E29" i="101"/>
  <c r="F29" i="101"/>
  <c r="G29" i="101"/>
  <c r="H29" i="101"/>
  <c r="I29" i="101"/>
  <c r="J29" i="101"/>
  <c r="K29" i="101"/>
  <c r="L29" i="101"/>
  <c r="M29" i="101"/>
  <c r="N29" i="101"/>
  <c r="O29" i="101"/>
  <c r="P29" i="101"/>
  <c r="Q29" i="101"/>
  <c r="R29" i="101"/>
  <c r="S29" i="101"/>
  <c r="T29" i="101"/>
  <c r="U29" i="101"/>
  <c r="V29" i="101"/>
  <c r="W29" i="101"/>
  <c r="X29" i="101"/>
  <c r="Y29" i="101"/>
  <c r="B30" i="101"/>
  <c r="C30" i="101"/>
  <c r="D30" i="101"/>
  <c r="E30" i="101"/>
  <c r="F30" i="101"/>
  <c r="G30" i="101"/>
  <c r="H30" i="101"/>
  <c r="I30" i="101"/>
  <c r="J30" i="101"/>
  <c r="K30" i="101"/>
  <c r="L30" i="101"/>
  <c r="M30" i="101"/>
  <c r="N30" i="101"/>
  <c r="O30" i="101"/>
  <c r="P30" i="101"/>
  <c r="Q30" i="101"/>
  <c r="R30" i="101"/>
  <c r="S30" i="101"/>
  <c r="T30" i="101"/>
  <c r="U30" i="101"/>
  <c r="V30" i="101"/>
  <c r="W30" i="101"/>
  <c r="X30" i="101"/>
  <c r="Y30" i="101"/>
  <c r="B31" i="101"/>
  <c r="B32" i="101"/>
  <c r="C32" i="101"/>
  <c r="D32" i="101"/>
  <c r="E32" i="101"/>
  <c r="F32" i="101"/>
  <c r="G32" i="101"/>
  <c r="H32" i="101"/>
  <c r="I32" i="101"/>
  <c r="J32" i="101"/>
  <c r="K32" i="101"/>
  <c r="M32" i="101"/>
  <c r="N32" i="101"/>
  <c r="O32" i="101"/>
  <c r="P32" i="101"/>
  <c r="Q32" i="101"/>
  <c r="R32" i="101"/>
  <c r="S32" i="101"/>
  <c r="T32" i="101"/>
  <c r="U32" i="101"/>
  <c r="V32" i="101"/>
  <c r="W32" i="101"/>
  <c r="X32" i="101"/>
  <c r="B33" i="101"/>
  <c r="C33" i="101"/>
  <c r="D33" i="101"/>
  <c r="E33" i="101"/>
  <c r="F33" i="101"/>
  <c r="G33" i="101"/>
  <c r="H33" i="101"/>
  <c r="I33" i="101"/>
  <c r="J33" i="101"/>
  <c r="K33" i="101"/>
  <c r="M33" i="101"/>
  <c r="N33" i="101"/>
  <c r="O33" i="101"/>
  <c r="P33" i="101"/>
  <c r="Q33" i="101"/>
  <c r="R33" i="101"/>
  <c r="S33" i="101"/>
  <c r="T33" i="101"/>
  <c r="U33" i="101"/>
  <c r="V33" i="101"/>
  <c r="W33" i="101"/>
  <c r="X33" i="101"/>
  <c r="B34" i="101"/>
  <c r="C34" i="101"/>
  <c r="D34" i="101"/>
  <c r="E34" i="101"/>
  <c r="F34" i="101"/>
  <c r="G34" i="101"/>
  <c r="H34" i="101"/>
  <c r="I34" i="101"/>
  <c r="J34" i="101"/>
  <c r="K34" i="101"/>
  <c r="M34" i="101"/>
  <c r="N34" i="101"/>
  <c r="O34" i="101"/>
  <c r="P34" i="101"/>
  <c r="Q34" i="101"/>
  <c r="R34" i="101"/>
  <c r="S34" i="101"/>
  <c r="T34" i="101"/>
  <c r="U34" i="101"/>
  <c r="V34" i="101"/>
  <c r="W34" i="101"/>
  <c r="X34" i="101"/>
  <c r="B35" i="101"/>
  <c r="B36" i="101"/>
  <c r="C36" i="101"/>
  <c r="D36" i="101"/>
  <c r="E36" i="101"/>
  <c r="G36" i="101"/>
  <c r="H36" i="101"/>
  <c r="I36" i="101"/>
  <c r="J36" i="101"/>
  <c r="L36" i="101"/>
  <c r="M36" i="101"/>
  <c r="N36" i="101"/>
  <c r="O36" i="101"/>
  <c r="Q36" i="101"/>
  <c r="R36" i="101"/>
  <c r="S36" i="101"/>
  <c r="T36" i="101"/>
  <c r="V36" i="101"/>
  <c r="W36" i="101"/>
  <c r="X36" i="101"/>
  <c r="B37" i="101"/>
  <c r="C37" i="101"/>
  <c r="D37" i="101"/>
  <c r="E37" i="101"/>
  <c r="G37" i="101"/>
  <c r="H37" i="101"/>
  <c r="I37" i="101"/>
  <c r="J37" i="101"/>
  <c r="L37" i="101"/>
  <c r="M37" i="101"/>
  <c r="N37" i="101"/>
  <c r="O37" i="101"/>
  <c r="Q37" i="101"/>
  <c r="R37" i="101"/>
  <c r="S37" i="101"/>
  <c r="T37" i="101"/>
  <c r="V37" i="101"/>
  <c r="W37" i="101"/>
  <c r="X37" i="101"/>
  <c r="B38" i="101"/>
  <c r="C38" i="101"/>
  <c r="D38" i="101"/>
  <c r="F38" i="101"/>
  <c r="G38" i="101"/>
  <c r="H38" i="101"/>
  <c r="I38" i="101"/>
  <c r="J38" i="101"/>
  <c r="K38" i="101"/>
  <c r="L38" i="101"/>
  <c r="M38" i="101"/>
  <c r="N38" i="101"/>
  <c r="O38" i="101"/>
  <c r="P38" i="101"/>
  <c r="Q38" i="101"/>
  <c r="R38" i="101"/>
  <c r="S38" i="101"/>
  <c r="T38" i="101"/>
  <c r="U38" i="101"/>
  <c r="V38" i="101"/>
  <c r="W38" i="101"/>
  <c r="X38" i="101"/>
  <c r="B39" i="101"/>
  <c r="C39" i="101"/>
  <c r="D39" i="101"/>
  <c r="F39" i="101"/>
  <c r="G39" i="101"/>
  <c r="H39" i="101"/>
  <c r="I39" i="101"/>
  <c r="J39" i="101"/>
  <c r="K39" i="101"/>
  <c r="L39" i="101"/>
  <c r="M39" i="101"/>
  <c r="N39" i="101"/>
  <c r="O39" i="101"/>
  <c r="P39" i="101"/>
  <c r="Q39" i="101"/>
  <c r="R39" i="101"/>
  <c r="S39" i="101"/>
  <c r="T39" i="101"/>
  <c r="U39" i="101"/>
  <c r="V39" i="101"/>
  <c r="W39" i="101"/>
  <c r="X39" i="101"/>
  <c r="B40" i="101"/>
  <c r="C40" i="101"/>
  <c r="D40" i="101"/>
  <c r="E40" i="101"/>
  <c r="F40" i="101"/>
  <c r="H40" i="101"/>
  <c r="I40" i="101"/>
  <c r="J40" i="101"/>
  <c r="K40" i="101"/>
  <c r="L40" i="101"/>
  <c r="M40" i="101"/>
  <c r="N40" i="101"/>
  <c r="O40" i="101"/>
  <c r="P40" i="101"/>
  <c r="Q40" i="101"/>
  <c r="R40" i="101"/>
  <c r="S40" i="101"/>
  <c r="T40" i="101"/>
  <c r="U40" i="101"/>
  <c r="V40" i="101"/>
  <c r="W40" i="101"/>
  <c r="X40" i="101"/>
  <c r="B41" i="101"/>
  <c r="C41" i="101"/>
  <c r="D41" i="101"/>
  <c r="E41" i="101"/>
  <c r="F41" i="101"/>
  <c r="G41" i="101"/>
  <c r="H41" i="101"/>
  <c r="J41" i="101"/>
  <c r="K41" i="101"/>
  <c r="L41" i="101"/>
  <c r="M41" i="101"/>
  <c r="N41" i="101"/>
  <c r="O41" i="101"/>
  <c r="P41" i="101"/>
  <c r="Q41" i="101"/>
  <c r="R41" i="101"/>
  <c r="S41" i="101"/>
  <c r="T41" i="101"/>
  <c r="U41" i="101"/>
  <c r="V41" i="101"/>
  <c r="W41" i="101"/>
  <c r="X41" i="101"/>
  <c r="B42" i="101"/>
  <c r="C42" i="101"/>
  <c r="E42" i="101"/>
  <c r="F42" i="101"/>
  <c r="G42" i="101"/>
  <c r="H42" i="101"/>
  <c r="J42" i="101"/>
  <c r="K42" i="101"/>
  <c r="L42" i="101"/>
  <c r="M42" i="101"/>
  <c r="O42" i="101"/>
  <c r="P42" i="101"/>
  <c r="Q42" i="101"/>
  <c r="R42" i="101"/>
  <c r="T42" i="101"/>
  <c r="U42" i="101"/>
  <c r="V42" i="101"/>
  <c r="W42" i="101"/>
  <c r="B43" i="101"/>
  <c r="C43" i="101"/>
  <c r="D43" i="101"/>
  <c r="E43" i="101"/>
  <c r="F43" i="101"/>
  <c r="G43" i="101"/>
  <c r="H43" i="101"/>
  <c r="I43" i="101"/>
  <c r="J43" i="101"/>
  <c r="K43" i="101"/>
  <c r="L43" i="101"/>
  <c r="M43" i="101"/>
  <c r="N43" i="101"/>
  <c r="O43" i="101"/>
  <c r="P43" i="101"/>
  <c r="Q43" i="101"/>
  <c r="R43" i="101"/>
  <c r="S43" i="101"/>
  <c r="T43" i="101"/>
  <c r="U43" i="101"/>
  <c r="V43" i="101"/>
  <c r="W43" i="101"/>
  <c r="X43" i="101"/>
  <c r="Y43" i="101"/>
  <c r="B44" i="101"/>
  <c r="B46" i="101"/>
  <c r="C46" i="101"/>
  <c r="D46" i="101"/>
  <c r="E46" i="101"/>
  <c r="F46" i="101"/>
  <c r="G46" i="101"/>
  <c r="H46" i="101"/>
  <c r="J46" i="101"/>
  <c r="K46" i="101"/>
  <c r="L46" i="101"/>
  <c r="M46" i="101"/>
  <c r="N46" i="101"/>
  <c r="O46" i="101"/>
  <c r="P46" i="101"/>
  <c r="Q46" i="101"/>
  <c r="R46" i="101"/>
  <c r="S46" i="101"/>
  <c r="T46" i="101"/>
  <c r="U46" i="101"/>
  <c r="V46" i="101"/>
  <c r="W46" i="101"/>
  <c r="X46" i="101"/>
  <c r="B47" i="101"/>
  <c r="C47" i="101"/>
  <c r="D47" i="101"/>
  <c r="E47" i="101"/>
  <c r="F47" i="101"/>
  <c r="G47" i="101"/>
  <c r="H47" i="101"/>
  <c r="I47" i="101"/>
  <c r="J47" i="101"/>
  <c r="L47" i="101"/>
  <c r="M47" i="101"/>
  <c r="N47" i="101"/>
  <c r="O47" i="101"/>
  <c r="P47" i="101"/>
  <c r="Q47" i="101"/>
  <c r="R47" i="101"/>
  <c r="S47" i="101"/>
  <c r="T47" i="101"/>
  <c r="U47" i="101"/>
  <c r="V47" i="101"/>
  <c r="W47" i="101"/>
  <c r="X47" i="101"/>
  <c r="B48" i="101"/>
  <c r="C48" i="101"/>
  <c r="D48" i="101"/>
  <c r="F48" i="101"/>
  <c r="G48" i="101"/>
  <c r="H48" i="101"/>
  <c r="I48" i="101"/>
  <c r="J48" i="101"/>
  <c r="K48" i="101"/>
  <c r="L48" i="101"/>
  <c r="M48" i="101"/>
  <c r="N48" i="101"/>
  <c r="P48" i="101"/>
  <c r="Q48" i="101"/>
  <c r="R48" i="101"/>
  <c r="S48" i="101"/>
  <c r="T48" i="101"/>
  <c r="U48" i="101"/>
  <c r="V48" i="101"/>
  <c r="W48" i="101"/>
  <c r="X48" i="101"/>
  <c r="B49" i="101"/>
  <c r="C49" i="101"/>
  <c r="D49" i="101"/>
  <c r="E49" i="101"/>
  <c r="G49" i="101"/>
  <c r="H49" i="101"/>
  <c r="I49" i="101"/>
  <c r="J49" i="101"/>
  <c r="L49" i="101"/>
  <c r="M49" i="101"/>
  <c r="N49" i="101"/>
  <c r="O49" i="101"/>
  <c r="Q49" i="101"/>
  <c r="R49" i="101"/>
  <c r="S49" i="101"/>
  <c r="T49" i="101"/>
  <c r="V49" i="101"/>
  <c r="W49" i="101"/>
  <c r="X49" i="101"/>
  <c r="B50" i="101"/>
  <c r="C50" i="101"/>
  <c r="D50" i="101"/>
  <c r="E50" i="101"/>
  <c r="F50" i="101"/>
  <c r="G50" i="101"/>
  <c r="H50" i="101"/>
  <c r="I50" i="101"/>
  <c r="J50" i="101"/>
  <c r="K50" i="101"/>
  <c r="L50" i="101"/>
  <c r="M50" i="101"/>
  <c r="N50" i="101"/>
  <c r="O50" i="101"/>
  <c r="P50" i="101"/>
  <c r="Q50" i="101"/>
  <c r="R50" i="101"/>
  <c r="S50" i="101"/>
  <c r="T50" i="101"/>
  <c r="U50" i="101"/>
  <c r="V50" i="101"/>
  <c r="X50" i="101"/>
  <c r="B51" i="101"/>
  <c r="C51" i="101"/>
  <c r="D51" i="101"/>
  <c r="E51" i="101"/>
  <c r="F51" i="101"/>
  <c r="G51" i="101"/>
  <c r="H51" i="101"/>
  <c r="I51" i="101"/>
  <c r="J51" i="101"/>
  <c r="K51" i="101"/>
  <c r="L51" i="101"/>
  <c r="M51" i="101"/>
  <c r="N51" i="101"/>
  <c r="O51" i="101"/>
  <c r="P51" i="101"/>
  <c r="Q51" i="101"/>
  <c r="R51" i="101"/>
  <c r="S51" i="101"/>
  <c r="T51" i="101"/>
  <c r="U51" i="101"/>
  <c r="V51" i="101"/>
  <c r="W51" i="101"/>
  <c r="X51" i="101"/>
  <c r="Y51" i="101"/>
  <c r="B52" i="101"/>
  <c r="C52" i="101"/>
  <c r="D52" i="101"/>
  <c r="E52" i="101"/>
  <c r="F52" i="101"/>
  <c r="G52" i="101"/>
  <c r="H52" i="101"/>
  <c r="I52" i="101"/>
  <c r="J52" i="101"/>
  <c r="K52" i="101"/>
  <c r="L52" i="101"/>
  <c r="M52" i="101"/>
  <c r="N52" i="101"/>
  <c r="O52" i="101"/>
  <c r="P52" i="101"/>
  <c r="Q52" i="101"/>
  <c r="R52" i="101"/>
  <c r="S52" i="101"/>
  <c r="T52" i="101"/>
  <c r="U52" i="101"/>
  <c r="V52" i="101"/>
  <c r="W52" i="101"/>
  <c r="X52" i="101"/>
  <c r="Y52" i="101"/>
  <c r="B53" i="101"/>
  <c r="C53" i="101"/>
  <c r="D53" i="101"/>
  <c r="E53" i="101"/>
  <c r="F53" i="101"/>
  <c r="G53" i="101"/>
  <c r="H53" i="101"/>
  <c r="I53" i="101"/>
  <c r="J53" i="101"/>
  <c r="K53" i="101"/>
  <c r="L53" i="101"/>
  <c r="M53" i="101"/>
  <c r="N53" i="101"/>
  <c r="O53" i="101"/>
  <c r="P53" i="101"/>
  <c r="Q53" i="101"/>
  <c r="R53" i="101"/>
  <c r="S53" i="101"/>
  <c r="T53" i="101"/>
  <c r="U53" i="101"/>
  <c r="V53" i="101"/>
  <c r="W53" i="101"/>
  <c r="X53" i="101"/>
  <c r="Y53" i="101"/>
  <c r="B54" i="101"/>
  <c r="C54" i="101"/>
  <c r="D54" i="101"/>
  <c r="E54" i="101"/>
  <c r="F54" i="101"/>
  <c r="G54" i="101"/>
  <c r="H54" i="101"/>
  <c r="I54" i="101"/>
  <c r="J54" i="101"/>
  <c r="K54" i="101"/>
  <c r="L54" i="101"/>
  <c r="M54" i="101"/>
  <c r="N54" i="101"/>
  <c r="O54" i="101"/>
  <c r="P54" i="101"/>
  <c r="Q54" i="101"/>
  <c r="R54" i="101"/>
  <c r="S54" i="101"/>
  <c r="T54" i="101"/>
  <c r="U54" i="101"/>
  <c r="V54" i="101"/>
  <c r="W54" i="101"/>
  <c r="X54" i="101"/>
  <c r="Y54" i="101"/>
  <c r="B55" i="101"/>
  <c r="C55" i="101"/>
  <c r="D55" i="101"/>
  <c r="E55" i="101"/>
  <c r="F55" i="101"/>
  <c r="G55" i="101"/>
  <c r="H55" i="101"/>
  <c r="I55" i="101"/>
  <c r="J55" i="101"/>
  <c r="K55" i="101"/>
  <c r="L55" i="101"/>
  <c r="M55" i="101"/>
  <c r="N55" i="101"/>
  <c r="O55" i="101"/>
  <c r="P55" i="101"/>
  <c r="Q55" i="101"/>
  <c r="R55" i="101"/>
  <c r="S55" i="101"/>
  <c r="T55" i="101"/>
  <c r="U55" i="101"/>
  <c r="V55" i="101"/>
  <c r="W55" i="101"/>
  <c r="X55" i="101"/>
  <c r="Y55" i="101"/>
  <c r="B56" i="101"/>
  <c r="C56" i="101"/>
  <c r="D56" i="101"/>
  <c r="E56" i="101"/>
  <c r="F56" i="101"/>
  <c r="G56" i="101"/>
  <c r="H56" i="101"/>
  <c r="I56" i="101"/>
  <c r="J56" i="101"/>
  <c r="K56" i="101"/>
  <c r="L56" i="101"/>
  <c r="M56" i="101"/>
  <c r="N56" i="101"/>
  <c r="O56" i="101"/>
  <c r="P56" i="101"/>
  <c r="Q56" i="101"/>
  <c r="R56" i="101"/>
  <c r="S56" i="101"/>
  <c r="T56" i="101"/>
  <c r="U56" i="101"/>
  <c r="V56" i="101"/>
  <c r="W56" i="101"/>
  <c r="X56" i="101"/>
  <c r="Y56" i="101"/>
  <c r="B57" i="101"/>
  <c r="B58" i="101"/>
  <c r="C58" i="101"/>
  <c r="D58" i="101"/>
  <c r="E58" i="101"/>
  <c r="F58" i="101"/>
  <c r="G58" i="101"/>
  <c r="H58" i="101"/>
  <c r="I58" i="101"/>
  <c r="J58" i="101"/>
  <c r="K58" i="101"/>
  <c r="L58" i="101"/>
  <c r="M58" i="101"/>
  <c r="N58" i="101"/>
  <c r="P58" i="101"/>
  <c r="Q58" i="101"/>
  <c r="R58" i="101"/>
  <c r="S58" i="101"/>
  <c r="T58" i="101"/>
  <c r="U58" i="101"/>
  <c r="V58" i="101"/>
  <c r="W58" i="101"/>
  <c r="X58" i="101"/>
  <c r="B59" i="101"/>
  <c r="C59" i="101"/>
  <c r="D59" i="101"/>
  <c r="E59" i="101"/>
  <c r="F59" i="101"/>
  <c r="G59" i="101"/>
  <c r="H59" i="101"/>
  <c r="I59" i="101"/>
  <c r="J59" i="101"/>
  <c r="K59" i="101"/>
  <c r="L59" i="101"/>
  <c r="M59" i="101"/>
  <c r="N59" i="101"/>
  <c r="P59" i="101"/>
  <c r="Q59" i="101"/>
  <c r="R59" i="101"/>
  <c r="S59" i="101"/>
  <c r="T59" i="101"/>
  <c r="U59" i="101"/>
  <c r="V59" i="101"/>
  <c r="W59" i="101"/>
  <c r="X59" i="101"/>
  <c r="B60" i="101"/>
  <c r="C60" i="101"/>
  <c r="D60" i="101"/>
  <c r="E60" i="101"/>
  <c r="F60" i="101"/>
  <c r="G60" i="101"/>
  <c r="H60" i="101"/>
  <c r="I60" i="101"/>
  <c r="J60" i="101"/>
  <c r="K60" i="101"/>
  <c r="L60" i="101"/>
  <c r="M60" i="101"/>
  <c r="N60" i="101"/>
  <c r="P60" i="101"/>
  <c r="Q60" i="101"/>
  <c r="R60" i="101"/>
  <c r="S60" i="101"/>
  <c r="T60" i="101"/>
  <c r="U60" i="101"/>
  <c r="V60" i="101"/>
  <c r="W60" i="101"/>
  <c r="X60" i="101"/>
  <c r="B61" i="101"/>
  <c r="C61" i="101"/>
  <c r="D61" i="101"/>
  <c r="E61" i="101"/>
  <c r="F61" i="101"/>
  <c r="G61" i="101"/>
  <c r="H61" i="101"/>
  <c r="I61" i="101"/>
  <c r="J61" i="101"/>
  <c r="K61" i="101"/>
  <c r="L61" i="101"/>
  <c r="M61" i="101"/>
  <c r="N61" i="101"/>
  <c r="O61" i="101"/>
  <c r="P61" i="101"/>
  <c r="Q61" i="101"/>
  <c r="R61" i="101"/>
  <c r="S61" i="101"/>
  <c r="T61" i="101"/>
  <c r="U61" i="101"/>
  <c r="V61" i="101"/>
  <c r="W61" i="101"/>
  <c r="X61" i="101"/>
  <c r="Y61" i="101"/>
  <c r="A128" i="101"/>
  <c r="A51" i="101"/>
  <c r="G128" i="101"/>
  <c r="A129" i="101"/>
  <c r="A52" i="101"/>
  <c r="G129" i="101"/>
  <c r="A130" i="101"/>
  <c r="A53" i="101"/>
  <c r="G130" i="101"/>
  <c r="A135" i="101"/>
  <c r="A58" i="101"/>
  <c r="G135" i="101"/>
  <c r="O58" i="101"/>
  <c r="Y58" i="101"/>
  <c r="A136" i="101"/>
  <c r="A59" i="101"/>
  <c r="G136" i="101"/>
  <c r="O59" i="101"/>
  <c r="Y59" i="101"/>
  <c r="A137" i="101"/>
  <c r="A60" i="101"/>
  <c r="G137" i="101"/>
  <c r="O60" i="101"/>
  <c r="Y60" i="101"/>
  <c r="A138" i="101"/>
  <c r="A61" i="101"/>
  <c r="G138" i="101"/>
  <c r="A139" i="101"/>
  <c r="A62" i="101"/>
  <c r="G139" i="101"/>
  <c r="A140" i="101"/>
  <c r="A63" i="101"/>
  <c r="G140" i="101"/>
  <c r="A124" i="101"/>
  <c r="A47" i="101"/>
  <c r="G124" i="101"/>
  <c r="K47" i="101"/>
  <c r="Y47" i="101"/>
  <c r="A125" i="101"/>
  <c r="A48" i="101"/>
  <c r="G125" i="101"/>
  <c r="E70" i="100"/>
  <c r="B4" i="100"/>
  <c r="C4" i="100"/>
  <c r="D4" i="100"/>
  <c r="E4" i="100"/>
  <c r="F4" i="100"/>
  <c r="G4" i="100"/>
  <c r="H4" i="100"/>
  <c r="I4" i="100"/>
  <c r="J4" i="100"/>
  <c r="K4" i="100"/>
  <c r="L4" i="100"/>
  <c r="M4" i="100"/>
  <c r="N4" i="100"/>
  <c r="O4" i="100"/>
  <c r="P4" i="100"/>
  <c r="Q4" i="100"/>
  <c r="R4" i="100"/>
  <c r="S4" i="100"/>
  <c r="T4" i="100"/>
  <c r="U4" i="100"/>
  <c r="V4" i="100"/>
  <c r="W4" i="100"/>
  <c r="X4" i="100"/>
  <c r="Y4" i="100"/>
  <c r="B5" i="100"/>
  <c r="C5" i="100"/>
  <c r="D5" i="100"/>
  <c r="E5" i="100"/>
  <c r="F5" i="100"/>
  <c r="G5" i="100"/>
  <c r="H5" i="100"/>
  <c r="I5" i="100"/>
  <c r="J5" i="100"/>
  <c r="K5" i="100"/>
  <c r="L5" i="100"/>
  <c r="M5" i="100"/>
  <c r="N5" i="100"/>
  <c r="O5" i="100"/>
  <c r="P5" i="100"/>
  <c r="Q5" i="100"/>
  <c r="R5" i="100"/>
  <c r="S5" i="100"/>
  <c r="T5" i="100"/>
  <c r="U5" i="100"/>
  <c r="V5" i="100"/>
  <c r="W5" i="100"/>
  <c r="X5" i="100"/>
  <c r="Y5" i="100"/>
  <c r="B6" i="100"/>
  <c r="C6" i="100"/>
  <c r="D6" i="100"/>
  <c r="E6" i="100"/>
  <c r="F6" i="100"/>
  <c r="G6" i="100"/>
  <c r="H6" i="100"/>
  <c r="I6" i="100"/>
  <c r="J6" i="100"/>
  <c r="K6" i="100"/>
  <c r="L6" i="100"/>
  <c r="M6" i="100"/>
  <c r="N6" i="100"/>
  <c r="O6" i="100"/>
  <c r="P6" i="100"/>
  <c r="Q6" i="100"/>
  <c r="R6" i="100"/>
  <c r="S6" i="100"/>
  <c r="T6" i="100"/>
  <c r="U6" i="100"/>
  <c r="V6" i="100"/>
  <c r="W6" i="100"/>
  <c r="X6" i="100"/>
  <c r="Y6" i="100"/>
  <c r="B7" i="100"/>
  <c r="C7" i="100"/>
  <c r="D7" i="100"/>
  <c r="E7" i="100"/>
  <c r="F7" i="100"/>
  <c r="G7" i="100"/>
  <c r="H7" i="100"/>
  <c r="I7" i="100"/>
  <c r="J7" i="100"/>
  <c r="K7" i="100"/>
  <c r="L7" i="100"/>
  <c r="M7" i="100"/>
  <c r="N7" i="100"/>
  <c r="O7" i="100"/>
  <c r="P7" i="100"/>
  <c r="Q7" i="100"/>
  <c r="R7" i="100"/>
  <c r="S7" i="100"/>
  <c r="T7" i="100"/>
  <c r="U7" i="100"/>
  <c r="V7" i="100"/>
  <c r="W7" i="100"/>
  <c r="X7" i="100"/>
  <c r="Y7" i="100"/>
  <c r="B8" i="100"/>
  <c r="C8" i="100"/>
  <c r="D8" i="100"/>
  <c r="E8" i="100"/>
  <c r="F8" i="100"/>
  <c r="G8" i="100"/>
  <c r="H8" i="100"/>
  <c r="I8" i="100"/>
  <c r="J8" i="100"/>
  <c r="K8" i="100"/>
  <c r="L8" i="100"/>
  <c r="M8" i="100"/>
  <c r="N8" i="100"/>
  <c r="O8" i="100"/>
  <c r="P8" i="100"/>
  <c r="Q8" i="100"/>
  <c r="R8" i="100"/>
  <c r="S8" i="100"/>
  <c r="T8" i="100"/>
  <c r="U8" i="100"/>
  <c r="V8" i="100"/>
  <c r="W8" i="100"/>
  <c r="X8" i="100"/>
  <c r="Y8" i="100"/>
  <c r="B9" i="100"/>
  <c r="C9" i="100"/>
  <c r="D9" i="100"/>
  <c r="E9" i="100"/>
  <c r="F9" i="100"/>
  <c r="G9" i="100"/>
  <c r="H9" i="100"/>
  <c r="I9" i="100"/>
  <c r="J9" i="100"/>
  <c r="K9" i="100"/>
  <c r="L9" i="100"/>
  <c r="M9" i="100"/>
  <c r="N9" i="100"/>
  <c r="O9" i="100"/>
  <c r="P9" i="100"/>
  <c r="Q9" i="100"/>
  <c r="R9" i="100"/>
  <c r="S9" i="100"/>
  <c r="T9" i="100"/>
  <c r="U9" i="100"/>
  <c r="V9" i="100"/>
  <c r="W9" i="100"/>
  <c r="X9" i="100"/>
  <c r="Y9" i="100"/>
  <c r="B10" i="100"/>
  <c r="C10" i="100"/>
  <c r="D10" i="100"/>
  <c r="E10" i="100"/>
  <c r="F10" i="100"/>
  <c r="G10" i="100"/>
  <c r="H10" i="100"/>
  <c r="I10" i="100"/>
  <c r="J10" i="100"/>
  <c r="K10" i="100"/>
  <c r="L10" i="100"/>
  <c r="M10" i="100"/>
  <c r="N10" i="100"/>
  <c r="O10" i="100"/>
  <c r="P10" i="100"/>
  <c r="Q10" i="100"/>
  <c r="R10" i="100"/>
  <c r="S10" i="100"/>
  <c r="T10" i="100"/>
  <c r="U10" i="100"/>
  <c r="V10" i="100"/>
  <c r="W10" i="100"/>
  <c r="X10" i="100"/>
  <c r="Y10" i="100"/>
  <c r="B11" i="100"/>
  <c r="C11" i="100"/>
  <c r="D11" i="100"/>
  <c r="E11" i="100"/>
  <c r="F11" i="100"/>
  <c r="G11" i="100"/>
  <c r="H11" i="100"/>
  <c r="I11" i="100"/>
  <c r="J11" i="100"/>
  <c r="K11" i="100"/>
  <c r="L11" i="100"/>
  <c r="M11" i="100"/>
  <c r="N11" i="100"/>
  <c r="O11" i="100"/>
  <c r="P11" i="100"/>
  <c r="Q11" i="100"/>
  <c r="R11" i="100"/>
  <c r="S11" i="100"/>
  <c r="T11" i="100"/>
  <c r="U11" i="100"/>
  <c r="V11" i="100"/>
  <c r="W11" i="100"/>
  <c r="X11" i="100"/>
  <c r="Y11" i="100"/>
  <c r="B12" i="100"/>
  <c r="C12" i="100"/>
  <c r="D12" i="100"/>
  <c r="E12" i="100"/>
  <c r="F12" i="100"/>
  <c r="G12" i="100"/>
  <c r="H12" i="100"/>
  <c r="I12" i="100"/>
  <c r="J12" i="100"/>
  <c r="K12" i="100"/>
  <c r="L12" i="100"/>
  <c r="M12" i="100"/>
  <c r="N12" i="100"/>
  <c r="O12" i="100"/>
  <c r="P12" i="100"/>
  <c r="Q12" i="100"/>
  <c r="R12" i="100"/>
  <c r="S12" i="100"/>
  <c r="T12" i="100"/>
  <c r="U12" i="100"/>
  <c r="V12" i="100"/>
  <c r="W12" i="100"/>
  <c r="X12" i="100"/>
  <c r="Y12" i="100"/>
  <c r="B13" i="100"/>
  <c r="C13" i="100"/>
  <c r="D13" i="100"/>
  <c r="E13" i="100"/>
  <c r="F13" i="100"/>
  <c r="G13" i="100"/>
  <c r="H13" i="100"/>
  <c r="I13" i="100"/>
  <c r="J13" i="100"/>
  <c r="K13" i="100"/>
  <c r="L13" i="100"/>
  <c r="M13" i="100"/>
  <c r="N13" i="100"/>
  <c r="O13" i="100"/>
  <c r="P13" i="100"/>
  <c r="Q13" i="100"/>
  <c r="R13" i="100"/>
  <c r="S13" i="100"/>
  <c r="T13" i="100"/>
  <c r="U13" i="100"/>
  <c r="V13" i="100"/>
  <c r="W13" i="100"/>
  <c r="X13" i="100"/>
  <c r="Y13" i="100"/>
  <c r="B14" i="100"/>
  <c r="C14" i="100"/>
  <c r="D14" i="100"/>
  <c r="E14" i="100"/>
  <c r="F14" i="100"/>
  <c r="G14" i="100"/>
  <c r="H14" i="100"/>
  <c r="I14" i="100"/>
  <c r="J14" i="100"/>
  <c r="K14" i="100"/>
  <c r="L14" i="100"/>
  <c r="M14" i="100"/>
  <c r="N14" i="100"/>
  <c r="O14" i="100"/>
  <c r="P14" i="100"/>
  <c r="Q14" i="100"/>
  <c r="R14" i="100"/>
  <c r="S14" i="100"/>
  <c r="T14" i="100"/>
  <c r="U14" i="100"/>
  <c r="V14" i="100"/>
  <c r="W14" i="100"/>
  <c r="X14" i="100"/>
  <c r="Y14" i="100"/>
  <c r="B15" i="100"/>
  <c r="C15" i="100"/>
  <c r="D15" i="100"/>
  <c r="E15" i="100"/>
  <c r="F15" i="100"/>
  <c r="G15" i="100"/>
  <c r="H15" i="100"/>
  <c r="I15" i="100"/>
  <c r="J15" i="100"/>
  <c r="K15" i="100"/>
  <c r="L15" i="100"/>
  <c r="M15" i="100"/>
  <c r="N15" i="100"/>
  <c r="O15" i="100"/>
  <c r="P15" i="100"/>
  <c r="Q15" i="100"/>
  <c r="R15" i="100"/>
  <c r="S15" i="100"/>
  <c r="T15" i="100"/>
  <c r="U15" i="100"/>
  <c r="V15" i="100"/>
  <c r="W15" i="100"/>
  <c r="X15" i="100"/>
  <c r="Y15" i="100"/>
  <c r="B16" i="100"/>
  <c r="C16" i="100"/>
  <c r="D16" i="100"/>
  <c r="E16" i="100"/>
  <c r="F16" i="100"/>
  <c r="G16" i="100"/>
  <c r="H16" i="100"/>
  <c r="I16" i="100"/>
  <c r="J16" i="100"/>
  <c r="K16" i="100"/>
  <c r="L16" i="100"/>
  <c r="M16" i="100"/>
  <c r="N16" i="100"/>
  <c r="O16" i="100"/>
  <c r="P16" i="100"/>
  <c r="Q16" i="100"/>
  <c r="R16" i="100"/>
  <c r="S16" i="100"/>
  <c r="T16" i="100"/>
  <c r="U16" i="100"/>
  <c r="V16" i="100"/>
  <c r="W16" i="100"/>
  <c r="X16" i="100"/>
  <c r="Y16" i="100"/>
  <c r="B17" i="100"/>
  <c r="C17" i="100"/>
  <c r="D17" i="100"/>
  <c r="E17" i="100"/>
  <c r="F17" i="100"/>
  <c r="G17" i="100"/>
  <c r="H17" i="100"/>
  <c r="I17" i="100"/>
  <c r="J17" i="100"/>
  <c r="K17" i="100"/>
  <c r="L17" i="100"/>
  <c r="M17" i="100"/>
  <c r="N17" i="100"/>
  <c r="O17" i="100"/>
  <c r="P17" i="100"/>
  <c r="Q17" i="100"/>
  <c r="R17" i="100"/>
  <c r="S17" i="100"/>
  <c r="T17" i="100"/>
  <c r="U17" i="100"/>
  <c r="V17" i="100"/>
  <c r="W17" i="100"/>
  <c r="X17" i="100"/>
  <c r="Y17" i="100"/>
  <c r="B18" i="100"/>
  <c r="C18" i="100"/>
  <c r="D18" i="100"/>
  <c r="E18" i="100"/>
  <c r="F18" i="100"/>
  <c r="G18" i="100"/>
  <c r="H18" i="100"/>
  <c r="I18" i="100"/>
  <c r="J18" i="100"/>
  <c r="K18" i="100"/>
  <c r="L18" i="100"/>
  <c r="M18" i="100"/>
  <c r="N18" i="100"/>
  <c r="O18" i="100"/>
  <c r="P18" i="100"/>
  <c r="Q18" i="100"/>
  <c r="R18" i="100"/>
  <c r="S18" i="100"/>
  <c r="T18" i="100"/>
  <c r="U18" i="100"/>
  <c r="V18" i="100"/>
  <c r="W18" i="100"/>
  <c r="X18" i="100"/>
  <c r="Y18" i="100"/>
  <c r="B19" i="100"/>
  <c r="C19" i="100"/>
  <c r="D19" i="100"/>
  <c r="E19" i="100"/>
  <c r="F19" i="100"/>
  <c r="G19" i="100"/>
  <c r="H19" i="100"/>
  <c r="I19" i="100"/>
  <c r="J19" i="100"/>
  <c r="K19" i="100"/>
  <c r="L19" i="100"/>
  <c r="M19" i="100"/>
  <c r="N19" i="100"/>
  <c r="O19" i="100"/>
  <c r="P19" i="100"/>
  <c r="Q19" i="100"/>
  <c r="R19" i="100"/>
  <c r="S19" i="100"/>
  <c r="T19" i="100"/>
  <c r="U19" i="100"/>
  <c r="V19" i="100"/>
  <c r="W19" i="100"/>
  <c r="X19" i="100"/>
  <c r="Y19" i="100"/>
  <c r="B20" i="100"/>
  <c r="C20" i="100"/>
  <c r="D20" i="100"/>
  <c r="E20" i="100"/>
  <c r="F20" i="100"/>
  <c r="G20" i="100"/>
  <c r="H20" i="100"/>
  <c r="I20" i="100"/>
  <c r="J20" i="100"/>
  <c r="K20" i="100"/>
  <c r="L20" i="100"/>
  <c r="M20" i="100"/>
  <c r="N20" i="100"/>
  <c r="O20" i="100"/>
  <c r="P20" i="100"/>
  <c r="Q20" i="100"/>
  <c r="R20" i="100"/>
  <c r="S20" i="100"/>
  <c r="T20" i="100"/>
  <c r="U20" i="100"/>
  <c r="V20" i="100"/>
  <c r="W20" i="100"/>
  <c r="X20" i="100"/>
  <c r="Y20" i="100"/>
  <c r="B21" i="100"/>
  <c r="C21" i="100"/>
  <c r="D21" i="100"/>
  <c r="E21" i="100"/>
  <c r="F21" i="100"/>
  <c r="G21" i="100"/>
  <c r="H21" i="100"/>
  <c r="I21" i="100"/>
  <c r="J21" i="100"/>
  <c r="K21" i="100"/>
  <c r="L21" i="100"/>
  <c r="M21" i="100"/>
  <c r="N21" i="100"/>
  <c r="O21" i="100"/>
  <c r="P21" i="100"/>
  <c r="Q21" i="100"/>
  <c r="R21" i="100"/>
  <c r="S21" i="100"/>
  <c r="T21" i="100"/>
  <c r="U21" i="100"/>
  <c r="V21" i="100"/>
  <c r="W21" i="100"/>
  <c r="X21" i="100"/>
  <c r="Y21" i="100"/>
  <c r="B22" i="100"/>
  <c r="C22" i="100"/>
  <c r="D22" i="100"/>
  <c r="E22" i="100"/>
  <c r="F22" i="100"/>
  <c r="G22" i="100"/>
  <c r="H22" i="100"/>
  <c r="I22" i="100"/>
  <c r="J22" i="100"/>
  <c r="K22" i="100"/>
  <c r="L22" i="100"/>
  <c r="M22" i="100"/>
  <c r="N22" i="100"/>
  <c r="O22" i="100"/>
  <c r="P22" i="100"/>
  <c r="Q22" i="100"/>
  <c r="R22" i="100"/>
  <c r="S22" i="100"/>
  <c r="T22" i="100"/>
  <c r="U22" i="100"/>
  <c r="V22" i="100"/>
  <c r="W22" i="100"/>
  <c r="X22" i="100"/>
  <c r="Y22" i="100"/>
  <c r="B23" i="100"/>
  <c r="C23" i="100"/>
  <c r="D23" i="100"/>
  <c r="E23" i="100"/>
  <c r="F23" i="100"/>
  <c r="G23" i="100"/>
  <c r="H23" i="100"/>
  <c r="I23" i="100"/>
  <c r="J23" i="100"/>
  <c r="K23" i="100"/>
  <c r="L23" i="100"/>
  <c r="M23" i="100"/>
  <c r="N23" i="100"/>
  <c r="O23" i="100"/>
  <c r="P23" i="100"/>
  <c r="Q23" i="100"/>
  <c r="R23" i="100"/>
  <c r="S23" i="100"/>
  <c r="T23" i="100"/>
  <c r="U23" i="100"/>
  <c r="V23" i="100"/>
  <c r="W23" i="100"/>
  <c r="X23" i="100"/>
  <c r="Y23" i="100"/>
  <c r="B24" i="100"/>
  <c r="C24" i="100"/>
  <c r="D24" i="100"/>
  <c r="E24" i="100"/>
  <c r="F24" i="100"/>
  <c r="G24" i="100"/>
  <c r="H24" i="100"/>
  <c r="I24" i="100"/>
  <c r="J24" i="100"/>
  <c r="K24" i="100"/>
  <c r="L24" i="100"/>
  <c r="M24" i="100"/>
  <c r="N24" i="100"/>
  <c r="O24" i="100"/>
  <c r="P24" i="100"/>
  <c r="Q24" i="100"/>
  <c r="R24" i="100"/>
  <c r="S24" i="100"/>
  <c r="T24" i="100"/>
  <c r="U24" i="100"/>
  <c r="V24" i="100"/>
  <c r="W24" i="100"/>
  <c r="X24" i="100"/>
  <c r="Y24" i="100"/>
  <c r="B25" i="100"/>
  <c r="C25" i="100"/>
  <c r="D25" i="100"/>
  <c r="E25" i="100"/>
  <c r="F25" i="100"/>
  <c r="G25" i="100"/>
  <c r="H25" i="100"/>
  <c r="I25" i="100"/>
  <c r="J25" i="100"/>
  <c r="K25" i="100"/>
  <c r="L25" i="100"/>
  <c r="M25" i="100"/>
  <c r="N25" i="100"/>
  <c r="O25" i="100"/>
  <c r="P25" i="100"/>
  <c r="Q25" i="100"/>
  <c r="R25" i="100"/>
  <c r="S25" i="100"/>
  <c r="T25" i="100"/>
  <c r="U25" i="100"/>
  <c r="V25" i="100"/>
  <c r="W25" i="100"/>
  <c r="X25" i="100"/>
  <c r="Y25" i="100"/>
  <c r="B26" i="100"/>
  <c r="C26" i="100"/>
  <c r="D26" i="100"/>
  <c r="E26" i="100"/>
  <c r="F26" i="100"/>
  <c r="G26" i="100"/>
  <c r="H26" i="100"/>
  <c r="I26" i="100"/>
  <c r="J26" i="100"/>
  <c r="K26" i="100"/>
  <c r="L26" i="100"/>
  <c r="M26" i="100"/>
  <c r="N26" i="100"/>
  <c r="O26" i="100"/>
  <c r="P26" i="100"/>
  <c r="Q26" i="100"/>
  <c r="R26" i="100"/>
  <c r="S26" i="100"/>
  <c r="T26" i="100"/>
  <c r="U26" i="100"/>
  <c r="V26" i="100"/>
  <c r="W26" i="100"/>
  <c r="X26" i="100"/>
  <c r="Y26" i="100"/>
  <c r="B27" i="100"/>
  <c r="C27" i="100"/>
  <c r="D27" i="100"/>
  <c r="E27" i="100"/>
  <c r="F27" i="100"/>
  <c r="G27" i="100"/>
  <c r="H27" i="100"/>
  <c r="I27" i="100"/>
  <c r="J27" i="100"/>
  <c r="K27" i="100"/>
  <c r="L27" i="100"/>
  <c r="M27" i="100"/>
  <c r="N27" i="100"/>
  <c r="O27" i="100"/>
  <c r="P27" i="100"/>
  <c r="Q27" i="100"/>
  <c r="R27" i="100"/>
  <c r="S27" i="100"/>
  <c r="T27" i="100"/>
  <c r="U27" i="100"/>
  <c r="V27" i="100"/>
  <c r="W27" i="100"/>
  <c r="X27" i="100"/>
  <c r="Y27" i="100"/>
  <c r="B28" i="100"/>
  <c r="C28" i="100"/>
  <c r="D28" i="100"/>
  <c r="E28" i="100"/>
  <c r="F28" i="100"/>
  <c r="G28" i="100"/>
  <c r="H28" i="100"/>
  <c r="I28" i="100"/>
  <c r="J28" i="100"/>
  <c r="K28" i="100"/>
  <c r="L28" i="100"/>
  <c r="M28" i="100"/>
  <c r="N28" i="100"/>
  <c r="O28" i="100"/>
  <c r="P28" i="100"/>
  <c r="Q28" i="100"/>
  <c r="R28" i="100"/>
  <c r="S28" i="100"/>
  <c r="T28" i="100"/>
  <c r="U28" i="100"/>
  <c r="V28" i="100"/>
  <c r="W28" i="100"/>
  <c r="X28" i="100"/>
  <c r="Y28" i="100"/>
  <c r="A29" i="100"/>
  <c r="B29" i="100"/>
  <c r="C29" i="100"/>
  <c r="D29" i="100"/>
  <c r="E29" i="100"/>
  <c r="F29" i="100"/>
  <c r="G29" i="100"/>
  <c r="H29" i="100"/>
  <c r="I29" i="100"/>
  <c r="J29" i="100"/>
  <c r="K29" i="100"/>
  <c r="L29" i="100"/>
  <c r="M29" i="100"/>
  <c r="N29" i="100"/>
  <c r="O29" i="100"/>
  <c r="P29" i="100"/>
  <c r="Q29" i="100"/>
  <c r="R29" i="100"/>
  <c r="S29" i="100"/>
  <c r="T29" i="100"/>
  <c r="U29" i="100"/>
  <c r="V29" i="100"/>
  <c r="W29" i="100"/>
  <c r="X29" i="100"/>
  <c r="Y29" i="100"/>
  <c r="B30" i="100"/>
  <c r="C30" i="100"/>
  <c r="D30" i="100"/>
  <c r="E30" i="100"/>
  <c r="F30" i="100"/>
  <c r="G30" i="100"/>
  <c r="H30" i="100"/>
  <c r="I30" i="100"/>
  <c r="J30" i="100"/>
  <c r="K30" i="100"/>
  <c r="L30" i="100"/>
  <c r="M30" i="100"/>
  <c r="N30" i="100"/>
  <c r="O30" i="100"/>
  <c r="P30" i="100"/>
  <c r="Q30" i="100"/>
  <c r="R30" i="100"/>
  <c r="S30" i="100"/>
  <c r="T30" i="100"/>
  <c r="U30" i="100"/>
  <c r="V30" i="100"/>
  <c r="W30" i="100"/>
  <c r="X30" i="100"/>
  <c r="Y30" i="100"/>
  <c r="B31" i="100"/>
  <c r="C31" i="100"/>
  <c r="D31" i="100"/>
  <c r="E31" i="100"/>
  <c r="F31" i="100"/>
  <c r="G31" i="100"/>
  <c r="H31" i="100"/>
  <c r="I31" i="100"/>
  <c r="J31" i="100"/>
  <c r="K31" i="100"/>
  <c r="L31" i="100"/>
  <c r="M31" i="100"/>
  <c r="N31" i="100"/>
  <c r="O31" i="100"/>
  <c r="P31" i="100"/>
  <c r="Q31" i="100"/>
  <c r="R31" i="100"/>
  <c r="S31" i="100"/>
  <c r="T31" i="100"/>
  <c r="U31" i="100"/>
  <c r="V31" i="100"/>
  <c r="W31" i="100"/>
  <c r="X31" i="100"/>
  <c r="Y31" i="100"/>
  <c r="B32" i="100"/>
  <c r="C32" i="100"/>
  <c r="D32" i="100"/>
  <c r="E32" i="100"/>
  <c r="F32" i="100"/>
  <c r="G32" i="100"/>
  <c r="H32" i="100"/>
  <c r="I32" i="100"/>
  <c r="J32" i="100"/>
  <c r="K32" i="100"/>
  <c r="L32" i="100"/>
  <c r="M32" i="100"/>
  <c r="N32" i="100"/>
  <c r="O32" i="100"/>
  <c r="P32" i="100"/>
  <c r="Q32" i="100"/>
  <c r="R32" i="100"/>
  <c r="S32" i="100"/>
  <c r="T32" i="100"/>
  <c r="U32" i="100"/>
  <c r="V32" i="100"/>
  <c r="W32" i="100"/>
  <c r="X32" i="100"/>
  <c r="Y32" i="100"/>
  <c r="B33" i="100"/>
  <c r="C33" i="100"/>
  <c r="D33" i="100"/>
  <c r="E33" i="100"/>
  <c r="F33" i="100"/>
  <c r="G33" i="100"/>
  <c r="H33" i="100"/>
  <c r="I33" i="100"/>
  <c r="J33" i="100"/>
  <c r="K33" i="100"/>
  <c r="L33" i="100"/>
  <c r="M33" i="100"/>
  <c r="N33" i="100"/>
  <c r="O33" i="100"/>
  <c r="P33" i="100"/>
  <c r="Q33" i="100"/>
  <c r="R33" i="100"/>
  <c r="S33" i="100"/>
  <c r="T33" i="100"/>
  <c r="U33" i="100"/>
  <c r="V33" i="100"/>
  <c r="W33" i="100"/>
  <c r="X33" i="100"/>
  <c r="Y33" i="100"/>
  <c r="B34" i="100"/>
  <c r="C34" i="100"/>
  <c r="D34" i="100"/>
  <c r="E34" i="100"/>
  <c r="F34" i="100"/>
  <c r="G34" i="100"/>
  <c r="H34" i="100"/>
  <c r="I34" i="100"/>
  <c r="J34" i="100"/>
  <c r="K34" i="100"/>
  <c r="L34" i="100"/>
  <c r="M34" i="100"/>
  <c r="N34" i="100"/>
  <c r="O34" i="100"/>
  <c r="P34" i="100"/>
  <c r="Q34" i="100"/>
  <c r="R34" i="100"/>
  <c r="S34" i="100"/>
  <c r="T34" i="100"/>
  <c r="U34" i="100"/>
  <c r="V34" i="100"/>
  <c r="W34" i="100"/>
  <c r="X34" i="100"/>
  <c r="Y34" i="100"/>
  <c r="B35" i="100"/>
  <c r="C35" i="100"/>
  <c r="D35" i="100"/>
  <c r="E35" i="100"/>
  <c r="F35" i="100"/>
  <c r="G35" i="100"/>
  <c r="H35" i="100"/>
  <c r="I35" i="100"/>
  <c r="J35" i="100"/>
  <c r="K35" i="100"/>
  <c r="L35" i="100"/>
  <c r="M35" i="100"/>
  <c r="N35" i="100"/>
  <c r="O35" i="100"/>
  <c r="P35" i="100"/>
  <c r="Q35" i="100"/>
  <c r="R35" i="100"/>
  <c r="S35" i="100"/>
  <c r="T35" i="100"/>
  <c r="U35" i="100"/>
  <c r="V35" i="100"/>
  <c r="W35" i="100"/>
  <c r="X35" i="100"/>
  <c r="Y35" i="100"/>
  <c r="B36" i="100"/>
  <c r="C36" i="100"/>
  <c r="D36" i="100"/>
  <c r="E36" i="100"/>
  <c r="F36" i="100"/>
  <c r="G36" i="100"/>
  <c r="H36" i="100"/>
  <c r="I36" i="100"/>
  <c r="J36" i="100"/>
  <c r="K36" i="100"/>
  <c r="L36" i="100"/>
  <c r="M36" i="100"/>
  <c r="N36" i="100"/>
  <c r="O36" i="100"/>
  <c r="P36" i="100"/>
  <c r="Q36" i="100"/>
  <c r="R36" i="100"/>
  <c r="S36" i="100"/>
  <c r="T36" i="100"/>
  <c r="U36" i="100"/>
  <c r="V36" i="100"/>
  <c r="W36" i="100"/>
  <c r="X36" i="100"/>
  <c r="Y36" i="100"/>
  <c r="B37" i="100"/>
  <c r="C37" i="100"/>
  <c r="D37" i="100"/>
  <c r="E37" i="100"/>
  <c r="F37" i="100"/>
  <c r="G37" i="100"/>
  <c r="H37" i="100"/>
  <c r="I37" i="100"/>
  <c r="J37" i="100"/>
  <c r="K37" i="100"/>
  <c r="L37" i="100"/>
  <c r="M37" i="100"/>
  <c r="N37" i="100"/>
  <c r="O37" i="100"/>
  <c r="P37" i="100"/>
  <c r="Q37" i="100"/>
  <c r="R37" i="100"/>
  <c r="S37" i="100"/>
  <c r="T37" i="100"/>
  <c r="U37" i="100"/>
  <c r="V37" i="100"/>
  <c r="W37" i="100"/>
  <c r="X37" i="100"/>
  <c r="Y37" i="100"/>
  <c r="B38" i="100"/>
  <c r="C38" i="100"/>
  <c r="D38" i="100"/>
  <c r="E38" i="100"/>
  <c r="F38" i="100"/>
  <c r="G38" i="100"/>
  <c r="H38" i="100"/>
  <c r="I38" i="100"/>
  <c r="J38" i="100"/>
  <c r="K38" i="100"/>
  <c r="L38" i="100"/>
  <c r="M38" i="100"/>
  <c r="N38" i="100"/>
  <c r="O38" i="100"/>
  <c r="P38" i="100"/>
  <c r="Q38" i="100"/>
  <c r="R38" i="100"/>
  <c r="S38" i="100"/>
  <c r="T38" i="100"/>
  <c r="U38" i="100"/>
  <c r="V38" i="100"/>
  <c r="W38" i="100"/>
  <c r="X38" i="100"/>
  <c r="Y38" i="100"/>
  <c r="B39" i="100"/>
  <c r="C39" i="100"/>
  <c r="D39" i="100"/>
  <c r="E39" i="100"/>
  <c r="F39" i="100"/>
  <c r="G39" i="100"/>
  <c r="H39" i="100"/>
  <c r="I39" i="100"/>
  <c r="J39" i="100"/>
  <c r="K39" i="100"/>
  <c r="L39" i="100"/>
  <c r="M39" i="100"/>
  <c r="N39" i="100"/>
  <c r="O39" i="100"/>
  <c r="P39" i="100"/>
  <c r="Q39" i="100"/>
  <c r="R39" i="100"/>
  <c r="S39" i="100"/>
  <c r="T39" i="100"/>
  <c r="U39" i="100"/>
  <c r="V39" i="100"/>
  <c r="W39" i="100"/>
  <c r="X39" i="100"/>
  <c r="Y39" i="100"/>
  <c r="B40" i="100"/>
  <c r="C40" i="100"/>
  <c r="D40" i="100"/>
  <c r="E40" i="100"/>
  <c r="F40" i="100"/>
  <c r="G40" i="100"/>
  <c r="H40" i="100"/>
  <c r="I40" i="100"/>
  <c r="J40" i="100"/>
  <c r="K40" i="100"/>
  <c r="L40" i="100"/>
  <c r="M40" i="100"/>
  <c r="N40" i="100"/>
  <c r="O40" i="100"/>
  <c r="P40" i="100"/>
  <c r="Q40" i="100"/>
  <c r="R40" i="100"/>
  <c r="S40" i="100"/>
  <c r="T40" i="100"/>
  <c r="U40" i="100"/>
  <c r="V40" i="100"/>
  <c r="W40" i="100"/>
  <c r="X40" i="100"/>
  <c r="Y40" i="100"/>
  <c r="B41" i="100"/>
  <c r="C41" i="100"/>
  <c r="D41" i="100"/>
  <c r="E41" i="100"/>
  <c r="F41" i="100"/>
  <c r="G41" i="100"/>
  <c r="H41" i="100"/>
  <c r="I41" i="100"/>
  <c r="J41" i="100"/>
  <c r="K41" i="100"/>
  <c r="L41" i="100"/>
  <c r="M41" i="100"/>
  <c r="N41" i="100"/>
  <c r="O41" i="100"/>
  <c r="P41" i="100"/>
  <c r="Q41" i="100"/>
  <c r="R41" i="100"/>
  <c r="S41" i="100"/>
  <c r="T41" i="100"/>
  <c r="U41" i="100"/>
  <c r="V41" i="100"/>
  <c r="W41" i="100"/>
  <c r="X41" i="100"/>
  <c r="Y41" i="100"/>
  <c r="B42" i="100"/>
  <c r="C42" i="100"/>
  <c r="D42" i="100"/>
  <c r="E42" i="100"/>
  <c r="F42" i="100"/>
  <c r="G42" i="100"/>
  <c r="H42" i="100"/>
  <c r="I42" i="100"/>
  <c r="J42" i="100"/>
  <c r="K42" i="100"/>
  <c r="L42" i="100"/>
  <c r="M42" i="100"/>
  <c r="N42" i="100"/>
  <c r="O42" i="100"/>
  <c r="P42" i="100"/>
  <c r="Q42" i="100"/>
  <c r="R42" i="100"/>
  <c r="S42" i="100"/>
  <c r="T42" i="100"/>
  <c r="U42" i="100"/>
  <c r="V42" i="100"/>
  <c r="W42" i="100"/>
  <c r="X42" i="100"/>
  <c r="Y42" i="100"/>
  <c r="B43" i="100"/>
  <c r="C43" i="100"/>
  <c r="D43" i="100"/>
  <c r="E43" i="100"/>
  <c r="F43" i="100"/>
  <c r="G43" i="100"/>
  <c r="H43" i="100"/>
  <c r="I43" i="100"/>
  <c r="J43" i="100"/>
  <c r="K43" i="100"/>
  <c r="L43" i="100"/>
  <c r="M43" i="100"/>
  <c r="N43" i="100"/>
  <c r="O43" i="100"/>
  <c r="P43" i="100"/>
  <c r="Q43" i="100"/>
  <c r="R43" i="100"/>
  <c r="S43" i="100"/>
  <c r="T43" i="100"/>
  <c r="U43" i="100"/>
  <c r="V43" i="100"/>
  <c r="W43" i="100"/>
  <c r="X43" i="100"/>
  <c r="Y43" i="100"/>
  <c r="B44" i="100"/>
  <c r="C44" i="100"/>
  <c r="D44" i="100"/>
  <c r="E44" i="100"/>
  <c r="F44" i="100"/>
  <c r="G44" i="100"/>
  <c r="H44" i="100"/>
  <c r="I44" i="100"/>
  <c r="J44" i="100"/>
  <c r="K44" i="100"/>
  <c r="L44" i="100"/>
  <c r="M44" i="100"/>
  <c r="N44" i="100"/>
  <c r="O44" i="100"/>
  <c r="P44" i="100"/>
  <c r="Q44" i="100"/>
  <c r="R44" i="100"/>
  <c r="S44" i="100"/>
  <c r="T44" i="100"/>
  <c r="U44" i="100"/>
  <c r="V44" i="100"/>
  <c r="W44" i="100"/>
  <c r="X44" i="100"/>
  <c r="Y44" i="100"/>
  <c r="B45" i="100"/>
  <c r="C45" i="100"/>
  <c r="D45" i="100"/>
  <c r="E45" i="100"/>
  <c r="F45" i="100"/>
  <c r="G45" i="100"/>
  <c r="H45" i="100"/>
  <c r="I45" i="100"/>
  <c r="J45" i="100"/>
  <c r="K45" i="100"/>
  <c r="L45" i="100"/>
  <c r="M45" i="100"/>
  <c r="N45" i="100"/>
  <c r="O45" i="100"/>
  <c r="P45" i="100"/>
  <c r="Q45" i="100"/>
  <c r="R45" i="100"/>
  <c r="S45" i="100"/>
  <c r="T45" i="100"/>
  <c r="U45" i="100"/>
  <c r="V45" i="100"/>
  <c r="W45" i="100"/>
  <c r="X45" i="100"/>
  <c r="Y45" i="100"/>
  <c r="B46" i="100"/>
  <c r="C46" i="100"/>
  <c r="D46" i="100"/>
  <c r="E46" i="100"/>
  <c r="F46" i="100"/>
  <c r="G46" i="100"/>
  <c r="H46" i="100"/>
  <c r="I46" i="100"/>
  <c r="J46" i="100"/>
  <c r="K46" i="100"/>
  <c r="L46" i="100"/>
  <c r="M46" i="100"/>
  <c r="N46" i="100"/>
  <c r="O46" i="100"/>
  <c r="P46" i="100"/>
  <c r="Q46" i="100"/>
  <c r="R46" i="100"/>
  <c r="S46" i="100"/>
  <c r="T46" i="100"/>
  <c r="U46" i="100"/>
  <c r="V46" i="100"/>
  <c r="W46" i="100"/>
  <c r="X46" i="100"/>
  <c r="Y46" i="100"/>
  <c r="B47" i="100"/>
  <c r="C47" i="100"/>
  <c r="D47" i="100"/>
  <c r="E47" i="100"/>
  <c r="F47" i="100"/>
  <c r="G47" i="100"/>
  <c r="H47" i="100"/>
  <c r="I47" i="100"/>
  <c r="J47" i="100"/>
  <c r="K47" i="100"/>
  <c r="L47" i="100"/>
  <c r="M47" i="100"/>
  <c r="N47" i="100"/>
  <c r="O47" i="100"/>
  <c r="P47" i="100"/>
  <c r="Q47" i="100"/>
  <c r="R47" i="100"/>
  <c r="S47" i="100"/>
  <c r="T47" i="100"/>
  <c r="U47" i="100"/>
  <c r="V47" i="100"/>
  <c r="W47" i="100"/>
  <c r="X47" i="100"/>
  <c r="Y47" i="100"/>
  <c r="B48" i="100"/>
  <c r="C48" i="100"/>
  <c r="D48" i="100"/>
  <c r="E48" i="100"/>
  <c r="F48" i="100"/>
  <c r="G48" i="100"/>
  <c r="H48" i="100"/>
  <c r="I48" i="100"/>
  <c r="J48" i="100"/>
  <c r="K48" i="100"/>
  <c r="L48" i="100"/>
  <c r="M48" i="100"/>
  <c r="N48" i="100"/>
  <c r="O48" i="100"/>
  <c r="P48" i="100"/>
  <c r="Q48" i="100"/>
  <c r="R48" i="100"/>
  <c r="S48" i="100"/>
  <c r="T48" i="100"/>
  <c r="U48" i="100"/>
  <c r="V48" i="100"/>
  <c r="W48" i="100"/>
  <c r="X48" i="100"/>
  <c r="Y48" i="100"/>
  <c r="B49" i="100"/>
  <c r="C49" i="100"/>
  <c r="D49" i="100"/>
  <c r="E49" i="100"/>
  <c r="F49" i="100"/>
  <c r="G49" i="100"/>
  <c r="H49" i="100"/>
  <c r="I49" i="100"/>
  <c r="J49" i="100"/>
  <c r="K49" i="100"/>
  <c r="L49" i="100"/>
  <c r="M49" i="100"/>
  <c r="N49" i="100"/>
  <c r="O49" i="100"/>
  <c r="P49" i="100"/>
  <c r="Q49" i="100"/>
  <c r="R49" i="100"/>
  <c r="S49" i="100"/>
  <c r="T49" i="100"/>
  <c r="U49" i="100"/>
  <c r="V49" i="100"/>
  <c r="W49" i="100"/>
  <c r="X49" i="100"/>
  <c r="Y49" i="100"/>
  <c r="B50" i="100"/>
  <c r="C50" i="100"/>
  <c r="D50" i="100"/>
  <c r="E50" i="100"/>
  <c r="F50" i="100"/>
  <c r="G50" i="100"/>
  <c r="H50" i="100"/>
  <c r="I50" i="100"/>
  <c r="J50" i="100"/>
  <c r="K50" i="100"/>
  <c r="L50" i="100"/>
  <c r="M50" i="100"/>
  <c r="N50" i="100"/>
  <c r="O50" i="100"/>
  <c r="P50" i="100"/>
  <c r="Q50" i="100"/>
  <c r="R50" i="100"/>
  <c r="S50" i="100"/>
  <c r="T50" i="100"/>
  <c r="U50" i="100"/>
  <c r="V50" i="100"/>
  <c r="W50" i="100"/>
  <c r="X50" i="100"/>
  <c r="Y50" i="100"/>
  <c r="B51" i="100"/>
  <c r="C51" i="100"/>
  <c r="D51" i="100"/>
  <c r="E51" i="100"/>
  <c r="F51" i="100"/>
  <c r="G51" i="100"/>
  <c r="H51" i="100"/>
  <c r="I51" i="100"/>
  <c r="J51" i="100"/>
  <c r="K51" i="100"/>
  <c r="L51" i="100"/>
  <c r="M51" i="100"/>
  <c r="N51" i="100"/>
  <c r="O51" i="100"/>
  <c r="P51" i="100"/>
  <c r="Q51" i="100"/>
  <c r="R51" i="100"/>
  <c r="S51" i="100"/>
  <c r="T51" i="100"/>
  <c r="U51" i="100"/>
  <c r="V51" i="100"/>
  <c r="W51" i="100"/>
  <c r="X51" i="100"/>
  <c r="Y51" i="100"/>
  <c r="A52" i="100"/>
  <c r="B52" i="100"/>
  <c r="C52" i="100"/>
  <c r="D52" i="100"/>
  <c r="E52" i="100"/>
  <c r="F52" i="100"/>
  <c r="G52" i="100"/>
  <c r="H52" i="100"/>
  <c r="I52" i="100"/>
  <c r="J52" i="100"/>
  <c r="K52" i="100"/>
  <c r="L52" i="100"/>
  <c r="M52" i="100"/>
  <c r="N52" i="100"/>
  <c r="O52" i="100"/>
  <c r="P52" i="100"/>
  <c r="Q52" i="100"/>
  <c r="R52" i="100"/>
  <c r="S52" i="100"/>
  <c r="T52" i="100"/>
  <c r="U52" i="100"/>
  <c r="V52" i="100"/>
  <c r="W52" i="100"/>
  <c r="X52" i="100"/>
  <c r="Y52" i="100"/>
  <c r="B53" i="100"/>
  <c r="C53" i="100"/>
  <c r="D53" i="100"/>
  <c r="E53" i="100"/>
  <c r="F53" i="100"/>
  <c r="G53" i="100"/>
  <c r="H53" i="100"/>
  <c r="I53" i="100"/>
  <c r="J53" i="100"/>
  <c r="K53" i="100"/>
  <c r="L53" i="100"/>
  <c r="M53" i="100"/>
  <c r="N53" i="100"/>
  <c r="O53" i="100"/>
  <c r="P53" i="100"/>
  <c r="Q53" i="100"/>
  <c r="R53" i="100"/>
  <c r="S53" i="100"/>
  <c r="T53" i="100"/>
  <c r="U53" i="100"/>
  <c r="V53" i="100"/>
  <c r="W53" i="100"/>
  <c r="X53" i="100"/>
  <c r="Y53" i="100"/>
  <c r="B54" i="100"/>
  <c r="C54" i="100"/>
  <c r="D54" i="100"/>
  <c r="E54" i="100"/>
  <c r="F54" i="100"/>
  <c r="G54" i="100"/>
  <c r="H54" i="100"/>
  <c r="I54" i="100"/>
  <c r="J54" i="100"/>
  <c r="K54" i="100"/>
  <c r="L54" i="100"/>
  <c r="M54" i="100"/>
  <c r="N54" i="100"/>
  <c r="O54" i="100"/>
  <c r="P54" i="100"/>
  <c r="Q54" i="100"/>
  <c r="R54" i="100"/>
  <c r="S54" i="100"/>
  <c r="T54" i="100"/>
  <c r="U54" i="100"/>
  <c r="V54" i="100"/>
  <c r="W54" i="100"/>
  <c r="X54" i="100"/>
  <c r="Y54" i="100"/>
  <c r="B55" i="100"/>
  <c r="C55" i="100"/>
  <c r="D55" i="100"/>
  <c r="E55" i="100"/>
  <c r="F55" i="100"/>
  <c r="G55" i="100"/>
  <c r="H55" i="100"/>
  <c r="I55" i="100"/>
  <c r="J55" i="100"/>
  <c r="K55" i="100"/>
  <c r="L55" i="100"/>
  <c r="M55" i="100"/>
  <c r="N55" i="100"/>
  <c r="O55" i="100"/>
  <c r="P55" i="100"/>
  <c r="Q55" i="100"/>
  <c r="R55" i="100"/>
  <c r="S55" i="100"/>
  <c r="T55" i="100"/>
  <c r="U55" i="100"/>
  <c r="V55" i="100"/>
  <c r="W55" i="100"/>
  <c r="X55" i="100"/>
  <c r="Y55" i="100"/>
  <c r="B56" i="100"/>
  <c r="C56" i="100"/>
  <c r="D56" i="100"/>
  <c r="E56" i="100"/>
  <c r="F56" i="100"/>
  <c r="G56" i="100"/>
  <c r="H56" i="100"/>
  <c r="I56" i="100"/>
  <c r="J56" i="100"/>
  <c r="K56" i="100"/>
  <c r="L56" i="100"/>
  <c r="M56" i="100"/>
  <c r="N56" i="100"/>
  <c r="O56" i="100"/>
  <c r="P56" i="100"/>
  <c r="Q56" i="100"/>
  <c r="R56" i="100"/>
  <c r="S56" i="100"/>
  <c r="T56" i="100"/>
  <c r="U56" i="100"/>
  <c r="V56" i="100"/>
  <c r="W56" i="100"/>
  <c r="X56" i="100"/>
  <c r="Y56" i="100"/>
  <c r="B57" i="100"/>
  <c r="C57" i="100"/>
  <c r="D57" i="100"/>
  <c r="E57" i="100"/>
  <c r="F57" i="100"/>
  <c r="G57" i="100"/>
  <c r="H57" i="100"/>
  <c r="I57" i="100"/>
  <c r="J57" i="100"/>
  <c r="K57" i="100"/>
  <c r="L57" i="100"/>
  <c r="M57" i="100"/>
  <c r="N57" i="100"/>
  <c r="O57" i="100"/>
  <c r="P57" i="100"/>
  <c r="Q57" i="100"/>
  <c r="R57" i="100"/>
  <c r="S57" i="100"/>
  <c r="T57" i="100"/>
  <c r="U57" i="100"/>
  <c r="V57" i="100"/>
  <c r="W57" i="100"/>
  <c r="X57" i="100"/>
  <c r="Y57" i="100"/>
  <c r="B58" i="100"/>
  <c r="C58" i="100"/>
  <c r="D58" i="100"/>
  <c r="E58" i="100"/>
  <c r="F58" i="100"/>
  <c r="G58" i="100"/>
  <c r="H58" i="100"/>
  <c r="I58" i="100"/>
  <c r="J58" i="100"/>
  <c r="K58" i="100"/>
  <c r="L58" i="100"/>
  <c r="M58" i="100"/>
  <c r="N58" i="100"/>
  <c r="O58" i="100"/>
  <c r="P58" i="100"/>
  <c r="Q58" i="100"/>
  <c r="R58" i="100"/>
  <c r="S58" i="100"/>
  <c r="T58" i="100"/>
  <c r="U58" i="100"/>
  <c r="V58" i="100"/>
  <c r="W58" i="100"/>
  <c r="X58" i="100"/>
  <c r="Y58" i="100"/>
  <c r="B59" i="100"/>
  <c r="C59" i="100"/>
  <c r="D59" i="100"/>
  <c r="E59" i="100"/>
  <c r="F59" i="100"/>
  <c r="G59" i="100"/>
  <c r="H59" i="100"/>
  <c r="I59" i="100"/>
  <c r="J59" i="100"/>
  <c r="K59" i="100"/>
  <c r="L59" i="100"/>
  <c r="M59" i="100"/>
  <c r="N59" i="100"/>
  <c r="O59" i="100"/>
  <c r="P59" i="100"/>
  <c r="Q59" i="100"/>
  <c r="R59" i="100"/>
  <c r="S59" i="100"/>
  <c r="T59" i="100"/>
  <c r="U59" i="100"/>
  <c r="V59" i="100"/>
  <c r="W59" i="100"/>
  <c r="X59" i="100"/>
  <c r="Y59" i="100"/>
  <c r="B60" i="100"/>
  <c r="C60" i="100"/>
  <c r="D60" i="100"/>
  <c r="E60" i="100"/>
  <c r="F60" i="100"/>
  <c r="G60" i="100"/>
  <c r="H60" i="100"/>
  <c r="I60" i="100"/>
  <c r="J60" i="100"/>
  <c r="K60" i="100"/>
  <c r="L60" i="100"/>
  <c r="M60" i="100"/>
  <c r="N60" i="100"/>
  <c r="O60" i="100"/>
  <c r="P60" i="100"/>
  <c r="Q60" i="100"/>
  <c r="R60" i="100"/>
  <c r="S60" i="100"/>
  <c r="T60" i="100"/>
  <c r="U60" i="100"/>
  <c r="V60" i="100"/>
  <c r="W60" i="100"/>
  <c r="X60" i="100"/>
  <c r="Y60" i="100"/>
  <c r="B61" i="100"/>
  <c r="C61" i="100"/>
  <c r="D61" i="100"/>
  <c r="E61" i="100"/>
  <c r="F61" i="100"/>
  <c r="G61" i="100"/>
  <c r="H61" i="100"/>
  <c r="I61" i="100"/>
  <c r="J61" i="100"/>
  <c r="K61" i="100"/>
  <c r="L61" i="100"/>
  <c r="M61" i="100"/>
  <c r="N61" i="100"/>
  <c r="O61" i="100"/>
  <c r="P61" i="100"/>
  <c r="Q61" i="100"/>
  <c r="R61" i="100"/>
  <c r="S61" i="100"/>
  <c r="T61" i="100"/>
  <c r="U61" i="100"/>
  <c r="V61" i="100"/>
  <c r="W61" i="100"/>
  <c r="X61" i="100"/>
  <c r="Y61" i="100"/>
  <c r="B62" i="100"/>
  <c r="C62" i="100"/>
  <c r="D62" i="100"/>
  <c r="E62" i="100"/>
  <c r="F62" i="100"/>
  <c r="G62" i="100"/>
  <c r="H62" i="100"/>
  <c r="I62" i="100"/>
  <c r="J62" i="100"/>
  <c r="K62" i="100"/>
  <c r="L62" i="100"/>
  <c r="M62" i="100"/>
  <c r="N62" i="100"/>
  <c r="O62" i="100"/>
  <c r="P62" i="100"/>
  <c r="Q62" i="100"/>
  <c r="R62" i="100"/>
  <c r="S62" i="100"/>
  <c r="T62" i="100"/>
  <c r="U62" i="100"/>
  <c r="V62" i="100"/>
  <c r="W62" i="100"/>
  <c r="X62" i="100"/>
  <c r="Y62" i="100"/>
  <c r="B63" i="100"/>
  <c r="C63" i="100"/>
  <c r="D63" i="100"/>
  <c r="E63" i="100"/>
  <c r="F63" i="100"/>
  <c r="G63" i="100"/>
  <c r="H63" i="100"/>
  <c r="I63" i="100"/>
  <c r="J63" i="100"/>
  <c r="K63" i="100"/>
  <c r="L63" i="100"/>
  <c r="M63" i="100"/>
  <c r="N63" i="100"/>
  <c r="O63" i="100"/>
  <c r="P63" i="100"/>
  <c r="Q63" i="100"/>
  <c r="R63" i="100"/>
  <c r="S63" i="100"/>
  <c r="T63" i="100"/>
  <c r="U63" i="100"/>
  <c r="V63" i="100"/>
  <c r="W63" i="100"/>
  <c r="X63" i="100"/>
  <c r="Y63" i="100"/>
  <c r="B64" i="100"/>
  <c r="C64" i="100"/>
  <c r="D64" i="100"/>
  <c r="E64" i="100"/>
  <c r="F64" i="100"/>
  <c r="G64" i="100"/>
  <c r="H64" i="100"/>
  <c r="I64" i="100"/>
  <c r="J64" i="100"/>
  <c r="K64" i="100"/>
  <c r="L64" i="100"/>
  <c r="M64" i="100"/>
  <c r="N64" i="100"/>
  <c r="O64" i="100"/>
  <c r="P64" i="100"/>
  <c r="Q64" i="100"/>
  <c r="R64" i="100"/>
  <c r="S64" i="100"/>
  <c r="T64" i="100"/>
  <c r="U64" i="100"/>
  <c r="V64" i="100"/>
  <c r="W64" i="100"/>
  <c r="X64" i="100"/>
  <c r="Y64" i="100"/>
  <c r="B65" i="100"/>
  <c r="C65" i="100"/>
  <c r="D65" i="100"/>
  <c r="E65" i="100"/>
  <c r="F65" i="100"/>
  <c r="G65" i="100"/>
  <c r="H65" i="100"/>
  <c r="I65" i="100"/>
  <c r="J65" i="100"/>
  <c r="K65" i="100"/>
  <c r="L65" i="100"/>
  <c r="M65" i="100"/>
  <c r="N65" i="100"/>
  <c r="O65" i="100"/>
  <c r="P65" i="100"/>
  <c r="Q65" i="100"/>
  <c r="R65" i="100"/>
  <c r="S65" i="100"/>
  <c r="T65" i="100"/>
  <c r="U65" i="100"/>
  <c r="V65" i="100"/>
  <c r="W65" i="100"/>
  <c r="X65" i="100"/>
  <c r="Y65" i="100"/>
  <c r="B66" i="100"/>
  <c r="C66" i="100"/>
  <c r="D66" i="100"/>
  <c r="E66" i="100"/>
  <c r="F66" i="100"/>
  <c r="G66" i="100"/>
  <c r="H66" i="100"/>
  <c r="I66" i="100"/>
  <c r="J66" i="100"/>
  <c r="K66" i="100"/>
  <c r="L66" i="100"/>
  <c r="M66" i="100"/>
  <c r="N66" i="100"/>
  <c r="O66" i="100"/>
  <c r="P66" i="100"/>
  <c r="Q66" i="100"/>
  <c r="R66" i="100"/>
  <c r="S66" i="100"/>
  <c r="T66" i="100"/>
  <c r="U66" i="100"/>
  <c r="V66" i="100"/>
  <c r="W66" i="100"/>
  <c r="X66" i="100"/>
  <c r="Y66" i="100"/>
  <c r="B67" i="100"/>
  <c r="C67" i="100"/>
  <c r="D67" i="100"/>
  <c r="E67" i="100"/>
  <c r="F67" i="100"/>
  <c r="G67" i="100"/>
  <c r="H67" i="100"/>
  <c r="I67" i="100"/>
  <c r="J67" i="100"/>
  <c r="K67" i="100"/>
  <c r="L67" i="100"/>
  <c r="M67" i="100"/>
  <c r="N67" i="100"/>
  <c r="O67" i="100"/>
  <c r="P67" i="100"/>
  <c r="Q67" i="100"/>
  <c r="R67" i="100"/>
  <c r="S67" i="100"/>
  <c r="T67" i="100"/>
  <c r="U67" i="100"/>
  <c r="V67" i="100"/>
  <c r="W67" i="100"/>
  <c r="X67" i="100"/>
  <c r="Y67" i="100"/>
  <c r="A135" i="100"/>
  <c r="A63" i="100"/>
  <c r="G135" i="100"/>
  <c r="A136" i="100"/>
  <c r="A64" i="100"/>
  <c r="G136" i="100"/>
  <c r="A137" i="100"/>
  <c r="A65" i="100"/>
  <c r="G137" i="100"/>
  <c r="A138" i="100"/>
  <c r="A66" i="100"/>
  <c r="G138" i="100"/>
  <c r="A133" i="100"/>
  <c r="A61" i="100"/>
  <c r="G133" i="100"/>
  <c r="A134" i="100"/>
  <c r="A62" i="100"/>
  <c r="G134" i="100"/>
  <c r="A139" i="100"/>
  <c r="A67" i="100"/>
  <c r="G139" i="100"/>
  <c r="A125" i="100"/>
  <c r="A53" i="100"/>
  <c r="G125" i="100"/>
  <c r="A126" i="100"/>
  <c r="A54" i="100"/>
  <c r="G126" i="100"/>
  <c r="A127" i="100"/>
  <c r="A55" i="100"/>
  <c r="G127" i="100"/>
  <c r="A128" i="100"/>
  <c r="A56" i="100"/>
  <c r="G128" i="100"/>
  <c r="A129" i="100"/>
  <c r="A57" i="100"/>
  <c r="G129" i="100"/>
  <c r="A130" i="100"/>
  <c r="A58" i="100"/>
  <c r="G130" i="100"/>
  <c r="A115" i="100"/>
  <c r="A43" i="100"/>
  <c r="G115" i="100"/>
  <c r="A116" i="100"/>
  <c r="A44" i="100"/>
  <c r="G116" i="100"/>
  <c r="A117" i="100"/>
  <c r="A45" i="100"/>
  <c r="G117" i="100"/>
  <c r="A118" i="100"/>
  <c r="A46" i="100"/>
  <c r="G118" i="100"/>
  <c r="A119" i="100"/>
  <c r="A47" i="100"/>
  <c r="G119" i="100"/>
  <c r="A120" i="100"/>
  <c r="A48" i="100"/>
  <c r="G120" i="100"/>
  <c r="A106" i="100"/>
  <c r="A34" i="100"/>
  <c r="G106" i="100"/>
  <c r="A107" i="100"/>
  <c r="A35" i="100"/>
  <c r="G107" i="100"/>
  <c r="A108" i="100"/>
  <c r="A36" i="100"/>
  <c r="G108" i="100"/>
  <c r="A109" i="100"/>
  <c r="A37" i="100"/>
  <c r="G109" i="100"/>
  <c r="A110" i="100"/>
  <c r="A38" i="100"/>
  <c r="G110" i="100"/>
  <c r="A111" i="100"/>
  <c r="A39" i="100"/>
  <c r="G111" i="100"/>
  <c r="A112" i="100"/>
  <c r="A40" i="100"/>
  <c r="G112" i="100"/>
  <c r="A113" i="100"/>
  <c r="A41" i="100"/>
  <c r="G113" i="100"/>
  <c r="A114" i="100"/>
  <c r="A42" i="100"/>
  <c r="G114" i="100"/>
  <c r="A91" i="100"/>
  <c r="A19" i="100"/>
  <c r="G91" i="100"/>
  <c r="G86" i="100"/>
  <c r="A86" i="100"/>
  <c r="A14" i="100"/>
  <c r="G85" i="100"/>
  <c r="A85" i="100"/>
  <c r="A13" i="100"/>
  <c r="A87" i="100"/>
  <c r="A15" i="100"/>
  <c r="G87" i="100"/>
  <c r="A88" i="100"/>
  <c r="A16" i="100"/>
  <c r="G88" i="100"/>
  <c r="A89" i="100"/>
  <c r="A17" i="100"/>
  <c r="G89" i="100"/>
  <c r="A90" i="100"/>
  <c r="A18" i="100"/>
  <c r="G90" i="100"/>
  <c r="A92" i="100"/>
  <c r="A20" i="100"/>
  <c r="G92" i="100"/>
  <c r="A93" i="100"/>
  <c r="A21" i="100"/>
  <c r="G93" i="100"/>
  <c r="A83" i="100"/>
  <c r="A11" i="100"/>
  <c r="G83" i="100"/>
  <c r="A84" i="100"/>
  <c r="A12" i="100"/>
  <c r="G84" i="100"/>
  <c r="A94" i="100"/>
  <c r="A22" i="100"/>
  <c r="G94" i="100"/>
  <c r="A95" i="100"/>
  <c r="A23" i="100"/>
  <c r="G95" i="100"/>
  <c r="A96" i="100"/>
  <c r="A24" i="100"/>
  <c r="G96" i="100"/>
  <c r="A97" i="100"/>
  <c r="A25" i="100"/>
  <c r="G97" i="100"/>
  <c r="A98" i="100"/>
  <c r="A26" i="100"/>
  <c r="G98" i="100"/>
  <c r="A99" i="100"/>
  <c r="A27" i="100"/>
  <c r="G99" i="100"/>
  <c r="G80" i="100"/>
  <c r="A80" i="100"/>
  <c r="A8" i="100"/>
  <c r="G79" i="100"/>
  <c r="A79" i="100"/>
  <c r="A7" i="100"/>
  <c r="A76" i="100"/>
  <c r="A4" i="100"/>
  <c r="G76" i="100"/>
  <c r="A77" i="100"/>
  <c r="A5" i="100"/>
  <c r="G77" i="100"/>
  <c r="G81" i="100"/>
  <c r="G42" i="103"/>
  <c r="A40" i="103"/>
  <c r="G40" i="103"/>
  <c r="B4" i="103"/>
  <c r="C4" i="103"/>
  <c r="D4" i="103"/>
  <c r="E4" i="103"/>
  <c r="G4" i="103"/>
  <c r="H4" i="103"/>
  <c r="I4" i="103"/>
  <c r="J4" i="103"/>
  <c r="K4" i="103"/>
  <c r="L4" i="103"/>
  <c r="M4" i="103"/>
  <c r="N4" i="103"/>
  <c r="O4" i="103"/>
  <c r="P4" i="103"/>
  <c r="Q4" i="103"/>
  <c r="R4" i="103"/>
  <c r="S4" i="103"/>
  <c r="T4" i="103"/>
  <c r="U4" i="103"/>
  <c r="V4" i="103"/>
  <c r="W4" i="103"/>
  <c r="X4" i="103"/>
  <c r="B5" i="103"/>
  <c r="C5" i="103"/>
  <c r="D5" i="103"/>
  <c r="E5" i="103"/>
  <c r="G5" i="103"/>
  <c r="H5" i="103"/>
  <c r="I5" i="103"/>
  <c r="J5" i="103"/>
  <c r="K5" i="103"/>
  <c r="L5" i="103"/>
  <c r="M5" i="103"/>
  <c r="N5" i="103"/>
  <c r="O5" i="103"/>
  <c r="P5" i="103"/>
  <c r="Q5" i="103"/>
  <c r="R5" i="103"/>
  <c r="S5" i="103"/>
  <c r="T5" i="103"/>
  <c r="U5" i="103"/>
  <c r="V5" i="103"/>
  <c r="W5" i="103"/>
  <c r="X5" i="103"/>
  <c r="B6" i="103"/>
  <c r="C6" i="103"/>
  <c r="D6" i="103"/>
  <c r="E6" i="103"/>
  <c r="F6" i="103"/>
  <c r="G6" i="103"/>
  <c r="H6" i="103"/>
  <c r="I6" i="103"/>
  <c r="J6" i="103"/>
  <c r="K6" i="103"/>
  <c r="L6" i="103"/>
  <c r="M6" i="103"/>
  <c r="O6" i="103"/>
  <c r="P6" i="103"/>
  <c r="Q6" i="103"/>
  <c r="R6" i="103"/>
  <c r="S6" i="103"/>
  <c r="T6" i="103"/>
  <c r="U6" i="103"/>
  <c r="V6" i="103"/>
  <c r="W6" i="103"/>
  <c r="X6" i="103"/>
  <c r="B7" i="103"/>
  <c r="C7" i="103"/>
  <c r="D7" i="103"/>
  <c r="E7" i="103"/>
  <c r="F7" i="103"/>
  <c r="G7" i="103"/>
  <c r="H7" i="103"/>
  <c r="J7" i="103"/>
  <c r="K7" i="103"/>
  <c r="L7" i="103"/>
  <c r="M7" i="103"/>
  <c r="N7" i="103"/>
  <c r="O7" i="103"/>
  <c r="P7" i="103"/>
  <c r="Q7" i="103"/>
  <c r="R7" i="103"/>
  <c r="S7" i="103"/>
  <c r="T7" i="103"/>
  <c r="U7" i="103"/>
  <c r="V7" i="103"/>
  <c r="W7" i="103"/>
  <c r="X7" i="103"/>
  <c r="B8" i="103"/>
  <c r="C8" i="103"/>
  <c r="D8" i="103"/>
  <c r="E8" i="103"/>
  <c r="F8" i="103"/>
  <c r="G8" i="103"/>
  <c r="H8" i="103"/>
  <c r="I8" i="103"/>
  <c r="J8" i="103"/>
  <c r="K8" i="103"/>
  <c r="L8" i="103"/>
  <c r="M8" i="103"/>
  <c r="N8" i="103"/>
  <c r="O8" i="103"/>
  <c r="P8" i="103"/>
  <c r="Q8" i="103"/>
  <c r="R8" i="103"/>
  <c r="S8" i="103"/>
  <c r="T8" i="103"/>
  <c r="U8" i="103"/>
  <c r="V8" i="103"/>
  <c r="W8" i="103"/>
  <c r="X8" i="103"/>
  <c r="B9" i="103"/>
  <c r="C9" i="103"/>
  <c r="D9" i="103"/>
  <c r="E9" i="103"/>
  <c r="F9" i="103"/>
  <c r="G9" i="103"/>
  <c r="H9" i="103"/>
  <c r="I9" i="103"/>
  <c r="J9" i="103"/>
  <c r="K9" i="103"/>
  <c r="L9" i="103"/>
  <c r="M9" i="103"/>
  <c r="N9" i="103"/>
  <c r="O9" i="103"/>
  <c r="P9" i="103"/>
  <c r="Q9" i="103"/>
  <c r="R9" i="103"/>
  <c r="S9" i="103"/>
  <c r="T9" i="103"/>
  <c r="U9" i="103"/>
  <c r="V9" i="103"/>
  <c r="W9" i="103"/>
  <c r="X9" i="103"/>
  <c r="B10" i="103"/>
  <c r="C10" i="103"/>
  <c r="D10" i="103"/>
  <c r="E10" i="103"/>
  <c r="F10" i="103"/>
  <c r="G10" i="103"/>
  <c r="H10" i="103"/>
  <c r="I10" i="103"/>
  <c r="J10" i="103"/>
  <c r="K10" i="103"/>
  <c r="L10" i="103"/>
  <c r="M10" i="103"/>
  <c r="N10" i="103"/>
  <c r="O10" i="103"/>
  <c r="P10" i="103"/>
  <c r="Q10" i="103"/>
  <c r="R10" i="103"/>
  <c r="S10" i="103"/>
  <c r="T10" i="103"/>
  <c r="U10" i="103"/>
  <c r="V10" i="103"/>
  <c r="W10" i="103"/>
  <c r="X10" i="103"/>
  <c r="B11" i="103"/>
  <c r="C11" i="103"/>
  <c r="D11" i="103"/>
  <c r="E11" i="103"/>
  <c r="F11" i="103"/>
  <c r="G11" i="103"/>
  <c r="H11" i="103"/>
  <c r="I11" i="103"/>
  <c r="J11" i="103"/>
  <c r="K11" i="103"/>
  <c r="L11" i="103"/>
  <c r="M11" i="103"/>
  <c r="N11" i="103"/>
  <c r="O11" i="103"/>
  <c r="P11" i="103"/>
  <c r="Q11" i="103"/>
  <c r="R11" i="103"/>
  <c r="S11" i="103"/>
  <c r="T11" i="103"/>
  <c r="U11" i="103"/>
  <c r="V11" i="103"/>
  <c r="W11" i="103"/>
  <c r="X11" i="103"/>
  <c r="A12" i="103"/>
  <c r="B12" i="103"/>
  <c r="C12" i="103"/>
  <c r="D12" i="103"/>
  <c r="E12" i="103"/>
  <c r="F12" i="103"/>
  <c r="G12" i="103"/>
  <c r="H12" i="103"/>
  <c r="I12" i="103"/>
  <c r="J12" i="103"/>
  <c r="K12" i="103"/>
  <c r="L12" i="103"/>
  <c r="M12" i="103"/>
  <c r="N12" i="103"/>
  <c r="O12" i="103"/>
  <c r="P12" i="103"/>
  <c r="Q12" i="103"/>
  <c r="R12" i="103"/>
  <c r="S12" i="103"/>
  <c r="T12" i="103"/>
  <c r="U12" i="103"/>
  <c r="V12" i="103"/>
  <c r="W12" i="103"/>
  <c r="X12" i="103"/>
  <c r="B13" i="103"/>
  <c r="C13" i="103"/>
  <c r="D13" i="103"/>
  <c r="E13" i="103"/>
  <c r="F13" i="103"/>
  <c r="G13" i="103"/>
  <c r="H13" i="103"/>
  <c r="I13" i="103"/>
  <c r="J13" i="103"/>
  <c r="K13" i="103"/>
  <c r="L13" i="103"/>
  <c r="M13" i="103"/>
  <c r="N13" i="103"/>
  <c r="O13" i="103"/>
  <c r="P13" i="103"/>
  <c r="Q13" i="103"/>
  <c r="R13" i="103"/>
  <c r="S13" i="103"/>
  <c r="T13" i="103"/>
  <c r="U13" i="103"/>
  <c r="V13" i="103"/>
  <c r="W13" i="103"/>
  <c r="X13" i="103"/>
  <c r="B14" i="103"/>
  <c r="C14" i="103"/>
  <c r="D14" i="103"/>
  <c r="E14" i="103"/>
  <c r="F14" i="103"/>
  <c r="G14" i="103"/>
  <c r="H14" i="103"/>
  <c r="I14" i="103"/>
  <c r="J14" i="103"/>
  <c r="K14" i="103"/>
  <c r="L14" i="103"/>
  <c r="M14" i="103"/>
  <c r="N14" i="103"/>
  <c r="O14" i="103"/>
  <c r="P14" i="103"/>
  <c r="Q14" i="103"/>
  <c r="R14" i="103"/>
  <c r="S14" i="103"/>
  <c r="T14" i="103"/>
  <c r="U14" i="103"/>
  <c r="V14" i="103"/>
  <c r="W14" i="103"/>
  <c r="X14" i="103"/>
  <c r="B15" i="103"/>
  <c r="C15" i="103"/>
  <c r="D15" i="103"/>
  <c r="E15" i="103"/>
  <c r="F15" i="103"/>
  <c r="G15" i="103"/>
  <c r="H15" i="103"/>
  <c r="I15" i="103"/>
  <c r="J15" i="103"/>
  <c r="K15" i="103"/>
  <c r="L15" i="103"/>
  <c r="M15" i="103"/>
  <c r="N15" i="103"/>
  <c r="O15" i="103"/>
  <c r="P15" i="103"/>
  <c r="Q15" i="103"/>
  <c r="R15" i="103"/>
  <c r="S15" i="103"/>
  <c r="T15" i="103"/>
  <c r="U15" i="103"/>
  <c r="V15" i="103"/>
  <c r="W15" i="103"/>
  <c r="X15" i="103"/>
  <c r="B16" i="103"/>
  <c r="C16" i="103"/>
  <c r="D16" i="103"/>
  <c r="E16" i="103"/>
  <c r="F16" i="103"/>
  <c r="G16" i="103"/>
  <c r="H16" i="103"/>
  <c r="I16" i="103"/>
  <c r="J16" i="103"/>
  <c r="K16" i="103"/>
  <c r="L16" i="103"/>
  <c r="M16" i="103"/>
  <c r="N16" i="103"/>
  <c r="O16" i="103"/>
  <c r="P16" i="103"/>
  <c r="Q16" i="103"/>
  <c r="R16" i="103"/>
  <c r="S16" i="103"/>
  <c r="T16" i="103"/>
  <c r="U16" i="103"/>
  <c r="V16" i="103"/>
  <c r="W16" i="103"/>
  <c r="X16" i="103"/>
  <c r="B17" i="103"/>
  <c r="C17" i="103"/>
  <c r="D17" i="103"/>
  <c r="E17" i="103"/>
  <c r="F17" i="103"/>
  <c r="G17" i="103"/>
  <c r="H17" i="103"/>
  <c r="I17" i="103"/>
  <c r="J17" i="103"/>
  <c r="K17" i="103"/>
  <c r="L17" i="103"/>
  <c r="M17" i="103"/>
  <c r="N17" i="103"/>
  <c r="O17" i="103"/>
  <c r="P17" i="103"/>
  <c r="Q17" i="103"/>
  <c r="R17" i="103"/>
  <c r="S17" i="103"/>
  <c r="T17" i="103"/>
  <c r="U17" i="103"/>
  <c r="V17" i="103"/>
  <c r="W17" i="103"/>
  <c r="X17" i="103"/>
  <c r="B18" i="103"/>
  <c r="C18" i="103"/>
  <c r="D18" i="103"/>
  <c r="E18" i="103"/>
  <c r="F18" i="103"/>
  <c r="G18" i="103"/>
  <c r="H18" i="103"/>
  <c r="I18" i="103"/>
  <c r="J18" i="103"/>
  <c r="K18" i="103"/>
  <c r="L18" i="103"/>
  <c r="M18" i="103"/>
  <c r="N18" i="103"/>
  <c r="O18" i="103"/>
  <c r="P18" i="103"/>
  <c r="Q18" i="103"/>
  <c r="R18" i="103"/>
  <c r="S18" i="103"/>
  <c r="T18" i="103"/>
  <c r="U18" i="103"/>
  <c r="V18" i="103"/>
  <c r="W18" i="103"/>
  <c r="X18" i="103"/>
  <c r="B19" i="103"/>
  <c r="C19" i="103"/>
  <c r="D19" i="103"/>
  <c r="E19" i="103"/>
  <c r="F19" i="103"/>
  <c r="G19" i="103"/>
  <c r="H19" i="103"/>
  <c r="I19" i="103"/>
  <c r="J19" i="103"/>
  <c r="K19" i="103"/>
  <c r="L19" i="103"/>
  <c r="M19" i="103"/>
  <c r="N19" i="103"/>
  <c r="O19" i="103"/>
  <c r="P19" i="103"/>
  <c r="Q19" i="103"/>
  <c r="R19" i="103"/>
  <c r="S19" i="103"/>
  <c r="T19" i="103"/>
  <c r="U19" i="103"/>
  <c r="V19" i="103"/>
  <c r="W19" i="103"/>
  <c r="X19" i="103"/>
  <c r="A20" i="103"/>
  <c r="B20" i="103"/>
  <c r="C20" i="103"/>
  <c r="D20" i="103"/>
  <c r="E20" i="103"/>
  <c r="F20" i="103"/>
  <c r="G20" i="103"/>
  <c r="H20" i="103"/>
  <c r="I20" i="103"/>
  <c r="J20" i="103"/>
  <c r="K20" i="103"/>
  <c r="L20" i="103"/>
  <c r="M20" i="103"/>
  <c r="N20" i="103"/>
  <c r="O20" i="103"/>
  <c r="P20" i="103"/>
  <c r="Q20" i="103"/>
  <c r="R20" i="103"/>
  <c r="S20" i="103"/>
  <c r="T20" i="103"/>
  <c r="U20" i="103"/>
  <c r="V20" i="103"/>
  <c r="W20" i="103"/>
  <c r="X20" i="103"/>
  <c r="B21" i="103"/>
  <c r="C21" i="103"/>
  <c r="D21" i="103"/>
  <c r="E21" i="103"/>
  <c r="F21" i="103"/>
  <c r="G21" i="103"/>
  <c r="H21" i="103"/>
  <c r="I21" i="103"/>
  <c r="J21" i="103"/>
  <c r="K21" i="103"/>
  <c r="L21" i="103"/>
  <c r="M21" i="103"/>
  <c r="N21" i="103"/>
  <c r="O21" i="103"/>
  <c r="P21" i="103"/>
  <c r="Q21" i="103"/>
  <c r="R21" i="103"/>
  <c r="S21" i="103"/>
  <c r="T21" i="103"/>
  <c r="U21" i="103"/>
  <c r="V21" i="103"/>
  <c r="W21" i="103"/>
  <c r="X21" i="103"/>
  <c r="B22" i="103"/>
  <c r="C22" i="103"/>
  <c r="D22" i="103"/>
  <c r="E22" i="103"/>
  <c r="F22" i="103"/>
  <c r="G22" i="103"/>
  <c r="H22" i="103"/>
  <c r="I22" i="103"/>
  <c r="J22" i="103"/>
  <c r="K22" i="103"/>
  <c r="L22" i="103"/>
  <c r="M22" i="103"/>
  <c r="N22" i="103"/>
  <c r="O22" i="103"/>
  <c r="P22" i="103"/>
  <c r="Q22" i="103"/>
  <c r="R22" i="103"/>
  <c r="S22" i="103"/>
  <c r="T22" i="103"/>
  <c r="U22" i="103"/>
  <c r="V22" i="103"/>
  <c r="W22" i="103"/>
  <c r="X22" i="103"/>
  <c r="B23" i="103"/>
  <c r="C23" i="103"/>
  <c r="D23" i="103"/>
  <c r="E23" i="103"/>
  <c r="F23" i="103"/>
  <c r="G23" i="103"/>
  <c r="H23" i="103"/>
  <c r="I23" i="103"/>
  <c r="J23" i="103"/>
  <c r="K23" i="103"/>
  <c r="L23" i="103"/>
  <c r="M23" i="103"/>
  <c r="N23" i="103"/>
  <c r="O23" i="103"/>
  <c r="P23" i="103"/>
  <c r="Q23" i="103"/>
  <c r="R23" i="103"/>
  <c r="S23" i="103"/>
  <c r="T23" i="103"/>
  <c r="U23" i="103"/>
  <c r="V23" i="103"/>
  <c r="W23" i="103"/>
  <c r="X23" i="103"/>
  <c r="A24" i="103"/>
  <c r="B24" i="103"/>
  <c r="C24" i="103"/>
  <c r="D24" i="103"/>
  <c r="E24" i="103"/>
  <c r="F24" i="103"/>
  <c r="G24" i="103"/>
  <c r="H24" i="103"/>
  <c r="I24" i="103"/>
  <c r="J24" i="103"/>
  <c r="K24" i="103"/>
  <c r="L24" i="103"/>
  <c r="M24" i="103"/>
  <c r="N24" i="103"/>
  <c r="O24" i="103"/>
  <c r="P24" i="103"/>
  <c r="Q24" i="103"/>
  <c r="R24" i="103"/>
  <c r="S24" i="103"/>
  <c r="T24" i="103"/>
  <c r="U24" i="103"/>
  <c r="V24" i="103"/>
  <c r="W24" i="103"/>
  <c r="X24" i="103"/>
  <c r="B25" i="103"/>
  <c r="C25" i="103"/>
  <c r="D25" i="103"/>
  <c r="E25" i="103"/>
  <c r="F25" i="103"/>
  <c r="G25" i="103"/>
  <c r="H25" i="103"/>
  <c r="I25" i="103"/>
  <c r="J25" i="103"/>
  <c r="K25" i="103"/>
  <c r="L25" i="103"/>
  <c r="M25" i="103"/>
  <c r="N25" i="103"/>
  <c r="O25" i="103"/>
  <c r="P25" i="103"/>
  <c r="Q25" i="103"/>
  <c r="R25" i="103"/>
  <c r="S25" i="103"/>
  <c r="T25" i="103"/>
  <c r="U25" i="103"/>
  <c r="V25" i="103"/>
  <c r="W25" i="103"/>
  <c r="X25" i="103"/>
  <c r="B26" i="103"/>
  <c r="C26" i="103"/>
  <c r="D26" i="103"/>
  <c r="E26" i="103"/>
  <c r="F26" i="103"/>
  <c r="G26" i="103"/>
  <c r="H26" i="103"/>
  <c r="I26" i="103"/>
  <c r="J26" i="103"/>
  <c r="K26" i="103"/>
  <c r="L26" i="103"/>
  <c r="M26" i="103"/>
  <c r="N26" i="103"/>
  <c r="O26" i="103"/>
  <c r="P26" i="103"/>
  <c r="Q26" i="103"/>
  <c r="R26" i="103"/>
  <c r="S26" i="103"/>
  <c r="T26" i="103"/>
  <c r="U26" i="103"/>
  <c r="V26" i="103"/>
  <c r="W26" i="103"/>
  <c r="X26" i="103"/>
  <c r="B27" i="103"/>
  <c r="C27" i="103"/>
  <c r="D27" i="103"/>
  <c r="E27" i="103"/>
  <c r="F27" i="103"/>
  <c r="G27" i="103"/>
  <c r="H27" i="103"/>
  <c r="I27" i="103"/>
  <c r="J27" i="103"/>
  <c r="K27" i="103"/>
  <c r="L27" i="103"/>
  <c r="M27" i="103"/>
  <c r="N27" i="103"/>
  <c r="O27" i="103"/>
  <c r="P27" i="103"/>
  <c r="Q27" i="103"/>
  <c r="R27" i="103"/>
  <c r="S27" i="103"/>
  <c r="T27" i="103"/>
  <c r="U27" i="103"/>
  <c r="V27" i="103"/>
  <c r="W27" i="103"/>
  <c r="X27" i="103"/>
  <c r="A28" i="103"/>
  <c r="B28" i="103"/>
  <c r="C28" i="103"/>
  <c r="D28" i="103"/>
  <c r="E28" i="103"/>
  <c r="F28" i="103"/>
  <c r="G28" i="103"/>
  <c r="H28" i="103"/>
  <c r="I28" i="103"/>
  <c r="J28" i="103"/>
  <c r="K28" i="103"/>
  <c r="L28" i="103"/>
  <c r="M28" i="103"/>
  <c r="N28" i="103"/>
  <c r="O28" i="103"/>
  <c r="P28" i="103"/>
  <c r="Q28" i="103"/>
  <c r="R28" i="103"/>
  <c r="S28" i="103"/>
  <c r="T28" i="103"/>
  <c r="U28" i="103"/>
  <c r="V28" i="103"/>
  <c r="W28" i="103"/>
  <c r="X28" i="103"/>
  <c r="B29" i="103"/>
  <c r="C29" i="103"/>
  <c r="D29" i="103"/>
  <c r="E29" i="103"/>
  <c r="F29" i="103"/>
  <c r="G29" i="103"/>
  <c r="H29" i="103"/>
  <c r="I29" i="103"/>
  <c r="J29" i="103"/>
  <c r="K29" i="103"/>
  <c r="L29" i="103"/>
  <c r="M29" i="103"/>
  <c r="N29" i="103"/>
  <c r="O29" i="103"/>
  <c r="P29" i="103"/>
  <c r="Q29" i="103"/>
  <c r="R29" i="103"/>
  <c r="S29" i="103"/>
  <c r="T29" i="103"/>
  <c r="U29" i="103"/>
  <c r="V29" i="103"/>
  <c r="W29" i="103"/>
  <c r="X29" i="103"/>
  <c r="B30" i="103"/>
  <c r="C30" i="103"/>
  <c r="D30" i="103"/>
  <c r="E30" i="103"/>
  <c r="F30" i="103"/>
  <c r="G30" i="103"/>
  <c r="H30" i="103"/>
  <c r="I30" i="103"/>
  <c r="J30" i="103"/>
  <c r="K30" i="103"/>
  <c r="L30" i="103"/>
  <c r="M30" i="103"/>
  <c r="N30" i="103"/>
  <c r="O30" i="103"/>
  <c r="P30" i="103"/>
  <c r="Q30" i="103"/>
  <c r="R30" i="103"/>
  <c r="S30" i="103"/>
  <c r="T30" i="103"/>
  <c r="U30" i="103"/>
  <c r="V30" i="103"/>
  <c r="W30" i="103"/>
  <c r="X30" i="103"/>
  <c r="A37" i="103"/>
  <c r="A4" i="103"/>
  <c r="G37" i="103"/>
  <c r="F4" i="103"/>
  <c r="A39" i="103"/>
  <c r="A6" i="103"/>
  <c r="G39" i="103"/>
  <c r="N6" i="103"/>
  <c r="B82" i="117"/>
  <c r="C82" i="117"/>
  <c r="D82" i="117"/>
  <c r="E82" i="117"/>
  <c r="F82" i="117"/>
  <c r="G82" i="117"/>
  <c r="H82" i="117"/>
  <c r="I82" i="117"/>
  <c r="J82" i="117"/>
  <c r="K82" i="117"/>
  <c r="L82" i="117"/>
  <c r="M82" i="117"/>
  <c r="N82" i="117"/>
  <c r="O82" i="117"/>
  <c r="P82" i="117"/>
  <c r="Q82" i="117"/>
  <c r="R82" i="117"/>
  <c r="S82" i="117"/>
  <c r="T82" i="117"/>
  <c r="U82" i="117"/>
  <c r="V82" i="117"/>
  <c r="W82" i="117"/>
  <c r="X82" i="117"/>
  <c r="Y82" i="117"/>
  <c r="B83" i="117"/>
  <c r="C83" i="117"/>
  <c r="D83" i="117"/>
  <c r="E83" i="117"/>
  <c r="F83" i="117"/>
  <c r="G83" i="117"/>
  <c r="H83" i="117"/>
  <c r="I83" i="117"/>
  <c r="J83" i="117"/>
  <c r="K83" i="117"/>
  <c r="L83" i="117"/>
  <c r="M83" i="117"/>
  <c r="N83" i="117"/>
  <c r="O83" i="117"/>
  <c r="P83" i="117"/>
  <c r="Q83" i="117"/>
  <c r="R83" i="117"/>
  <c r="S83" i="117"/>
  <c r="T83" i="117"/>
  <c r="U83" i="117"/>
  <c r="V83" i="117"/>
  <c r="W83" i="117"/>
  <c r="X83" i="117"/>
  <c r="Y83" i="117"/>
  <c r="B84" i="117"/>
  <c r="C84" i="117"/>
  <c r="D84" i="117"/>
  <c r="E84" i="117"/>
  <c r="F84" i="117"/>
  <c r="G84" i="117"/>
  <c r="H84" i="117"/>
  <c r="I84" i="117"/>
  <c r="J84" i="117"/>
  <c r="K84" i="117"/>
  <c r="L84" i="117"/>
  <c r="M84" i="117"/>
  <c r="N84" i="117"/>
  <c r="O84" i="117"/>
  <c r="P84" i="117"/>
  <c r="Q84" i="117"/>
  <c r="R84" i="117"/>
  <c r="S84" i="117"/>
  <c r="T84" i="117"/>
  <c r="U84" i="117"/>
  <c r="V84" i="117"/>
  <c r="W84" i="117"/>
  <c r="X84" i="117"/>
  <c r="Y84" i="117"/>
  <c r="B85" i="117"/>
  <c r="C85" i="117"/>
  <c r="D85" i="117"/>
  <c r="E85" i="117"/>
  <c r="F85" i="117"/>
  <c r="G85" i="117"/>
  <c r="H85" i="117"/>
  <c r="I85" i="117"/>
  <c r="J85" i="117"/>
  <c r="K85" i="117"/>
  <c r="L85" i="117"/>
  <c r="M85" i="117"/>
  <c r="N85" i="117"/>
  <c r="O85" i="117"/>
  <c r="P85" i="117"/>
  <c r="Q85" i="117"/>
  <c r="R85" i="117"/>
  <c r="S85" i="117"/>
  <c r="T85" i="117"/>
  <c r="U85" i="117"/>
  <c r="V85" i="117"/>
  <c r="W85" i="117"/>
  <c r="X85" i="117"/>
  <c r="Y85" i="117"/>
  <c r="B86" i="117"/>
  <c r="C86" i="117"/>
  <c r="D86" i="117"/>
  <c r="E86" i="117"/>
  <c r="F86" i="117"/>
  <c r="G86" i="117"/>
  <c r="H86" i="117"/>
  <c r="I86" i="117"/>
  <c r="J86" i="117"/>
  <c r="K86" i="117"/>
  <c r="L86" i="117"/>
  <c r="M86" i="117"/>
  <c r="N86" i="117"/>
  <c r="O86" i="117"/>
  <c r="P86" i="117"/>
  <c r="Q86" i="117"/>
  <c r="R86" i="117"/>
  <c r="S86" i="117"/>
  <c r="T86" i="117"/>
  <c r="U86" i="117"/>
  <c r="V86" i="117"/>
  <c r="W86" i="117"/>
  <c r="X86" i="117"/>
  <c r="Y86" i="117"/>
  <c r="B87" i="117"/>
  <c r="C87" i="117"/>
  <c r="D87" i="117"/>
  <c r="E87" i="117"/>
  <c r="F87" i="117"/>
  <c r="G87" i="117"/>
  <c r="H87" i="117"/>
  <c r="I87" i="117"/>
  <c r="J87" i="117"/>
  <c r="K87" i="117"/>
  <c r="L87" i="117"/>
  <c r="M87" i="117"/>
  <c r="N87" i="117"/>
  <c r="O87" i="117"/>
  <c r="P87" i="117"/>
  <c r="Q87" i="117"/>
  <c r="R87" i="117"/>
  <c r="S87" i="117"/>
  <c r="T87" i="117"/>
  <c r="U87" i="117"/>
  <c r="V87" i="117"/>
  <c r="W87" i="117"/>
  <c r="X87" i="117"/>
  <c r="Y87" i="117"/>
  <c r="B88" i="117"/>
  <c r="C88" i="117"/>
  <c r="D88" i="117"/>
  <c r="E88" i="117"/>
  <c r="F88" i="117"/>
  <c r="G88" i="117"/>
  <c r="H88" i="117"/>
  <c r="I88" i="117"/>
  <c r="J88" i="117"/>
  <c r="K88" i="117"/>
  <c r="L88" i="117"/>
  <c r="M88" i="117"/>
  <c r="N88" i="117"/>
  <c r="O88" i="117"/>
  <c r="P88" i="117"/>
  <c r="Q88" i="117"/>
  <c r="R88" i="117"/>
  <c r="S88" i="117"/>
  <c r="T88" i="117"/>
  <c r="U88" i="117"/>
  <c r="V88" i="117"/>
  <c r="W88" i="117"/>
  <c r="X88" i="117"/>
  <c r="Y88" i="117"/>
  <c r="B89" i="117"/>
  <c r="C89" i="117"/>
  <c r="D89" i="117"/>
  <c r="E89" i="117"/>
  <c r="F89" i="117"/>
  <c r="G89" i="117"/>
  <c r="H89" i="117"/>
  <c r="I89" i="117"/>
  <c r="J89" i="117"/>
  <c r="K89" i="117"/>
  <c r="L89" i="117"/>
  <c r="M89" i="117"/>
  <c r="N89" i="117"/>
  <c r="O89" i="117"/>
  <c r="P89" i="117"/>
  <c r="Q89" i="117"/>
  <c r="R89" i="117"/>
  <c r="S89" i="117"/>
  <c r="T89" i="117"/>
  <c r="U89" i="117"/>
  <c r="V89" i="117"/>
  <c r="W89" i="117"/>
  <c r="X89" i="117"/>
  <c r="Y89" i="117"/>
  <c r="B81" i="117"/>
  <c r="C81" i="117"/>
  <c r="D81" i="117"/>
  <c r="E81" i="117"/>
  <c r="F81" i="117"/>
  <c r="G81" i="117"/>
  <c r="H81" i="117"/>
  <c r="I81" i="117"/>
  <c r="J81" i="117"/>
  <c r="K81" i="117"/>
  <c r="L81" i="117"/>
  <c r="M81" i="117"/>
  <c r="N81" i="117"/>
  <c r="O81" i="117"/>
  <c r="P81" i="117"/>
  <c r="Q81" i="117"/>
  <c r="R81" i="117"/>
  <c r="S81" i="117"/>
  <c r="T81" i="117"/>
  <c r="U81" i="117"/>
  <c r="V81" i="117"/>
  <c r="W81" i="117"/>
  <c r="X81" i="117"/>
  <c r="Y81" i="117"/>
  <c r="C100" i="112"/>
  <c r="D100" i="112"/>
  <c r="E100" i="112"/>
  <c r="F100" i="112"/>
  <c r="G100" i="112"/>
  <c r="H100" i="112"/>
  <c r="I100" i="112"/>
  <c r="J100" i="112"/>
  <c r="K100" i="112"/>
  <c r="L100" i="112"/>
  <c r="M100" i="112"/>
  <c r="N100" i="112"/>
  <c r="O100" i="112"/>
  <c r="P100" i="112"/>
  <c r="Q100" i="112"/>
  <c r="R100" i="112"/>
  <c r="S100" i="112"/>
  <c r="T100" i="112"/>
  <c r="U100" i="112"/>
  <c r="V100" i="112"/>
  <c r="W100" i="112"/>
  <c r="X100" i="112"/>
  <c r="Y100" i="112"/>
  <c r="C101" i="112"/>
  <c r="D101" i="112"/>
  <c r="E101" i="112"/>
  <c r="F101" i="112"/>
  <c r="G101" i="112"/>
  <c r="H101" i="112"/>
  <c r="I101" i="112"/>
  <c r="J101" i="112"/>
  <c r="K101" i="112"/>
  <c r="L101" i="112"/>
  <c r="M101" i="112"/>
  <c r="N101" i="112"/>
  <c r="O101" i="112"/>
  <c r="P101" i="112"/>
  <c r="Q101" i="112"/>
  <c r="R101" i="112"/>
  <c r="S101" i="112"/>
  <c r="T101" i="112"/>
  <c r="U101" i="112"/>
  <c r="V101" i="112"/>
  <c r="W101" i="112"/>
  <c r="X101" i="112"/>
  <c r="Y101" i="112"/>
  <c r="C102" i="112"/>
  <c r="D102" i="112"/>
  <c r="E102" i="112"/>
  <c r="F102" i="112"/>
  <c r="G102" i="112"/>
  <c r="H102" i="112"/>
  <c r="I102" i="112"/>
  <c r="J102" i="112"/>
  <c r="K102" i="112"/>
  <c r="L102" i="112"/>
  <c r="M102" i="112"/>
  <c r="N102" i="112"/>
  <c r="O102" i="112"/>
  <c r="P102" i="112"/>
  <c r="Q102" i="112"/>
  <c r="R102" i="112"/>
  <c r="S102" i="112"/>
  <c r="T102" i="112"/>
  <c r="U102" i="112"/>
  <c r="V102" i="112"/>
  <c r="W102" i="112"/>
  <c r="X102" i="112"/>
  <c r="Y102" i="112"/>
  <c r="C104" i="112"/>
  <c r="D104" i="112"/>
  <c r="E104" i="112"/>
  <c r="F104" i="112"/>
  <c r="G104" i="112"/>
  <c r="H104" i="112"/>
  <c r="I104" i="112"/>
  <c r="J104" i="112"/>
  <c r="K104" i="112"/>
  <c r="L104" i="112"/>
  <c r="M104" i="112"/>
  <c r="N104" i="112"/>
  <c r="O104" i="112"/>
  <c r="P104" i="112"/>
  <c r="Q104" i="112"/>
  <c r="R104" i="112"/>
  <c r="S104" i="112"/>
  <c r="T104" i="112"/>
  <c r="U104" i="112"/>
  <c r="V104" i="112"/>
  <c r="W104" i="112"/>
  <c r="X104" i="112"/>
  <c r="Y104" i="112"/>
  <c r="C105" i="112"/>
  <c r="D105" i="112"/>
  <c r="E105" i="112"/>
  <c r="F105" i="112"/>
  <c r="G105" i="112"/>
  <c r="H105" i="112"/>
  <c r="I105" i="112"/>
  <c r="J105" i="112"/>
  <c r="K105" i="112"/>
  <c r="L105" i="112"/>
  <c r="M105" i="112"/>
  <c r="N105" i="112"/>
  <c r="O105" i="112"/>
  <c r="P105" i="112"/>
  <c r="Q105" i="112"/>
  <c r="R105" i="112"/>
  <c r="S105" i="112"/>
  <c r="T105" i="112"/>
  <c r="U105" i="112"/>
  <c r="V105" i="112"/>
  <c r="W105" i="112"/>
  <c r="X105" i="112"/>
  <c r="Y105" i="112"/>
  <c r="C106" i="112"/>
  <c r="D106" i="112"/>
  <c r="E106" i="112"/>
  <c r="F106" i="112"/>
  <c r="G106" i="112"/>
  <c r="H106" i="112"/>
  <c r="I106" i="112"/>
  <c r="J106" i="112"/>
  <c r="K106" i="112"/>
  <c r="L106" i="112"/>
  <c r="M106" i="112"/>
  <c r="N106" i="112"/>
  <c r="O106" i="112"/>
  <c r="P106" i="112"/>
  <c r="Q106" i="112"/>
  <c r="R106" i="112"/>
  <c r="S106" i="112"/>
  <c r="T106" i="112"/>
  <c r="U106" i="112"/>
  <c r="V106" i="112"/>
  <c r="W106" i="112"/>
  <c r="X106" i="112"/>
  <c r="Y106" i="112"/>
  <c r="B85" i="112"/>
  <c r="C85" i="112"/>
  <c r="D85" i="112"/>
  <c r="E85" i="112"/>
  <c r="F85" i="112"/>
  <c r="G85" i="112"/>
  <c r="H85" i="112"/>
  <c r="I85" i="112"/>
  <c r="J85" i="112"/>
  <c r="K85" i="112"/>
  <c r="L85" i="112"/>
  <c r="M85" i="112"/>
  <c r="N85" i="112"/>
  <c r="O85" i="112"/>
  <c r="P85" i="112"/>
  <c r="Q85" i="112"/>
  <c r="R85" i="112"/>
  <c r="S85" i="112"/>
  <c r="T85" i="112"/>
  <c r="U85" i="112"/>
  <c r="V85" i="112"/>
  <c r="W85" i="112"/>
  <c r="X85" i="112"/>
  <c r="Y85" i="112"/>
  <c r="B86" i="112"/>
  <c r="C86" i="112"/>
  <c r="D86" i="112"/>
  <c r="E86" i="112"/>
  <c r="F86" i="112"/>
  <c r="G86" i="112"/>
  <c r="H86" i="112"/>
  <c r="I86" i="112"/>
  <c r="J86" i="112"/>
  <c r="K86" i="112"/>
  <c r="L86" i="112"/>
  <c r="M86" i="112"/>
  <c r="N86" i="112"/>
  <c r="O86" i="112"/>
  <c r="P86" i="112"/>
  <c r="Q86" i="112"/>
  <c r="R86" i="112"/>
  <c r="S86" i="112"/>
  <c r="T86" i="112"/>
  <c r="U86" i="112"/>
  <c r="V86" i="112"/>
  <c r="W86" i="112"/>
  <c r="X86" i="112"/>
  <c r="Y86" i="112"/>
  <c r="B87" i="112"/>
  <c r="C87" i="112"/>
  <c r="D87" i="112"/>
  <c r="E87" i="112"/>
  <c r="F87" i="112"/>
  <c r="G87" i="112"/>
  <c r="H87" i="112"/>
  <c r="I87" i="112"/>
  <c r="J87" i="112"/>
  <c r="K87" i="112"/>
  <c r="L87" i="112"/>
  <c r="M87" i="112"/>
  <c r="N87" i="112"/>
  <c r="O87" i="112"/>
  <c r="P87" i="112"/>
  <c r="Q87" i="112"/>
  <c r="R87" i="112"/>
  <c r="S87" i="112"/>
  <c r="T87" i="112"/>
  <c r="U87" i="112"/>
  <c r="V87" i="112"/>
  <c r="W87" i="112"/>
  <c r="X87" i="112"/>
  <c r="Y87" i="112"/>
  <c r="B88" i="112"/>
  <c r="C88" i="112"/>
  <c r="D88" i="112"/>
  <c r="E88" i="112"/>
  <c r="F88" i="112"/>
  <c r="G88" i="112"/>
  <c r="H88" i="112"/>
  <c r="I88" i="112"/>
  <c r="J88" i="112"/>
  <c r="K88" i="112"/>
  <c r="L88" i="112"/>
  <c r="M88" i="112"/>
  <c r="N88" i="112"/>
  <c r="O88" i="112"/>
  <c r="P88" i="112"/>
  <c r="Q88" i="112"/>
  <c r="R88" i="112"/>
  <c r="S88" i="112"/>
  <c r="T88" i="112"/>
  <c r="U88" i="112"/>
  <c r="V88" i="112"/>
  <c r="W88" i="112"/>
  <c r="X88" i="112"/>
  <c r="Y88" i="112"/>
  <c r="B89" i="112"/>
  <c r="C89" i="112"/>
  <c r="D89" i="112"/>
  <c r="E89" i="112"/>
  <c r="F89" i="112"/>
  <c r="G89" i="112"/>
  <c r="H89" i="112"/>
  <c r="I89" i="112"/>
  <c r="J89" i="112"/>
  <c r="K89" i="112"/>
  <c r="L89" i="112"/>
  <c r="M89" i="112"/>
  <c r="N89" i="112"/>
  <c r="O89" i="112"/>
  <c r="P89" i="112"/>
  <c r="Q89" i="112"/>
  <c r="R89" i="112"/>
  <c r="S89" i="112"/>
  <c r="T89" i="112"/>
  <c r="U89" i="112"/>
  <c r="V89" i="112"/>
  <c r="W89" i="112"/>
  <c r="X89" i="112"/>
  <c r="Y89" i="112"/>
  <c r="B90" i="112"/>
  <c r="C90" i="112"/>
  <c r="D90" i="112"/>
  <c r="E90" i="112"/>
  <c r="F90" i="112"/>
  <c r="G90" i="112"/>
  <c r="H90" i="112"/>
  <c r="I90" i="112"/>
  <c r="J90" i="112"/>
  <c r="K90" i="112"/>
  <c r="L90" i="112"/>
  <c r="M90" i="112"/>
  <c r="N90" i="112"/>
  <c r="O90" i="112"/>
  <c r="P90" i="112"/>
  <c r="Q90" i="112"/>
  <c r="R90" i="112"/>
  <c r="S90" i="112"/>
  <c r="T90" i="112"/>
  <c r="U90" i="112"/>
  <c r="V90" i="112"/>
  <c r="W90" i="112"/>
  <c r="X90" i="112"/>
  <c r="Y90" i="112"/>
  <c r="B91" i="112"/>
  <c r="C91" i="112"/>
  <c r="D91" i="112"/>
  <c r="E91" i="112"/>
  <c r="F91" i="112"/>
  <c r="G91" i="112"/>
  <c r="H91" i="112"/>
  <c r="I91" i="112"/>
  <c r="J91" i="112"/>
  <c r="K91" i="112"/>
  <c r="L91" i="112"/>
  <c r="M91" i="112"/>
  <c r="N91" i="112"/>
  <c r="O91" i="112"/>
  <c r="P91" i="112"/>
  <c r="Q91" i="112"/>
  <c r="R91" i="112"/>
  <c r="S91" i="112"/>
  <c r="T91" i="112"/>
  <c r="U91" i="112"/>
  <c r="V91" i="112"/>
  <c r="W91" i="112"/>
  <c r="X91" i="112"/>
  <c r="Y91" i="112"/>
  <c r="B92" i="112"/>
  <c r="C92" i="112"/>
  <c r="D92" i="112"/>
  <c r="E92" i="112"/>
  <c r="F92" i="112"/>
  <c r="G92" i="112"/>
  <c r="H92" i="112"/>
  <c r="I92" i="112"/>
  <c r="J92" i="112"/>
  <c r="K92" i="112"/>
  <c r="L92" i="112"/>
  <c r="M92" i="112"/>
  <c r="N92" i="112"/>
  <c r="O92" i="112"/>
  <c r="P92" i="112"/>
  <c r="Q92" i="112"/>
  <c r="R92" i="112"/>
  <c r="S92" i="112"/>
  <c r="T92" i="112"/>
  <c r="U92" i="112"/>
  <c r="V92" i="112"/>
  <c r="W92" i="112"/>
  <c r="X92" i="112"/>
  <c r="Y92" i="112"/>
  <c r="B93" i="112"/>
  <c r="C93" i="112"/>
  <c r="D93" i="112"/>
  <c r="E93" i="112"/>
  <c r="F93" i="112"/>
  <c r="G93" i="112"/>
  <c r="H93" i="112"/>
  <c r="I93" i="112"/>
  <c r="J93" i="112"/>
  <c r="K93" i="112"/>
  <c r="L93" i="112"/>
  <c r="M93" i="112"/>
  <c r="N93" i="112"/>
  <c r="O93" i="112"/>
  <c r="P93" i="112"/>
  <c r="Q93" i="112"/>
  <c r="R93" i="112"/>
  <c r="S93" i="112"/>
  <c r="T93" i="112"/>
  <c r="U93" i="112"/>
  <c r="V93" i="112"/>
  <c r="W93" i="112"/>
  <c r="X93" i="112"/>
  <c r="Y93" i="112"/>
  <c r="B94" i="112"/>
  <c r="C94" i="112"/>
  <c r="D94" i="112"/>
  <c r="E94" i="112"/>
  <c r="F94" i="112"/>
  <c r="G94" i="112"/>
  <c r="H94" i="112"/>
  <c r="I94" i="112"/>
  <c r="J94" i="112"/>
  <c r="K94" i="112"/>
  <c r="L94" i="112"/>
  <c r="M94" i="112"/>
  <c r="N94" i="112"/>
  <c r="O94" i="112"/>
  <c r="P94" i="112"/>
  <c r="Q94" i="112"/>
  <c r="R94" i="112"/>
  <c r="S94" i="112"/>
  <c r="T94" i="112"/>
  <c r="U94" i="112"/>
  <c r="V94" i="112"/>
  <c r="W94" i="112"/>
  <c r="X94" i="112"/>
  <c r="Y94" i="112"/>
  <c r="B95" i="112"/>
  <c r="C95" i="112"/>
  <c r="D95" i="112"/>
  <c r="E95" i="112"/>
  <c r="F95" i="112"/>
  <c r="G95" i="112"/>
  <c r="H95" i="112"/>
  <c r="I95" i="112"/>
  <c r="J95" i="112"/>
  <c r="K95" i="112"/>
  <c r="L95" i="112"/>
  <c r="M95" i="112"/>
  <c r="N95" i="112"/>
  <c r="O95" i="112"/>
  <c r="P95" i="112"/>
  <c r="Q95" i="112"/>
  <c r="R95" i="112"/>
  <c r="S95" i="112"/>
  <c r="T95" i="112"/>
  <c r="U95" i="112"/>
  <c r="V95" i="112"/>
  <c r="W95" i="112"/>
  <c r="X95" i="112"/>
  <c r="Y95" i="112"/>
  <c r="B96" i="112"/>
  <c r="C96" i="112"/>
  <c r="D96" i="112"/>
  <c r="E96" i="112"/>
  <c r="F96" i="112"/>
  <c r="G96" i="112"/>
  <c r="H96" i="112"/>
  <c r="I96" i="112"/>
  <c r="J96" i="112"/>
  <c r="K96" i="112"/>
  <c r="L96" i="112"/>
  <c r="M96" i="112"/>
  <c r="N96" i="112"/>
  <c r="O96" i="112"/>
  <c r="P96" i="112"/>
  <c r="Q96" i="112"/>
  <c r="R96" i="112"/>
  <c r="S96" i="112"/>
  <c r="T96" i="112"/>
  <c r="U96" i="112"/>
  <c r="V96" i="112"/>
  <c r="W96" i="112"/>
  <c r="X96" i="112"/>
  <c r="Y96" i="112"/>
  <c r="B97" i="112"/>
  <c r="C97" i="112"/>
  <c r="D97" i="112"/>
  <c r="E97" i="112"/>
  <c r="F97" i="112"/>
  <c r="G97" i="112"/>
  <c r="H97" i="112"/>
  <c r="I97" i="112"/>
  <c r="J97" i="112"/>
  <c r="K97" i="112"/>
  <c r="L97" i="112"/>
  <c r="M97" i="112"/>
  <c r="N97" i="112"/>
  <c r="O97" i="112"/>
  <c r="P97" i="112"/>
  <c r="Q97" i="112"/>
  <c r="R97" i="112"/>
  <c r="S97" i="112"/>
  <c r="T97" i="112"/>
  <c r="U97" i="112"/>
  <c r="V97" i="112"/>
  <c r="W97" i="112"/>
  <c r="X97" i="112"/>
  <c r="Y97" i="112"/>
  <c r="B98" i="112"/>
  <c r="C98" i="112"/>
  <c r="D98" i="112"/>
  <c r="E98" i="112"/>
  <c r="F98" i="112"/>
  <c r="G98" i="112"/>
  <c r="H98" i="112"/>
  <c r="I98" i="112"/>
  <c r="J98" i="112"/>
  <c r="K98" i="112"/>
  <c r="L98" i="112"/>
  <c r="M98" i="112"/>
  <c r="N98" i="112"/>
  <c r="O98" i="112"/>
  <c r="P98" i="112"/>
  <c r="Q98" i="112"/>
  <c r="R98" i="112"/>
  <c r="S98" i="112"/>
  <c r="T98" i="112"/>
  <c r="U98" i="112"/>
  <c r="V98" i="112"/>
  <c r="W98" i="112"/>
  <c r="X98" i="112"/>
  <c r="Y98" i="112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O56" i="108"/>
  <c r="P56" i="108"/>
  <c r="Q56" i="108"/>
  <c r="R56" i="108"/>
  <c r="S56" i="108"/>
  <c r="T56" i="108"/>
  <c r="U56" i="108"/>
  <c r="V56" i="108"/>
  <c r="W56" i="108"/>
  <c r="X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O57" i="108"/>
  <c r="P57" i="108"/>
  <c r="Q57" i="108"/>
  <c r="R57" i="108"/>
  <c r="S57" i="108"/>
  <c r="T57" i="108"/>
  <c r="U57" i="108"/>
  <c r="V57" i="108"/>
  <c r="W57" i="108"/>
  <c r="X57" i="108"/>
  <c r="D55" i="108"/>
  <c r="E55" i="108"/>
  <c r="F55" i="108"/>
  <c r="G55" i="108"/>
  <c r="H55" i="108"/>
  <c r="I55" i="108"/>
  <c r="J55" i="108"/>
  <c r="K55" i="108"/>
  <c r="L55" i="108"/>
  <c r="M55" i="108"/>
  <c r="N55" i="108"/>
  <c r="O55" i="108"/>
  <c r="P55" i="108"/>
  <c r="Q55" i="108"/>
  <c r="R55" i="108"/>
  <c r="S55" i="108"/>
  <c r="T55" i="108"/>
  <c r="U55" i="108"/>
  <c r="V55" i="108"/>
  <c r="W55" i="108"/>
  <c r="X55" i="108"/>
  <c r="C55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O52" i="108"/>
  <c r="P52" i="108"/>
  <c r="Q52" i="108"/>
  <c r="R52" i="108"/>
  <c r="S52" i="108"/>
  <c r="T52" i="108"/>
  <c r="U52" i="108"/>
  <c r="V52" i="108"/>
  <c r="W52" i="108"/>
  <c r="X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O53" i="108"/>
  <c r="P53" i="108"/>
  <c r="Q53" i="108"/>
  <c r="R53" i="108"/>
  <c r="S53" i="108"/>
  <c r="T53" i="108"/>
  <c r="U53" i="108"/>
  <c r="V53" i="108"/>
  <c r="W53" i="108"/>
  <c r="X53" i="108"/>
  <c r="D51" i="108"/>
  <c r="E51" i="108"/>
  <c r="F51" i="108"/>
  <c r="G51" i="108"/>
  <c r="H51" i="108"/>
  <c r="I51" i="108"/>
  <c r="J51" i="108"/>
  <c r="K51" i="108"/>
  <c r="L51" i="108"/>
  <c r="M51" i="108"/>
  <c r="N51" i="108"/>
  <c r="O51" i="108"/>
  <c r="P51" i="108"/>
  <c r="Q51" i="108"/>
  <c r="R51" i="108"/>
  <c r="S51" i="108"/>
  <c r="T51" i="108"/>
  <c r="U51" i="108"/>
  <c r="V51" i="108"/>
  <c r="W51" i="108"/>
  <c r="X51" i="108"/>
  <c r="C51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O48" i="108"/>
  <c r="P48" i="108"/>
  <c r="Q48" i="108"/>
  <c r="R48" i="108"/>
  <c r="S48" i="108"/>
  <c r="T48" i="108"/>
  <c r="U48" i="108"/>
  <c r="V48" i="108"/>
  <c r="W48" i="108"/>
  <c r="X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O49" i="108"/>
  <c r="P49" i="108"/>
  <c r="Q49" i="108"/>
  <c r="R49" i="108"/>
  <c r="S49" i="108"/>
  <c r="T49" i="108"/>
  <c r="U49" i="108"/>
  <c r="V49" i="108"/>
  <c r="W49" i="108"/>
  <c r="X49" i="108"/>
  <c r="D47" i="108"/>
  <c r="E47" i="108"/>
  <c r="F47" i="108"/>
  <c r="G47" i="108"/>
  <c r="H47" i="108"/>
  <c r="I47" i="108"/>
  <c r="J47" i="108"/>
  <c r="K47" i="108"/>
  <c r="L47" i="108"/>
  <c r="M47" i="108"/>
  <c r="N47" i="108"/>
  <c r="O47" i="108"/>
  <c r="P47" i="108"/>
  <c r="Q47" i="108"/>
  <c r="R47" i="108"/>
  <c r="S47" i="108"/>
  <c r="T47" i="108"/>
  <c r="U47" i="108"/>
  <c r="V47" i="108"/>
  <c r="W47" i="108"/>
  <c r="X47" i="108"/>
  <c r="C47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O40" i="108"/>
  <c r="P40" i="108"/>
  <c r="Q40" i="108"/>
  <c r="R40" i="108"/>
  <c r="S40" i="108"/>
  <c r="T40" i="108"/>
  <c r="U40" i="108"/>
  <c r="V40" i="108"/>
  <c r="W40" i="108"/>
  <c r="X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O41" i="108"/>
  <c r="P41" i="108"/>
  <c r="Q41" i="108"/>
  <c r="R41" i="108"/>
  <c r="S41" i="108"/>
  <c r="T41" i="108"/>
  <c r="U41" i="108"/>
  <c r="V41" i="108"/>
  <c r="W41" i="108"/>
  <c r="X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O42" i="108"/>
  <c r="P42" i="108"/>
  <c r="Q42" i="108"/>
  <c r="R42" i="108"/>
  <c r="S42" i="108"/>
  <c r="T42" i="108"/>
  <c r="U42" i="108"/>
  <c r="V42" i="108"/>
  <c r="W42" i="108"/>
  <c r="X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O43" i="108"/>
  <c r="P43" i="108"/>
  <c r="Q43" i="108"/>
  <c r="R43" i="108"/>
  <c r="S43" i="108"/>
  <c r="T43" i="108"/>
  <c r="U43" i="108"/>
  <c r="V43" i="108"/>
  <c r="W43" i="108"/>
  <c r="X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O44" i="108"/>
  <c r="P44" i="108"/>
  <c r="Q44" i="108"/>
  <c r="R44" i="108"/>
  <c r="S44" i="108"/>
  <c r="T44" i="108"/>
  <c r="U44" i="108"/>
  <c r="V44" i="108"/>
  <c r="W44" i="108"/>
  <c r="X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O45" i="108"/>
  <c r="P45" i="108"/>
  <c r="Q45" i="108"/>
  <c r="R45" i="108"/>
  <c r="S45" i="108"/>
  <c r="T45" i="108"/>
  <c r="U45" i="108"/>
  <c r="V45" i="108"/>
  <c r="W45" i="108"/>
  <c r="X45" i="108"/>
  <c r="D39" i="108"/>
  <c r="E39" i="108"/>
  <c r="F39" i="108"/>
  <c r="G39" i="108"/>
  <c r="H39" i="108"/>
  <c r="I39" i="108"/>
  <c r="J39" i="108"/>
  <c r="K39" i="108"/>
  <c r="L39" i="108"/>
  <c r="M39" i="108"/>
  <c r="N39" i="108"/>
  <c r="O39" i="108"/>
  <c r="P39" i="108"/>
  <c r="Q39" i="108"/>
  <c r="R39" i="108"/>
  <c r="S39" i="108"/>
  <c r="T39" i="108"/>
  <c r="U39" i="108"/>
  <c r="V39" i="108"/>
  <c r="W39" i="108"/>
  <c r="X39" i="108"/>
  <c r="C39" i="108"/>
  <c r="C4" i="108"/>
  <c r="D4" i="108"/>
  <c r="E4" i="108"/>
  <c r="F4" i="108"/>
  <c r="G4" i="108"/>
  <c r="H4" i="108"/>
  <c r="I4" i="108"/>
  <c r="J4" i="108"/>
  <c r="K4" i="108"/>
  <c r="L4" i="108"/>
  <c r="M4" i="108"/>
  <c r="N4" i="108"/>
  <c r="O4" i="108"/>
  <c r="P4" i="108"/>
  <c r="Q4" i="108"/>
  <c r="R4" i="108"/>
  <c r="S4" i="108"/>
  <c r="T4" i="108"/>
  <c r="U4" i="108"/>
  <c r="V4" i="108"/>
  <c r="W4" i="108"/>
  <c r="X4" i="108"/>
  <c r="C5" i="108"/>
  <c r="D5" i="108"/>
  <c r="E5" i="108"/>
  <c r="F5" i="108"/>
  <c r="G5" i="108"/>
  <c r="H5" i="108"/>
  <c r="I5" i="108"/>
  <c r="J5" i="108"/>
  <c r="K5" i="108"/>
  <c r="L5" i="108"/>
  <c r="M5" i="108"/>
  <c r="N5" i="108"/>
  <c r="O5" i="108"/>
  <c r="P5" i="108"/>
  <c r="Q5" i="108"/>
  <c r="R5" i="108"/>
  <c r="S5" i="108"/>
  <c r="T5" i="108"/>
  <c r="U5" i="108"/>
  <c r="V5" i="108"/>
  <c r="W5" i="108"/>
  <c r="X5" i="108"/>
  <c r="C6" i="108"/>
  <c r="D6" i="108"/>
  <c r="E6" i="108"/>
  <c r="F6" i="108"/>
  <c r="G6" i="108"/>
  <c r="H6" i="108"/>
  <c r="I6" i="108"/>
  <c r="J6" i="108"/>
  <c r="K6" i="108"/>
  <c r="L6" i="108"/>
  <c r="M6" i="108"/>
  <c r="N6" i="108"/>
  <c r="O6" i="108"/>
  <c r="P6" i="108"/>
  <c r="Q6" i="108"/>
  <c r="R6" i="108"/>
  <c r="S6" i="108"/>
  <c r="T6" i="108"/>
  <c r="U6" i="108"/>
  <c r="V6" i="108"/>
  <c r="W6" i="108"/>
  <c r="X6" i="108"/>
  <c r="C7" i="108"/>
  <c r="D7" i="108"/>
  <c r="E7" i="108"/>
  <c r="F7" i="108"/>
  <c r="G7" i="108"/>
  <c r="H7" i="108"/>
  <c r="I7" i="108"/>
  <c r="J7" i="108"/>
  <c r="K7" i="108"/>
  <c r="L7" i="108"/>
  <c r="M7" i="108"/>
  <c r="N7" i="108"/>
  <c r="O7" i="108"/>
  <c r="P7" i="108"/>
  <c r="Q7" i="108"/>
  <c r="R7" i="108"/>
  <c r="S7" i="108"/>
  <c r="T7" i="108"/>
  <c r="U7" i="108"/>
  <c r="V7" i="108"/>
  <c r="W7" i="108"/>
  <c r="X7" i="108"/>
  <c r="C8" i="108"/>
  <c r="D8" i="108"/>
  <c r="E8" i="108"/>
  <c r="F8" i="108"/>
  <c r="G8" i="108"/>
  <c r="H8" i="108"/>
  <c r="I8" i="108"/>
  <c r="J8" i="108"/>
  <c r="K8" i="108"/>
  <c r="L8" i="108"/>
  <c r="M8" i="108"/>
  <c r="N8" i="108"/>
  <c r="O8" i="108"/>
  <c r="P8" i="108"/>
  <c r="Q8" i="108"/>
  <c r="R8" i="108"/>
  <c r="S8" i="108"/>
  <c r="T8" i="108"/>
  <c r="U8" i="108"/>
  <c r="V8" i="108"/>
  <c r="W8" i="108"/>
  <c r="X8" i="108"/>
  <c r="C9" i="108"/>
  <c r="D9" i="108"/>
  <c r="E9" i="108"/>
  <c r="F9" i="108"/>
  <c r="G9" i="108"/>
  <c r="H9" i="108"/>
  <c r="I9" i="108"/>
  <c r="J9" i="108"/>
  <c r="K9" i="108"/>
  <c r="L9" i="108"/>
  <c r="M9" i="108"/>
  <c r="N9" i="108"/>
  <c r="O9" i="108"/>
  <c r="P9" i="108"/>
  <c r="Q9" i="108"/>
  <c r="R9" i="108"/>
  <c r="S9" i="108"/>
  <c r="T9" i="108"/>
  <c r="U9" i="108"/>
  <c r="V9" i="108"/>
  <c r="W9" i="108"/>
  <c r="X9" i="108"/>
  <c r="C10" i="108"/>
  <c r="D10" i="108"/>
  <c r="E10" i="108"/>
  <c r="F10" i="108"/>
  <c r="G10" i="108"/>
  <c r="H10" i="108"/>
  <c r="I10" i="108"/>
  <c r="J10" i="108"/>
  <c r="K10" i="108"/>
  <c r="L10" i="108"/>
  <c r="M10" i="108"/>
  <c r="N10" i="108"/>
  <c r="O10" i="108"/>
  <c r="P10" i="108"/>
  <c r="Q10" i="108"/>
  <c r="R10" i="108"/>
  <c r="S10" i="108"/>
  <c r="T10" i="108"/>
  <c r="U10" i="108"/>
  <c r="V10" i="108"/>
  <c r="W10" i="108"/>
  <c r="X10" i="108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O11" i="108"/>
  <c r="P11" i="108"/>
  <c r="Q11" i="108"/>
  <c r="R11" i="108"/>
  <c r="S11" i="108"/>
  <c r="T11" i="108"/>
  <c r="U11" i="108"/>
  <c r="V11" i="108"/>
  <c r="W11" i="108"/>
  <c r="X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O12" i="108"/>
  <c r="P12" i="108"/>
  <c r="Q12" i="108"/>
  <c r="R12" i="108"/>
  <c r="S12" i="108"/>
  <c r="T12" i="108"/>
  <c r="U12" i="108"/>
  <c r="V12" i="108"/>
  <c r="W12" i="108"/>
  <c r="X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O13" i="108"/>
  <c r="P13" i="108"/>
  <c r="Q13" i="108"/>
  <c r="R13" i="108"/>
  <c r="S13" i="108"/>
  <c r="T13" i="108"/>
  <c r="U13" i="108"/>
  <c r="V13" i="108"/>
  <c r="W13" i="108"/>
  <c r="X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O14" i="108"/>
  <c r="P14" i="108"/>
  <c r="Q14" i="108"/>
  <c r="R14" i="108"/>
  <c r="S14" i="108"/>
  <c r="T14" i="108"/>
  <c r="U14" i="108"/>
  <c r="V14" i="108"/>
  <c r="W14" i="108"/>
  <c r="X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O15" i="108"/>
  <c r="P15" i="108"/>
  <c r="Q15" i="108"/>
  <c r="R15" i="108"/>
  <c r="S15" i="108"/>
  <c r="T15" i="108"/>
  <c r="U15" i="108"/>
  <c r="V15" i="108"/>
  <c r="W15" i="108"/>
  <c r="X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O16" i="108"/>
  <c r="P16" i="108"/>
  <c r="Q16" i="108"/>
  <c r="R16" i="108"/>
  <c r="S16" i="108"/>
  <c r="T16" i="108"/>
  <c r="U16" i="108"/>
  <c r="V16" i="108"/>
  <c r="W16" i="108"/>
  <c r="X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O17" i="108"/>
  <c r="P17" i="108"/>
  <c r="Q17" i="108"/>
  <c r="R17" i="108"/>
  <c r="S17" i="108"/>
  <c r="T17" i="108"/>
  <c r="U17" i="108"/>
  <c r="V17" i="108"/>
  <c r="W17" i="108"/>
  <c r="X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O18" i="108"/>
  <c r="P18" i="108"/>
  <c r="Q18" i="108"/>
  <c r="R18" i="108"/>
  <c r="S18" i="108"/>
  <c r="T18" i="108"/>
  <c r="U18" i="108"/>
  <c r="V18" i="108"/>
  <c r="W18" i="108"/>
  <c r="X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O19" i="108"/>
  <c r="P19" i="108"/>
  <c r="Q19" i="108"/>
  <c r="R19" i="108"/>
  <c r="S19" i="108"/>
  <c r="T19" i="108"/>
  <c r="U19" i="108"/>
  <c r="V19" i="108"/>
  <c r="W19" i="108"/>
  <c r="X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O20" i="108"/>
  <c r="P20" i="108"/>
  <c r="Q20" i="108"/>
  <c r="R20" i="108"/>
  <c r="S20" i="108"/>
  <c r="T20" i="108"/>
  <c r="U20" i="108"/>
  <c r="V20" i="108"/>
  <c r="W20" i="108"/>
  <c r="X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O21" i="108"/>
  <c r="P21" i="108"/>
  <c r="Q21" i="108"/>
  <c r="R21" i="108"/>
  <c r="S21" i="108"/>
  <c r="T21" i="108"/>
  <c r="U21" i="108"/>
  <c r="V21" i="108"/>
  <c r="W21" i="108"/>
  <c r="X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O22" i="108"/>
  <c r="P22" i="108"/>
  <c r="Q22" i="108"/>
  <c r="R22" i="108"/>
  <c r="S22" i="108"/>
  <c r="T22" i="108"/>
  <c r="U22" i="108"/>
  <c r="V22" i="108"/>
  <c r="W22" i="108"/>
  <c r="X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O23" i="108"/>
  <c r="P23" i="108"/>
  <c r="Q23" i="108"/>
  <c r="R23" i="108"/>
  <c r="S23" i="108"/>
  <c r="T23" i="108"/>
  <c r="U23" i="108"/>
  <c r="V23" i="108"/>
  <c r="W23" i="108"/>
  <c r="X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O24" i="108"/>
  <c r="P24" i="108"/>
  <c r="Q24" i="108"/>
  <c r="R24" i="108"/>
  <c r="S24" i="108"/>
  <c r="T24" i="108"/>
  <c r="U24" i="108"/>
  <c r="V24" i="108"/>
  <c r="W24" i="108"/>
  <c r="X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O25" i="108"/>
  <c r="P25" i="108"/>
  <c r="Q25" i="108"/>
  <c r="R25" i="108"/>
  <c r="S25" i="108"/>
  <c r="T25" i="108"/>
  <c r="U25" i="108"/>
  <c r="V25" i="108"/>
  <c r="W25" i="108"/>
  <c r="X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O26" i="108"/>
  <c r="P26" i="108"/>
  <c r="Q26" i="108"/>
  <c r="R26" i="108"/>
  <c r="S26" i="108"/>
  <c r="T26" i="108"/>
  <c r="U26" i="108"/>
  <c r="V26" i="108"/>
  <c r="W26" i="108"/>
  <c r="X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O27" i="108"/>
  <c r="P27" i="108"/>
  <c r="Q27" i="108"/>
  <c r="R27" i="108"/>
  <c r="S27" i="108"/>
  <c r="T27" i="108"/>
  <c r="U27" i="108"/>
  <c r="V27" i="108"/>
  <c r="W27" i="108"/>
  <c r="X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O28" i="108"/>
  <c r="P28" i="108"/>
  <c r="Q28" i="108"/>
  <c r="R28" i="108"/>
  <c r="S28" i="108"/>
  <c r="T28" i="108"/>
  <c r="U28" i="108"/>
  <c r="V28" i="108"/>
  <c r="W28" i="108"/>
  <c r="X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O29" i="108"/>
  <c r="P29" i="108"/>
  <c r="Q29" i="108"/>
  <c r="R29" i="108"/>
  <c r="S29" i="108"/>
  <c r="T29" i="108"/>
  <c r="U29" i="108"/>
  <c r="V29" i="108"/>
  <c r="W29" i="108"/>
  <c r="X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O30" i="108"/>
  <c r="P30" i="108"/>
  <c r="Q30" i="108"/>
  <c r="R30" i="108"/>
  <c r="S30" i="108"/>
  <c r="T30" i="108"/>
  <c r="U30" i="108"/>
  <c r="V30" i="108"/>
  <c r="W30" i="108"/>
  <c r="X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O31" i="108"/>
  <c r="P31" i="108"/>
  <c r="Q31" i="108"/>
  <c r="R31" i="108"/>
  <c r="S31" i="108"/>
  <c r="T31" i="108"/>
  <c r="U31" i="108"/>
  <c r="V31" i="108"/>
  <c r="W31" i="108"/>
  <c r="X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O32" i="108"/>
  <c r="P32" i="108"/>
  <c r="Q32" i="108"/>
  <c r="R32" i="108"/>
  <c r="S32" i="108"/>
  <c r="T32" i="108"/>
  <c r="U32" i="108"/>
  <c r="V32" i="108"/>
  <c r="W32" i="108"/>
  <c r="X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O33" i="108"/>
  <c r="P33" i="108"/>
  <c r="Q33" i="108"/>
  <c r="R33" i="108"/>
  <c r="S33" i="108"/>
  <c r="T33" i="108"/>
  <c r="U33" i="108"/>
  <c r="V33" i="108"/>
  <c r="W33" i="108"/>
  <c r="X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O34" i="108"/>
  <c r="P34" i="108"/>
  <c r="Q34" i="108"/>
  <c r="R34" i="108"/>
  <c r="S34" i="108"/>
  <c r="T34" i="108"/>
  <c r="U34" i="108"/>
  <c r="V34" i="108"/>
  <c r="W34" i="108"/>
  <c r="X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O35" i="108"/>
  <c r="P35" i="108"/>
  <c r="Q35" i="108"/>
  <c r="R35" i="108"/>
  <c r="S35" i="108"/>
  <c r="T35" i="108"/>
  <c r="U35" i="108"/>
  <c r="V35" i="108"/>
  <c r="W35" i="108"/>
  <c r="X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O36" i="108"/>
  <c r="P36" i="108"/>
  <c r="Q36" i="108"/>
  <c r="R36" i="108"/>
  <c r="S36" i="108"/>
  <c r="T36" i="108"/>
  <c r="U36" i="108"/>
  <c r="V36" i="108"/>
  <c r="W36" i="108"/>
  <c r="X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O37" i="108"/>
  <c r="P37" i="108"/>
  <c r="Q37" i="108"/>
  <c r="R37" i="108"/>
  <c r="S37" i="108"/>
  <c r="T37" i="108"/>
  <c r="U37" i="108"/>
  <c r="V37" i="108"/>
  <c r="W37" i="108"/>
  <c r="X37" i="108"/>
  <c r="X3" i="108"/>
  <c r="W3" i="108"/>
  <c r="V3" i="108"/>
  <c r="U3" i="108"/>
  <c r="T3" i="108"/>
  <c r="S3" i="108"/>
  <c r="R3" i="108"/>
  <c r="Q3" i="108"/>
  <c r="P3" i="108"/>
  <c r="O3" i="108"/>
  <c r="N3" i="108"/>
  <c r="M3" i="108"/>
  <c r="L3" i="108"/>
  <c r="K3" i="108"/>
  <c r="J3" i="108"/>
  <c r="I3" i="108"/>
  <c r="H3" i="108"/>
  <c r="G3" i="108"/>
  <c r="F3" i="108"/>
  <c r="E3" i="108"/>
  <c r="D3" i="108"/>
  <c r="C3" i="108"/>
  <c r="B4" i="108"/>
  <c r="B5" i="108"/>
  <c r="B6" i="108"/>
  <c r="Y6" i="108"/>
  <c r="B7" i="108"/>
  <c r="Y7" i="108"/>
  <c r="B8" i="108"/>
  <c r="Y8" i="108"/>
  <c r="B9" i="108"/>
  <c r="Y9" i="108"/>
  <c r="B10" i="108"/>
  <c r="Y10" i="108"/>
  <c r="B11" i="108"/>
  <c r="Y11" i="108"/>
  <c r="B12" i="108"/>
  <c r="Y12" i="108"/>
  <c r="B13" i="108"/>
  <c r="Y13" i="108"/>
  <c r="B14" i="108"/>
  <c r="Y14" i="108"/>
  <c r="B15" i="108"/>
  <c r="Y15" i="108"/>
  <c r="B16" i="108"/>
  <c r="Y16" i="108"/>
  <c r="B17" i="108"/>
  <c r="Y17" i="108"/>
  <c r="B18" i="108"/>
  <c r="Y18" i="108"/>
  <c r="B19" i="108"/>
  <c r="Y19" i="108"/>
  <c r="B20" i="108"/>
  <c r="Y20" i="108"/>
  <c r="B21" i="108"/>
  <c r="Y21" i="108"/>
  <c r="B22" i="108"/>
  <c r="Y22" i="108"/>
  <c r="B23" i="108"/>
  <c r="Y23" i="108"/>
  <c r="B24" i="108"/>
  <c r="Y24" i="108"/>
  <c r="B25" i="108"/>
  <c r="Y25" i="108"/>
  <c r="B26" i="108"/>
  <c r="B27" i="108"/>
  <c r="Y27" i="108"/>
  <c r="B28" i="108"/>
  <c r="Y28" i="108"/>
  <c r="B29" i="108"/>
  <c r="Y29" i="108"/>
  <c r="B30" i="108"/>
  <c r="Y30" i="108"/>
  <c r="B31" i="108"/>
  <c r="Y31" i="108"/>
  <c r="B32" i="108"/>
  <c r="Y32" i="108"/>
  <c r="B33" i="108"/>
  <c r="Y33" i="108"/>
  <c r="B34" i="108"/>
  <c r="Y34" i="108"/>
  <c r="B35" i="108"/>
  <c r="Y35" i="108"/>
  <c r="B36" i="108"/>
  <c r="Y36" i="108"/>
  <c r="B37" i="108"/>
  <c r="Y37" i="108"/>
  <c r="B12" i="87"/>
  <c r="C12" i="87"/>
  <c r="D12" i="87"/>
  <c r="E12" i="87"/>
  <c r="F12" i="87"/>
  <c r="G12" i="87"/>
  <c r="H12" i="87"/>
  <c r="I12" i="87"/>
  <c r="J12" i="87"/>
  <c r="K12" i="87"/>
  <c r="L12" i="87"/>
  <c r="M12" i="87"/>
  <c r="N12" i="87"/>
  <c r="O12" i="87"/>
  <c r="P12" i="87"/>
  <c r="Q12" i="87"/>
  <c r="R12" i="87"/>
  <c r="S12" i="87"/>
  <c r="T12" i="87"/>
  <c r="U12" i="87"/>
  <c r="V12" i="87"/>
  <c r="W12" i="87"/>
  <c r="X12" i="87"/>
  <c r="Y12" i="87"/>
  <c r="B4" i="87"/>
  <c r="C4" i="87"/>
  <c r="D4" i="87"/>
  <c r="E4" i="87"/>
  <c r="F4" i="87"/>
  <c r="G4" i="87"/>
  <c r="H4" i="87"/>
  <c r="J4" i="87"/>
  <c r="K4" i="87"/>
  <c r="L4" i="87"/>
  <c r="M4" i="87"/>
  <c r="N4" i="87"/>
  <c r="O4" i="87"/>
  <c r="P4" i="87"/>
  <c r="Q4" i="87"/>
  <c r="R4" i="87"/>
  <c r="S4" i="87"/>
  <c r="T4" i="87"/>
  <c r="U4" i="87"/>
  <c r="V4" i="87"/>
  <c r="W4" i="87"/>
  <c r="X4" i="87"/>
  <c r="B5" i="87"/>
  <c r="C5" i="87"/>
  <c r="D5" i="87"/>
  <c r="E5" i="87"/>
  <c r="F5" i="87"/>
  <c r="G5" i="87"/>
  <c r="H5" i="87"/>
  <c r="I5" i="87"/>
  <c r="J5" i="87"/>
  <c r="K5" i="87"/>
  <c r="M5" i="87"/>
  <c r="N5" i="87"/>
  <c r="O5" i="87"/>
  <c r="P5" i="87"/>
  <c r="Q5" i="87"/>
  <c r="R5" i="87"/>
  <c r="S5" i="87"/>
  <c r="T5" i="87"/>
  <c r="U5" i="87"/>
  <c r="V5" i="87"/>
  <c r="W5" i="87"/>
  <c r="X5" i="87"/>
  <c r="B6" i="87"/>
  <c r="C6" i="87"/>
  <c r="D6" i="87"/>
  <c r="F6" i="87"/>
  <c r="G6" i="87"/>
  <c r="H6" i="87"/>
  <c r="I6" i="87"/>
  <c r="J6" i="87"/>
  <c r="K6" i="87"/>
  <c r="L6" i="87"/>
  <c r="M6" i="87"/>
  <c r="N6" i="87"/>
  <c r="O6" i="87"/>
  <c r="P6" i="87"/>
  <c r="Q6" i="87"/>
  <c r="R6" i="87"/>
  <c r="S6" i="87"/>
  <c r="T6" i="87"/>
  <c r="U6" i="87"/>
  <c r="V6" i="87"/>
  <c r="W6" i="87"/>
  <c r="X6" i="87"/>
  <c r="B7" i="87"/>
  <c r="C7" i="87"/>
  <c r="D7" i="87"/>
  <c r="E7" i="87"/>
  <c r="G7" i="87"/>
  <c r="H7" i="87"/>
  <c r="J7" i="87"/>
  <c r="K7" i="87"/>
  <c r="M7" i="87"/>
  <c r="N7" i="87"/>
  <c r="P7" i="87"/>
  <c r="Q7" i="87"/>
  <c r="S7" i="87"/>
  <c r="T7" i="87"/>
  <c r="V7" i="87"/>
  <c r="W7" i="87"/>
  <c r="B8" i="87"/>
  <c r="C8" i="87"/>
  <c r="D8" i="87"/>
  <c r="E8" i="87"/>
  <c r="F8" i="87"/>
  <c r="G8" i="87"/>
  <c r="H8" i="87"/>
  <c r="J8" i="87"/>
  <c r="K8" i="87"/>
  <c r="M8" i="87"/>
  <c r="N8" i="87"/>
  <c r="P8" i="87"/>
  <c r="Q8" i="87"/>
  <c r="S8" i="87"/>
  <c r="T8" i="87"/>
  <c r="V8" i="87"/>
  <c r="W8" i="87"/>
  <c r="B9" i="87"/>
  <c r="C9" i="87"/>
  <c r="D9" i="87"/>
  <c r="E9" i="87"/>
  <c r="F9" i="87"/>
  <c r="G9" i="87"/>
  <c r="H9" i="87"/>
  <c r="I9" i="87"/>
  <c r="J9" i="87"/>
  <c r="K9" i="87"/>
  <c r="M9" i="87"/>
  <c r="N9" i="87"/>
  <c r="P9" i="87"/>
  <c r="Q9" i="87"/>
  <c r="S9" i="87"/>
  <c r="T9" i="87"/>
  <c r="V9" i="87"/>
  <c r="W9" i="87"/>
  <c r="B10" i="87"/>
  <c r="C10" i="87"/>
  <c r="D10" i="87"/>
  <c r="E10" i="87"/>
  <c r="F10" i="87"/>
  <c r="G10" i="87"/>
  <c r="H10" i="87"/>
  <c r="I10" i="87"/>
  <c r="J10" i="87"/>
  <c r="K10" i="87"/>
  <c r="L10" i="87"/>
  <c r="M10" i="87"/>
  <c r="N10" i="87"/>
  <c r="O10" i="87"/>
  <c r="P10" i="87"/>
  <c r="Q10" i="87"/>
  <c r="R10" i="87"/>
  <c r="S10" i="87"/>
  <c r="T10" i="87"/>
  <c r="U10" i="87"/>
  <c r="V10" i="87"/>
  <c r="W10" i="87"/>
  <c r="X10" i="87"/>
  <c r="Y10" i="87"/>
  <c r="B11" i="87"/>
  <c r="C11" i="87"/>
  <c r="D11" i="87"/>
  <c r="E11" i="87"/>
  <c r="F11" i="87"/>
  <c r="G11" i="87"/>
  <c r="H11" i="87"/>
  <c r="I11" i="87"/>
  <c r="J11" i="87"/>
  <c r="K11" i="87"/>
  <c r="L11" i="87"/>
  <c r="M11" i="87"/>
  <c r="N11" i="87"/>
  <c r="O11" i="87"/>
  <c r="P11" i="87"/>
  <c r="Q11" i="87"/>
  <c r="R11" i="87"/>
  <c r="S11" i="87"/>
  <c r="T11" i="87"/>
  <c r="U11" i="87"/>
  <c r="V11" i="87"/>
  <c r="W11" i="87"/>
  <c r="X11" i="87"/>
  <c r="Y11" i="87"/>
  <c r="B8" i="44"/>
  <c r="C8" i="44"/>
  <c r="D8" i="44"/>
  <c r="E8" i="44"/>
  <c r="F8" i="44"/>
  <c r="G8" i="44"/>
  <c r="H8" i="44"/>
  <c r="I8" i="44"/>
  <c r="J8" i="44"/>
  <c r="K8" i="44"/>
  <c r="L8" i="44"/>
  <c r="M8" i="44"/>
  <c r="N8" i="44"/>
  <c r="O8" i="44"/>
  <c r="P8" i="44"/>
  <c r="Q8" i="44"/>
  <c r="R8" i="44"/>
  <c r="S8" i="44"/>
  <c r="T8" i="44"/>
  <c r="U8" i="44"/>
  <c r="V8" i="44"/>
  <c r="W8" i="44"/>
  <c r="X8" i="44"/>
  <c r="Y8" i="44"/>
  <c r="B9" i="44"/>
  <c r="C9" i="44"/>
  <c r="D9" i="44"/>
  <c r="E9" i="44"/>
  <c r="F9" i="44"/>
  <c r="G9" i="44"/>
  <c r="H9" i="44"/>
  <c r="I9" i="44"/>
  <c r="J9" i="44"/>
  <c r="K9" i="44"/>
  <c r="L9" i="44"/>
  <c r="M9" i="44"/>
  <c r="N9" i="44"/>
  <c r="O9" i="44"/>
  <c r="P9" i="44"/>
  <c r="Q9" i="44"/>
  <c r="R9" i="44"/>
  <c r="S9" i="44"/>
  <c r="T9" i="44"/>
  <c r="U9" i="44"/>
  <c r="V9" i="44"/>
  <c r="W9" i="44"/>
  <c r="X9" i="44"/>
  <c r="Y9" i="44"/>
  <c r="B10" i="44"/>
  <c r="C10" i="44"/>
  <c r="D10" i="44"/>
  <c r="E10" i="44"/>
  <c r="F10" i="44"/>
  <c r="G10" i="44"/>
  <c r="H10" i="44"/>
  <c r="I10" i="44"/>
  <c r="J10" i="44"/>
  <c r="K10" i="44"/>
  <c r="L10" i="44"/>
  <c r="M10" i="44"/>
  <c r="N10" i="44"/>
  <c r="O10" i="44"/>
  <c r="P10" i="44"/>
  <c r="Q10" i="44"/>
  <c r="R10" i="44"/>
  <c r="S10" i="44"/>
  <c r="T10" i="44"/>
  <c r="U10" i="44"/>
  <c r="V10" i="44"/>
  <c r="W10" i="44"/>
  <c r="X10" i="44"/>
  <c r="Y10" i="44"/>
  <c r="B11" i="44"/>
  <c r="C11" i="44"/>
  <c r="D11" i="44"/>
  <c r="E11" i="44"/>
  <c r="F11" i="44"/>
  <c r="G11" i="44"/>
  <c r="H11" i="44"/>
  <c r="I11" i="44"/>
  <c r="J11" i="44"/>
  <c r="K11" i="44"/>
  <c r="L11" i="44"/>
  <c r="M11" i="44"/>
  <c r="N11" i="44"/>
  <c r="O11" i="44"/>
  <c r="P11" i="44"/>
  <c r="Q11" i="44"/>
  <c r="R11" i="44"/>
  <c r="S11" i="44"/>
  <c r="T11" i="44"/>
  <c r="U11" i="44"/>
  <c r="V11" i="44"/>
  <c r="W11" i="44"/>
  <c r="X11" i="44"/>
  <c r="Y11" i="44"/>
  <c r="B12" i="44"/>
  <c r="C12" i="44"/>
  <c r="D12" i="44"/>
  <c r="E12" i="44"/>
  <c r="F12" i="44"/>
  <c r="G12" i="44"/>
  <c r="H12" i="44"/>
  <c r="I12" i="44"/>
  <c r="J12" i="44"/>
  <c r="K12" i="44"/>
  <c r="L12" i="44"/>
  <c r="M12" i="44"/>
  <c r="N12" i="44"/>
  <c r="O12" i="44"/>
  <c r="P12" i="44"/>
  <c r="Q12" i="44"/>
  <c r="R12" i="44"/>
  <c r="S12" i="44"/>
  <c r="T12" i="44"/>
  <c r="U12" i="44"/>
  <c r="V12" i="44"/>
  <c r="W12" i="44"/>
  <c r="X12" i="44"/>
  <c r="Y12" i="44"/>
  <c r="B13" i="44"/>
  <c r="C13" i="44"/>
  <c r="D13" i="44"/>
  <c r="E13" i="44"/>
  <c r="F13" i="44"/>
  <c r="G13" i="44"/>
  <c r="H13" i="44"/>
  <c r="I13" i="44"/>
  <c r="J13" i="44"/>
  <c r="K13" i="44"/>
  <c r="L13" i="44"/>
  <c r="M13" i="44"/>
  <c r="N13" i="44"/>
  <c r="O13" i="44"/>
  <c r="P13" i="44"/>
  <c r="Q13" i="44"/>
  <c r="R13" i="44"/>
  <c r="S13" i="44"/>
  <c r="T13" i="44"/>
  <c r="U13" i="44"/>
  <c r="V13" i="44"/>
  <c r="W13" i="44"/>
  <c r="X13" i="44"/>
  <c r="Y13" i="44"/>
  <c r="B14" i="44"/>
  <c r="C14" i="44"/>
  <c r="D14" i="44"/>
  <c r="E14" i="44"/>
  <c r="F14" i="44"/>
  <c r="G14" i="44"/>
  <c r="H14" i="44"/>
  <c r="I14" i="44"/>
  <c r="J14" i="44"/>
  <c r="K14" i="44"/>
  <c r="L14" i="44"/>
  <c r="M14" i="44"/>
  <c r="N14" i="44"/>
  <c r="O14" i="44"/>
  <c r="P14" i="44"/>
  <c r="Q14" i="44"/>
  <c r="R14" i="44"/>
  <c r="S14" i="44"/>
  <c r="T14" i="44"/>
  <c r="U14" i="44"/>
  <c r="V14" i="44"/>
  <c r="W14" i="44"/>
  <c r="X14" i="44"/>
  <c r="Y14" i="44"/>
  <c r="B15" i="44"/>
  <c r="C15" i="44"/>
  <c r="D15" i="44"/>
  <c r="E15" i="44"/>
  <c r="F15" i="44"/>
  <c r="G15" i="44"/>
  <c r="H15" i="44"/>
  <c r="I15" i="44"/>
  <c r="J15" i="44"/>
  <c r="K15" i="44"/>
  <c r="L15" i="44"/>
  <c r="M15" i="44"/>
  <c r="N15" i="44"/>
  <c r="O15" i="44"/>
  <c r="P15" i="44"/>
  <c r="Q15" i="44"/>
  <c r="R15" i="44"/>
  <c r="S15" i="44"/>
  <c r="T15" i="44"/>
  <c r="U15" i="44"/>
  <c r="V15" i="44"/>
  <c r="W15" i="44"/>
  <c r="X15" i="44"/>
  <c r="Y15" i="44"/>
  <c r="B16" i="44"/>
  <c r="C16" i="44"/>
  <c r="D16" i="44"/>
  <c r="E16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U16" i="44"/>
  <c r="V16" i="44"/>
  <c r="W16" i="44"/>
  <c r="X16" i="44"/>
  <c r="Y16" i="44"/>
  <c r="B17" i="44"/>
  <c r="C17" i="44"/>
  <c r="D17" i="44"/>
  <c r="E17" i="44"/>
  <c r="F17" i="44"/>
  <c r="G17" i="44"/>
  <c r="H17" i="44"/>
  <c r="I17" i="44"/>
  <c r="J17" i="44"/>
  <c r="K17" i="44"/>
  <c r="L17" i="44"/>
  <c r="M17" i="44"/>
  <c r="N17" i="44"/>
  <c r="O17" i="44"/>
  <c r="P17" i="44"/>
  <c r="Q17" i="44"/>
  <c r="R17" i="44"/>
  <c r="S17" i="44"/>
  <c r="T17" i="44"/>
  <c r="U17" i="44"/>
  <c r="V17" i="44"/>
  <c r="W17" i="44"/>
  <c r="X17" i="44"/>
  <c r="Y17" i="44"/>
  <c r="B18" i="44"/>
  <c r="C18" i="44"/>
  <c r="D18" i="44"/>
  <c r="E18" i="44"/>
  <c r="F18" i="44"/>
  <c r="G18" i="44"/>
  <c r="H18" i="44"/>
  <c r="I18" i="44"/>
  <c r="J18" i="44"/>
  <c r="K18" i="44"/>
  <c r="L18" i="44"/>
  <c r="M18" i="44"/>
  <c r="N18" i="44"/>
  <c r="O18" i="44"/>
  <c r="P18" i="44"/>
  <c r="Q18" i="44"/>
  <c r="R18" i="44"/>
  <c r="S18" i="44"/>
  <c r="T18" i="44"/>
  <c r="U18" i="44"/>
  <c r="V18" i="44"/>
  <c r="W18" i="44"/>
  <c r="X18" i="44"/>
  <c r="Y18" i="44"/>
  <c r="B75" i="102"/>
  <c r="C75" i="102"/>
  <c r="D75" i="102"/>
  <c r="E75" i="102"/>
  <c r="F75" i="102"/>
  <c r="G75" i="102"/>
  <c r="H75" i="102"/>
  <c r="I75" i="102"/>
  <c r="J75" i="102"/>
  <c r="K75" i="102"/>
  <c r="L75" i="102"/>
  <c r="M75" i="102"/>
  <c r="N75" i="102"/>
  <c r="O75" i="102"/>
  <c r="P75" i="102"/>
  <c r="Q75" i="102"/>
  <c r="R75" i="102"/>
  <c r="S75" i="102"/>
  <c r="T75" i="102"/>
  <c r="U75" i="102"/>
  <c r="V75" i="102"/>
  <c r="W75" i="102"/>
  <c r="X75" i="102"/>
  <c r="Y75" i="102"/>
  <c r="B76" i="102"/>
  <c r="C76" i="102"/>
  <c r="D76" i="102"/>
  <c r="E76" i="102"/>
  <c r="F76" i="102"/>
  <c r="G76" i="102"/>
  <c r="H76" i="102"/>
  <c r="I76" i="102"/>
  <c r="J76" i="102"/>
  <c r="K76" i="102"/>
  <c r="L76" i="102"/>
  <c r="M76" i="102"/>
  <c r="N76" i="102"/>
  <c r="O76" i="102"/>
  <c r="P76" i="102"/>
  <c r="Q76" i="102"/>
  <c r="R76" i="102"/>
  <c r="S76" i="102"/>
  <c r="T76" i="102"/>
  <c r="U76" i="102"/>
  <c r="V76" i="102"/>
  <c r="W76" i="102"/>
  <c r="X76" i="102"/>
  <c r="Y76" i="102"/>
  <c r="B77" i="102"/>
  <c r="C77" i="102"/>
  <c r="D77" i="102"/>
  <c r="E77" i="102"/>
  <c r="F77" i="102"/>
  <c r="G77" i="102"/>
  <c r="H77" i="102"/>
  <c r="I77" i="102"/>
  <c r="J77" i="102"/>
  <c r="K77" i="102"/>
  <c r="L77" i="102"/>
  <c r="M77" i="102"/>
  <c r="N77" i="102"/>
  <c r="O77" i="102"/>
  <c r="P77" i="102"/>
  <c r="Q77" i="102"/>
  <c r="R77" i="102"/>
  <c r="S77" i="102"/>
  <c r="T77" i="102"/>
  <c r="U77" i="102"/>
  <c r="V77" i="102"/>
  <c r="W77" i="102"/>
  <c r="X77" i="102"/>
  <c r="Y77" i="102"/>
  <c r="B78" i="102"/>
  <c r="B79" i="102"/>
  <c r="C79" i="102"/>
  <c r="D79" i="102"/>
  <c r="E79" i="102"/>
  <c r="F79" i="102"/>
  <c r="G79" i="102"/>
  <c r="H79" i="102"/>
  <c r="I79" i="102"/>
  <c r="J79" i="102"/>
  <c r="K79" i="102"/>
  <c r="L79" i="102"/>
  <c r="M79" i="102"/>
  <c r="N79" i="102"/>
  <c r="O79" i="102"/>
  <c r="P79" i="102"/>
  <c r="Q79" i="102"/>
  <c r="R79" i="102"/>
  <c r="S79" i="102"/>
  <c r="T79" i="102"/>
  <c r="U79" i="102"/>
  <c r="V79" i="102"/>
  <c r="W79" i="102"/>
  <c r="X79" i="102"/>
  <c r="Y79" i="102"/>
  <c r="B80" i="102"/>
  <c r="C80" i="102"/>
  <c r="D80" i="102"/>
  <c r="E80" i="102"/>
  <c r="F80" i="102"/>
  <c r="G80" i="102"/>
  <c r="H80" i="102"/>
  <c r="I80" i="102"/>
  <c r="J80" i="102"/>
  <c r="K80" i="102"/>
  <c r="L80" i="102"/>
  <c r="M80" i="102"/>
  <c r="N80" i="102"/>
  <c r="O80" i="102"/>
  <c r="P80" i="102"/>
  <c r="Q80" i="102"/>
  <c r="R80" i="102"/>
  <c r="S80" i="102"/>
  <c r="T80" i="102"/>
  <c r="U80" i="102"/>
  <c r="V80" i="102"/>
  <c r="W80" i="102"/>
  <c r="X80" i="102"/>
  <c r="Y80" i="102"/>
  <c r="B81" i="102"/>
  <c r="C81" i="102"/>
  <c r="D81" i="102"/>
  <c r="E81" i="102"/>
  <c r="F81" i="102"/>
  <c r="G81" i="102"/>
  <c r="H81" i="102"/>
  <c r="I81" i="102"/>
  <c r="J81" i="102"/>
  <c r="K81" i="102"/>
  <c r="L81" i="102"/>
  <c r="M81" i="102"/>
  <c r="N81" i="102"/>
  <c r="O81" i="102"/>
  <c r="P81" i="102"/>
  <c r="Q81" i="102"/>
  <c r="R81" i="102"/>
  <c r="S81" i="102"/>
  <c r="T81" i="102"/>
  <c r="U81" i="102"/>
  <c r="V81" i="102"/>
  <c r="W81" i="102"/>
  <c r="X81" i="102"/>
  <c r="Y81" i="102"/>
  <c r="B26" i="102"/>
  <c r="C26" i="102"/>
  <c r="D26" i="102"/>
  <c r="E26" i="102"/>
  <c r="F26" i="102"/>
  <c r="G26" i="102"/>
  <c r="H26" i="102"/>
  <c r="I26" i="102"/>
  <c r="J26" i="102"/>
  <c r="K26" i="102"/>
  <c r="L26" i="102"/>
  <c r="M26" i="102"/>
  <c r="N26" i="102"/>
  <c r="O26" i="102"/>
  <c r="P26" i="102"/>
  <c r="Q26" i="102"/>
  <c r="R26" i="102"/>
  <c r="S26" i="102"/>
  <c r="T26" i="102"/>
  <c r="U26" i="102"/>
  <c r="V26" i="102"/>
  <c r="W26" i="102"/>
  <c r="X26" i="102"/>
  <c r="Y26" i="102"/>
  <c r="B27" i="102"/>
  <c r="C27" i="102"/>
  <c r="D27" i="102"/>
  <c r="E27" i="102"/>
  <c r="F27" i="102"/>
  <c r="G27" i="102"/>
  <c r="H27" i="102"/>
  <c r="I27" i="102"/>
  <c r="J27" i="102"/>
  <c r="K27" i="102"/>
  <c r="L27" i="102"/>
  <c r="M27" i="102"/>
  <c r="N27" i="102"/>
  <c r="O27" i="102"/>
  <c r="P27" i="102"/>
  <c r="Q27" i="102"/>
  <c r="R27" i="102"/>
  <c r="S27" i="102"/>
  <c r="T27" i="102"/>
  <c r="U27" i="102"/>
  <c r="V27" i="102"/>
  <c r="W27" i="102"/>
  <c r="X27" i="102"/>
  <c r="Y27" i="102"/>
  <c r="B28" i="102"/>
  <c r="C28" i="102"/>
  <c r="D28" i="102"/>
  <c r="E28" i="102"/>
  <c r="F28" i="102"/>
  <c r="G28" i="102"/>
  <c r="H28" i="102"/>
  <c r="I28" i="102"/>
  <c r="J28" i="102"/>
  <c r="K28" i="102"/>
  <c r="L28" i="102"/>
  <c r="M28" i="102"/>
  <c r="N28" i="102"/>
  <c r="O28" i="102"/>
  <c r="P28" i="102"/>
  <c r="Q28" i="102"/>
  <c r="R28" i="102"/>
  <c r="S28" i="102"/>
  <c r="T28" i="102"/>
  <c r="U28" i="102"/>
  <c r="V28" i="102"/>
  <c r="W28" i="102"/>
  <c r="X28" i="102"/>
  <c r="Y28" i="102"/>
  <c r="B29" i="102"/>
  <c r="C29" i="102"/>
  <c r="D29" i="102"/>
  <c r="E29" i="102"/>
  <c r="F29" i="102"/>
  <c r="G29" i="102"/>
  <c r="H29" i="102"/>
  <c r="I29" i="102"/>
  <c r="J29" i="102"/>
  <c r="K29" i="102"/>
  <c r="L29" i="102"/>
  <c r="M29" i="102"/>
  <c r="N29" i="102"/>
  <c r="O29" i="102"/>
  <c r="P29" i="102"/>
  <c r="Q29" i="102"/>
  <c r="R29" i="102"/>
  <c r="S29" i="102"/>
  <c r="T29" i="102"/>
  <c r="U29" i="102"/>
  <c r="V29" i="102"/>
  <c r="W29" i="102"/>
  <c r="X29" i="102"/>
  <c r="Y29" i="102"/>
  <c r="B30" i="102"/>
  <c r="C30" i="102"/>
  <c r="D30" i="102"/>
  <c r="E30" i="102"/>
  <c r="F30" i="102"/>
  <c r="G30" i="102"/>
  <c r="H30" i="102"/>
  <c r="I30" i="102"/>
  <c r="J30" i="102"/>
  <c r="K30" i="102"/>
  <c r="L30" i="102"/>
  <c r="M30" i="102"/>
  <c r="N30" i="102"/>
  <c r="O30" i="102"/>
  <c r="P30" i="102"/>
  <c r="Q30" i="102"/>
  <c r="R30" i="102"/>
  <c r="S30" i="102"/>
  <c r="T30" i="102"/>
  <c r="U30" i="102"/>
  <c r="V30" i="102"/>
  <c r="W30" i="102"/>
  <c r="X30" i="102"/>
  <c r="Y30" i="102"/>
  <c r="B31" i="102"/>
  <c r="C31" i="102"/>
  <c r="D31" i="102"/>
  <c r="E31" i="102"/>
  <c r="F31" i="102"/>
  <c r="G31" i="102"/>
  <c r="H31" i="102"/>
  <c r="I31" i="102"/>
  <c r="J31" i="102"/>
  <c r="K31" i="102"/>
  <c r="L31" i="102"/>
  <c r="M31" i="102"/>
  <c r="N31" i="102"/>
  <c r="O31" i="102"/>
  <c r="P31" i="102"/>
  <c r="Q31" i="102"/>
  <c r="R31" i="102"/>
  <c r="S31" i="102"/>
  <c r="T31" i="102"/>
  <c r="U31" i="102"/>
  <c r="V31" i="102"/>
  <c r="W31" i="102"/>
  <c r="X31" i="102"/>
  <c r="Y31" i="102"/>
  <c r="B21" i="102"/>
  <c r="C21" i="102"/>
  <c r="D21" i="102"/>
  <c r="E21" i="102"/>
  <c r="F21" i="102"/>
  <c r="G21" i="102"/>
  <c r="H21" i="102"/>
  <c r="I21" i="102"/>
  <c r="J21" i="102"/>
  <c r="K21" i="102"/>
  <c r="L21" i="102"/>
  <c r="M21" i="102"/>
  <c r="N21" i="102"/>
  <c r="O21" i="102"/>
  <c r="P21" i="102"/>
  <c r="Q21" i="102"/>
  <c r="R21" i="102"/>
  <c r="S21" i="102"/>
  <c r="T21" i="102"/>
  <c r="U21" i="102"/>
  <c r="V21" i="102"/>
  <c r="W21" i="102"/>
  <c r="X21" i="102"/>
  <c r="Y21" i="102"/>
  <c r="B22" i="102"/>
  <c r="C22" i="102"/>
  <c r="D22" i="102"/>
  <c r="E22" i="102"/>
  <c r="F22" i="102"/>
  <c r="G22" i="102"/>
  <c r="H22" i="102"/>
  <c r="I22" i="102"/>
  <c r="J22" i="102"/>
  <c r="K22" i="102"/>
  <c r="L22" i="102"/>
  <c r="M22" i="102"/>
  <c r="N22" i="102"/>
  <c r="O22" i="102"/>
  <c r="P22" i="102"/>
  <c r="Q22" i="102"/>
  <c r="R22" i="102"/>
  <c r="S22" i="102"/>
  <c r="T22" i="102"/>
  <c r="U22" i="102"/>
  <c r="V22" i="102"/>
  <c r="W22" i="102"/>
  <c r="X22" i="102"/>
  <c r="Y22" i="102"/>
  <c r="B23" i="102"/>
  <c r="C23" i="102"/>
  <c r="D23" i="102"/>
  <c r="E23" i="102"/>
  <c r="F23" i="102"/>
  <c r="G23" i="102"/>
  <c r="H23" i="102"/>
  <c r="I23" i="102"/>
  <c r="J23" i="102"/>
  <c r="K23" i="102"/>
  <c r="L23" i="102"/>
  <c r="M23" i="102"/>
  <c r="N23" i="102"/>
  <c r="O23" i="102"/>
  <c r="P23" i="102"/>
  <c r="Q23" i="102"/>
  <c r="R23" i="102"/>
  <c r="S23" i="102"/>
  <c r="T23" i="102"/>
  <c r="U23" i="102"/>
  <c r="V23" i="102"/>
  <c r="W23" i="102"/>
  <c r="X23" i="102"/>
  <c r="Y23" i="102"/>
  <c r="B10" i="102"/>
  <c r="B11" i="102"/>
  <c r="B12" i="102"/>
  <c r="B13" i="102"/>
  <c r="B14" i="102"/>
  <c r="B15" i="102"/>
  <c r="B16" i="102"/>
  <c r="B17" i="102"/>
  <c r="B18" i="102"/>
  <c r="B19" i="102"/>
  <c r="B20" i="102"/>
  <c r="C10" i="102"/>
  <c r="D10" i="102"/>
  <c r="E10" i="102"/>
  <c r="F10" i="102"/>
  <c r="G10" i="102"/>
  <c r="H10" i="102"/>
  <c r="I10" i="102"/>
  <c r="J10" i="102"/>
  <c r="K10" i="102"/>
  <c r="L10" i="102"/>
  <c r="M10" i="102"/>
  <c r="N10" i="102"/>
  <c r="P10" i="102"/>
  <c r="Q10" i="102"/>
  <c r="R10" i="102"/>
  <c r="S10" i="102"/>
  <c r="T10" i="102"/>
  <c r="U10" i="102"/>
  <c r="V10" i="102"/>
  <c r="W10" i="102"/>
  <c r="X10" i="102"/>
  <c r="C11" i="102"/>
  <c r="D11" i="102"/>
  <c r="E11" i="102"/>
  <c r="F11" i="102"/>
  <c r="G11" i="102"/>
  <c r="H11" i="102"/>
  <c r="I11" i="102"/>
  <c r="J11" i="102"/>
  <c r="L11" i="102"/>
  <c r="M11" i="102"/>
  <c r="N11" i="102"/>
  <c r="O11" i="102"/>
  <c r="P11" i="102"/>
  <c r="Q11" i="102"/>
  <c r="R11" i="102"/>
  <c r="S11" i="102"/>
  <c r="T11" i="102"/>
  <c r="U11" i="102"/>
  <c r="V11" i="102"/>
  <c r="W11" i="102"/>
  <c r="X11" i="102"/>
  <c r="C12" i="102"/>
  <c r="D12" i="102"/>
  <c r="E12" i="102"/>
  <c r="F12" i="102"/>
  <c r="G12" i="102"/>
  <c r="H12" i="102"/>
  <c r="I12" i="102"/>
  <c r="J12" i="102"/>
  <c r="K12" i="102"/>
  <c r="L12" i="102"/>
  <c r="N12" i="102"/>
  <c r="O12" i="102"/>
  <c r="P12" i="102"/>
  <c r="Q12" i="102"/>
  <c r="R12" i="102"/>
  <c r="S12" i="102"/>
  <c r="T12" i="102"/>
  <c r="U12" i="102"/>
  <c r="V12" i="102"/>
  <c r="W12" i="102"/>
  <c r="X12" i="102"/>
  <c r="C13" i="102"/>
  <c r="D13" i="102"/>
  <c r="E13" i="102"/>
  <c r="F13" i="102"/>
  <c r="G13" i="102"/>
  <c r="H13" i="102"/>
  <c r="I13" i="102"/>
  <c r="J13" i="102"/>
  <c r="K13" i="102"/>
  <c r="L13" i="102"/>
  <c r="M13" i="102"/>
  <c r="N13" i="102"/>
  <c r="P13" i="102"/>
  <c r="Q13" i="102"/>
  <c r="R13" i="102"/>
  <c r="S13" i="102"/>
  <c r="T13" i="102"/>
  <c r="U13" i="102"/>
  <c r="V13" i="102"/>
  <c r="W13" i="102"/>
  <c r="X13" i="102"/>
  <c r="C14" i="102"/>
  <c r="D14" i="102"/>
  <c r="E14" i="102"/>
  <c r="F14" i="102"/>
  <c r="G14" i="102"/>
  <c r="H14" i="102"/>
  <c r="I14" i="102"/>
  <c r="J14" i="102"/>
  <c r="L14" i="102"/>
  <c r="M14" i="102"/>
  <c r="N14" i="102"/>
  <c r="O14" i="102"/>
  <c r="P14" i="102"/>
  <c r="Q14" i="102"/>
  <c r="R14" i="102"/>
  <c r="S14" i="102"/>
  <c r="T14" i="102"/>
  <c r="U14" i="102"/>
  <c r="V14" i="102"/>
  <c r="W14" i="102"/>
  <c r="X14" i="102"/>
  <c r="C15" i="102"/>
  <c r="D15" i="102"/>
  <c r="E15" i="102"/>
  <c r="F15" i="102"/>
  <c r="G15" i="102"/>
  <c r="H15" i="102"/>
  <c r="I15" i="102"/>
  <c r="J15" i="102"/>
  <c r="K15" i="102"/>
  <c r="L15" i="102"/>
  <c r="M15" i="102"/>
  <c r="N15" i="102"/>
  <c r="O15" i="102"/>
  <c r="P15" i="102"/>
  <c r="R15" i="102"/>
  <c r="S15" i="102"/>
  <c r="T15" i="102"/>
  <c r="U15" i="102"/>
  <c r="V15" i="102"/>
  <c r="W15" i="102"/>
  <c r="X15" i="102"/>
  <c r="C16" i="102"/>
  <c r="D16" i="102"/>
  <c r="E16" i="102"/>
  <c r="F16" i="102"/>
  <c r="G16" i="102"/>
  <c r="H16" i="102"/>
  <c r="I16" i="102"/>
  <c r="J16" i="102"/>
  <c r="K16" i="102"/>
  <c r="L16" i="102"/>
  <c r="M16" i="102"/>
  <c r="N16" i="102"/>
  <c r="O16" i="102"/>
  <c r="P16" i="102"/>
  <c r="R16" i="102"/>
  <c r="S16" i="102"/>
  <c r="T16" i="102"/>
  <c r="U16" i="102"/>
  <c r="V16" i="102"/>
  <c r="W16" i="102"/>
  <c r="X16" i="102"/>
  <c r="C17" i="102"/>
  <c r="D17" i="102"/>
  <c r="E17" i="102"/>
  <c r="F17" i="102"/>
  <c r="G17" i="102"/>
  <c r="H17" i="102"/>
  <c r="I17" i="102"/>
  <c r="J17" i="102"/>
  <c r="K17" i="102"/>
  <c r="L17" i="102"/>
  <c r="M17" i="102"/>
  <c r="O17" i="102"/>
  <c r="P17" i="102"/>
  <c r="Q17" i="102"/>
  <c r="R17" i="102"/>
  <c r="S17" i="102"/>
  <c r="T17" i="102"/>
  <c r="U17" i="102"/>
  <c r="V17" i="102"/>
  <c r="W17" i="102"/>
  <c r="X17" i="102"/>
  <c r="C18" i="102"/>
  <c r="D18" i="102"/>
  <c r="E18" i="102"/>
  <c r="F18" i="102"/>
  <c r="G18" i="102"/>
  <c r="H18" i="102"/>
  <c r="I18" i="102"/>
  <c r="J18" i="102"/>
  <c r="K18" i="102"/>
  <c r="L18" i="102"/>
  <c r="M18" i="102"/>
  <c r="N18" i="102"/>
  <c r="O18" i="102"/>
  <c r="P18" i="102"/>
  <c r="R18" i="102"/>
  <c r="S18" i="102"/>
  <c r="T18" i="102"/>
  <c r="U18" i="102"/>
  <c r="V18" i="102"/>
  <c r="W18" i="102"/>
  <c r="X18" i="102"/>
  <c r="C19" i="102"/>
  <c r="D19" i="102"/>
  <c r="E19" i="102"/>
  <c r="F19" i="102"/>
  <c r="G19" i="102"/>
  <c r="H19" i="102"/>
  <c r="I19" i="102"/>
  <c r="J19" i="102"/>
  <c r="K19" i="102"/>
  <c r="L19" i="102"/>
  <c r="M19" i="102"/>
  <c r="O19" i="102"/>
  <c r="P19" i="102"/>
  <c r="Q19" i="102"/>
  <c r="R19" i="102"/>
  <c r="S19" i="102"/>
  <c r="T19" i="102"/>
  <c r="U19" i="102"/>
  <c r="V19" i="102"/>
  <c r="W19" i="102"/>
  <c r="X19" i="102"/>
  <c r="C20" i="102"/>
  <c r="D20" i="102"/>
  <c r="E20" i="102"/>
  <c r="F20" i="102"/>
  <c r="G20" i="102"/>
  <c r="H20" i="102"/>
  <c r="I20" i="102"/>
  <c r="J20" i="102"/>
  <c r="K20" i="102"/>
  <c r="M20" i="102"/>
  <c r="N20" i="102"/>
  <c r="O20" i="102"/>
  <c r="P20" i="102"/>
  <c r="Q20" i="102"/>
  <c r="R20" i="102"/>
  <c r="S20" i="102"/>
  <c r="T20" i="102"/>
  <c r="U20" i="102"/>
  <c r="V20" i="102"/>
  <c r="W20" i="102"/>
  <c r="X20" i="102"/>
  <c r="X29" i="174"/>
  <c r="W29" i="174"/>
  <c r="V29" i="174"/>
  <c r="U29" i="174"/>
  <c r="T29" i="174"/>
  <c r="S29" i="174"/>
  <c r="R29" i="174"/>
  <c r="Q29" i="174"/>
  <c r="P29" i="174"/>
  <c r="O29" i="174"/>
  <c r="N29" i="174"/>
  <c r="M29" i="174"/>
  <c r="L29" i="174"/>
  <c r="K29" i="174"/>
  <c r="J29" i="174"/>
  <c r="I29" i="174"/>
  <c r="H29" i="174"/>
  <c r="G29" i="174"/>
  <c r="F29" i="174"/>
  <c r="E29" i="174"/>
  <c r="D29" i="174"/>
  <c r="C29" i="174"/>
  <c r="X28" i="174"/>
  <c r="W28" i="174"/>
  <c r="V28" i="174"/>
  <c r="U28" i="174"/>
  <c r="T28" i="174"/>
  <c r="S28" i="174"/>
  <c r="R28" i="174"/>
  <c r="Q28" i="174"/>
  <c r="P28" i="174"/>
  <c r="O28" i="174"/>
  <c r="N28" i="174"/>
  <c r="M28" i="174"/>
  <c r="L28" i="174"/>
  <c r="K28" i="174"/>
  <c r="J28" i="174"/>
  <c r="I28" i="174"/>
  <c r="H28" i="174"/>
  <c r="G28" i="174"/>
  <c r="F28" i="174"/>
  <c r="E28" i="174"/>
  <c r="D28" i="174"/>
  <c r="C28" i="174"/>
  <c r="X27" i="174"/>
  <c r="W27" i="174"/>
  <c r="V27" i="174"/>
  <c r="U27" i="174"/>
  <c r="T27" i="174"/>
  <c r="S27" i="174"/>
  <c r="R27" i="174"/>
  <c r="Q27" i="174"/>
  <c r="P27" i="174"/>
  <c r="O27" i="174"/>
  <c r="N27" i="174"/>
  <c r="M27" i="174"/>
  <c r="L27" i="174"/>
  <c r="K27" i="174"/>
  <c r="J27" i="174"/>
  <c r="I27" i="174"/>
  <c r="H27" i="174"/>
  <c r="G27" i="174"/>
  <c r="F27" i="174"/>
  <c r="E27" i="174"/>
  <c r="D27" i="174"/>
  <c r="C27" i="174"/>
  <c r="X25" i="174"/>
  <c r="W25" i="174"/>
  <c r="V25" i="174"/>
  <c r="U25" i="174"/>
  <c r="T25" i="174"/>
  <c r="S25" i="174"/>
  <c r="R25" i="174"/>
  <c r="Q25" i="174"/>
  <c r="P25" i="174"/>
  <c r="O25" i="174"/>
  <c r="N25" i="174"/>
  <c r="M25" i="174"/>
  <c r="L25" i="174"/>
  <c r="K25" i="174"/>
  <c r="J25" i="174"/>
  <c r="I25" i="174"/>
  <c r="H25" i="174"/>
  <c r="G25" i="174"/>
  <c r="F25" i="174"/>
  <c r="E25" i="174"/>
  <c r="D25" i="174"/>
  <c r="C25" i="174"/>
  <c r="X24" i="174"/>
  <c r="W24" i="174"/>
  <c r="V24" i="174"/>
  <c r="U24" i="174"/>
  <c r="T24" i="174"/>
  <c r="S24" i="174"/>
  <c r="R24" i="174"/>
  <c r="Q24" i="174"/>
  <c r="P24" i="174"/>
  <c r="O24" i="174"/>
  <c r="N24" i="174"/>
  <c r="M24" i="174"/>
  <c r="L24" i="174"/>
  <c r="K24" i="174"/>
  <c r="J24" i="174"/>
  <c r="I24" i="174"/>
  <c r="H24" i="174"/>
  <c r="G24" i="174"/>
  <c r="F24" i="174"/>
  <c r="E24" i="174"/>
  <c r="D24" i="174"/>
  <c r="C24" i="174"/>
  <c r="X23" i="174"/>
  <c r="W23" i="174"/>
  <c r="V23" i="174"/>
  <c r="U23" i="174"/>
  <c r="T23" i="174"/>
  <c r="S23" i="174"/>
  <c r="R23" i="174"/>
  <c r="Q23" i="174"/>
  <c r="P23" i="174"/>
  <c r="O23" i="174"/>
  <c r="N23" i="174"/>
  <c r="M23" i="174"/>
  <c r="L23" i="174"/>
  <c r="K23" i="174"/>
  <c r="J23" i="174"/>
  <c r="I23" i="174"/>
  <c r="H23" i="174"/>
  <c r="G23" i="174"/>
  <c r="F23" i="174"/>
  <c r="E23" i="174"/>
  <c r="D23" i="174"/>
  <c r="C23" i="174"/>
  <c r="X20" i="174"/>
  <c r="W20" i="174"/>
  <c r="V20" i="174"/>
  <c r="U20" i="174"/>
  <c r="T20" i="174"/>
  <c r="S20" i="174"/>
  <c r="R20" i="174"/>
  <c r="Q20" i="174"/>
  <c r="P20" i="174"/>
  <c r="O20" i="174"/>
  <c r="N20" i="174"/>
  <c r="M20" i="174"/>
  <c r="L20" i="174"/>
  <c r="K20" i="174"/>
  <c r="J20" i="174"/>
  <c r="I20" i="174"/>
  <c r="H20" i="174"/>
  <c r="G20" i="174"/>
  <c r="F20" i="174"/>
  <c r="E20" i="174"/>
  <c r="D20" i="174"/>
  <c r="C20" i="174"/>
  <c r="X19" i="174"/>
  <c r="X21" i="174"/>
  <c r="W19" i="174"/>
  <c r="W21" i="174"/>
  <c r="V19" i="174"/>
  <c r="V21" i="174"/>
  <c r="U19" i="174"/>
  <c r="U21" i="174"/>
  <c r="T19" i="174"/>
  <c r="T21" i="174"/>
  <c r="S19" i="174"/>
  <c r="S21" i="174"/>
  <c r="R19" i="174"/>
  <c r="R21" i="174"/>
  <c r="Q19" i="174"/>
  <c r="Q21" i="174"/>
  <c r="P19" i="174"/>
  <c r="P21" i="174"/>
  <c r="O19" i="174"/>
  <c r="O21" i="174"/>
  <c r="N19" i="174"/>
  <c r="N21" i="174"/>
  <c r="M19" i="174"/>
  <c r="M21" i="174"/>
  <c r="L19" i="174"/>
  <c r="L21" i="174"/>
  <c r="K19" i="174"/>
  <c r="K21" i="174"/>
  <c r="J19" i="174"/>
  <c r="J21" i="174"/>
  <c r="I19" i="174"/>
  <c r="I21" i="174"/>
  <c r="H19" i="174"/>
  <c r="H21" i="174"/>
  <c r="G19" i="174"/>
  <c r="G21" i="174"/>
  <c r="F19" i="174"/>
  <c r="F21" i="174"/>
  <c r="E19" i="174"/>
  <c r="E21" i="174"/>
  <c r="D19" i="174"/>
  <c r="D21" i="174"/>
  <c r="C19" i="174"/>
  <c r="C21" i="174"/>
  <c r="X17" i="174"/>
  <c r="W17" i="174"/>
  <c r="V17" i="174"/>
  <c r="U17" i="174"/>
  <c r="T17" i="174"/>
  <c r="S17" i="174"/>
  <c r="R17" i="174"/>
  <c r="Q17" i="174"/>
  <c r="P17" i="174"/>
  <c r="O17" i="174"/>
  <c r="N17" i="174"/>
  <c r="M17" i="174"/>
  <c r="L17" i="174"/>
  <c r="K17" i="174"/>
  <c r="J17" i="174"/>
  <c r="I17" i="174"/>
  <c r="H17" i="174"/>
  <c r="G17" i="174"/>
  <c r="F17" i="174"/>
  <c r="E17" i="174"/>
  <c r="D17" i="174"/>
  <c r="C17" i="174"/>
  <c r="X16" i="174"/>
  <c r="W16" i="174"/>
  <c r="V16" i="174"/>
  <c r="U16" i="174"/>
  <c r="T16" i="174"/>
  <c r="S16" i="174"/>
  <c r="R16" i="174"/>
  <c r="Q16" i="174"/>
  <c r="P16" i="174"/>
  <c r="O16" i="174"/>
  <c r="N16" i="174"/>
  <c r="M16" i="174"/>
  <c r="L16" i="174"/>
  <c r="K16" i="174"/>
  <c r="J16" i="174"/>
  <c r="I16" i="174"/>
  <c r="H16" i="174"/>
  <c r="G16" i="174"/>
  <c r="F16" i="174"/>
  <c r="E16" i="174"/>
  <c r="D16" i="174"/>
  <c r="C16" i="174"/>
  <c r="X15" i="174"/>
  <c r="W15" i="174"/>
  <c r="V15" i="174"/>
  <c r="U15" i="174"/>
  <c r="T15" i="174"/>
  <c r="S15" i="174"/>
  <c r="R15" i="174"/>
  <c r="Q15" i="174"/>
  <c r="P15" i="174"/>
  <c r="O15" i="174"/>
  <c r="N15" i="174"/>
  <c r="M15" i="174"/>
  <c r="L15" i="174"/>
  <c r="K15" i="174"/>
  <c r="J15" i="174"/>
  <c r="I15" i="174"/>
  <c r="H15" i="174"/>
  <c r="G15" i="174"/>
  <c r="F15" i="174"/>
  <c r="E15" i="174"/>
  <c r="D15" i="174"/>
  <c r="C15" i="174"/>
  <c r="X14" i="174"/>
  <c r="W14" i="174"/>
  <c r="V14" i="174"/>
  <c r="U14" i="174"/>
  <c r="T14" i="174"/>
  <c r="S14" i="174"/>
  <c r="R14" i="174"/>
  <c r="Q14" i="174"/>
  <c r="P14" i="174"/>
  <c r="O14" i="174"/>
  <c r="N14" i="174"/>
  <c r="M14" i="174"/>
  <c r="L14" i="174"/>
  <c r="K14" i="174"/>
  <c r="J14" i="174"/>
  <c r="I14" i="174"/>
  <c r="H14" i="174"/>
  <c r="G14" i="174"/>
  <c r="F14" i="174"/>
  <c r="E14" i="174"/>
  <c r="D14" i="174"/>
  <c r="C14" i="174"/>
  <c r="X13" i="174"/>
  <c r="W13" i="174"/>
  <c r="V13" i="174"/>
  <c r="U13" i="174"/>
  <c r="T13" i="174"/>
  <c r="S13" i="174"/>
  <c r="R13" i="174"/>
  <c r="Q13" i="174"/>
  <c r="P13" i="174"/>
  <c r="O13" i="174"/>
  <c r="N13" i="174"/>
  <c r="M13" i="174"/>
  <c r="L13" i="174"/>
  <c r="K13" i="174"/>
  <c r="J13" i="174"/>
  <c r="I13" i="174"/>
  <c r="H13" i="174"/>
  <c r="G13" i="174"/>
  <c r="F13" i="174"/>
  <c r="E13" i="174"/>
  <c r="D13" i="174"/>
  <c r="C13" i="174"/>
  <c r="X12" i="174"/>
  <c r="W12" i="174"/>
  <c r="V12" i="174"/>
  <c r="U12" i="174"/>
  <c r="T12" i="174"/>
  <c r="S12" i="174"/>
  <c r="R12" i="174"/>
  <c r="Q12" i="174"/>
  <c r="P12" i="174"/>
  <c r="O12" i="174"/>
  <c r="N12" i="174"/>
  <c r="M12" i="174"/>
  <c r="L12" i="174"/>
  <c r="K12" i="174"/>
  <c r="J12" i="174"/>
  <c r="I12" i="174"/>
  <c r="H12" i="174"/>
  <c r="G12" i="174"/>
  <c r="F12" i="174"/>
  <c r="E12" i="174"/>
  <c r="D12" i="174"/>
  <c r="C12" i="174"/>
  <c r="X11" i="174"/>
  <c r="W11" i="174"/>
  <c r="V11" i="174"/>
  <c r="U11" i="174"/>
  <c r="T11" i="174"/>
  <c r="S11" i="174"/>
  <c r="R11" i="174"/>
  <c r="Q11" i="174"/>
  <c r="P11" i="174"/>
  <c r="O11" i="174"/>
  <c r="N11" i="174"/>
  <c r="M11" i="174"/>
  <c r="L11" i="174"/>
  <c r="K11" i="174"/>
  <c r="J11" i="174"/>
  <c r="I11" i="174"/>
  <c r="H11" i="174"/>
  <c r="G11" i="174"/>
  <c r="F11" i="174"/>
  <c r="E11" i="174"/>
  <c r="D11" i="174"/>
  <c r="C11" i="174"/>
  <c r="X9" i="174"/>
  <c r="W9" i="174"/>
  <c r="V9" i="174"/>
  <c r="U9" i="174"/>
  <c r="T9" i="174"/>
  <c r="S9" i="174"/>
  <c r="R9" i="174"/>
  <c r="Q9" i="174"/>
  <c r="P9" i="174"/>
  <c r="O9" i="174"/>
  <c r="N9" i="174"/>
  <c r="M9" i="174"/>
  <c r="L9" i="174"/>
  <c r="K9" i="174"/>
  <c r="J9" i="174"/>
  <c r="I9" i="174"/>
  <c r="H9" i="174"/>
  <c r="G9" i="174"/>
  <c r="F9" i="174"/>
  <c r="E9" i="174"/>
  <c r="D9" i="174"/>
  <c r="C9" i="174"/>
  <c r="X8" i="174"/>
  <c r="W8" i="174"/>
  <c r="V8" i="174"/>
  <c r="U8" i="174"/>
  <c r="T8" i="174"/>
  <c r="S8" i="174"/>
  <c r="R8" i="174"/>
  <c r="Q8" i="174"/>
  <c r="P8" i="174"/>
  <c r="O8" i="174"/>
  <c r="N8" i="174"/>
  <c r="M8" i="174"/>
  <c r="L8" i="174"/>
  <c r="K8" i="174"/>
  <c r="J8" i="174"/>
  <c r="I8" i="174"/>
  <c r="H8" i="174"/>
  <c r="G8" i="174"/>
  <c r="F8" i="174"/>
  <c r="E8" i="174"/>
  <c r="D8" i="174"/>
  <c r="C8" i="174"/>
  <c r="X7" i="174"/>
  <c r="W7" i="174"/>
  <c r="V7" i="174"/>
  <c r="U7" i="174"/>
  <c r="T7" i="174"/>
  <c r="S7" i="174"/>
  <c r="R7" i="174"/>
  <c r="Q7" i="174"/>
  <c r="P7" i="174"/>
  <c r="O7" i="174"/>
  <c r="N7" i="174"/>
  <c r="M7" i="174"/>
  <c r="L7" i="174"/>
  <c r="K7" i="174"/>
  <c r="J7" i="174"/>
  <c r="I7" i="174"/>
  <c r="H7" i="174"/>
  <c r="G7" i="174"/>
  <c r="F7" i="174"/>
  <c r="E7" i="174"/>
  <c r="D7" i="174"/>
  <c r="C7" i="174"/>
  <c r="X6" i="174"/>
  <c r="W6" i="174"/>
  <c r="V6" i="174"/>
  <c r="U6" i="174"/>
  <c r="T6" i="174"/>
  <c r="S6" i="174"/>
  <c r="R6" i="174"/>
  <c r="Q6" i="174"/>
  <c r="P6" i="174"/>
  <c r="O6" i="174"/>
  <c r="N6" i="174"/>
  <c r="M6" i="174"/>
  <c r="L6" i="174"/>
  <c r="K6" i="174"/>
  <c r="J6" i="174"/>
  <c r="I6" i="174"/>
  <c r="H6" i="174"/>
  <c r="G6" i="174"/>
  <c r="F6" i="174"/>
  <c r="E6" i="174"/>
  <c r="D6" i="174"/>
  <c r="C6" i="174"/>
  <c r="X5" i="174"/>
  <c r="W5" i="174"/>
  <c r="V5" i="174"/>
  <c r="U5" i="174"/>
  <c r="T5" i="174"/>
  <c r="S5" i="174"/>
  <c r="R5" i="174"/>
  <c r="Q5" i="174"/>
  <c r="P5" i="174"/>
  <c r="O5" i="174"/>
  <c r="N5" i="174"/>
  <c r="M5" i="174"/>
  <c r="L5" i="174"/>
  <c r="K5" i="174"/>
  <c r="J5" i="174"/>
  <c r="I5" i="174"/>
  <c r="H5" i="174"/>
  <c r="G5" i="174"/>
  <c r="F5" i="174"/>
  <c r="E5" i="174"/>
  <c r="D5" i="174"/>
  <c r="C5" i="174"/>
  <c r="X4" i="174"/>
  <c r="W4" i="174"/>
  <c r="V4" i="174"/>
  <c r="U4" i="174"/>
  <c r="T4" i="174"/>
  <c r="S4" i="174"/>
  <c r="R4" i="174"/>
  <c r="Q4" i="174"/>
  <c r="P4" i="174"/>
  <c r="O4" i="174"/>
  <c r="N4" i="174"/>
  <c r="M4" i="174"/>
  <c r="L4" i="174"/>
  <c r="K4" i="174"/>
  <c r="J4" i="174"/>
  <c r="I4" i="174"/>
  <c r="H4" i="174"/>
  <c r="G4" i="174"/>
  <c r="F4" i="174"/>
  <c r="E4" i="174"/>
  <c r="D4" i="174"/>
  <c r="C4" i="174"/>
  <c r="X3" i="174"/>
  <c r="W3" i="174"/>
  <c r="V3" i="174"/>
  <c r="U3" i="174"/>
  <c r="T3" i="174"/>
  <c r="S3" i="174"/>
  <c r="R3" i="174"/>
  <c r="Q3" i="174"/>
  <c r="P3" i="174"/>
  <c r="O3" i="174"/>
  <c r="N3" i="174"/>
  <c r="M3" i="174"/>
  <c r="L3" i="174"/>
  <c r="K3" i="174"/>
  <c r="J3" i="174"/>
  <c r="I3" i="174"/>
  <c r="H3" i="174"/>
  <c r="G3" i="174"/>
  <c r="F3" i="174"/>
  <c r="E3" i="174"/>
  <c r="D3" i="174"/>
  <c r="C3" i="174"/>
  <c r="X29" i="175"/>
  <c r="W29" i="175"/>
  <c r="V29" i="175"/>
  <c r="U29" i="175"/>
  <c r="T29" i="175"/>
  <c r="S29" i="175"/>
  <c r="R29" i="175"/>
  <c r="Q29" i="175"/>
  <c r="P29" i="175"/>
  <c r="O29" i="175"/>
  <c r="N29" i="175"/>
  <c r="M29" i="175"/>
  <c r="L29" i="175"/>
  <c r="K29" i="175"/>
  <c r="J29" i="175"/>
  <c r="I29" i="175"/>
  <c r="H29" i="175"/>
  <c r="G29" i="175"/>
  <c r="F29" i="175"/>
  <c r="E29" i="175"/>
  <c r="D29" i="175"/>
  <c r="C29" i="175"/>
  <c r="X28" i="175"/>
  <c r="W28" i="175"/>
  <c r="V28" i="175"/>
  <c r="U28" i="175"/>
  <c r="T28" i="175"/>
  <c r="S28" i="175"/>
  <c r="R28" i="175"/>
  <c r="Q28" i="175"/>
  <c r="P28" i="175"/>
  <c r="O28" i="175"/>
  <c r="N28" i="175"/>
  <c r="M28" i="175"/>
  <c r="L28" i="175"/>
  <c r="K28" i="175"/>
  <c r="J28" i="175"/>
  <c r="I28" i="175"/>
  <c r="H28" i="175"/>
  <c r="G28" i="175"/>
  <c r="F28" i="175"/>
  <c r="E28" i="175"/>
  <c r="D28" i="175"/>
  <c r="C28" i="175"/>
  <c r="X27" i="175"/>
  <c r="W27" i="175"/>
  <c r="V27" i="175"/>
  <c r="U27" i="175"/>
  <c r="T27" i="175"/>
  <c r="S27" i="175"/>
  <c r="R27" i="175"/>
  <c r="Q27" i="175"/>
  <c r="P27" i="175"/>
  <c r="O27" i="175"/>
  <c r="N27" i="175"/>
  <c r="M27" i="175"/>
  <c r="L27" i="175"/>
  <c r="K27" i="175"/>
  <c r="J27" i="175"/>
  <c r="I27" i="175"/>
  <c r="H27" i="175"/>
  <c r="G27" i="175"/>
  <c r="F27" i="175"/>
  <c r="E27" i="175"/>
  <c r="D27" i="175"/>
  <c r="C27" i="175"/>
  <c r="X25" i="175"/>
  <c r="W25" i="175"/>
  <c r="V25" i="175"/>
  <c r="U25" i="175"/>
  <c r="T25" i="175"/>
  <c r="S25" i="175"/>
  <c r="R25" i="175"/>
  <c r="Q25" i="175"/>
  <c r="P25" i="175"/>
  <c r="O25" i="175"/>
  <c r="N25" i="175"/>
  <c r="M25" i="175"/>
  <c r="L25" i="175"/>
  <c r="K25" i="175"/>
  <c r="J25" i="175"/>
  <c r="I25" i="175"/>
  <c r="H25" i="175"/>
  <c r="G25" i="175"/>
  <c r="F25" i="175"/>
  <c r="E25" i="175"/>
  <c r="D25" i="175"/>
  <c r="C25" i="175"/>
  <c r="X24" i="175"/>
  <c r="W24" i="175"/>
  <c r="V24" i="175"/>
  <c r="U24" i="175"/>
  <c r="T24" i="175"/>
  <c r="S24" i="175"/>
  <c r="R24" i="175"/>
  <c r="Q24" i="175"/>
  <c r="P24" i="175"/>
  <c r="O24" i="175"/>
  <c r="N24" i="175"/>
  <c r="M24" i="175"/>
  <c r="L24" i="175"/>
  <c r="K24" i="175"/>
  <c r="J24" i="175"/>
  <c r="I24" i="175"/>
  <c r="H24" i="175"/>
  <c r="G24" i="175"/>
  <c r="F24" i="175"/>
  <c r="E24" i="175"/>
  <c r="D24" i="175"/>
  <c r="C24" i="175"/>
  <c r="X23" i="175"/>
  <c r="W23" i="175"/>
  <c r="V23" i="175"/>
  <c r="U23" i="175"/>
  <c r="T23" i="175"/>
  <c r="S23" i="175"/>
  <c r="R23" i="175"/>
  <c r="Q23" i="175"/>
  <c r="P23" i="175"/>
  <c r="O23" i="175"/>
  <c r="N23" i="175"/>
  <c r="M23" i="175"/>
  <c r="L23" i="175"/>
  <c r="K23" i="175"/>
  <c r="J23" i="175"/>
  <c r="I23" i="175"/>
  <c r="H23" i="175"/>
  <c r="G23" i="175"/>
  <c r="F23" i="175"/>
  <c r="E23" i="175"/>
  <c r="D23" i="175"/>
  <c r="C23" i="175"/>
  <c r="X20" i="175"/>
  <c r="W20" i="175"/>
  <c r="V20" i="175"/>
  <c r="U20" i="175"/>
  <c r="T20" i="175"/>
  <c r="S20" i="175"/>
  <c r="R20" i="175"/>
  <c r="Q20" i="175"/>
  <c r="P20" i="175"/>
  <c r="O20" i="175"/>
  <c r="N20" i="175"/>
  <c r="M20" i="175"/>
  <c r="L20" i="175"/>
  <c r="K20" i="175"/>
  <c r="J20" i="175"/>
  <c r="I20" i="175"/>
  <c r="H20" i="175"/>
  <c r="G20" i="175"/>
  <c r="F20" i="175"/>
  <c r="E20" i="175"/>
  <c r="D20" i="175"/>
  <c r="C20" i="175"/>
  <c r="X19" i="175"/>
  <c r="X21" i="175"/>
  <c r="W19" i="175"/>
  <c r="W21" i="175"/>
  <c r="V19" i="175"/>
  <c r="V21" i="175"/>
  <c r="U19" i="175"/>
  <c r="U21" i="175"/>
  <c r="T19" i="175"/>
  <c r="T21" i="175"/>
  <c r="S19" i="175"/>
  <c r="S21" i="175"/>
  <c r="R19" i="175"/>
  <c r="R21" i="175"/>
  <c r="Q19" i="175"/>
  <c r="Q21" i="175"/>
  <c r="P19" i="175"/>
  <c r="P21" i="175"/>
  <c r="O19" i="175"/>
  <c r="O21" i="175"/>
  <c r="N19" i="175"/>
  <c r="N21" i="175"/>
  <c r="M19" i="175"/>
  <c r="M21" i="175"/>
  <c r="L19" i="175"/>
  <c r="L21" i="175"/>
  <c r="K19" i="175"/>
  <c r="K21" i="175"/>
  <c r="J19" i="175"/>
  <c r="J21" i="175"/>
  <c r="I19" i="175"/>
  <c r="I21" i="175"/>
  <c r="H19" i="175"/>
  <c r="H21" i="175"/>
  <c r="G19" i="175"/>
  <c r="G21" i="175"/>
  <c r="F19" i="175"/>
  <c r="F21" i="175"/>
  <c r="E19" i="175"/>
  <c r="E21" i="175"/>
  <c r="D19" i="175"/>
  <c r="D21" i="175"/>
  <c r="C19" i="175"/>
  <c r="C21" i="175"/>
  <c r="X17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C17" i="175"/>
  <c r="X16" i="175"/>
  <c r="W16" i="175"/>
  <c r="V16" i="175"/>
  <c r="U16" i="175"/>
  <c r="T16" i="175"/>
  <c r="S16" i="175"/>
  <c r="R16" i="175"/>
  <c r="Q16" i="175"/>
  <c r="P16" i="175"/>
  <c r="O16" i="175"/>
  <c r="N16" i="175"/>
  <c r="M16" i="175"/>
  <c r="L16" i="175"/>
  <c r="K16" i="175"/>
  <c r="J16" i="175"/>
  <c r="I16" i="175"/>
  <c r="H16" i="175"/>
  <c r="G16" i="175"/>
  <c r="F16" i="175"/>
  <c r="E16" i="175"/>
  <c r="D16" i="175"/>
  <c r="C16" i="175"/>
  <c r="X15" i="175"/>
  <c r="W15" i="175"/>
  <c r="V15" i="175"/>
  <c r="U15" i="175"/>
  <c r="T15" i="175"/>
  <c r="S15" i="175"/>
  <c r="R15" i="175"/>
  <c r="Q15" i="175"/>
  <c r="P15" i="175"/>
  <c r="O15" i="175"/>
  <c r="N15" i="175"/>
  <c r="M15" i="175"/>
  <c r="L15" i="175"/>
  <c r="K15" i="175"/>
  <c r="J15" i="175"/>
  <c r="I15" i="175"/>
  <c r="H15" i="175"/>
  <c r="G15" i="175"/>
  <c r="F15" i="175"/>
  <c r="E15" i="175"/>
  <c r="D15" i="175"/>
  <c r="C15" i="175"/>
  <c r="X14" i="175"/>
  <c r="W14" i="175"/>
  <c r="V14" i="175"/>
  <c r="U14" i="175"/>
  <c r="T14" i="175"/>
  <c r="S14" i="175"/>
  <c r="R14" i="175"/>
  <c r="Q14" i="175"/>
  <c r="P14" i="175"/>
  <c r="O14" i="175"/>
  <c r="N14" i="175"/>
  <c r="M14" i="175"/>
  <c r="L14" i="175"/>
  <c r="K14" i="175"/>
  <c r="J14" i="175"/>
  <c r="I14" i="175"/>
  <c r="H14" i="175"/>
  <c r="G14" i="175"/>
  <c r="F14" i="175"/>
  <c r="E14" i="175"/>
  <c r="D14" i="175"/>
  <c r="C14" i="175"/>
  <c r="X13" i="175"/>
  <c r="W13" i="175"/>
  <c r="V13" i="175"/>
  <c r="U13" i="175"/>
  <c r="T13" i="175"/>
  <c r="S13" i="175"/>
  <c r="R13" i="175"/>
  <c r="Q13" i="175"/>
  <c r="P13" i="175"/>
  <c r="O13" i="175"/>
  <c r="N13" i="175"/>
  <c r="M13" i="175"/>
  <c r="L13" i="175"/>
  <c r="K13" i="175"/>
  <c r="J13" i="175"/>
  <c r="I13" i="175"/>
  <c r="H13" i="175"/>
  <c r="G13" i="175"/>
  <c r="F13" i="175"/>
  <c r="E13" i="175"/>
  <c r="D13" i="175"/>
  <c r="C13" i="175"/>
  <c r="X12" i="175"/>
  <c r="W12" i="175"/>
  <c r="V12" i="175"/>
  <c r="U12" i="175"/>
  <c r="T12" i="175"/>
  <c r="S12" i="175"/>
  <c r="R12" i="175"/>
  <c r="Q12" i="175"/>
  <c r="P12" i="175"/>
  <c r="O12" i="175"/>
  <c r="N12" i="175"/>
  <c r="M12" i="175"/>
  <c r="L12" i="175"/>
  <c r="K12" i="175"/>
  <c r="J12" i="175"/>
  <c r="I12" i="175"/>
  <c r="H12" i="175"/>
  <c r="G12" i="175"/>
  <c r="F12" i="175"/>
  <c r="E12" i="175"/>
  <c r="D12" i="175"/>
  <c r="C12" i="175"/>
  <c r="X11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C11" i="175"/>
  <c r="X9" i="175"/>
  <c r="W9" i="175"/>
  <c r="V9" i="175"/>
  <c r="U9" i="175"/>
  <c r="T9" i="175"/>
  <c r="S9" i="175"/>
  <c r="R9" i="175"/>
  <c r="Q9" i="175"/>
  <c r="P9" i="175"/>
  <c r="O9" i="175"/>
  <c r="N9" i="175"/>
  <c r="M9" i="175"/>
  <c r="L9" i="175"/>
  <c r="K9" i="175"/>
  <c r="J9" i="175"/>
  <c r="I9" i="175"/>
  <c r="H9" i="175"/>
  <c r="G9" i="175"/>
  <c r="F9" i="175"/>
  <c r="E9" i="175"/>
  <c r="D9" i="175"/>
  <c r="C9" i="175"/>
  <c r="X8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C8" i="175"/>
  <c r="X7" i="175"/>
  <c r="W7" i="175"/>
  <c r="V7" i="175"/>
  <c r="U7" i="175"/>
  <c r="T7" i="175"/>
  <c r="S7" i="175"/>
  <c r="R7" i="175"/>
  <c r="Q7" i="175"/>
  <c r="P7" i="175"/>
  <c r="O7" i="175"/>
  <c r="N7" i="175"/>
  <c r="M7" i="175"/>
  <c r="L7" i="175"/>
  <c r="K7" i="175"/>
  <c r="J7" i="175"/>
  <c r="I7" i="175"/>
  <c r="H7" i="175"/>
  <c r="G7" i="175"/>
  <c r="F7" i="175"/>
  <c r="E7" i="175"/>
  <c r="D7" i="175"/>
  <c r="C7" i="175"/>
  <c r="X6" i="175"/>
  <c r="W6" i="175"/>
  <c r="V6" i="175"/>
  <c r="U6" i="175"/>
  <c r="T6" i="175"/>
  <c r="S6" i="175"/>
  <c r="R6" i="175"/>
  <c r="Q6" i="175"/>
  <c r="P6" i="175"/>
  <c r="O6" i="175"/>
  <c r="N6" i="175"/>
  <c r="M6" i="175"/>
  <c r="L6" i="175"/>
  <c r="K6" i="175"/>
  <c r="J6" i="175"/>
  <c r="I6" i="175"/>
  <c r="H6" i="175"/>
  <c r="G6" i="175"/>
  <c r="F6" i="175"/>
  <c r="E6" i="175"/>
  <c r="D6" i="175"/>
  <c r="C6" i="175"/>
  <c r="X5" i="175"/>
  <c r="W5" i="175"/>
  <c r="V5" i="175"/>
  <c r="U5" i="175"/>
  <c r="T5" i="175"/>
  <c r="S5" i="175"/>
  <c r="R5" i="175"/>
  <c r="Q5" i="175"/>
  <c r="P5" i="175"/>
  <c r="O5" i="175"/>
  <c r="N5" i="175"/>
  <c r="M5" i="175"/>
  <c r="L5" i="175"/>
  <c r="K5" i="175"/>
  <c r="J5" i="175"/>
  <c r="I5" i="175"/>
  <c r="H5" i="175"/>
  <c r="G5" i="175"/>
  <c r="F5" i="175"/>
  <c r="E5" i="175"/>
  <c r="D5" i="175"/>
  <c r="C5" i="175"/>
  <c r="X4" i="175"/>
  <c r="W4" i="175"/>
  <c r="V4" i="175"/>
  <c r="U4" i="175"/>
  <c r="T4" i="175"/>
  <c r="S4" i="175"/>
  <c r="R4" i="175"/>
  <c r="Q4" i="175"/>
  <c r="P4" i="175"/>
  <c r="O4" i="175"/>
  <c r="N4" i="175"/>
  <c r="M4" i="175"/>
  <c r="L4" i="175"/>
  <c r="K4" i="175"/>
  <c r="J4" i="175"/>
  <c r="I4" i="175"/>
  <c r="H4" i="175"/>
  <c r="G4" i="175"/>
  <c r="F4" i="175"/>
  <c r="E4" i="175"/>
  <c r="D4" i="175"/>
  <c r="C4" i="175"/>
  <c r="X3" i="175"/>
  <c r="W3" i="175"/>
  <c r="V3" i="175"/>
  <c r="U3" i="175"/>
  <c r="T3" i="175"/>
  <c r="S3" i="175"/>
  <c r="R3" i="175"/>
  <c r="Q3" i="175"/>
  <c r="P3" i="175"/>
  <c r="O3" i="175"/>
  <c r="N3" i="175"/>
  <c r="M3" i="175"/>
  <c r="L3" i="175"/>
  <c r="K3" i="175"/>
  <c r="J3" i="175"/>
  <c r="I3" i="175"/>
  <c r="H3" i="175"/>
  <c r="G3" i="175"/>
  <c r="F3" i="175"/>
  <c r="E3" i="175"/>
  <c r="D3" i="175"/>
  <c r="C3" i="175"/>
  <c r="X29" i="130"/>
  <c r="W29" i="130"/>
  <c r="V29" i="130"/>
  <c r="U29" i="130"/>
  <c r="T29" i="130"/>
  <c r="S29" i="130"/>
  <c r="R29" i="130"/>
  <c r="Q29" i="130"/>
  <c r="P29" i="130"/>
  <c r="O29" i="130"/>
  <c r="N29" i="130"/>
  <c r="M29" i="130"/>
  <c r="L29" i="130"/>
  <c r="K29" i="130"/>
  <c r="J29" i="130"/>
  <c r="I29" i="130"/>
  <c r="H29" i="130"/>
  <c r="G29" i="130"/>
  <c r="F29" i="130"/>
  <c r="E29" i="130"/>
  <c r="D29" i="130"/>
  <c r="C29" i="130"/>
  <c r="X28" i="130"/>
  <c r="W28" i="130"/>
  <c r="V28" i="130"/>
  <c r="U28" i="130"/>
  <c r="T28" i="130"/>
  <c r="S28" i="130"/>
  <c r="R28" i="130"/>
  <c r="Q28" i="130"/>
  <c r="P28" i="130"/>
  <c r="O28" i="130"/>
  <c r="N28" i="130"/>
  <c r="M28" i="130"/>
  <c r="L28" i="130"/>
  <c r="K28" i="130"/>
  <c r="J28" i="130"/>
  <c r="I28" i="130"/>
  <c r="H28" i="130"/>
  <c r="G28" i="130"/>
  <c r="F28" i="130"/>
  <c r="E28" i="130"/>
  <c r="D28" i="130"/>
  <c r="C28" i="130"/>
  <c r="X27" i="130"/>
  <c r="W27" i="130"/>
  <c r="V27" i="130"/>
  <c r="U27" i="130"/>
  <c r="T27" i="130"/>
  <c r="S27" i="130"/>
  <c r="R27" i="130"/>
  <c r="Q27" i="130"/>
  <c r="P27" i="130"/>
  <c r="O27" i="130"/>
  <c r="N27" i="130"/>
  <c r="M27" i="130"/>
  <c r="L27" i="130"/>
  <c r="K27" i="130"/>
  <c r="J27" i="130"/>
  <c r="I27" i="130"/>
  <c r="H27" i="130"/>
  <c r="G27" i="130"/>
  <c r="F27" i="130"/>
  <c r="E27" i="130"/>
  <c r="D27" i="130"/>
  <c r="C27" i="130"/>
  <c r="X25" i="130"/>
  <c r="W25" i="130"/>
  <c r="V25" i="130"/>
  <c r="U25" i="130"/>
  <c r="T25" i="130"/>
  <c r="S25" i="130"/>
  <c r="R25" i="130"/>
  <c r="Q25" i="130"/>
  <c r="P25" i="130"/>
  <c r="O25" i="130"/>
  <c r="N25" i="130"/>
  <c r="M25" i="130"/>
  <c r="L25" i="130"/>
  <c r="K25" i="130"/>
  <c r="J25" i="130"/>
  <c r="I25" i="130"/>
  <c r="H25" i="130"/>
  <c r="G25" i="130"/>
  <c r="F25" i="130"/>
  <c r="E25" i="130"/>
  <c r="D25" i="130"/>
  <c r="C25" i="130"/>
  <c r="X24" i="130"/>
  <c r="W24" i="130"/>
  <c r="V24" i="130"/>
  <c r="U24" i="130"/>
  <c r="T24" i="130"/>
  <c r="S24" i="130"/>
  <c r="R24" i="130"/>
  <c r="Q24" i="130"/>
  <c r="P24" i="130"/>
  <c r="O24" i="130"/>
  <c r="N24" i="130"/>
  <c r="M24" i="130"/>
  <c r="L24" i="130"/>
  <c r="K24" i="130"/>
  <c r="J24" i="130"/>
  <c r="I24" i="130"/>
  <c r="H24" i="130"/>
  <c r="G24" i="130"/>
  <c r="F24" i="130"/>
  <c r="E24" i="130"/>
  <c r="D24" i="130"/>
  <c r="C24" i="130"/>
  <c r="X23" i="130"/>
  <c r="W23" i="130"/>
  <c r="V23" i="130"/>
  <c r="U23" i="130"/>
  <c r="T23" i="130"/>
  <c r="S23" i="130"/>
  <c r="R23" i="130"/>
  <c r="Q23" i="130"/>
  <c r="P23" i="130"/>
  <c r="O23" i="130"/>
  <c r="N23" i="130"/>
  <c r="M23" i="130"/>
  <c r="L23" i="130"/>
  <c r="K23" i="130"/>
  <c r="J23" i="130"/>
  <c r="I23" i="130"/>
  <c r="H23" i="130"/>
  <c r="G23" i="130"/>
  <c r="F23" i="130"/>
  <c r="E23" i="130"/>
  <c r="D23" i="130"/>
  <c r="C23" i="130"/>
  <c r="X20" i="130"/>
  <c r="W20" i="130"/>
  <c r="V20" i="130"/>
  <c r="U20" i="130"/>
  <c r="T20" i="130"/>
  <c r="S20" i="130"/>
  <c r="R20" i="130"/>
  <c r="Q20" i="130"/>
  <c r="P20" i="130"/>
  <c r="O20" i="130"/>
  <c r="N20" i="130"/>
  <c r="M20" i="130"/>
  <c r="L20" i="130"/>
  <c r="K20" i="130"/>
  <c r="J20" i="130"/>
  <c r="I20" i="130"/>
  <c r="H20" i="130"/>
  <c r="G20" i="130"/>
  <c r="F20" i="130"/>
  <c r="E20" i="130"/>
  <c r="D20" i="130"/>
  <c r="C20" i="130"/>
  <c r="X19" i="130"/>
  <c r="X21" i="130"/>
  <c r="W19" i="130"/>
  <c r="W21" i="130"/>
  <c r="V19" i="130"/>
  <c r="V21" i="130"/>
  <c r="U19" i="130"/>
  <c r="U21" i="130"/>
  <c r="T19" i="130"/>
  <c r="T21" i="130"/>
  <c r="S19" i="130"/>
  <c r="S21" i="130"/>
  <c r="R19" i="130"/>
  <c r="R21" i="130"/>
  <c r="Q19" i="130"/>
  <c r="Q21" i="130"/>
  <c r="P19" i="130"/>
  <c r="P21" i="130"/>
  <c r="O19" i="130"/>
  <c r="O21" i="130"/>
  <c r="N19" i="130"/>
  <c r="N21" i="130"/>
  <c r="M19" i="130"/>
  <c r="M21" i="130"/>
  <c r="L19" i="130"/>
  <c r="L21" i="130"/>
  <c r="K19" i="130"/>
  <c r="K21" i="130"/>
  <c r="J19" i="130"/>
  <c r="J21" i="130"/>
  <c r="I19" i="130"/>
  <c r="I21" i="130"/>
  <c r="H19" i="130"/>
  <c r="H21" i="130"/>
  <c r="G19" i="130"/>
  <c r="G21" i="130"/>
  <c r="F19" i="130"/>
  <c r="F21" i="130"/>
  <c r="E19" i="130"/>
  <c r="E21" i="130"/>
  <c r="D19" i="130"/>
  <c r="D21" i="130"/>
  <c r="C19" i="130"/>
  <c r="C21" i="130"/>
  <c r="X17" i="130"/>
  <c r="W17" i="130"/>
  <c r="V17" i="130"/>
  <c r="U17" i="130"/>
  <c r="T17" i="130"/>
  <c r="S17" i="130"/>
  <c r="R17" i="130"/>
  <c r="Q17" i="130"/>
  <c r="P17" i="130"/>
  <c r="O17" i="130"/>
  <c r="N17" i="130"/>
  <c r="M17" i="130"/>
  <c r="L17" i="130"/>
  <c r="K17" i="130"/>
  <c r="J17" i="130"/>
  <c r="I17" i="130"/>
  <c r="H17" i="130"/>
  <c r="G17" i="130"/>
  <c r="F17" i="130"/>
  <c r="E17" i="130"/>
  <c r="D17" i="130"/>
  <c r="C17" i="130"/>
  <c r="X16" i="130"/>
  <c r="W16" i="130"/>
  <c r="V16" i="130"/>
  <c r="U16" i="130"/>
  <c r="T16" i="130"/>
  <c r="S16" i="130"/>
  <c r="R16" i="130"/>
  <c r="Q16" i="130"/>
  <c r="P16" i="130"/>
  <c r="O16" i="130"/>
  <c r="N16" i="130"/>
  <c r="M16" i="130"/>
  <c r="L16" i="130"/>
  <c r="K16" i="130"/>
  <c r="J16" i="130"/>
  <c r="I16" i="130"/>
  <c r="H16" i="130"/>
  <c r="G16" i="130"/>
  <c r="F16" i="130"/>
  <c r="E16" i="130"/>
  <c r="D16" i="130"/>
  <c r="C16" i="130"/>
  <c r="X15" i="130"/>
  <c r="W15" i="130"/>
  <c r="V15" i="130"/>
  <c r="U15" i="130"/>
  <c r="T15" i="130"/>
  <c r="S15" i="130"/>
  <c r="R15" i="130"/>
  <c r="Q15" i="130"/>
  <c r="P15" i="130"/>
  <c r="O15" i="130"/>
  <c r="N15" i="130"/>
  <c r="M15" i="130"/>
  <c r="L15" i="130"/>
  <c r="K15" i="130"/>
  <c r="J15" i="130"/>
  <c r="I15" i="130"/>
  <c r="H15" i="130"/>
  <c r="G15" i="130"/>
  <c r="F15" i="130"/>
  <c r="E15" i="130"/>
  <c r="D15" i="130"/>
  <c r="C15" i="130"/>
  <c r="X14" i="130"/>
  <c r="W14" i="130"/>
  <c r="V14" i="130"/>
  <c r="U14" i="130"/>
  <c r="T14" i="130"/>
  <c r="S14" i="130"/>
  <c r="R14" i="130"/>
  <c r="Q14" i="130"/>
  <c r="P14" i="130"/>
  <c r="O14" i="130"/>
  <c r="N14" i="130"/>
  <c r="M14" i="130"/>
  <c r="L14" i="130"/>
  <c r="K14" i="130"/>
  <c r="J14" i="130"/>
  <c r="I14" i="130"/>
  <c r="H14" i="130"/>
  <c r="G14" i="130"/>
  <c r="F14" i="130"/>
  <c r="E14" i="130"/>
  <c r="D14" i="130"/>
  <c r="C14" i="130"/>
  <c r="X13" i="130"/>
  <c r="W13" i="130"/>
  <c r="V13" i="130"/>
  <c r="U13" i="130"/>
  <c r="T13" i="130"/>
  <c r="S13" i="130"/>
  <c r="R13" i="130"/>
  <c r="Q13" i="130"/>
  <c r="P13" i="130"/>
  <c r="O13" i="130"/>
  <c r="N13" i="130"/>
  <c r="M13" i="130"/>
  <c r="L13" i="130"/>
  <c r="K13" i="130"/>
  <c r="J13" i="130"/>
  <c r="I13" i="130"/>
  <c r="H13" i="130"/>
  <c r="G13" i="130"/>
  <c r="F13" i="130"/>
  <c r="E13" i="130"/>
  <c r="D13" i="130"/>
  <c r="C13" i="130"/>
  <c r="X12" i="130"/>
  <c r="W12" i="130"/>
  <c r="V12" i="130"/>
  <c r="U12" i="130"/>
  <c r="T12" i="130"/>
  <c r="S12" i="130"/>
  <c r="R12" i="130"/>
  <c r="Q12" i="130"/>
  <c r="P12" i="130"/>
  <c r="O12" i="130"/>
  <c r="N12" i="130"/>
  <c r="M12" i="130"/>
  <c r="L12" i="130"/>
  <c r="K12" i="130"/>
  <c r="J12" i="130"/>
  <c r="I12" i="130"/>
  <c r="H12" i="130"/>
  <c r="G12" i="130"/>
  <c r="F12" i="130"/>
  <c r="E12" i="130"/>
  <c r="D12" i="130"/>
  <c r="C12" i="130"/>
  <c r="X11" i="130"/>
  <c r="W11" i="130"/>
  <c r="V11" i="130"/>
  <c r="U11" i="130"/>
  <c r="T11" i="130"/>
  <c r="S11" i="130"/>
  <c r="R11" i="130"/>
  <c r="Q11" i="130"/>
  <c r="P11" i="130"/>
  <c r="O11" i="130"/>
  <c r="N11" i="130"/>
  <c r="M11" i="130"/>
  <c r="L11" i="130"/>
  <c r="K11" i="130"/>
  <c r="J11" i="130"/>
  <c r="I11" i="130"/>
  <c r="H11" i="130"/>
  <c r="G11" i="130"/>
  <c r="F11" i="130"/>
  <c r="E11" i="130"/>
  <c r="D11" i="130"/>
  <c r="C11" i="130"/>
  <c r="X9" i="130"/>
  <c r="W9" i="130"/>
  <c r="V9" i="130"/>
  <c r="U9" i="130"/>
  <c r="T9" i="130"/>
  <c r="S9" i="130"/>
  <c r="R9" i="130"/>
  <c r="Q9" i="130"/>
  <c r="P9" i="130"/>
  <c r="O9" i="130"/>
  <c r="N9" i="130"/>
  <c r="M9" i="130"/>
  <c r="L9" i="130"/>
  <c r="K9" i="130"/>
  <c r="J9" i="130"/>
  <c r="I9" i="130"/>
  <c r="H9" i="130"/>
  <c r="G9" i="130"/>
  <c r="F9" i="130"/>
  <c r="E9" i="130"/>
  <c r="D9" i="130"/>
  <c r="C9" i="130"/>
  <c r="X8" i="130"/>
  <c r="W8" i="130"/>
  <c r="V8" i="130"/>
  <c r="U8" i="130"/>
  <c r="T8" i="130"/>
  <c r="S8" i="130"/>
  <c r="R8" i="130"/>
  <c r="Q8" i="130"/>
  <c r="P8" i="130"/>
  <c r="O8" i="130"/>
  <c r="N8" i="130"/>
  <c r="M8" i="130"/>
  <c r="L8" i="130"/>
  <c r="K8" i="130"/>
  <c r="J8" i="130"/>
  <c r="I8" i="130"/>
  <c r="H8" i="130"/>
  <c r="G8" i="130"/>
  <c r="F8" i="130"/>
  <c r="E8" i="130"/>
  <c r="D8" i="130"/>
  <c r="C8" i="130"/>
  <c r="X7" i="130"/>
  <c r="W7" i="130"/>
  <c r="V7" i="130"/>
  <c r="U7" i="130"/>
  <c r="T7" i="130"/>
  <c r="S7" i="130"/>
  <c r="R7" i="130"/>
  <c r="Q7" i="130"/>
  <c r="P7" i="130"/>
  <c r="O7" i="130"/>
  <c r="N7" i="130"/>
  <c r="M7" i="130"/>
  <c r="L7" i="130"/>
  <c r="K7" i="130"/>
  <c r="J7" i="130"/>
  <c r="I7" i="130"/>
  <c r="H7" i="130"/>
  <c r="G7" i="130"/>
  <c r="F7" i="130"/>
  <c r="E7" i="130"/>
  <c r="D7" i="130"/>
  <c r="C7" i="130"/>
  <c r="X6" i="130"/>
  <c r="W6" i="130"/>
  <c r="V6" i="130"/>
  <c r="U6" i="130"/>
  <c r="T6" i="130"/>
  <c r="S6" i="130"/>
  <c r="R6" i="130"/>
  <c r="Q6" i="130"/>
  <c r="P6" i="130"/>
  <c r="O6" i="130"/>
  <c r="N6" i="130"/>
  <c r="M6" i="130"/>
  <c r="L6" i="130"/>
  <c r="K6" i="130"/>
  <c r="J6" i="130"/>
  <c r="I6" i="130"/>
  <c r="H6" i="130"/>
  <c r="G6" i="130"/>
  <c r="F6" i="130"/>
  <c r="E6" i="130"/>
  <c r="D6" i="130"/>
  <c r="C6" i="130"/>
  <c r="X5" i="130"/>
  <c r="W5" i="130"/>
  <c r="V5" i="130"/>
  <c r="U5" i="130"/>
  <c r="T5" i="130"/>
  <c r="S5" i="130"/>
  <c r="R5" i="130"/>
  <c r="Q5" i="130"/>
  <c r="P5" i="130"/>
  <c r="O5" i="130"/>
  <c r="N5" i="130"/>
  <c r="M5" i="130"/>
  <c r="L5" i="130"/>
  <c r="K5" i="130"/>
  <c r="J5" i="130"/>
  <c r="I5" i="130"/>
  <c r="H5" i="130"/>
  <c r="G5" i="130"/>
  <c r="F5" i="130"/>
  <c r="E5" i="130"/>
  <c r="D5" i="130"/>
  <c r="C5" i="130"/>
  <c r="X4" i="130"/>
  <c r="W4" i="130"/>
  <c r="V4" i="130"/>
  <c r="U4" i="130"/>
  <c r="T4" i="130"/>
  <c r="S4" i="130"/>
  <c r="R4" i="130"/>
  <c r="Q4" i="130"/>
  <c r="P4" i="130"/>
  <c r="O4" i="130"/>
  <c r="N4" i="130"/>
  <c r="M4" i="130"/>
  <c r="L4" i="130"/>
  <c r="K4" i="130"/>
  <c r="J4" i="130"/>
  <c r="I4" i="130"/>
  <c r="H4" i="130"/>
  <c r="G4" i="130"/>
  <c r="F4" i="130"/>
  <c r="E4" i="130"/>
  <c r="D4" i="130"/>
  <c r="C4" i="130"/>
  <c r="X3" i="130"/>
  <c r="W3" i="130"/>
  <c r="V3" i="130"/>
  <c r="U3" i="130"/>
  <c r="T3" i="130"/>
  <c r="S3" i="130"/>
  <c r="R3" i="130"/>
  <c r="Q3" i="130"/>
  <c r="P3" i="130"/>
  <c r="O3" i="130"/>
  <c r="N3" i="130"/>
  <c r="M3" i="130"/>
  <c r="L3" i="130"/>
  <c r="K3" i="130"/>
  <c r="J3" i="130"/>
  <c r="I3" i="130"/>
  <c r="H3" i="130"/>
  <c r="G3" i="130"/>
  <c r="F3" i="130"/>
  <c r="E3" i="130"/>
  <c r="D3" i="130"/>
  <c r="C3" i="130"/>
  <c r="X29" i="51"/>
  <c r="W29" i="51"/>
  <c r="V29" i="51"/>
  <c r="U29" i="51"/>
  <c r="T29" i="51"/>
  <c r="S29" i="51"/>
  <c r="R29" i="51"/>
  <c r="Q29" i="51"/>
  <c r="P29" i="51"/>
  <c r="O29" i="51"/>
  <c r="N29" i="51"/>
  <c r="M29" i="51"/>
  <c r="L29" i="51"/>
  <c r="K29" i="51"/>
  <c r="J29" i="51"/>
  <c r="I29" i="51"/>
  <c r="H29" i="51"/>
  <c r="G29" i="51"/>
  <c r="F29" i="51"/>
  <c r="E29" i="51"/>
  <c r="D29" i="51"/>
  <c r="C29" i="51"/>
  <c r="X28" i="51"/>
  <c r="W28" i="51"/>
  <c r="V28" i="51"/>
  <c r="U28" i="51"/>
  <c r="T28" i="51"/>
  <c r="S28" i="51"/>
  <c r="R28" i="51"/>
  <c r="Q28" i="51"/>
  <c r="P28" i="51"/>
  <c r="O28" i="51"/>
  <c r="N28" i="51"/>
  <c r="M28" i="51"/>
  <c r="L28" i="51"/>
  <c r="K28" i="51"/>
  <c r="J28" i="51"/>
  <c r="I28" i="51"/>
  <c r="H28" i="51"/>
  <c r="G28" i="51"/>
  <c r="F28" i="51"/>
  <c r="E28" i="51"/>
  <c r="D28" i="51"/>
  <c r="C28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X25" i="51"/>
  <c r="W25" i="51"/>
  <c r="V25" i="51"/>
  <c r="U25" i="51"/>
  <c r="T25" i="51"/>
  <c r="S25" i="51"/>
  <c r="R25" i="51"/>
  <c r="Q25" i="51"/>
  <c r="P25" i="51"/>
  <c r="O25" i="51"/>
  <c r="N25" i="51"/>
  <c r="M25" i="51"/>
  <c r="L25" i="51"/>
  <c r="K25" i="51"/>
  <c r="J25" i="51"/>
  <c r="I25" i="51"/>
  <c r="H25" i="51"/>
  <c r="G25" i="51"/>
  <c r="F25" i="51"/>
  <c r="E25" i="51"/>
  <c r="D25" i="51"/>
  <c r="C25" i="51"/>
  <c r="X24" i="51"/>
  <c r="W24" i="51"/>
  <c r="V24" i="51"/>
  <c r="U24" i="51"/>
  <c r="T24" i="51"/>
  <c r="S24" i="51"/>
  <c r="R24" i="51"/>
  <c r="Q24" i="51"/>
  <c r="P24" i="51"/>
  <c r="O24" i="51"/>
  <c r="N24" i="51"/>
  <c r="M24" i="51"/>
  <c r="L24" i="51"/>
  <c r="K24" i="51"/>
  <c r="J24" i="51"/>
  <c r="I24" i="51"/>
  <c r="H24" i="51"/>
  <c r="G24" i="51"/>
  <c r="F24" i="51"/>
  <c r="E24" i="51"/>
  <c r="D24" i="51"/>
  <c r="C24" i="51"/>
  <c r="X23" i="51"/>
  <c r="W23" i="51"/>
  <c r="V23" i="51"/>
  <c r="U23" i="51"/>
  <c r="T23" i="51"/>
  <c r="S23" i="51"/>
  <c r="R23" i="51"/>
  <c r="Q23" i="51"/>
  <c r="P23" i="51"/>
  <c r="O23" i="51"/>
  <c r="N23" i="51"/>
  <c r="M23" i="51"/>
  <c r="L23" i="51"/>
  <c r="K23" i="51"/>
  <c r="J23" i="51"/>
  <c r="I23" i="51"/>
  <c r="H23" i="51"/>
  <c r="G23" i="51"/>
  <c r="F23" i="51"/>
  <c r="E23" i="51"/>
  <c r="D23" i="51"/>
  <c r="C23" i="51"/>
  <c r="X20" i="51"/>
  <c r="W20" i="51"/>
  <c r="V20" i="51"/>
  <c r="U20" i="51"/>
  <c r="T20" i="51"/>
  <c r="S20" i="51"/>
  <c r="R20" i="51"/>
  <c r="Q20" i="51"/>
  <c r="P20" i="51"/>
  <c r="O20" i="51"/>
  <c r="N20" i="51"/>
  <c r="M20" i="51"/>
  <c r="L20" i="51"/>
  <c r="K20" i="51"/>
  <c r="J20" i="51"/>
  <c r="I20" i="51"/>
  <c r="H20" i="51"/>
  <c r="G20" i="51"/>
  <c r="F20" i="51"/>
  <c r="E20" i="51"/>
  <c r="D20" i="51"/>
  <c r="C20" i="51"/>
  <c r="X19" i="51"/>
  <c r="X21" i="51"/>
  <c r="W19" i="51"/>
  <c r="W21" i="51"/>
  <c r="V19" i="51"/>
  <c r="V21" i="51"/>
  <c r="U19" i="51"/>
  <c r="U21" i="51"/>
  <c r="T19" i="51"/>
  <c r="T21" i="51"/>
  <c r="S19" i="51"/>
  <c r="S21" i="51"/>
  <c r="R19" i="51"/>
  <c r="R21" i="51"/>
  <c r="Q19" i="51"/>
  <c r="Q21" i="51"/>
  <c r="P19" i="51"/>
  <c r="P21" i="51"/>
  <c r="O19" i="51"/>
  <c r="O21" i="51"/>
  <c r="N19" i="51"/>
  <c r="N21" i="51"/>
  <c r="M19" i="51"/>
  <c r="M21" i="51"/>
  <c r="L19" i="51"/>
  <c r="L21" i="51"/>
  <c r="K19" i="51"/>
  <c r="K21" i="51"/>
  <c r="J19" i="51"/>
  <c r="J21" i="51"/>
  <c r="I19" i="51"/>
  <c r="I21" i="51"/>
  <c r="H19" i="51"/>
  <c r="H21" i="51"/>
  <c r="G19" i="51"/>
  <c r="G21" i="51"/>
  <c r="F19" i="51"/>
  <c r="F21" i="51"/>
  <c r="E19" i="51"/>
  <c r="E21" i="51"/>
  <c r="D19" i="51"/>
  <c r="D21" i="51"/>
  <c r="C19" i="51"/>
  <c r="C21" i="51"/>
  <c r="X17" i="51"/>
  <c r="W17" i="51"/>
  <c r="V17" i="51"/>
  <c r="U17" i="51"/>
  <c r="T17" i="51"/>
  <c r="S17" i="51"/>
  <c r="R17" i="51"/>
  <c r="Q17" i="51"/>
  <c r="P17" i="51"/>
  <c r="O17" i="51"/>
  <c r="N17" i="51"/>
  <c r="M17" i="51"/>
  <c r="L17" i="51"/>
  <c r="K17" i="51"/>
  <c r="J17" i="51"/>
  <c r="I17" i="51"/>
  <c r="H17" i="51"/>
  <c r="G17" i="51"/>
  <c r="F17" i="51"/>
  <c r="E17" i="51"/>
  <c r="D17" i="51"/>
  <c r="C17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E15" i="51"/>
  <c r="D15" i="51"/>
  <c r="C15" i="51"/>
  <c r="X14" i="51"/>
  <c r="W14" i="51"/>
  <c r="V14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G14" i="51"/>
  <c r="F14" i="51"/>
  <c r="E14" i="51"/>
  <c r="D14" i="51"/>
  <c r="C14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E12" i="51"/>
  <c r="D12" i="51"/>
  <c r="C12" i="51"/>
  <c r="X11" i="51"/>
  <c r="W11" i="51"/>
  <c r="V11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H11" i="51"/>
  <c r="G11" i="51"/>
  <c r="F11" i="51"/>
  <c r="E11" i="51"/>
  <c r="D11" i="51"/>
  <c r="C11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9" i="51"/>
  <c r="D9" i="51"/>
  <c r="C9" i="51"/>
  <c r="X8" i="51"/>
  <c r="W8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G8" i="51"/>
  <c r="F8" i="51"/>
  <c r="E8" i="51"/>
  <c r="D8" i="51"/>
  <c r="C8" i="51"/>
  <c r="X7" i="51"/>
  <c r="W7" i="51"/>
  <c r="V7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H7" i="51"/>
  <c r="G7" i="51"/>
  <c r="F7" i="51"/>
  <c r="E7" i="51"/>
  <c r="D7" i="51"/>
  <c r="C7" i="51"/>
  <c r="X6" i="51"/>
  <c r="W6" i="51"/>
  <c r="V6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G6" i="51"/>
  <c r="F6" i="51"/>
  <c r="E6" i="51"/>
  <c r="D6" i="51"/>
  <c r="C6" i="51"/>
  <c r="X5" i="51"/>
  <c r="W5" i="51"/>
  <c r="V5" i="51"/>
  <c r="U5" i="51"/>
  <c r="T5" i="51"/>
  <c r="S5" i="51"/>
  <c r="R5" i="51"/>
  <c r="Q5" i="51"/>
  <c r="P5" i="51"/>
  <c r="O5" i="51"/>
  <c r="N5" i="51"/>
  <c r="M5" i="51"/>
  <c r="L5" i="51"/>
  <c r="K5" i="51"/>
  <c r="J5" i="51"/>
  <c r="I5" i="51"/>
  <c r="H5" i="51"/>
  <c r="G5" i="51"/>
  <c r="F5" i="51"/>
  <c r="E5" i="51"/>
  <c r="D5" i="51"/>
  <c r="C5" i="51"/>
  <c r="X4" i="51"/>
  <c r="W4" i="51"/>
  <c r="V4" i="51"/>
  <c r="U4" i="51"/>
  <c r="T4" i="51"/>
  <c r="S4" i="51"/>
  <c r="R4" i="51"/>
  <c r="Q4" i="51"/>
  <c r="P4" i="51"/>
  <c r="O4" i="51"/>
  <c r="N4" i="51"/>
  <c r="M4" i="51"/>
  <c r="L4" i="51"/>
  <c r="K4" i="51"/>
  <c r="J4" i="51"/>
  <c r="I4" i="51"/>
  <c r="H4" i="51"/>
  <c r="G4" i="51"/>
  <c r="F4" i="51"/>
  <c r="E4" i="51"/>
  <c r="D4" i="51"/>
  <c r="C4" i="51"/>
  <c r="X3" i="51"/>
  <c r="W3" i="51"/>
  <c r="V3" i="51"/>
  <c r="U3" i="51"/>
  <c r="T3" i="51"/>
  <c r="S3" i="51"/>
  <c r="R3" i="51"/>
  <c r="Q3" i="51"/>
  <c r="P3" i="51"/>
  <c r="O3" i="51"/>
  <c r="N3" i="51"/>
  <c r="M3" i="51"/>
  <c r="L3" i="51"/>
  <c r="K3" i="51"/>
  <c r="J3" i="51"/>
  <c r="I3" i="51"/>
  <c r="H3" i="51"/>
  <c r="G3" i="51"/>
  <c r="F3" i="51"/>
  <c r="E3" i="51"/>
  <c r="D3" i="51"/>
  <c r="C3" i="51"/>
  <c r="X29" i="129"/>
  <c r="W29" i="129"/>
  <c r="V29" i="129"/>
  <c r="U29" i="129"/>
  <c r="T29" i="129"/>
  <c r="S29" i="129"/>
  <c r="R29" i="129"/>
  <c r="Q29" i="129"/>
  <c r="P29" i="129"/>
  <c r="O29" i="129"/>
  <c r="N29" i="129"/>
  <c r="M29" i="129"/>
  <c r="L29" i="129"/>
  <c r="K29" i="129"/>
  <c r="J29" i="129"/>
  <c r="I29" i="129"/>
  <c r="H29" i="129"/>
  <c r="G29" i="129"/>
  <c r="F29" i="129"/>
  <c r="E29" i="129"/>
  <c r="D29" i="129"/>
  <c r="C29" i="129"/>
  <c r="X28" i="129"/>
  <c r="W28" i="129"/>
  <c r="V28" i="129"/>
  <c r="U28" i="129"/>
  <c r="T28" i="129"/>
  <c r="S28" i="129"/>
  <c r="R28" i="129"/>
  <c r="Q28" i="129"/>
  <c r="P28" i="129"/>
  <c r="O28" i="129"/>
  <c r="N28" i="129"/>
  <c r="M28" i="129"/>
  <c r="L28" i="129"/>
  <c r="K28" i="129"/>
  <c r="J28" i="129"/>
  <c r="I28" i="129"/>
  <c r="H28" i="129"/>
  <c r="G28" i="129"/>
  <c r="F28" i="129"/>
  <c r="E28" i="129"/>
  <c r="D28" i="129"/>
  <c r="C28" i="129"/>
  <c r="X27" i="129"/>
  <c r="W27" i="129"/>
  <c r="V27" i="129"/>
  <c r="U27" i="129"/>
  <c r="T27" i="129"/>
  <c r="S27" i="129"/>
  <c r="R27" i="129"/>
  <c r="Q27" i="129"/>
  <c r="P27" i="129"/>
  <c r="O27" i="129"/>
  <c r="N27" i="129"/>
  <c r="M27" i="129"/>
  <c r="L27" i="129"/>
  <c r="K27" i="129"/>
  <c r="J27" i="129"/>
  <c r="I27" i="129"/>
  <c r="H27" i="129"/>
  <c r="G27" i="129"/>
  <c r="F27" i="129"/>
  <c r="E27" i="129"/>
  <c r="D27" i="129"/>
  <c r="C27" i="129"/>
  <c r="X25" i="129"/>
  <c r="W25" i="129"/>
  <c r="V25" i="129"/>
  <c r="U25" i="129"/>
  <c r="T25" i="129"/>
  <c r="S25" i="129"/>
  <c r="R25" i="129"/>
  <c r="Q25" i="129"/>
  <c r="P25" i="129"/>
  <c r="O25" i="129"/>
  <c r="N25" i="129"/>
  <c r="M25" i="129"/>
  <c r="L25" i="129"/>
  <c r="K25" i="129"/>
  <c r="J25" i="129"/>
  <c r="I25" i="129"/>
  <c r="H25" i="129"/>
  <c r="G25" i="129"/>
  <c r="F25" i="129"/>
  <c r="E25" i="129"/>
  <c r="D25" i="129"/>
  <c r="C25" i="129"/>
  <c r="X24" i="129"/>
  <c r="W24" i="129"/>
  <c r="V24" i="129"/>
  <c r="U24" i="129"/>
  <c r="T24" i="129"/>
  <c r="S24" i="129"/>
  <c r="R24" i="129"/>
  <c r="Q24" i="129"/>
  <c r="P24" i="129"/>
  <c r="O24" i="129"/>
  <c r="N24" i="129"/>
  <c r="M24" i="129"/>
  <c r="L24" i="129"/>
  <c r="K24" i="129"/>
  <c r="J24" i="129"/>
  <c r="I24" i="129"/>
  <c r="H24" i="129"/>
  <c r="G24" i="129"/>
  <c r="F24" i="129"/>
  <c r="E24" i="129"/>
  <c r="D24" i="129"/>
  <c r="C24" i="129"/>
  <c r="X23" i="129"/>
  <c r="W23" i="129"/>
  <c r="V23" i="129"/>
  <c r="U23" i="129"/>
  <c r="T23" i="129"/>
  <c r="S23" i="129"/>
  <c r="R23" i="129"/>
  <c r="Q23" i="129"/>
  <c r="P23" i="129"/>
  <c r="O23" i="129"/>
  <c r="N23" i="129"/>
  <c r="M23" i="129"/>
  <c r="L23" i="129"/>
  <c r="K23" i="129"/>
  <c r="J23" i="129"/>
  <c r="I23" i="129"/>
  <c r="H23" i="129"/>
  <c r="G23" i="129"/>
  <c r="F23" i="129"/>
  <c r="E23" i="129"/>
  <c r="D23" i="129"/>
  <c r="C23" i="129"/>
  <c r="X20" i="129"/>
  <c r="W20" i="129"/>
  <c r="V20" i="129"/>
  <c r="U20" i="129"/>
  <c r="T20" i="129"/>
  <c r="S20" i="129"/>
  <c r="R20" i="129"/>
  <c r="Q20" i="129"/>
  <c r="P20" i="129"/>
  <c r="O20" i="129"/>
  <c r="N20" i="129"/>
  <c r="M20" i="129"/>
  <c r="L20" i="129"/>
  <c r="K20" i="129"/>
  <c r="J20" i="129"/>
  <c r="I20" i="129"/>
  <c r="H20" i="129"/>
  <c r="G20" i="129"/>
  <c r="F20" i="129"/>
  <c r="E20" i="129"/>
  <c r="D20" i="129"/>
  <c r="C20" i="129"/>
  <c r="X19" i="129"/>
  <c r="X21" i="129"/>
  <c r="W19" i="129"/>
  <c r="W21" i="129"/>
  <c r="V19" i="129"/>
  <c r="V21" i="129"/>
  <c r="U19" i="129"/>
  <c r="U21" i="129"/>
  <c r="T19" i="129"/>
  <c r="T21" i="129"/>
  <c r="S19" i="129"/>
  <c r="S21" i="129"/>
  <c r="R19" i="129"/>
  <c r="R21" i="129"/>
  <c r="Q19" i="129"/>
  <c r="Q21" i="129"/>
  <c r="P19" i="129"/>
  <c r="P21" i="129"/>
  <c r="O19" i="129"/>
  <c r="O21" i="129"/>
  <c r="N19" i="129"/>
  <c r="N21" i="129"/>
  <c r="M19" i="129"/>
  <c r="M21" i="129"/>
  <c r="L19" i="129"/>
  <c r="L21" i="129"/>
  <c r="K19" i="129"/>
  <c r="K21" i="129"/>
  <c r="J19" i="129"/>
  <c r="J21" i="129"/>
  <c r="I19" i="129"/>
  <c r="I21" i="129"/>
  <c r="H19" i="129"/>
  <c r="H21" i="129"/>
  <c r="G19" i="129"/>
  <c r="G21" i="129"/>
  <c r="F19" i="129"/>
  <c r="F21" i="129"/>
  <c r="E19" i="129"/>
  <c r="E21" i="129"/>
  <c r="D19" i="129"/>
  <c r="D21" i="129"/>
  <c r="C19" i="129"/>
  <c r="C21" i="129"/>
  <c r="X17" i="129"/>
  <c r="W17" i="129"/>
  <c r="V17" i="129"/>
  <c r="U17" i="129"/>
  <c r="T17" i="129"/>
  <c r="S17" i="129"/>
  <c r="R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D17" i="129"/>
  <c r="C17" i="129"/>
  <c r="X16" i="129"/>
  <c r="W16" i="129"/>
  <c r="V16" i="129"/>
  <c r="U16" i="129"/>
  <c r="T16" i="129"/>
  <c r="S16" i="129"/>
  <c r="R16" i="129"/>
  <c r="Q16" i="129"/>
  <c r="P16" i="129"/>
  <c r="O16" i="129"/>
  <c r="N16" i="129"/>
  <c r="M16" i="129"/>
  <c r="L16" i="129"/>
  <c r="K16" i="129"/>
  <c r="J16" i="129"/>
  <c r="I16" i="129"/>
  <c r="H16" i="129"/>
  <c r="G16" i="129"/>
  <c r="F16" i="129"/>
  <c r="E16" i="129"/>
  <c r="D16" i="129"/>
  <c r="C16" i="129"/>
  <c r="X15" i="129"/>
  <c r="W15" i="129"/>
  <c r="V15" i="129"/>
  <c r="U15" i="129"/>
  <c r="T15" i="129"/>
  <c r="S15" i="129"/>
  <c r="R15" i="129"/>
  <c r="Q15" i="129"/>
  <c r="P15" i="129"/>
  <c r="O15" i="129"/>
  <c r="N15" i="129"/>
  <c r="M15" i="129"/>
  <c r="L15" i="129"/>
  <c r="K15" i="129"/>
  <c r="J15" i="129"/>
  <c r="I15" i="129"/>
  <c r="H15" i="129"/>
  <c r="G15" i="129"/>
  <c r="F15" i="129"/>
  <c r="E15" i="129"/>
  <c r="D15" i="129"/>
  <c r="C15" i="129"/>
  <c r="X14" i="129"/>
  <c r="W14" i="129"/>
  <c r="V14" i="129"/>
  <c r="U14" i="129"/>
  <c r="T14" i="129"/>
  <c r="S14" i="129"/>
  <c r="R14" i="129"/>
  <c r="Q14" i="129"/>
  <c r="P14" i="129"/>
  <c r="O14" i="129"/>
  <c r="N14" i="129"/>
  <c r="M14" i="129"/>
  <c r="L14" i="129"/>
  <c r="K14" i="129"/>
  <c r="J14" i="129"/>
  <c r="I14" i="129"/>
  <c r="H14" i="129"/>
  <c r="G14" i="129"/>
  <c r="F14" i="129"/>
  <c r="E14" i="129"/>
  <c r="D14" i="129"/>
  <c r="C14" i="129"/>
  <c r="X13" i="129"/>
  <c r="W13" i="129"/>
  <c r="V13" i="129"/>
  <c r="U13" i="129"/>
  <c r="T13" i="129"/>
  <c r="S13" i="129"/>
  <c r="R13" i="129"/>
  <c r="Q13" i="129"/>
  <c r="P13" i="129"/>
  <c r="O13" i="129"/>
  <c r="N13" i="129"/>
  <c r="M13" i="129"/>
  <c r="L13" i="129"/>
  <c r="K13" i="129"/>
  <c r="J13" i="129"/>
  <c r="I13" i="129"/>
  <c r="H13" i="129"/>
  <c r="G13" i="129"/>
  <c r="F13" i="129"/>
  <c r="E13" i="129"/>
  <c r="D13" i="129"/>
  <c r="C13" i="129"/>
  <c r="X12" i="129"/>
  <c r="W12" i="129"/>
  <c r="V12" i="129"/>
  <c r="U12" i="129"/>
  <c r="T12" i="129"/>
  <c r="S12" i="129"/>
  <c r="R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D12" i="129"/>
  <c r="C12" i="129"/>
  <c r="X11" i="129"/>
  <c r="W11" i="129"/>
  <c r="V11" i="129"/>
  <c r="U11" i="129"/>
  <c r="T11" i="129"/>
  <c r="S11" i="129"/>
  <c r="R11" i="129"/>
  <c r="Q11" i="129"/>
  <c r="P11" i="129"/>
  <c r="O11" i="129"/>
  <c r="N11" i="129"/>
  <c r="M11" i="129"/>
  <c r="L11" i="129"/>
  <c r="K11" i="129"/>
  <c r="J11" i="129"/>
  <c r="I11" i="129"/>
  <c r="H11" i="129"/>
  <c r="G11" i="129"/>
  <c r="F11" i="129"/>
  <c r="E11" i="129"/>
  <c r="D11" i="129"/>
  <c r="C11" i="129"/>
  <c r="X9" i="129"/>
  <c r="W9" i="129"/>
  <c r="V9" i="129"/>
  <c r="U9" i="129"/>
  <c r="T9" i="129"/>
  <c r="S9" i="129"/>
  <c r="R9" i="129"/>
  <c r="Q9" i="129"/>
  <c r="P9" i="129"/>
  <c r="O9" i="129"/>
  <c r="N9" i="129"/>
  <c r="M9" i="129"/>
  <c r="L9" i="129"/>
  <c r="K9" i="129"/>
  <c r="J9" i="129"/>
  <c r="I9" i="129"/>
  <c r="H9" i="129"/>
  <c r="G9" i="129"/>
  <c r="F9" i="129"/>
  <c r="E9" i="129"/>
  <c r="D9" i="129"/>
  <c r="C9" i="129"/>
  <c r="X8" i="129"/>
  <c r="W8" i="129"/>
  <c r="V8" i="129"/>
  <c r="U8" i="129"/>
  <c r="T8" i="129"/>
  <c r="S8" i="129"/>
  <c r="R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D8" i="129"/>
  <c r="C8" i="129"/>
  <c r="X7" i="129"/>
  <c r="W7" i="129"/>
  <c r="V7" i="129"/>
  <c r="U7" i="129"/>
  <c r="T7" i="129"/>
  <c r="S7" i="129"/>
  <c r="R7" i="129"/>
  <c r="Q7" i="129"/>
  <c r="P7" i="129"/>
  <c r="O7" i="129"/>
  <c r="N7" i="129"/>
  <c r="M7" i="129"/>
  <c r="L7" i="129"/>
  <c r="K7" i="129"/>
  <c r="J7" i="129"/>
  <c r="I7" i="129"/>
  <c r="H7" i="129"/>
  <c r="G7" i="129"/>
  <c r="F7" i="129"/>
  <c r="E7" i="129"/>
  <c r="D7" i="129"/>
  <c r="C7" i="129"/>
  <c r="X6" i="129"/>
  <c r="W6" i="129"/>
  <c r="V6" i="129"/>
  <c r="U6" i="129"/>
  <c r="T6" i="129"/>
  <c r="S6" i="129"/>
  <c r="R6" i="129"/>
  <c r="Q6" i="129"/>
  <c r="P6" i="129"/>
  <c r="O6" i="129"/>
  <c r="N6" i="129"/>
  <c r="M6" i="129"/>
  <c r="L6" i="129"/>
  <c r="K6" i="129"/>
  <c r="J6" i="129"/>
  <c r="I6" i="129"/>
  <c r="H6" i="129"/>
  <c r="G6" i="129"/>
  <c r="F6" i="129"/>
  <c r="E6" i="129"/>
  <c r="D6" i="129"/>
  <c r="C6" i="129"/>
  <c r="X5" i="129"/>
  <c r="W5" i="129"/>
  <c r="V5" i="129"/>
  <c r="U5" i="129"/>
  <c r="T5" i="129"/>
  <c r="S5" i="129"/>
  <c r="R5" i="129"/>
  <c r="Q5" i="129"/>
  <c r="P5" i="129"/>
  <c r="O5" i="129"/>
  <c r="N5" i="129"/>
  <c r="M5" i="129"/>
  <c r="L5" i="129"/>
  <c r="K5" i="129"/>
  <c r="J5" i="129"/>
  <c r="I5" i="129"/>
  <c r="H5" i="129"/>
  <c r="G5" i="129"/>
  <c r="F5" i="129"/>
  <c r="E5" i="129"/>
  <c r="D5" i="129"/>
  <c r="C5" i="129"/>
  <c r="X4" i="129"/>
  <c r="W4" i="129"/>
  <c r="V4" i="129"/>
  <c r="U4" i="129"/>
  <c r="T4" i="129"/>
  <c r="S4" i="129"/>
  <c r="R4" i="129"/>
  <c r="Q4" i="129"/>
  <c r="P4" i="129"/>
  <c r="O4" i="129"/>
  <c r="N4" i="129"/>
  <c r="M4" i="129"/>
  <c r="L4" i="129"/>
  <c r="K4" i="129"/>
  <c r="J4" i="129"/>
  <c r="I4" i="129"/>
  <c r="H4" i="129"/>
  <c r="G4" i="129"/>
  <c r="F4" i="129"/>
  <c r="E4" i="129"/>
  <c r="D4" i="129"/>
  <c r="C4" i="129"/>
  <c r="X3" i="129"/>
  <c r="W3" i="129"/>
  <c r="V3" i="129"/>
  <c r="U3" i="129"/>
  <c r="T3" i="129"/>
  <c r="S3" i="129"/>
  <c r="R3" i="129"/>
  <c r="Q3" i="129"/>
  <c r="P3" i="129"/>
  <c r="O3" i="129"/>
  <c r="N3" i="129"/>
  <c r="M3" i="129"/>
  <c r="L3" i="129"/>
  <c r="K3" i="129"/>
  <c r="J3" i="129"/>
  <c r="I3" i="129"/>
  <c r="H3" i="129"/>
  <c r="G3" i="129"/>
  <c r="F3" i="129"/>
  <c r="E3" i="129"/>
  <c r="D3" i="129"/>
  <c r="C3" i="129"/>
  <c r="X29" i="128"/>
  <c r="W29" i="128"/>
  <c r="V29" i="128"/>
  <c r="U29" i="128"/>
  <c r="T29" i="128"/>
  <c r="S29" i="128"/>
  <c r="R29" i="128"/>
  <c r="Q29" i="128"/>
  <c r="P29" i="128"/>
  <c r="O29" i="128"/>
  <c r="N29" i="128"/>
  <c r="M29" i="128"/>
  <c r="L29" i="128"/>
  <c r="K29" i="128"/>
  <c r="J29" i="128"/>
  <c r="I29" i="128"/>
  <c r="H29" i="128"/>
  <c r="G29" i="128"/>
  <c r="F29" i="128"/>
  <c r="E29" i="128"/>
  <c r="D29" i="128"/>
  <c r="C29" i="128"/>
  <c r="X28" i="128"/>
  <c r="W28" i="128"/>
  <c r="V28" i="128"/>
  <c r="U28" i="128"/>
  <c r="T28" i="128"/>
  <c r="S28" i="128"/>
  <c r="R28" i="128"/>
  <c r="Q28" i="128"/>
  <c r="P28" i="128"/>
  <c r="O28" i="128"/>
  <c r="N28" i="128"/>
  <c r="M28" i="128"/>
  <c r="L28" i="128"/>
  <c r="K28" i="128"/>
  <c r="J28" i="128"/>
  <c r="I28" i="128"/>
  <c r="H28" i="128"/>
  <c r="G28" i="128"/>
  <c r="F28" i="128"/>
  <c r="E28" i="128"/>
  <c r="D28" i="128"/>
  <c r="C28" i="128"/>
  <c r="X27" i="128"/>
  <c r="W27" i="128"/>
  <c r="V27" i="128"/>
  <c r="U27" i="128"/>
  <c r="T27" i="128"/>
  <c r="S27" i="128"/>
  <c r="R27" i="128"/>
  <c r="Q27" i="128"/>
  <c r="P27" i="128"/>
  <c r="O27" i="128"/>
  <c r="N27" i="128"/>
  <c r="M27" i="128"/>
  <c r="L27" i="128"/>
  <c r="K27" i="128"/>
  <c r="J27" i="128"/>
  <c r="I27" i="128"/>
  <c r="H27" i="128"/>
  <c r="G27" i="128"/>
  <c r="F27" i="128"/>
  <c r="E27" i="128"/>
  <c r="D27" i="128"/>
  <c r="C27" i="128"/>
  <c r="X25" i="128"/>
  <c r="W25" i="128"/>
  <c r="V25" i="128"/>
  <c r="U25" i="128"/>
  <c r="T25" i="128"/>
  <c r="S25" i="128"/>
  <c r="R25" i="128"/>
  <c r="Q25" i="128"/>
  <c r="P25" i="128"/>
  <c r="O25" i="128"/>
  <c r="N25" i="128"/>
  <c r="M25" i="128"/>
  <c r="L25" i="128"/>
  <c r="K25" i="128"/>
  <c r="J25" i="128"/>
  <c r="I25" i="128"/>
  <c r="H25" i="128"/>
  <c r="G25" i="128"/>
  <c r="F25" i="128"/>
  <c r="E25" i="128"/>
  <c r="D25" i="128"/>
  <c r="C25" i="128"/>
  <c r="X24" i="128"/>
  <c r="W24" i="128"/>
  <c r="V24" i="128"/>
  <c r="U24" i="128"/>
  <c r="T24" i="128"/>
  <c r="S24" i="128"/>
  <c r="R24" i="128"/>
  <c r="Q24" i="128"/>
  <c r="P24" i="128"/>
  <c r="O24" i="128"/>
  <c r="N24" i="128"/>
  <c r="M24" i="128"/>
  <c r="L24" i="128"/>
  <c r="K24" i="128"/>
  <c r="J24" i="128"/>
  <c r="I24" i="128"/>
  <c r="H24" i="128"/>
  <c r="G24" i="128"/>
  <c r="F24" i="128"/>
  <c r="E24" i="128"/>
  <c r="D24" i="128"/>
  <c r="C24" i="128"/>
  <c r="X23" i="128"/>
  <c r="W23" i="128"/>
  <c r="V23" i="128"/>
  <c r="U23" i="128"/>
  <c r="T23" i="128"/>
  <c r="S23" i="128"/>
  <c r="R23" i="128"/>
  <c r="Q23" i="128"/>
  <c r="P23" i="128"/>
  <c r="O23" i="128"/>
  <c r="N23" i="128"/>
  <c r="M23" i="128"/>
  <c r="L23" i="128"/>
  <c r="K23" i="128"/>
  <c r="J23" i="128"/>
  <c r="I23" i="128"/>
  <c r="H23" i="128"/>
  <c r="G23" i="128"/>
  <c r="F23" i="128"/>
  <c r="E23" i="128"/>
  <c r="D23" i="128"/>
  <c r="C23" i="128"/>
  <c r="X20" i="128"/>
  <c r="W20" i="128"/>
  <c r="V20" i="128"/>
  <c r="U20" i="128"/>
  <c r="T20" i="128"/>
  <c r="S20" i="128"/>
  <c r="R20" i="128"/>
  <c r="Q20" i="128"/>
  <c r="P20" i="128"/>
  <c r="O20" i="128"/>
  <c r="N20" i="128"/>
  <c r="M20" i="128"/>
  <c r="L20" i="128"/>
  <c r="K20" i="128"/>
  <c r="J20" i="128"/>
  <c r="I20" i="128"/>
  <c r="H20" i="128"/>
  <c r="G20" i="128"/>
  <c r="F20" i="128"/>
  <c r="E20" i="128"/>
  <c r="D20" i="128"/>
  <c r="C20" i="128"/>
  <c r="X19" i="128"/>
  <c r="X21" i="128"/>
  <c r="W19" i="128"/>
  <c r="W21" i="128"/>
  <c r="V19" i="128"/>
  <c r="V21" i="128"/>
  <c r="U19" i="128"/>
  <c r="U21" i="128"/>
  <c r="T19" i="128"/>
  <c r="T21" i="128"/>
  <c r="S19" i="128"/>
  <c r="S21" i="128"/>
  <c r="R19" i="128"/>
  <c r="R21" i="128"/>
  <c r="Q19" i="128"/>
  <c r="Q21" i="128"/>
  <c r="P19" i="128"/>
  <c r="P21" i="128"/>
  <c r="O19" i="128"/>
  <c r="O21" i="128"/>
  <c r="N19" i="128"/>
  <c r="N21" i="128"/>
  <c r="M19" i="128"/>
  <c r="M21" i="128"/>
  <c r="L19" i="128"/>
  <c r="L21" i="128"/>
  <c r="K19" i="128"/>
  <c r="K21" i="128"/>
  <c r="J19" i="128"/>
  <c r="J21" i="128"/>
  <c r="I19" i="128"/>
  <c r="I21" i="128"/>
  <c r="H19" i="128"/>
  <c r="H21" i="128"/>
  <c r="G19" i="128"/>
  <c r="G21" i="128"/>
  <c r="F19" i="128"/>
  <c r="F21" i="128"/>
  <c r="E19" i="128"/>
  <c r="E21" i="128"/>
  <c r="D19" i="128"/>
  <c r="D21" i="128"/>
  <c r="C19" i="128"/>
  <c r="C21" i="128"/>
  <c r="X17" i="128"/>
  <c r="W17" i="128"/>
  <c r="V17" i="128"/>
  <c r="U17" i="128"/>
  <c r="T17" i="128"/>
  <c r="S17" i="128"/>
  <c r="R17" i="128"/>
  <c r="Q17" i="128"/>
  <c r="P17" i="128"/>
  <c r="O17" i="128"/>
  <c r="N17" i="128"/>
  <c r="M17" i="128"/>
  <c r="L17" i="128"/>
  <c r="K17" i="128"/>
  <c r="J17" i="128"/>
  <c r="I17" i="128"/>
  <c r="H17" i="128"/>
  <c r="G17" i="128"/>
  <c r="F17" i="128"/>
  <c r="E17" i="128"/>
  <c r="D17" i="128"/>
  <c r="C17" i="128"/>
  <c r="X16" i="128"/>
  <c r="W16" i="128"/>
  <c r="V16" i="128"/>
  <c r="U16" i="128"/>
  <c r="T16" i="128"/>
  <c r="S16" i="128"/>
  <c r="R16" i="128"/>
  <c r="Q16" i="128"/>
  <c r="P16" i="128"/>
  <c r="O16" i="128"/>
  <c r="N16" i="128"/>
  <c r="M16" i="128"/>
  <c r="L16" i="128"/>
  <c r="K16" i="128"/>
  <c r="J16" i="128"/>
  <c r="I16" i="128"/>
  <c r="H16" i="128"/>
  <c r="G16" i="128"/>
  <c r="F16" i="128"/>
  <c r="E16" i="128"/>
  <c r="D16" i="128"/>
  <c r="C16" i="128"/>
  <c r="X15" i="128"/>
  <c r="W15" i="128"/>
  <c r="V15" i="128"/>
  <c r="U15" i="128"/>
  <c r="T15" i="128"/>
  <c r="S15" i="128"/>
  <c r="R15" i="128"/>
  <c r="Q15" i="128"/>
  <c r="P15" i="128"/>
  <c r="O15" i="128"/>
  <c r="N15" i="128"/>
  <c r="M15" i="128"/>
  <c r="L15" i="128"/>
  <c r="K15" i="128"/>
  <c r="J15" i="128"/>
  <c r="I15" i="128"/>
  <c r="H15" i="128"/>
  <c r="G15" i="128"/>
  <c r="F15" i="128"/>
  <c r="E15" i="128"/>
  <c r="D15" i="128"/>
  <c r="C15" i="128"/>
  <c r="X14" i="128"/>
  <c r="W14" i="128"/>
  <c r="V14" i="128"/>
  <c r="U14" i="128"/>
  <c r="T14" i="128"/>
  <c r="S14" i="128"/>
  <c r="R14" i="128"/>
  <c r="Q14" i="128"/>
  <c r="P14" i="128"/>
  <c r="O14" i="128"/>
  <c r="N14" i="128"/>
  <c r="M14" i="128"/>
  <c r="L14" i="128"/>
  <c r="K14" i="128"/>
  <c r="J14" i="128"/>
  <c r="I14" i="128"/>
  <c r="H14" i="128"/>
  <c r="G14" i="128"/>
  <c r="F14" i="128"/>
  <c r="E14" i="128"/>
  <c r="D14" i="128"/>
  <c r="C14" i="128"/>
  <c r="X13" i="128"/>
  <c r="W13" i="128"/>
  <c r="V13" i="128"/>
  <c r="U13" i="128"/>
  <c r="T13" i="128"/>
  <c r="S13" i="128"/>
  <c r="R13" i="128"/>
  <c r="Q13" i="128"/>
  <c r="P13" i="128"/>
  <c r="O13" i="128"/>
  <c r="N13" i="128"/>
  <c r="M13" i="128"/>
  <c r="L13" i="128"/>
  <c r="K13" i="128"/>
  <c r="J13" i="128"/>
  <c r="I13" i="128"/>
  <c r="H13" i="128"/>
  <c r="G13" i="128"/>
  <c r="F13" i="128"/>
  <c r="E13" i="128"/>
  <c r="D13" i="128"/>
  <c r="C13" i="128"/>
  <c r="X12" i="128"/>
  <c r="W12" i="128"/>
  <c r="V12" i="128"/>
  <c r="U12" i="128"/>
  <c r="T12" i="128"/>
  <c r="S12" i="128"/>
  <c r="R12" i="128"/>
  <c r="Q12" i="128"/>
  <c r="P12" i="128"/>
  <c r="O12" i="128"/>
  <c r="N12" i="128"/>
  <c r="M12" i="128"/>
  <c r="L12" i="128"/>
  <c r="K12" i="128"/>
  <c r="J12" i="128"/>
  <c r="I12" i="128"/>
  <c r="H12" i="128"/>
  <c r="G12" i="128"/>
  <c r="F12" i="128"/>
  <c r="E12" i="128"/>
  <c r="D12" i="128"/>
  <c r="C12" i="128"/>
  <c r="X11" i="128"/>
  <c r="W11" i="128"/>
  <c r="V11" i="128"/>
  <c r="U11" i="128"/>
  <c r="T11" i="128"/>
  <c r="S11" i="128"/>
  <c r="R11" i="128"/>
  <c r="Q11" i="128"/>
  <c r="P11" i="128"/>
  <c r="O11" i="128"/>
  <c r="N11" i="128"/>
  <c r="M11" i="128"/>
  <c r="L11" i="128"/>
  <c r="K11" i="128"/>
  <c r="J11" i="128"/>
  <c r="I11" i="128"/>
  <c r="H11" i="128"/>
  <c r="G11" i="128"/>
  <c r="F11" i="128"/>
  <c r="E11" i="128"/>
  <c r="D11" i="128"/>
  <c r="C11" i="128"/>
  <c r="X9" i="128"/>
  <c r="W9" i="128"/>
  <c r="V9" i="128"/>
  <c r="U9" i="128"/>
  <c r="T9" i="128"/>
  <c r="S9" i="128"/>
  <c r="R9" i="128"/>
  <c r="Q9" i="128"/>
  <c r="P9" i="128"/>
  <c r="O9" i="128"/>
  <c r="N9" i="128"/>
  <c r="M9" i="128"/>
  <c r="L9" i="128"/>
  <c r="K9" i="128"/>
  <c r="J9" i="128"/>
  <c r="I9" i="128"/>
  <c r="H9" i="128"/>
  <c r="G9" i="128"/>
  <c r="F9" i="128"/>
  <c r="E9" i="128"/>
  <c r="D9" i="128"/>
  <c r="C9" i="128"/>
  <c r="X8" i="128"/>
  <c r="W8" i="128"/>
  <c r="V8" i="128"/>
  <c r="U8" i="128"/>
  <c r="T8" i="128"/>
  <c r="S8" i="128"/>
  <c r="R8" i="128"/>
  <c r="Q8" i="128"/>
  <c r="P8" i="128"/>
  <c r="O8" i="128"/>
  <c r="N8" i="128"/>
  <c r="M8" i="128"/>
  <c r="L8" i="128"/>
  <c r="K8" i="128"/>
  <c r="J8" i="128"/>
  <c r="I8" i="128"/>
  <c r="H8" i="128"/>
  <c r="G8" i="128"/>
  <c r="F8" i="128"/>
  <c r="E8" i="128"/>
  <c r="D8" i="128"/>
  <c r="C8" i="128"/>
  <c r="X7" i="128"/>
  <c r="W7" i="128"/>
  <c r="V7" i="128"/>
  <c r="U7" i="128"/>
  <c r="T7" i="128"/>
  <c r="S7" i="128"/>
  <c r="R7" i="128"/>
  <c r="Q7" i="128"/>
  <c r="P7" i="128"/>
  <c r="O7" i="128"/>
  <c r="N7" i="128"/>
  <c r="M7" i="128"/>
  <c r="L7" i="128"/>
  <c r="K7" i="128"/>
  <c r="J7" i="128"/>
  <c r="I7" i="128"/>
  <c r="H7" i="128"/>
  <c r="G7" i="128"/>
  <c r="F7" i="128"/>
  <c r="E7" i="128"/>
  <c r="D7" i="128"/>
  <c r="C7" i="128"/>
  <c r="X6" i="128"/>
  <c r="W6" i="128"/>
  <c r="V6" i="128"/>
  <c r="U6" i="128"/>
  <c r="T6" i="128"/>
  <c r="S6" i="128"/>
  <c r="R6" i="128"/>
  <c r="Q6" i="128"/>
  <c r="P6" i="128"/>
  <c r="O6" i="128"/>
  <c r="N6" i="128"/>
  <c r="M6" i="128"/>
  <c r="L6" i="128"/>
  <c r="K6" i="128"/>
  <c r="J6" i="128"/>
  <c r="I6" i="128"/>
  <c r="H6" i="128"/>
  <c r="G6" i="128"/>
  <c r="F6" i="128"/>
  <c r="E6" i="128"/>
  <c r="D6" i="128"/>
  <c r="C6" i="128"/>
  <c r="X5" i="128"/>
  <c r="W5" i="128"/>
  <c r="V5" i="128"/>
  <c r="U5" i="128"/>
  <c r="T5" i="128"/>
  <c r="S5" i="128"/>
  <c r="R5" i="128"/>
  <c r="Q5" i="128"/>
  <c r="P5" i="128"/>
  <c r="O5" i="128"/>
  <c r="N5" i="128"/>
  <c r="M5" i="128"/>
  <c r="L5" i="128"/>
  <c r="K5" i="128"/>
  <c r="J5" i="128"/>
  <c r="I5" i="128"/>
  <c r="H5" i="128"/>
  <c r="G5" i="128"/>
  <c r="F5" i="128"/>
  <c r="E5" i="128"/>
  <c r="D5" i="128"/>
  <c r="C5" i="128"/>
  <c r="X4" i="128"/>
  <c r="W4" i="128"/>
  <c r="V4" i="128"/>
  <c r="U4" i="128"/>
  <c r="T4" i="128"/>
  <c r="S4" i="128"/>
  <c r="R4" i="128"/>
  <c r="Q4" i="128"/>
  <c r="P4" i="128"/>
  <c r="O4" i="128"/>
  <c r="N4" i="128"/>
  <c r="M4" i="128"/>
  <c r="L4" i="128"/>
  <c r="K4" i="128"/>
  <c r="J4" i="128"/>
  <c r="I4" i="128"/>
  <c r="H4" i="128"/>
  <c r="G4" i="128"/>
  <c r="F4" i="128"/>
  <c r="E4" i="128"/>
  <c r="D4" i="128"/>
  <c r="C4" i="128"/>
  <c r="X3" i="128"/>
  <c r="W3" i="128"/>
  <c r="V3" i="128"/>
  <c r="U3" i="128"/>
  <c r="T3" i="128"/>
  <c r="S3" i="128"/>
  <c r="R3" i="128"/>
  <c r="Q3" i="128"/>
  <c r="P3" i="128"/>
  <c r="O3" i="128"/>
  <c r="N3" i="128"/>
  <c r="M3" i="128"/>
  <c r="L3" i="128"/>
  <c r="K3" i="128"/>
  <c r="J3" i="128"/>
  <c r="I3" i="128"/>
  <c r="H3" i="128"/>
  <c r="G3" i="128"/>
  <c r="F3" i="128"/>
  <c r="E3" i="128"/>
  <c r="D3" i="128"/>
  <c r="C3" i="128"/>
  <c r="X29" i="82"/>
  <c r="W29" i="82"/>
  <c r="V29" i="82"/>
  <c r="U29" i="82"/>
  <c r="T29" i="82"/>
  <c r="S29" i="82"/>
  <c r="R29" i="82"/>
  <c r="Q29" i="82"/>
  <c r="P29" i="82"/>
  <c r="O29" i="82"/>
  <c r="N29" i="82"/>
  <c r="M29" i="82"/>
  <c r="L29" i="82"/>
  <c r="K29" i="82"/>
  <c r="J29" i="82"/>
  <c r="I29" i="82"/>
  <c r="H29" i="82"/>
  <c r="G29" i="82"/>
  <c r="F29" i="82"/>
  <c r="E29" i="82"/>
  <c r="D29" i="82"/>
  <c r="C29" i="82"/>
  <c r="X28" i="82"/>
  <c r="W28" i="82"/>
  <c r="V28" i="82"/>
  <c r="U28" i="82"/>
  <c r="T28" i="82"/>
  <c r="S28" i="82"/>
  <c r="R28" i="82"/>
  <c r="Q28" i="82"/>
  <c r="P28" i="82"/>
  <c r="O28" i="82"/>
  <c r="N28" i="82"/>
  <c r="M28" i="82"/>
  <c r="L28" i="82"/>
  <c r="K28" i="82"/>
  <c r="J28" i="82"/>
  <c r="I28" i="82"/>
  <c r="H28" i="82"/>
  <c r="G28" i="82"/>
  <c r="F28" i="82"/>
  <c r="E28" i="82"/>
  <c r="D28" i="82"/>
  <c r="C28" i="82"/>
  <c r="X27" i="82"/>
  <c r="W27" i="82"/>
  <c r="V27" i="82"/>
  <c r="U27" i="82"/>
  <c r="T27" i="82"/>
  <c r="S27" i="82"/>
  <c r="R27" i="82"/>
  <c r="Q27" i="82"/>
  <c r="P27" i="82"/>
  <c r="O27" i="82"/>
  <c r="N27" i="82"/>
  <c r="M27" i="82"/>
  <c r="L27" i="82"/>
  <c r="K27" i="82"/>
  <c r="J27" i="82"/>
  <c r="I27" i="82"/>
  <c r="H27" i="82"/>
  <c r="G27" i="82"/>
  <c r="F27" i="82"/>
  <c r="E27" i="82"/>
  <c r="D27" i="82"/>
  <c r="C27" i="82"/>
  <c r="X25" i="82"/>
  <c r="W25" i="82"/>
  <c r="V25" i="82"/>
  <c r="U25" i="82"/>
  <c r="T25" i="82"/>
  <c r="S25" i="82"/>
  <c r="R25" i="82"/>
  <c r="Q25" i="82"/>
  <c r="P25" i="82"/>
  <c r="O25" i="82"/>
  <c r="N25" i="82"/>
  <c r="M25" i="82"/>
  <c r="L25" i="82"/>
  <c r="K25" i="82"/>
  <c r="J25" i="82"/>
  <c r="I25" i="82"/>
  <c r="H25" i="82"/>
  <c r="G25" i="82"/>
  <c r="F25" i="82"/>
  <c r="E25" i="82"/>
  <c r="D25" i="82"/>
  <c r="C25" i="82"/>
  <c r="X24" i="82"/>
  <c r="W24" i="82"/>
  <c r="V24" i="82"/>
  <c r="U24" i="82"/>
  <c r="T24" i="82"/>
  <c r="S24" i="82"/>
  <c r="R24" i="82"/>
  <c r="Q24" i="82"/>
  <c r="P24" i="82"/>
  <c r="O24" i="82"/>
  <c r="N24" i="82"/>
  <c r="M24" i="82"/>
  <c r="L24" i="82"/>
  <c r="K24" i="82"/>
  <c r="J24" i="82"/>
  <c r="I24" i="82"/>
  <c r="H24" i="82"/>
  <c r="G24" i="82"/>
  <c r="F24" i="82"/>
  <c r="E24" i="82"/>
  <c r="D24" i="82"/>
  <c r="C24" i="82"/>
  <c r="X23" i="82"/>
  <c r="W23" i="82"/>
  <c r="V23" i="82"/>
  <c r="U23" i="82"/>
  <c r="T23" i="82"/>
  <c r="S23" i="82"/>
  <c r="R23" i="82"/>
  <c r="Q23" i="82"/>
  <c r="P23" i="82"/>
  <c r="O23" i="82"/>
  <c r="N23" i="82"/>
  <c r="M23" i="82"/>
  <c r="L23" i="82"/>
  <c r="K23" i="82"/>
  <c r="J23" i="82"/>
  <c r="I23" i="82"/>
  <c r="H23" i="82"/>
  <c r="G23" i="82"/>
  <c r="F23" i="82"/>
  <c r="E23" i="82"/>
  <c r="D23" i="82"/>
  <c r="C23" i="82"/>
  <c r="X20" i="82"/>
  <c r="W20" i="82"/>
  <c r="V20" i="82"/>
  <c r="U20" i="82"/>
  <c r="T20" i="82"/>
  <c r="S20" i="82"/>
  <c r="R20" i="82"/>
  <c r="Q20" i="82"/>
  <c r="P20" i="82"/>
  <c r="O20" i="82"/>
  <c r="N20" i="82"/>
  <c r="M20" i="82"/>
  <c r="L20" i="82"/>
  <c r="K20" i="82"/>
  <c r="J20" i="82"/>
  <c r="I20" i="82"/>
  <c r="H20" i="82"/>
  <c r="G20" i="82"/>
  <c r="F20" i="82"/>
  <c r="E20" i="82"/>
  <c r="D20" i="82"/>
  <c r="C20" i="82"/>
  <c r="X19" i="82"/>
  <c r="X21" i="82"/>
  <c r="W19" i="82"/>
  <c r="W21" i="82"/>
  <c r="V19" i="82"/>
  <c r="V21" i="82"/>
  <c r="U19" i="82"/>
  <c r="U21" i="82"/>
  <c r="T19" i="82"/>
  <c r="T21" i="82"/>
  <c r="S19" i="82"/>
  <c r="S21" i="82"/>
  <c r="R19" i="82"/>
  <c r="R21" i="82"/>
  <c r="Q19" i="82"/>
  <c r="Q21" i="82"/>
  <c r="P19" i="82"/>
  <c r="P21" i="82"/>
  <c r="O19" i="82"/>
  <c r="O21" i="82"/>
  <c r="N19" i="82"/>
  <c r="N21" i="82"/>
  <c r="M19" i="82"/>
  <c r="M21" i="82"/>
  <c r="L19" i="82"/>
  <c r="L21" i="82"/>
  <c r="K19" i="82"/>
  <c r="K21" i="82"/>
  <c r="J19" i="82"/>
  <c r="J21" i="82"/>
  <c r="I19" i="82"/>
  <c r="I21" i="82"/>
  <c r="H19" i="82"/>
  <c r="H21" i="82"/>
  <c r="G19" i="82"/>
  <c r="G21" i="82"/>
  <c r="F19" i="82"/>
  <c r="F21" i="82"/>
  <c r="E19" i="82"/>
  <c r="E21" i="82"/>
  <c r="D19" i="82"/>
  <c r="D21" i="82"/>
  <c r="C19" i="82"/>
  <c r="C21" i="82"/>
  <c r="X17" i="82"/>
  <c r="W17" i="82"/>
  <c r="V17" i="82"/>
  <c r="U17" i="82"/>
  <c r="T17" i="82"/>
  <c r="S17" i="82"/>
  <c r="R17" i="82"/>
  <c r="Q17" i="82"/>
  <c r="P17" i="82"/>
  <c r="O17" i="82"/>
  <c r="N17" i="82"/>
  <c r="M17" i="82"/>
  <c r="L17" i="82"/>
  <c r="K17" i="82"/>
  <c r="J17" i="82"/>
  <c r="I17" i="82"/>
  <c r="H17" i="82"/>
  <c r="G17" i="82"/>
  <c r="F17" i="82"/>
  <c r="E17" i="82"/>
  <c r="D17" i="82"/>
  <c r="C17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H16" i="82"/>
  <c r="G16" i="82"/>
  <c r="F16" i="82"/>
  <c r="E16" i="82"/>
  <c r="D16" i="82"/>
  <c r="C16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H15" i="82"/>
  <c r="G15" i="82"/>
  <c r="F15" i="82"/>
  <c r="E15" i="82"/>
  <c r="D15" i="82"/>
  <c r="C15" i="82"/>
  <c r="X14" i="82"/>
  <c r="W14" i="82"/>
  <c r="V14" i="82"/>
  <c r="U14" i="82"/>
  <c r="T14" i="82"/>
  <c r="S14" i="82"/>
  <c r="R14" i="82"/>
  <c r="Q14" i="82"/>
  <c r="P14" i="82"/>
  <c r="O14" i="82"/>
  <c r="N14" i="82"/>
  <c r="M14" i="82"/>
  <c r="L14" i="82"/>
  <c r="K14" i="82"/>
  <c r="J14" i="82"/>
  <c r="I14" i="82"/>
  <c r="H14" i="82"/>
  <c r="G14" i="82"/>
  <c r="F14" i="82"/>
  <c r="E14" i="82"/>
  <c r="D14" i="82"/>
  <c r="C14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H13" i="82"/>
  <c r="G13" i="82"/>
  <c r="F13" i="82"/>
  <c r="E13" i="82"/>
  <c r="D13" i="82"/>
  <c r="C13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H12" i="82"/>
  <c r="G12" i="82"/>
  <c r="F12" i="82"/>
  <c r="E12" i="82"/>
  <c r="D12" i="82"/>
  <c r="C12" i="82"/>
  <c r="X11" i="82"/>
  <c r="W11" i="82"/>
  <c r="V11" i="82"/>
  <c r="U11" i="82"/>
  <c r="T11" i="82"/>
  <c r="S11" i="82"/>
  <c r="R11" i="82"/>
  <c r="Q11" i="82"/>
  <c r="P11" i="82"/>
  <c r="O11" i="82"/>
  <c r="N11" i="82"/>
  <c r="M11" i="82"/>
  <c r="L11" i="82"/>
  <c r="K11" i="82"/>
  <c r="J11" i="82"/>
  <c r="I11" i="82"/>
  <c r="H11" i="82"/>
  <c r="G11" i="82"/>
  <c r="F11" i="82"/>
  <c r="E11" i="82"/>
  <c r="D11" i="82"/>
  <c r="C11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G9" i="82"/>
  <c r="F9" i="82"/>
  <c r="E9" i="82"/>
  <c r="D9" i="82"/>
  <c r="C9" i="82"/>
  <c r="X8" i="82"/>
  <c r="W8" i="82"/>
  <c r="V8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H8" i="82"/>
  <c r="G8" i="82"/>
  <c r="F8" i="82"/>
  <c r="E8" i="82"/>
  <c r="D8" i="82"/>
  <c r="C8" i="82"/>
  <c r="X7" i="82"/>
  <c r="W7" i="82"/>
  <c r="V7" i="82"/>
  <c r="U7" i="82"/>
  <c r="T7" i="82"/>
  <c r="S7" i="82"/>
  <c r="R7" i="82"/>
  <c r="Q7" i="82"/>
  <c r="P7" i="82"/>
  <c r="O7" i="82"/>
  <c r="N7" i="82"/>
  <c r="M7" i="82"/>
  <c r="L7" i="82"/>
  <c r="K7" i="82"/>
  <c r="J7" i="82"/>
  <c r="I7" i="82"/>
  <c r="H7" i="82"/>
  <c r="G7" i="82"/>
  <c r="F7" i="82"/>
  <c r="E7" i="82"/>
  <c r="D7" i="82"/>
  <c r="C7" i="82"/>
  <c r="X6" i="82"/>
  <c r="W6" i="82"/>
  <c r="V6" i="82"/>
  <c r="U6" i="82"/>
  <c r="T6" i="82"/>
  <c r="S6" i="82"/>
  <c r="R6" i="82"/>
  <c r="Q6" i="82"/>
  <c r="P6" i="82"/>
  <c r="O6" i="82"/>
  <c r="N6" i="82"/>
  <c r="M6" i="82"/>
  <c r="L6" i="82"/>
  <c r="K6" i="82"/>
  <c r="J6" i="82"/>
  <c r="I6" i="82"/>
  <c r="H6" i="82"/>
  <c r="G6" i="82"/>
  <c r="F6" i="82"/>
  <c r="E6" i="82"/>
  <c r="D6" i="82"/>
  <c r="C6" i="82"/>
  <c r="X5" i="82"/>
  <c r="W5" i="82"/>
  <c r="V5" i="82"/>
  <c r="U5" i="82"/>
  <c r="T5" i="82"/>
  <c r="S5" i="82"/>
  <c r="R5" i="82"/>
  <c r="Q5" i="82"/>
  <c r="P5" i="82"/>
  <c r="O5" i="82"/>
  <c r="N5" i="82"/>
  <c r="M5" i="82"/>
  <c r="L5" i="82"/>
  <c r="K5" i="82"/>
  <c r="J5" i="82"/>
  <c r="I5" i="82"/>
  <c r="H5" i="82"/>
  <c r="G5" i="82"/>
  <c r="F5" i="82"/>
  <c r="E5" i="82"/>
  <c r="D5" i="82"/>
  <c r="C5" i="82"/>
  <c r="X4" i="82"/>
  <c r="W4" i="82"/>
  <c r="V4" i="82"/>
  <c r="U4" i="82"/>
  <c r="T4" i="82"/>
  <c r="S4" i="82"/>
  <c r="R4" i="82"/>
  <c r="Q4" i="82"/>
  <c r="P4" i="82"/>
  <c r="O4" i="82"/>
  <c r="N4" i="82"/>
  <c r="M4" i="82"/>
  <c r="L4" i="82"/>
  <c r="K4" i="82"/>
  <c r="J4" i="82"/>
  <c r="I4" i="82"/>
  <c r="H4" i="82"/>
  <c r="G4" i="82"/>
  <c r="F4" i="82"/>
  <c r="E4" i="82"/>
  <c r="D4" i="82"/>
  <c r="C4" i="82"/>
  <c r="X3" i="82"/>
  <c r="W3" i="82"/>
  <c r="V3" i="82"/>
  <c r="U3" i="82"/>
  <c r="T3" i="82"/>
  <c r="S3" i="82"/>
  <c r="R3" i="82"/>
  <c r="Q3" i="82"/>
  <c r="P3" i="82"/>
  <c r="O3" i="82"/>
  <c r="N3" i="82"/>
  <c r="M3" i="82"/>
  <c r="L3" i="82"/>
  <c r="K3" i="82"/>
  <c r="J3" i="82"/>
  <c r="I3" i="82"/>
  <c r="H3" i="82"/>
  <c r="G3" i="82"/>
  <c r="F3" i="82"/>
  <c r="E3" i="82"/>
  <c r="D3" i="82"/>
  <c r="C3" i="82"/>
  <c r="X29" i="176"/>
  <c r="W29" i="176"/>
  <c r="V29" i="176"/>
  <c r="U29" i="176"/>
  <c r="T29" i="176"/>
  <c r="S29" i="176"/>
  <c r="R29" i="176"/>
  <c r="Q29" i="176"/>
  <c r="P29" i="176"/>
  <c r="O29" i="176"/>
  <c r="N29" i="176"/>
  <c r="M29" i="176"/>
  <c r="L29" i="176"/>
  <c r="K29" i="176"/>
  <c r="J29" i="176"/>
  <c r="I29" i="176"/>
  <c r="H29" i="176"/>
  <c r="G29" i="176"/>
  <c r="F29" i="176"/>
  <c r="E29" i="176"/>
  <c r="D29" i="176"/>
  <c r="C29" i="176"/>
  <c r="X28" i="176"/>
  <c r="W28" i="176"/>
  <c r="V28" i="176"/>
  <c r="U28" i="176"/>
  <c r="T28" i="176"/>
  <c r="S28" i="176"/>
  <c r="R28" i="176"/>
  <c r="Q28" i="176"/>
  <c r="P28" i="176"/>
  <c r="O28" i="176"/>
  <c r="N28" i="176"/>
  <c r="M28" i="176"/>
  <c r="L28" i="176"/>
  <c r="K28" i="176"/>
  <c r="J28" i="176"/>
  <c r="I28" i="176"/>
  <c r="H28" i="176"/>
  <c r="G28" i="176"/>
  <c r="F28" i="176"/>
  <c r="E28" i="176"/>
  <c r="D28" i="176"/>
  <c r="C28" i="176"/>
  <c r="X27" i="176"/>
  <c r="W27" i="176"/>
  <c r="V27" i="176"/>
  <c r="U27" i="176"/>
  <c r="T27" i="176"/>
  <c r="S27" i="176"/>
  <c r="R27" i="176"/>
  <c r="Q27" i="176"/>
  <c r="P27" i="176"/>
  <c r="O27" i="176"/>
  <c r="N27" i="176"/>
  <c r="M27" i="176"/>
  <c r="L27" i="176"/>
  <c r="K27" i="176"/>
  <c r="J27" i="176"/>
  <c r="I27" i="176"/>
  <c r="H27" i="176"/>
  <c r="G27" i="176"/>
  <c r="F27" i="176"/>
  <c r="E27" i="176"/>
  <c r="D27" i="176"/>
  <c r="C27" i="176"/>
  <c r="X25" i="176"/>
  <c r="W25" i="176"/>
  <c r="V25" i="176"/>
  <c r="U25" i="176"/>
  <c r="T25" i="176"/>
  <c r="S25" i="176"/>
  <c r="R25" i="176"/>
  <c r="Q25" i="176"/>
  <c r="P25" i="176"/>
  <c r="O25" i="176"/>
  <c r="N25" i="176"/>
  <c r="M25" i="176"/>
  <c r="L25" i="176"/>
  <c r="K25" i="176"/>
  <c r="J25" i="176"/>
  <c r="I25" i="176"/>
  <c r="H25" i="176"/>
  <c r="G25" i="176"/>
  <c r="F25" i="176"/>
  <c r="E25" i="176"/>
  <c r="D25" i="176"/>
  <c r="C25" i="176"/>
  <c r="X24" i="176"/>
  <c r="W24" i="176"/>
  <c r="V24" i="176"/>
  <c r="U24" i="176"/>
  <c r="T24" i="176"/>
  <c r="S24" i="176"/>
  <c r="R24" i="176"/>
  <c r="Q24" i="176"/>
  <c r="P24" i="176"/>
  <c r="O24" i="176"/>
  <c r="N24" i="176"/>
  <c r="M24" i="176"/>
  <c r="L24" i="176"/>
  <c r="K24" i="176"/>
  <c r="J24" i="176"/>
  <c r="I24" i="176"/>
  <c r="H24" i="176"/>
  <c r="G24" i="176"/>
  <c r="F24" i="176"/>
  <c r="E24" i="176"/>
  <c r="D24" i="176"/>
  <c r="C24" i="176"/>
  <c r="X23" i="176"/>
  <c r="W23" i="176"/>
  <c r="V23" i="176"/>
  <c r="U23" i="176"/>
  <c r="T23" i="176"/>
  <c r="S23" i="176"/>
  <c r="R23" i="176"/>
  <c r="Q23" i="176"/>
  <c r="P23" i="176"/>
  <c r="O23" i="176"/>
  <c r="N23" i="176"/>
  <c r="M23" i="176"/>
  <c r="L23" i="176"/>
  <c r="K23" i="176"/>
  <c r="J23" i="176"/>
  <c r="I23" i="176"/>
  <c r="H23" i="176"/>
  <c r="G23" i="176"/>
  <c r="F23" i="176"/>
  <c r="E23" i="176"/>
  <c r="D23" i="176"/>
  <c r="C23" i="176"/>
  <c r="X20" i="176"/>
  <c r="W20" i="176"/>
  <c r="V20" i="176"/>
  <c r="U20" i="176"/>
  <c r="T20" i="176"/>
  <c r="S20" i="176"/>
  <c r="R20" i="176"/>
  <c r="Q20" i="176"/>
  <c r="P20" i="176"/>
  <c r="O20" i="176"/>
  <c r="N20" i="176"/>
  <c r="M20" i="176"/>
  <c r="L20" i="176"/>
  <c r="K20" i="176"/>
  <c r="J20" i="176"/>
  <c r="I20" i="176"/>
  <c r="H20" i="176"/>
  <c r="G20" i="176"/>
  <c r="F20" i="176"/>
  <c r="E20" i="176"/>
  <c r="D20" i="176"/>
  <c r="C20" i="176"/>
  <c r="X19" i="176"/>
  <c r="X21" i="176"/>
  <c r="W19" i="176"/>
  <c r="W21" i="176"/>
  <c r="V19" i="176"/>
  <c r="V21" i="176"/>
  <c r="U19" i="176"/>
  <c r="U21" i="176"/>
  <c r="T19" i="176"/>
  <c r="T21" i="176"/>
  <c r="S19" i="176"/>
  <c r="S21" i="176"/>
  <c r="R19" i="176"/>
  <c r="R21" i="176"/>
  <c r="Q19" i="176"/>
  <c r="Q21" i="176"/>
  <c r="P19" i="176"/>
  <c r="P21" i="176"/>
  <c r="O19" i="176"/>
  <c r="O21" i="176"/>
  <c r="N19" i="176"/>
  <c r="N21" i="176"/>
  <c r="M19" i="176"/>
  <c r="M21" i="176"/>
  <c r="L19" i="176"/>
  <c r="L21" i="176"/>
  <c r="K19" i="176"/>
  <c r="K21" i="176"/>
  <c r="J19" i="176"/>
  <c r="J21" i="176"/>
  <c r="I19" i="176"/>
  <c r="I21" i="176"/>
  <c r="H19" i="176"/>
  <c r="H21" i="176"/>
  <c r="G19" i="176"/>
  <c r="G21" i="176"/>
  <c r="F19" i="176"/>
  <c r="F21" i="176"/>
  <c r="E19" i="176"/>
  <c r="E21" i="176"/>
  <c r="D19" i="176"/>
  <c r="D21" i="176"/>
  <c r="C19" i="176"/>
  <c r="C21" i="176"/>
  <c r="X17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C17" i="176"/>
  <c r="X16" i="176"/>
  <c r="W16" i="176"/>
  <c r="V16" i="176"/>
  <c r="U16" i="176"/>
  <c r="T16" i="176"/>
  <c r="S16" i="176"/>
  <c r="R16" i="176"/>
  <c r="Q16" i="176"/>
  <c r="P16" i="176"/>
  <c r="O16" i="176"/>
  <c r="N16" i="176"/>
  <c r="M16" i="176"/>
  <c r="L16" i="176"/>
  <c r="K16" i="176"/>
  <c r="J16" i="176"/>
  <c r="I16" i="176"/>
  <c r="H16" i="176"/>
  <c r="G16" i="176"/>
  <c r="F16" i="176"/>
  <c r="E16" i="176"/>
  <c r="D16" i="176"/>
  <c r="C16" i="176"/>
  <c r="X15" i="176"/>
  <c r="W15" i="176"/>
  <c r="V15" i="176"/>
  <c r="U15" i="176"/>
  <c r="T15" i="176"/>
  <c r="S15" i="176"/>
  <c r="R15" i="176"/>
  <c r="Q15" i="176"/>
  <c r="P15" i="176"/>
  <c r="O15" i="176"/>
  <c r="N15" i="176"/>
  <c r="M15" i="176"/>
  <c r="L15" i="176"/>
  <c r="K15" i="176"/>
  <c r="J15" i="176"/>
  <c r="I15" i="176"/>
  <c r="H15" i="176"/>
  <c r="G15" i="176"/>
  <c r="F15" i="176"/>
  <c r="E15" i="176"/>
  <c r="D15" i="176"/>
  <c r="C15" i="176"/>
  <c r="X14" i="176"/>
  <c r="W14" i="176"/>
  <c r="V14" i="176"/>
  <c r="U14" i="176"/>
  <c r="T14" i="176"/>
  <c r="S14" i="176"/>
  <c r="R14" i="176"/>
  <c r="Q14" i="176"/>
  <c r="P14" i="176"/>
  <c r="O14" i="176"/>
  <c r="N14" i="176"/>
  <c r="M14" i="176"/>
  <c r="L14" i="176"/>
  <c r="K14" i="176"/>
  <c r="J14" i="176"/>
  <c r="I14" i="176"/>
  <c r="H14" i="176"/>
  <c r="G14" i="176"/>
  <c r="F14" i="176"/>
  <c r="E14" i="176"/>
  <c r="D14" i="176"/>
  <c r="C14" i="176"/>
  <c r="X13" i="176"/>
  <c r="W13" i="176"/>
  <c r="V13" i="176"/>
  <c r="U13" i="176"/>
  <c r="T13" i="176"/>
  <c r="S13" i="176"/>
  <c r="R13" i="176"/>
  <c r="Q13" i="176"/>
  <c r="P13" i="176"/>
  <c r="O13" i="176"/>
  <c r="N13" i="176"/>
  <c r="M13" i="176"/>
  <c r="L13" i="176"/>
  <c r="K13" i="176"/>
  <c r="J13" i="176"/>
  <c r="I13" i="176"/>
  <c r="H13" i="176"/>
  <c r="G13" i="176"/>
  <c r="F13" i="176"/>
  <c r="E13" i="176"/>
  <c r="D13" i="176"/>
  <c r="C13" i="176"/>
  <c r="X12" i="176"/>
  <c r="W12" i="176"/>
  <c r="V12" i="176"/>
  <c r="U12" i="176"/>
  <c r="T12" i="176"/>
  <c r="S12" i="176"/>
  <c r="R12" i="176"/>
  <c r="Q12" i="176"/>
  <c r="P12" i="176"/>
  <c r="O12" i="176"/>
  <c r="N12" i="176"/>
  <c r="M12" i="176"/>
  <c r="L12" i="176"/>
  <c r="K12" i="176"/>
  <c r="J12" i="176"/>
  <c r="I12" i="176"/>
  <c r="H12" i="176"/>
  <c r="G12" i="176"/>
  <c r="F12" i="176"/>
  <c r="E12" i="176"/>
  <c r="D12" i="176"/>
  <c r="C12" i="176"/>
  <c r="X11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C11" i="176"/>
  <c r="X9" i="176"/>
  <c r="W9" i="176"/>
  <c r="V9" i="176"/>
  <c r="U9" i="176"/>
  <c r="T9" i="176"/>
  <c r="S9" i="176"/>
  <c r="R9" i="176"/>
  <c r="Q9" i="176"/>
  <c r="P9" i="176"/>
  <c r="O9" i="176"/>
  <c r="N9" i="176"/>
  <c r="M9" i="176"/>
  <c r="L9" i="176"/>
  <c r="K9" i="176"/>
  <c r="J9" i="176"/>
  <c r="I9" i="176"/>
  <c r="H9" i="176"/>
  <c r="G9" i="176"/>
  <c r="F9" i="176"/>
  <c r="E9" i="176"/>
  <c r="D9" i="176"/>
  <c r="C9" i="176"/>
  <c r="X8" i="176"/>
  <c r="W8" i="176"/>
  <c r="V8" i="176"/>
  <c r="U8" i="176"/>
  <c r="T8" i="176"/>
  <c r="S8" i="176"/>
  <c r="R8" i="176"/>
  <c r="Q8" i="176"/>
  <c r="P8" i="176"/>
  <c r="O8" i="176"/>
  <c r="N8" i="176"/>
  <c r="M8" i="176"/>
  <c r="L8" i="176"/>
  <c r="K8" i="176"/>
  <c r="J8" i="176"/>
  <c r="I8" i="176"/>
  <c r="H8" i="176"/>
  <c r="G8" i="176"/>
  <c r="F8" i="176"/>
  <c r="E8" i="176"/>
  <c r="D8" i="176"/>
  <c r="C8" i="176"/>
  <c r="X7" i="176"/>
  <c r="W7" i="176"/>
  <c r="V7" i="176"/>
  <c r="U7" i="176"/>
  <c r="T7" i="176"/>
  <c r="S7" i="176"/>
  <c r="R7" i="176"/>
  <c r="Q7" i="176"/>
  <c r="P7" i="176"/>
  <c r="O7" i="176"/>
  <c r="N7" i="176"/>
  <c r="M7" i="176"/>
  <c r="L7" i="176"/>
  <c r="K7" i="176"/>
  <c r="J7" i="176"/>
  <c r="I7" i="176"/>
  <c r="H7" i="176"/>
  <c r="G7" i="176"/>
  <c r="F7" i="176"/>
  <c r="E7" i="176"/>
  <c r="D7" i="176"/>
  <c r="C7" i="176"/>
  <c r="X6" i="176"/>
  <c r="W6" i="176"/>
  <c r="V6" i="176"/>
  <c r="U6" i="176"/>
  <c r="T6" i="176"/>
  <c r="S6" i="176"/>
  <c r="R6" i="176"/>
  <c r="Q6" i="176"/>
  <c r="P6" i="176"/>
  <c r="O6" i="176"/>
  <c r="N6" i="176"/>
  <c r="M6" i="176"/>
  <c r="L6" i="176"/>
  <c r="K6" i="176"/>
  <c r="J6" i="176"/>
  <c r="I6" i="176"/>
  <c r="H6" i="176"/>
  <c r="G6" i="176"/>
  <c r="F6" i="176"/>
  <c r="E6" i="176"/>
  <c r="D6" i="176"/>
  <c r="C6" i="176"/>
  <c r="X5" i="176"/>
  <c r="W5" i="176"/>
  <c r="V5" i="176"/>
  <c r="U5" i="176"/>
  <c r="T5" i="176"/>
  <c r="S5" i="176"/>
  <c r="R5" i="176"/>
  <c r="Q5" i="176"/>
  <c r="P5" i="176"/>
  <c r="O5" i="176"/>
  <c r="N5" i="176"/>
  <c r="M5" i="176"/>
  <c r="L5" i="176"/>
  <c r="K5" i="176"/>
  <c r="J5" i="176"/>
  <c r="I5" i="176"/>
  <c r="H5" i="176"/>
  <c r="G5" i="176"/>
  <c r="F5" i="176"/>
  <c r="E5" i="176"/>
  <c r="D5" i="176"/>
  <c r="C5" i="176"/>
  <c r="X4" i="176"/>
  <c r="W4" i="176"/>
  <c r="V4" i="176"/>
  <c r="U4" i="176"/>
  <c r="T4" i="176"/>
  <c r="S4" i="176"/>
  <c r="R4" i="176"/>
  <c r="Q4" i="176"/>
  <c r="P4" i="176"/>
  <c r="O4" i="176"/>
  <c r="N4" i="176"/>
  <c r="M4" i="176"/>
  <c r="L4" i="176"/>
  <c r="K4" i="176"/>
  <c r="J4" i="176"/>
  <c r="I4" i="176"/>
  <c r="H4" i="176"/>
  <c r="G4" i="176"/>
  <c r="F4" i="176"/>
  <c r="E4" i="176"/>
  <c r="D4" i="176"/>
  <c r="C4" i="176"/>
  <c r="X3" i="176"/>
  <c r="W3" i="176"/>
  <c r="V3" i="176"/>
  <c r="U3" i="176"/>
  <c r="T3" i="176"/>
  <c r="S3" i="176"/>
  <c r="R3" i="176"/>
  <c r="Q3" i="176"/>
  <c r="P3" i="176"/>
  <c r="O3" i="176"/>
  <c r="N3" i="176"/>
  <c r="M3" i="176"/>
  <c r="L3" i="176"/>
  <c r="K3" i="176"/>
  <c r="J3" i="176"/>
  <c r="I3" i="176"/>
  <c r="H3" i="176"/>
  <c r="G3" i="176"/>
  <c r="F3" i="176"/>
  <c r="E3" i="176"/>
  <c r="D3" i="176"/>
  <c r="C3" i="176"/>
  <c r="X29" i="177"/>
  <c r="W29" i="177"/>
  <c r="V29" i="177"/>
  <c r="U29" i="177"/>
  <c r="T29" i="177"/>
  <c r="S29" i="177"/>
  <c r="R29" i="177"/>
  <c r="Q29" i="177"/>
  <c r="P29" i="177"/>
  <c r="O29" i="177"/>
  <c r="N29" i="177"/>
  <c r="M29" i="177"/>
  <c r="L29" i="177"/>
  <c r="K29" i="177"/>
  <c r="J29" i="177"/>
  <c r="I29" i="177"/>
  <c r="H29" i="177"/>
  <c r="G29" i="177"/>
  <c r="F29" i="177"/>
  <c r="E29" i="177"/>
  <c r="D29" i="177"/>
  <c r="C29" i="177"/>
  <c r="X28" i="177"/>
  <c r="W28" i="177"/>
  <c r="V28" i="177"/>
  <c r="U28" i="177"/>
  <c r="T28" i="177"/>
  <c r="S28" i="177"/>
  <c r="R28" i="177"/>
  <c r="Q28" i="177"/>
  <c r="P28" i="177"/>
  <c r="O28" i="177"/>
  <c r="N28" i="177"/>
  <c r="M28" i="177"/>
  <c r="L28" i="177"/>
  <c r="K28" i="177"/>
  <c r="J28" i="177"/>
  <c r="I28" i="177"/>
  <c r="H28" i="177"/>
  <c r="G28" i="177"/>
  <c r="F28" i="177"/>
  <c r="E28" i="177"/>
  <c r="D28" i="177"/>
  <c r="C28" i="177"/>
  <c r="X27" i="177"/>
  <c r="W27" i="177"/>
  <c r="V27" i="177"/>
  <c r="U27" i="177"/>
  <c r="T27" i="177"/>
  <c r="S27" i="177"/>
  <c r="R27" i="177"/>
  <c r="Q27" i="177"/>
  <c r="P27" i="177"/>
  <c r="O27" i="177"/>
  <c r="N27" i="177"/>
  <c r="M27" i="177"/>
  <c r="L27" i="177"/>
  <c r="K27" i="177"/>
  <c r="J27" i="177"/>
  <c r="I27" i="177"/>
  <c r="H27" i="177"/>
  <c r="G27" i="177"/>
  <c r="F27" i="177"/>
  <c r="E27" i="177"/>
  <c r="D27" i="177"/>
  <c r="C27" i="177"/>
  <c r="X25" i="177"/>
  <c r="W25" i="177"/>
  <c r="V25" i="177"/>
  <c r="U25" i="177"/>
  <c r="T25" i="177"/>
  <c r="S25" i="177"/>
  <c r="R25" i="177"/>
  <c r="Q25" i="177"/>
  <c r="P25" i="177"/>
  <c r="O25" i="177"/>
  <c r="N25" i="177"/>
  <c r="M25" i="177"/>
  <c r="L25" i="177"/>
  <c r="K25" i="177"/>
  <c r="J25" i="177"/>
  <c r="I25" i="177"/>
  <c r="H25" i="177"/>
  <c r="G25" i="177"/>
  <c r="F25" i="177"/>
  <c r="E25" i="177"/>
  <c r="D25" i="177"/>
  <c r="C25" i="177"/>
  <c r="X24" i="177"/>
  <c r="W24" i="177"/>
  <c r="V24" i="177"/>
  <c r="U24" i="177"/>
  <c r="T24" i="177"/>
  <c r="S24" i="177"/>
  <c r="R24" i="177"/>
  <c r="Q24" i="177"/>
  <c r="P24" i="177"/>
  <c r="O24" i="177"/>
  <c r="N24" i="177"/>
  <c r="M24" i="177"/>
  <c r="L24" i="177"/>
  <c r="K24" i="177"/>
  <c r="J24" i="177"/>
  <c r="I24" i="177"/>
  <c r="H24" i="177"/>
  <c r="G24" i="177"/>
  <c r="F24" i="177"/>
  <c r="E24" i="177"/>
  <c r="D24" i="177"/>
  <c r="C24" i="177"/>
  <c r="X23" i="177"/>
  <c r="W23" i="177"/>
  <c r="V23" i="177"/>
  <c r="U23" i="177"/>
  <c r="T23" i="177"/>
  <c r="S23" i="177"/>
  <c r="R23" i="177"/>
  <c r="Q23" i="177"/>
  <c r="P23" i="177"/>
  <c r="O23" i="177"/>
  <c r="N23" i="177"/>
  <c r="M23" i="177"/>
  <c r="L23" i="177"/>
  <c r="K23" i="177"/>
  <c r="J23" i="177"/>
  <c r="I23" i="177"/>
  <c r="H23" i="177"/>
  <c r="G23" i="177"/>
  <c r="F23" i="177"/>
  <c r="E23" i="177"/>
  <c r="D23" i="177"/>
  <c r="C23" i="177"/>
  <c r="X20" i="177"/>
  <c r="W20" i="177"/>
  <c r="V20" i="177"/>
  <c r="U20" i="177"/>
  <c r="T20" i="177"/>
  <c r="S20" i="177"/>
  <c r="R20" i="177"/>
  <c r="Q20" i="177"/>
  <c r="P20" i="177"/>
  <c r="O20" i="177"/>
  <c r="N20" i="177"/>
  <c r="M20" i="177"/>
  <c r="L20" i="177"/>
  <c r="K20" i="177"/>
  <c r="J20" i="177"/>
  <c r="I20" i="177"/>
  <c r="H20" i="177"/>
  <c r="G20" i="177"/>
  <c r="F20" i="177"/>
  <c r="E20" i="177"/>
  <c r="D20" i="177"/>
  <c r="C20" i="177"/>
  <c r="X19" i="177"/>
  <c r="X21" i="177"/>
  <c r="W19" i="177"/>
  <c r="W21" i="177"/>
  <c r="V19" i="177"/>
  <c r="V21" i="177"/>
  <c r="U19" i="177"/>
  <c r="U21" i="177"/>
  <c r="T19" i="177"/>
  <c r="T21" i="177"/>
  <c r="S19" i="177"/>
  <c r="S21" i="177"/>
  <c r="R19" i="177"/>
  <c r="R21" i="177"/>
  <c r="Q19" i="177"/>
  <c r="Q21" i="177"/>
  <c r="P19" i="177"/>
  <c r="P21" i="177"/>
  <c r="O19" i="177"/>
  <c r="O21" i="177"/>
  <c r="N19" i="177"/>
  <c r="N21" i="177"/>
  <c r="M19" i="177"/>
  <c r="M21" i="177"/>
  <c r="L19" i="177"/>
  <c r="L21" i="177"/>
  <c r="K19" i="177"/>
  <c r="K21" i="177"/>
  <c r="J19" i="177"/>
  <c r="J21" i="177"/>
  <c r="I19" i="177"/>
  <c r="I21" i="177"/>
  <c r="H19" i="177"/>
  <c r="H21" i="177"/>
  <c r="G19" i="177"/>
  <c r="G21" i="177"/>
  <c r="F19" i="177"/>
  <c r="F21" i="177"/>
  <c r="E19" i="177"/>
  <c r="E21" i="177"/>
  <c r="D19" i="177"/>
  <c r="D21" i="177"/>
  <c r="C19" i="177"/>
  <c r="C21" i="177"/>
  <c r="X17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C17" i="177"/>
  <c r="X16" i="177"/>
  <c r="W16" i="177"/>
  <c r="V16" i="177"/>
  <c r="U16" i="177"/>
  <c r="T16" i="177"/>
  <c r="S16" i="177"/>
  <c r="R16" i="177"/>
  <c r="Q16" i="177"/>
  <c r="P16" i="177"/>
  <c r="O16" i="177"/>
  <c r="N16" i="177"/>
  <c r="M16" i="177"/>
  <c r="L16" i="177"/>
  <c r="K16" i="177"/>
  <c r="J16" i="177"/>
  <c r="I16" i="177"/>
  <c r="H16" i="177"/>
  <c r="G16" i="177"/>
  <c r="F16" i="177"/>
  <c r="E16" i="177"/>
  <c r="D16" i="177"/>
  <c r="C16" i="177"/>
  <c r="X15" i="177"/>
  <c r="W15" i="177"/>
  <c r="V15" i="177"/>
  <c r="U15" i="177"/>
  <c r="T15" i="177"/>
  <c r="S15" i="177"/>
  <c r="R15" i="177"/>
  <c r="Q15" i="177"/>
  <c r="P15" i="177"/>
  <c r="O15" i="177"/>
  <c r="N15" i="177"/>
  <c r="M15" i="177"/>
  <c r="L15" i="177"/>
  <c r="K15" i="177"/>
  <c r="J15" i="177"/>
  <c r="I15" i="177"/>
  <c r="H15" i="177"/>
  <c r="G15" i="177"/>
  <c r="F15" i="177"/>
  <c r="E15" i="177"/>
  <c r="D15" i="177"/>
  <c r="C15" i="177"/>
  <c r="X14" i="177"/>
  <c r="W14" i="177"/>
  <c r="V14" i="177"/>
  <c r="U14" i="177"/>
  <c r="T14" i="177"/>
  <c r="S14" i="177"/>
  <c r="R14" i="177"/>
  <c r="Q14" i="177"/>
  <c r="P14" i="177"/>
  <c r="O14" i="177"/>
  <c r="N14" i="177"/>
  <c r="M14" i="177"/>
  <c r="L14" i="177"/>
  <c r="K14" i="177"/>
  <c r="J14" i="177"/>
  <c r="I14" i="177"/>
  <c r="H14" i="177"/>
  <c r="G14" i="177"/>
  <c r="F14" i="177"/>
  <c r="E14" i="177"/>
  <c r="D14" i="177"/>
  <c r="C14" i="177"/>
  <c r="X13" i="177"/>
  <c r="W13" i="177"/>
  <c r="V13" i="177"/>
  <c r="U13" i="177"/>
  <c r="T13" i="177"/>
  <c r="S13" i="177"/>
  <c r="R13" i="177"/>
  <c r="Q13" i="177"/>
  <c r="P13" i="177"/>
  <c r="O13" i="177"/>
  <c r="N13" i="177"/>
  <c r="M13" i="177"/>
  <c r="L13" i="177"/>
  <c r="K13" i="177"/>
  <c r="J13" i="177"/>
  <c r="I13" i="177"/>
  <c r="H13" i="177"/>
  <c r="G13" i="177"/>
  <c r="F13" i="177"/>
  <c r="E13" i="177"/>
  <c r="D13" i="177"/>
  <c r="C13" i="177"/>
  <c r="X12" i="177"/>
  <c r="W12" i="177"/>
  <c r="V12" i="177"/>
  <c r="U12" i="177"/>
  <c r="T12" i="177"/>
  <c r="S12" i="177"/>
  <c r="R12" i="177"/>
  <c r="Q12" i="177"/>
  <c r="P12" i="177"/>
  <c r="O12" i="177"/>
  <c r="N12" i="177"/>
  <c r="M12" i="177"/>
  <c r="L12" i="177"/>
  <c r="K12" i="177"/>
  <c r="J12" i="177"/>
  <c r="I12" i="177"/>
  <c r="H12" i="177"/>
  <c r="G12" i="177"/>
  <c r="F12" i="177"/>
  <c r="E12" i="177"/>
  <c r="D12" i="177"/>
  <c r="C12" i="177"/>
  <c r="X11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C11" i="177"/>
  <c r="X9" i="177"/>
  <c r="W9" i="177"/>
  <c r="V9" i="177"/>
  <c r="U9" i="177"/>
  <c r="T9" i="177"/>
  <c r="S9" i="177"/>
  <c r="R9" i="177"/>
  <c r="Q9" i="177"/>
  <c r="P9" i="177"/>
  <c r="O9" i="177"/>
  <c r="N9" i="177"/>
  <c r="M9" i="177"/>
  <c r="L9" i="177"/>
  <c r="K9" i="177"/>
  <c r="J9" i="177"/>
  <c r="I9" i="177"/>
  <c r="H9" i="177"/>
  <c r="G9" i="177"/>
  <c r="F9" i="177"/>
  <c r="E9" i="177"/>
  <c r="D9" i="177"/>
  <c r="C9" i="177"/>
  <c r="X8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C8" i="177"/>
  <c r="X7" i="177"/>
  <c r="W7" i="177"/>
  <c r="V7" i="177"/>
  <c r="U7" i="177"/>
  <c r="T7" i="177"/>
  <c r="S7" i="177"/>
  <c r="R7" i="177"/>
  <c r="Q7" i="177"/>
  <c r="P7" i="177"/>
  <c r="O7" i="177"/>
  <c r="N7" i="177"/>
  <c r="M7" i="177"/>
  <c r="L7" i="177"/>
  <c r="K7" i="177"/>
  <c r="J7" i="177"/>
  <c r="I7" i="177"/>
  <c r="H7" i="177"/>
  <c r="G7" i="177"/>
  <c r="F7" i="177"/>
  <c r="E7" i="177"/>
  <c r="D7" i="177"/>
  <c r="C7" i="177"/>
  <c r="X6" i="177"/>
  <c r="W6" i="177"/>
  <c r="V6" i="177"/>
  <c r="U6" i="177"/>
  <c r="T6" i="177"/>
  <c r="S6" i="177"/>
  <c r="R6" i="177"/>
  <c r="Q6" i="177"/>
  <c r="P6" i="177"/>
  <c r="O6" i="177"/>
  <c r="N6" i="177"/>
  <c r="M6" i="177"/>
  <c r="L6" i="177"/>
  <c r="K6" i="177"/>
  <c r="J6" i="177"/>
  <c r="I6" i="177"/>
  <c r="H6" i="177"/>
  <c r="G6" i="177"/>
  <c r="F6" i="177"/>
  <c r="E6" i="177"/>
  <c r="D6" i="177"/>
  <c r="C6" i="177"/>
  <c r="X5" i="177"/>
  <c r="W5" i="177"/>
  <c r="V5" i="177"/>
  <c r="U5" i="177"/>
  <c r="T5" i="177"/>
  <c r="S5" i="177"/>
  <c r="R5" i="177"/>
  <c r="Q5" i="177"/>
  <c r="P5" i="177"/>
  <c r="O5" i="177"/>
  <c r="N5" i="177"/>
  <c r="M5" i="177"/>
  <c r="L5" i="177"/>
  <c r="K5" i="177"/>
  <c r="J5" i="177"/>
  <c r="I5" i="177"/>
  <c r="H5" i="177"/>
  <c r="G5" i="177"/>
  <c r="F5" i="177"/>
  <c r="E5" i="177"/>
  <c r="D5" i="177"/>
  <c r="C5" i="177"/>
  <c r="X4" i="177"/>
  <c r="W4" i="177"/>
  <c r="V4" i="177"/>
  <c r="U4" i="177"/>
  <c r="T4" i="177"/>
  <c r="S4" i="177"/>
  <c r="R4" i="177"/>
  <c r="Q4" i="177"/>
  <c r="P4" i="177"/>
  <c r="O4" i="177"/>
  <c r="N4" i="177"/>
  <c r="M4" i="177"/>
  <c r="L4" i="177"/>
  <c r="K4" i="177"/>
  <c r="J4" i="177"/>
  <c r="I4" i="177"/>
  <c r="H4" i="177"/>
  <c r="G4" i="177"/>
  <c r="F4" i="177"/>
  <c r="E4" i="177"/>
  <c r="D4" i="177"/>
  <c r="C4" i="177"/>
  <c r="X3" i="177"/>
  <c r="W3" i="177"/>
  <c r="V3" i="177"/>
  <c r="U3" i="177"/>
  <c r="T3" i="177"/>
  <c r="S3" i="177"/>
  <c r="R3" i="177"/>
  <c r="Q3" i="177"/>
  <c r="P3" i="177"/>
  <c r="O3" i="177"/>
  <c r="N3" i="177"/>
  <c r="M3" i="177"/>
  <c r="L3" i="177"/>
  <c r="K3" i="177"/>
  <c r="J3" i="177"/>
  <c r="I3" i="177"/>
  <c r="H3" i="177"/>
  <c r="G3" i="177"/>
  <c r="F3" i="177"/>
  <c r="E3" i="177"/>
  <c r="D3" i="177"/>
  <c r="C3" i="177"/>
  <c r="G61" i="179"/>
  <c r="A61" i="179"/>
  <c r="G60" i="179"/>
  <c r="A60" i="179"/>
  <c r="G59" i="179"/>
  <c r="A59" i="179"/>
  <c r="G57" i="179"/>
  <c r="A57" i="179"/>
  <c r="G56" i="179"/>
  <c r="A56" i="179"/>
  <c r="G55" i="179"/>
  <c r="A55" i="179"/>
  <c r="G53" i="179"/>
  <c r="A53" i="179"/>
  <c r="G52" i="179"/>
  <c r="A52" i="179"/>
  <c r="G51" i="179"/>
  <c r="A51" i="179"/>
  <c r="G49" i="179"/>
  <c r="A49" i="179"/>
  <c r="G48" i="179"/>
  <c r="A48" i="179"/>
  <c r="G47" i="179"/>
  <c r="A47" i="179"/>
  <c r="G46" i="179"/>
  <c r="A46" i="179"/>
  <c r="G45" i="179"/>
  <c r="A45" i="179"/>
  <c r="G44" i="179"/>
  <c r="A44" i="179"/>
  <c r="G43" i="179"/>
  <c r="A43" i="179"/>
  <c r="G41" i="179"/>
  <c r="A41" i="179"/>
  <c r="G40" i="179"/>
  <c r="A40" i="179"/>
  <c r="G39" i="179"/>
  <c r="A39" i="179"/>
  <c r="G38" i="179"/>
  <c r="A38" i="179"/>
  <c r="G37" i="179"/>
  <c r="A37" i="179"/>
  <c r="G36" i="179"/>
  <c r="A36" i="179"/>
  <c r="G35" i="179"/>
  <c r="A35" i="179"/>
  <c r="X29" i="179"/>
  <c r="W29" i="179"/>
  <c r="V29" i="179"/>
  <c r="U29" i="179"/>
  <c r="T29" i="179"/>
  <c r="S29" i="179"/>
  <c r="R29" i="179"/>
  <c r="Q29" i="179"/>
  <c r="P29" i="179"/>
  <c r="O29" i="179"/>
  <c r="N29" i="179"/>
  <c r="M29" i="179"/>
  <c r="L29" i="179"/>
  <c r="K29" i="179"/>
  <c r="J29" i="179"/>
  <c r="I29" i="179"/>
  <c r="H29" i="179"/>
  <c r="G29" i="179"/>
  <c r="F29" i="179"/>
  <c r="E29" i="179"/>
  <c r="D29" i="179"/>
  <c r="C29" i="179"/>
  <c r="Y29" i="179"/>
  <c r="B29" i="179"/>
  <c r="A29" i="179"/>
  <c r="X28" i="179"/>
  <c r="W28" i="179"/>
  <c r="V28" i="179"/>
  <c r="U28" i="179"/>
  <c r="T28" i="179"/>
  <c r="S28" i="179"/>
  <c r="R28" i="179"/>
  <c r="Q28" i="179"/>
  <c r="P28" i="179"/>
  <c r="O28" i="179"/>
  <c r="N28" i="179"/>
  <c r="M28" i="179"/>
  <c r="L28" i="179"/>
  <c r="K28" i="179"/>
  <c r="J28" i="179"/>
  <c r="I28" i="179"/>
  <c r="H28" i="179"/>
  <c r="G28" i="179"/>
  <c r="F28" i="179"/>
  <c r="E28" i="179"/>
  <c r="D28" i="179"/>
  <c r="C28" i="179"/>
  <c r="Y28" i="179"/>
  <c r="B28" i="179"/>
  <c r="A28" i="179"/>
  <c r="X27" i="179"/>
  <c r="W27" i="179"/>
  <c r="V27" i="179"/>
  <c r="U27" i="179"/>
  <c r="T27" i="179"/>
  <c r="S27" i="179"/>
  <c r="R27" i="179"/>
  <c r="Q27" i="179"/>
  <c r="P27" i="179"/>
  <c r="O27" i="179"/>
  <c r="N27" i="179"/>
  <c r="M27" i="179"/>
  <c r="L27" i="179"/>
  <c r="K27" i="179"/>
  <c r="J27" i="179"/>
  <c r="I27" i="179"/>
  <c r="H27" i="179"/>
  <c r="G27" i="179"/>
  <c r="F27" i="179"/>
  <c r="E27" i="179"/>
  <c r="D27" i="179"/>
  <c r="C27" i="179"/>
  <c r="Y27" i="179"/>
  <c r="B27" i="179"/>
  <c r="A27" i="179"/>
  <c r="B26" i="179"/>
  <c r="X25" i="179"/>
  <c r="W25" i="179"/>
  <c r="V25" i="179"/>
  <c r="U25" i="179"/>
  <c r="T25" i="179"/>
  <c r="S25" i="179"/>
  <c r="R25" i="179"/>
  <c r="Q25" i="179"/>
  <c r="P25" i="179"/>
  <c r="O25" i="179"/>
  <c r="N25" i="179"/>
  <c r="M25" i="179"/>
  <c r="L25" i="179"/>
  <c r="K25" i="179"/>
  <c r="J25" i="179"/>
  <c r="I25" i="179"/>
  <c r="H25" i="179"/>
  <c r="G25" i="179"/>
  <c r="F25" i="179"/>
  <c r="E25" i="179"/>
  <c r="D25" i="179"/>
  <c r="C25" i="179"/>
  <c r="Y25" i="179"/>
  <c r="B25" i="179"/>
  <c r="A25" i="179"/>
  <c r="X24" i="179"/>
  <c r="W24" i="179"/>
  <c r="V24" i="179"/>
  <c r="U24" i="179"/>
  <c r="T24" i="179"/>
  <c r="S24" i="179"/>
  <c r="R24" i="179"/>
  <c r="Q24" i="179"/>
  <c r="P24" i="179"/>
  <c r="O24" i="179"/>
  <c r="N24" i="179"/>
  <c r="M24" i="179"/>
  <c r="L24" i="179"/>
  <c r="K24" i="179"/>
  <c r="J24" i="179"/>
  <c r="I24" i="179"/>
  <c r="H24" i="179"/>
  <c r="G24" i="179"/>
  <c r="F24" i="179"/>
  <c r="E24" i="179"/>
  <c r="D24" i="179"/>
  <c r="C24" i="179"/>
  <c r="Y24" i="179"/>
  <c r="B24" i="179"/>
  <c r="A24" i="179"/>
  <c r="X23" i="179"/>
  <c r="W23" i="179"/>
  <c r="V23" i="179"/>
  <c r="U23" i="179"/>
  <c r="T23" i="179"/>
  <c r="S23" i="179"/>
  <c r="R23" i="179"/>
  <c r="Q23" i="179"/>
  <c r="P23" i="179"/>
  <c r="O23" i="179"/>
  <c r="N23" i="179"/>
  <c r="M23" i="179"/>
  <c r="L23" i="179"/>
  <c r="K23" i="179"/>
  <c r="J23" i="179"/>
  <c r="I23" i="179"/>
  <c r="H23" i="179"/>
  <c r="G23" i="179"/>
  <c r="F23" i="179"/>
  <c r="E23" i="179"/>
  <c r="D23" i="179"/>
  <c r="C23" i="179"/>
  <c r="Y23" i="179"/>
  <c r="B23" i="179"/>
  <c r="A23" i="179"/>
  <c r="B22" i="179"/>
  <c r="X21" i="179"/>
  <c r="W21" i="179"/>
  <c r="V21" i="179"/>
  <c r="U21" i="179"/>
  <c r="T21" i="179"/>
  <c r="S21" i="179"/>
  <c r="R21" i="179"/>
  <c r="Q21" i="179"/>
  <c r="P21" i="179"/>
  <c r="O21" i="179"/>
  <c r="N21" i="179"/>
  <c r="M21" i="179"/>
  <c r="L21" i="179"/>
  <c r="K21" i="179"/>
  <c r="J21" i="179"/>
  <c r="I21" i="179"/>
  <c r="H21" i="179"/>
  <c r="G21" i="179"/>
  <c r="F21" i="179"/>
  <c r="E21" i="179"/>
  <c r="D21" i="179"/>
  <c r="C21" i="179"/>
  <c r="Y21" i="179"/>
  <c r="B21" i="179"/>
  <c r="A21" i="179"/>
  <c r="X20" i="179"/>
  <c r="W20" i="179"/>
  <c r="V20" i="179"/>
  <c r="U20" i="179"/>
  <c r="T20" i="179"/>
  <c r="S20" i="179"/>
  <c r="R20" i="179"/>
  <c r="Q20" i="179"/>
  <c r="P20" i="179"/>
  <c r="O20" i="179"/>
  <c r="N20" i="179"/>
  <c r="M20" i="179"/>
  <c r="L20" i="179"/>
  <c r="K20" i="179"/>
  <c r="J20" i="179"/>
  <c r="I20" i="179"/>
  <c r="H20" i="179"/>
  <c r="G20" i="179"/>
  <c r="F20" i="179"/>
  <c r="E20" i="179"/>
  <c r="D20" i="179"/>
  <c r="C20" i="179"/>
  <c r="Y20" i="179"/>
  <c r="B20" i="179"/>
  <c r="A20" i="179"/>
  <c r="X19" i="179"/>
  <c r="W19" i="179"/>
  <c r="V19" i="179"/>
  <c r="U19" i="179"/>
  <c r="T19" i="179"/>
  <c r="S19" i="179"/>
  <c r="R19" i="179"/>
  <c r="Q19" i="179"/>
  <c r="P19" i="179"/>
  <c r="O19" i="179"/>
  <c r="N19" i="179"/>
  <c r="M19" i="179"/>
  <c r="L19" i="179"/>
  <c r="K19" i="179"/>
  <c r="J19" i="179"/>
  <c r="I19" i="179"/>
  <c r="H19" i="179"/>
  <c r="G19" i="179"/>
  <c r="F19" i="179"/>
  <c r="E19" i="179"/>
  <c r="D19" i="179"/>
  <c r="C19" i="179"/>
  <c r="Y19" i="179"/>
  <c r="B19" i="179"/>
  <c r="A19" i="179"/>
  <c r="B18" i="179"/>
  <c r="X17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C17" i="179"/>
  <c r="Y17" i="179"/>
  <c r="B17" i="179"/>
  <c r="A17" i="179"/>
  <c r="X16" i="179"/>
  <c r="W16" i="179"/>
  <c r="V16" i="179"/>
  <c r="U16" i="179"/>
  <c r="T16" i="179"/>
  <c r="S16" i="179"/>
  <c r="R16" i="179"/>
  <c r="Q16" i="179"/>
  <c r="P16" i="179"/>
  <c r="O16" i="179"/>
  <c r="N16" i="179"/>
  <c r="M16" i="179"/>
  <c r="L16" i="179"/>
  <c r="K16" i="179"/>
  <c r="J16" i="179"/>
  <c r="I16" i="179"/>
  <c r="H16" i="179"/>
  <c r="G16" i="179"/>
  <c r="F16" i="179"/>
  <c r="E16" i="179"/>
  <c r="D16" i="179"/>
  <c r="C16" i="179"/>
  <c r="Y16" i="179"/>
  <c r="B16" i="179"/>
  <c r="A16" i="179"/>
  <c r="X15" i="179"/>
  <c r="W15" i="179"/>
  <c r="V15" i="179"/>
  <c r="U15" i="179"/>
  <c r="T15" i="179"/>
  <c r="S15" i="179"/>
  <c r="R15" i="179"/>
  <c r="Q15" i="179"/>
  <c r="P15" i="179"/>
  <c r="O15" i="179"/>
  <c r="N15" i="179"/>
  <c r="M15" i="179"/>
  <c r="L15" i="179"/>
  <c r="K15" i="179"/>
  <c r="J15" i="179"/>
  <c r="I15" i="179"/>
  <c r="H15" i="179"/>
  <c r="G15" i="179"/>
  <c r="F15" i="179"/>
  <c r="E15" i="179"/>
  <c r="D15" i="179"/>
  <c r="C15" i="179"/>
  <c r="Y15" i="179"/>
  <c r="B15" i="179"/>
  <c r="A15" i="179"/>
  <c r="X14" i="179"/>
  <c r="W14" i="179"/>
  <c r="V14" i="179"/>
  <c r="U14" i="179"/>
  <c r="T14" i="179"/>
  <c r="S14" i="179"/>
  <c r="R14" i="179"/>
  <c r="Q14" i="179"/>
  <c r="P14" i="179"/>
  <c r="O14" i="179"/>
  <c r="N14" i="179"/>
  <c r="M14" i="179"/>
  <c r="L14" i="179"/>
  <c r="K14" i="179"/>
  <c r="J14" i="179"/>
  <c r="I14" i="179"/>
  <c r="H14" i="179"/>
  <c r="G14" i="179"/>
  <c r="F14" i="179"/>
  <c r="E14" i="179"/>
  <c r="D14" i="179"/>
  <c r="C14" i="179"/>
  <c r="Y14" i="179"/>
  <c r="B14" i="179"/>
  <c r="A14" i="179"/>
  <c r="X13" i="179"/>
  <c r="W13" i="179"/>
  <c r="V13" i="179"/>
  <c r="U13" i="179"/>
  <c r="T13" i="179"/>
  <c r="S13" i="179"/>
  <c r="R13" i="179"/>
  <c r="Q13" i="179"/>
  <c r="P13" i="179"/>
  <c r="O13" i="179"/>
  <c r="N13" i="179"/>
  <c r="M13" i="179"/>
  <c r="L13" i="179"/>
  <c r="K13" i="179"/>
  <c r="J13" i="179"/>
  <c r="I13" i="179"/>
  <c r="H13" i="179"/>
  <c r="G13" i="179"/>
  <c r="F13" i="179"/>
  <c r="E13" i="179"/>
  <c r="D13" i="179"/>
  <c r="C13" i="179"/>
  <c r="Y13" i="179"/>
  <c r="B13" i="179"/>
  <c r="A13" i="179"/>
  <c r="X12" i="179"/>
  <c r="W12" i="179"/>
  <c r="V12" i="179"/>
  <c r="U12" i="179"/>
  <c r="T12" i="179"/>
  <c r="S12" i="179"/>
  <c r="R12" i="179"/>
  <c r="Q12" i="179"/>
  <c r="P12" i="179"/>
  <c r="O12" i="179"/>
  <c r="N12" i="179"/>
  <c r="M12" i="179"/>
  <c r="L12" i="179"/>
  <c r="K12" i="179"/>
  <c r="J12" i="179"/>
  <c r="I12" i="179"/>
  <c r="H12" i="179"/>
  <c r="G12" i="179"/>
  <c r="F12" i="179"/>
  <c r="E12" i="179"/>
  <c r="D12" i="179"/>
  <c r="C12" i="179"/>
  <c r="Y12" i="179"/>
  <c r="B12" i="179"/>
  <c r="A12" i="179"/>
  <c r="X11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C11" i="179"/>
  <c r="Y11" i="179"/>
  <c r="B11" i="179"/>
  <c r="A11" i="179"/>
  <c r="B10" i="179"/>
  <c r="X9" i="179"/>
  <c r="W9" i="179"/>
  <c r="V9" i="179"/>
  <c r="U9" i="179"/>
  <c r="T9" i="179"/>
  <c r="S9" i="179"/>
  <c r="R9" i="179"/>
  <c r="Q9" i="179"/>
  <c r="P9" i="179"/>
  <c r="O9" i="179"/>
  <c r="N9" i="179"/>
  <c r="M9" i="179"/>
  <c r="L9" i="179"/>
  <c r="K9" i="179"/>
  <c r="J9" i="179"/>
  <c r="I9" i="179"/>
  <c r="H9" i="179"/>
  <c r="G9" i="179"/>
  <c r="F9" i="179"/>
  <c r="E9" i="179"/>
  <c r="D9" i="179"/>
  <c r="C9" i="179"/>
  <c r="Y9" i="179"/>
  <c r="B9" i="179"/>
  <c r="A9" i="179"/>
  <c r="X8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C8" i="179"/>
  <c r="Y8" i="179"/>
  <c r="B8" i="179"/>
  <c r="A8" i="179"/>
  <c r="X7" i="179"/>
  <c r="W7" i="179"/>
  <c r="V7" i="179"/>
  <c r="U7" i="179"/>
  <c r="T7" i="179"/>
  <c r="S7" i="179"/>
  <c r="R7" i="179"/>
  <c r="Q7" i="179"/>
  <c r="P7" i="179"/>
  <c r="O7" i="179"/>
  <c r="N7" i="179"/>
  <c r="M7" i="179"/>
  <c r="L7" i="179"/>
  <c r="K7" i="179"/>
  <c r="J7" i="179"/>
  <c r="I7" i="179"/>
  <c r="H7" i="179"/>
  <c r="G7" i="179"/>
  <c r="F7" i="179"/>
  <c r="E7" i="179"/>
  <c r="D7" i="179"/>
  <c r="C7" i="179"/>
  <c r="Y7" i="179"/>
  <c r="B7" i="179"/>
  <c r="A7" i="179"/>
  <c r="X6" i="179"/>
  <c r="W6" i="179"/>
  <c r="V6" i="179"/>
  <c r="U6" i="179"/>
  <c r="T6" i="179"/>
  <c r="S6" i="179"/>
  <c r="R6" i="179"/>
  <c r="Q6" i="179"/>
  <c r="P6" i="179"/>
  <c r="O6" i="179"/>
  <c r="N6" i="179"/>
  <c r="M6" i="179"/>
  <c r="L6" i="179"/>
  <c r="K6" i="179"/>
  <c r="J6" i="179"/>
  <c r="I6" i="179"/>
  <c r="H6" i="179"/>
  <c r="G6" i="179"/>
  <c r="F6" i="179"/>
  <c r="E6" i="179"/>
  <c r="D6" i="179"/>
  <c r="C6" i="179"/>
  <c r="Y6" i="179"/>
  <c r="B6" i="179"/>
  <c r="A6" i="179"/>
  <c r="X5" i="179"/>
  <c r="W5" i="179"/>
  <c r="V5" i="179"/>
  <c r="U5" i="179"/>
  <c r="T5" i="179"/>
  <c r="S5" i="179"/>
  <c r="R5" i="179"/>
  <c r="Q5" i="179"/>
  <c r="P5" i="179"/>
  <c r="O5" i="179"/>
  <c r="N5" i="179"/>
  <c r="M5" i="179"/>
  <c r="L5" i="179"/>
  <c r="K5" i="179"/>
  <c r="J5" i="179"/>
  <c r="I5" i="179"/>
  <c r="H5" i="179"/>
  <c r="G5" i="179"/>
  <c r="F5" i="179"/>
  <c r="E5" i="179"/>
  <c r="D5" i="179"/>
  <c r="C5" i="179"/>
  <c r="Y5" i="179"/>
  <c r="B5" i="179"/>
  <c r="A5" i="179"/>
  <c r="X4" i="179"/>
  <c r="W4" i="179"/>
  <c r="V4" i="179"/>
  <c r="U4" i="179"/>
  <c r="T4" i="179"/>
  <c r="S4" i="179"/>
  <c r="R4" i="179"/>
  <c r="Q4" i="179"/>
  <c r="P4" i="179"/>
  <c r="O4" i="179"/>
  <c r="N4" i="179"/>
  <c r="M4" i="179"/>
  <c r="L4" i="179"/>
  <c r="K4" i="179"/>
  <c r="J4" i="179"/>
  <c r="I4" i="179"/>
  <c r="H4" i="179"/>
  <c r="G4" i="179"/>
  <c r="F4" i="179"/>
  <c r="E4" i="179"/>
  <c r="D4" i="179"/>
  <c r="C4" i="179"/>
  <c r="Y4" i="179"/>
  <c r="A4" i="179"/>
  <c r="X3" i="179"/>
  <c r="X30" i="179"/>
  <c r="W3" i="179"/>
  <c r="W30" i="179"/>
  <c r="V3" i="179"/>
  <c r="V30" i="179"/>
  <c r="U3" i="179"/>
  <c r="U30" i="179"/>
  <c r="T3" i="179"/>
  <c r="T30" i="179"/>
  <c r="S3" i="179"/>
  <c r="S30" i="179"/>
  <c r="R3" i="179"/>
  <c r="R30" i="179"/>
  <c r="Q3" i="179"/>
  <c r="Q30" i="179"/>
  <c r="P3" i="179"/>
  <c r="P30" i="179"/>
  <c r="O3" i="179"/>
  <c r="O30" i="179"/>
  <c r="N3" i="179"/>
  <c r="N30" i="179"/>
  <c r="M3" i="179"/>
  <c r="M30" i="179"/>
  <c r="L3" i="179"/>
  <c r="L30" i="179"/>
  <c r="K3" i="179"/>
  <c r="K30" i="179"/>
  <c r="J3" i="179"/>
  <c r="J30" i="179"/>
  <c r="I3" i="179"/>
  <c r="I30" i="179"/>
  <c r="H3" i="179"/>
  <c r="H30" i="179"/>
  <c r="G3" i="179"/>
  <c r="G30" i="179"/>
  <c r="F3" i="179"/>
  <c r="F30" i="179"/>
  <c r="E3" i="179"/>
  <c r="E30" i="179"/>
  <c r="D3" i="179"/>
  <c r="D30" i="179"/>
  <c r="C3" i="179"/>
  <c r="A3" i="179"/>
  <c r="C16" i="79"/>
  <c r="D16" i="79"/>
  <c r="E16" i="79"/>
  <c r="F16" i="79"/>
  <c r="G16" i="79"/>
  <c r="H16" i="79"/>
  <c r="I16" i="79"/>
  <c r="J16" i="79"/>
  <c r="K16" i="79"/>
  <c r="L16" i="79"/>
  <c r="M16" i="79"/>
  <c r="N16" i="79"/>
  <c r="O16" i="79"/>
  <c r="P16" i="79"/>
  <c r="Q16" i="79"/>
  <c r="R16" i="79"/>
  <c r="S16" i="79"/>
  <c r="T16" i="79"/>
  <c r="U16" i="79"/>
  <c r="V16" i="79"/>
  <c r="W16" i="79"/>
  <c r="X16" i="79"/>
  <c r="Y16" i="79"/>
  <c r="C17" i="79"/>
  <c r="D17" i="79"/>
  <c r="E17" i="79"/>
  <c r="F17" i="79"/>
  <c r="G17" i="79"/>
  <c r="H17" i="79"/>
  <c r="I17" i="79"/>
  <c r="J17" i="79"/>
  <c r="K17" i="79"/>
  <c r="L17" i="79"/>
  <c r="M17" i="79"/>
  <c r="N17" i="79"/>
  <c r="O17" i="79"/>
  <c r="P17" i="79"/>
  <c r="Q17" i="79"/>
  <c r="R17" i="79"/>
  <c r="S17" i="79"/>
  <c r="T17" i="79"/>
  <c r="U17" i="79"/>
  <c r="V17" i="79"/>
  <c r="W17" i="79"/>
  <c r="X17" i="79"/>
  <c r="Y17" i="79"/>
  <c r="B43" i="79"/>
  <c r="C43" i="79"/>
  <c r="D43" i="79"/>
  <c r="E43" i="79"/>
  <c r="F43" i="79"/>
  <c r="G43" i="79"/>
  <c r="H43" i="79"/>
  <c r="I43" i="79"/>
  <c r="J43" i="79"/>
  <c r="K43" i="79"/>
  <c r="L43" i="79"/>
  <c r="M43" i="79"/>
  <c r="N43" i="79"/>
  <c r="O43" i="79"/>
  <c r="P43" i="79"/>
  <c r="Q43" i="79"/>
  <c r="R43" i="79"/>
  <c r="S43" i="79"/>
  <c r="T43" i="79"/>
  <c r="U43" i="79"/>
  <c r="V43" i="79"/>
  <c r="W43" i="79"/>
  <c r="X43" i="79"/>
  <c r="Y43" i="79"/>
  <c r="B15" i="79"/>
  <c r="C15" i="79"/>
  <c r="D15" i="79"/>
  <c r="E15" i="79"/>
  <c r="F15" i="79"/>
  <c r="G15" i="79"/>
  <c r="H15" i="79"/>
  <c r="I15" i="79"/>
  <c r="J15" i="79"/>
  <c r="K15" i="79"/>
  <c r="L15" i="79"/>
  <c r="M15" i="79"/>
  <c r="N15" i="79"/>
  <c r="O15" i="79"/>
  <c r="P15" i="79"/>
  <c r="Q15" i="79"/>
  <c r="R15" i="79"/>
  <c r="S15" i="79"/>
  <c r="T15" i="79"/>
  <c r="U15" i="79"/>
  <c r="V15" i="79"/>
  <c r="W15" i="79"/>
  <c r="X15" i="79"/>
  <c r="Y15" i="79"/>
  <c r="C45" i="79"/>
  <c r="D45" i="79"/>
  <c r="E45" i="79"/>
  <c r="F45" i="79"/>
  <c r="G45" i="79"/>
  <c r="H45" i="79"/>
  <c r="I45" i="79"/>
  <c r="J45" i="79"/>
  <c r="K45" i="79"/>
  <c r="L45" i="79"/>
  <c r="M45" i="79"/>
  <c r="N45" i="79"/>
  <c r="O45" i="79"/>
  <c r="P45" i="79"/>
  <c r="Q45" i="79"/>
  <c r="R45" i="79"/>
  <c r="S45" i="79"/>
  <c r="T45" i="79"/>
  <c r="U45" i="79"/>
  <c r="V45" i="79"/>
  <c r="W45" i="79"/>
  <c r="X45" i="79"/>
  <c r="C46" i="79"/>
  <c r="D46" i="79"/>
  <c r="E46" i="79"/>
  <c r="F46" i="79"/>
  <c r="G46" i="79"/>
  <c r="H46" i="79"/>
  <c r="I46" i="79"/>
  <c r="J46" i="79"/>
  <c r="K46" i="79"/>
  <c r="L46" i="79"/>
  <c r="M46" i="79"/>
  <c r="N46" i="79"/>
  <c r="O46" i="79"/>
  <c r="P46" i="79"/>
  <c r="Q46" i="79"/>
  <c r="R46" i="79"/>
  <c r="S46" i="79"/>
  <c r="T46" i="79"/>
  <c r="U46" i="79"/>
  <c r="V46" i="79"/>
  <c r="W46" i="79"/>
  <c r="X46" i="79"/>
  <c r="C47" i="79"/>
  <c r="D47" i="79"/>
  <c r="E47" i="79"/>
  <c r="F47" i="79"/>
  <c r="G47" i="79"/>
  <c r="H47" i="79"/>
  <c r="I47" i="79"/>
  <c r="J47" i="79"/>
  <c r="K47" i="79"/>
  <c r="L47" i="79"/>
  <c r="M47" i="79"/>
  <c r="N47" i="79"/>
  <c r="O47" i="79"/>
  <c r="P47" i="79"/>
  <c r="Q47" i="79"/>
  <c r="R47" i="79"/>
  <c r="S47" i="79"/>
  <c r="T47" i="79"/>
  <c r="U47" i="79"/>
  <c r="V47" i="79"/>
  <c r="W47" i="79"/>
  <c r="X47" i="79"/>
  <c r="C49" i="79"/>
  <c r="D49" i="79"/>
  <c r="E49" i="79"/>
  <c r="F49" i="79"/>
  <c r="G49" i="79"/>
  <c r="H49" i="79"/>
  <c r="I49" i="79"/>
  <c r="J49" i="79"/>
  <c r="K49" i="79"/>
  <c r="L49" i="79"/>
  <c r="M49" i="79"/>
  <c r="N49" i="79"/>
  <c r="O49" i="79"/>
  <c r="P49" i="79"/>
  <c r="Q49" i="79"/>
  <c r="R49" i="79"/>
  <c r="S49" i="79"/>
  <c r="T49" i="79"/>
  <c r="U49" i="79"/>
  <c r="V49" i="79"/>
  <c r="W49" i="79"/>
  <c r="X49" i="79"/>
  <c r="C50" i="79"/>
  <c r="D50" i="79"/>
  <c r="E50" i="79"/>
  <c r="F50" i="79"/>
  <c r="G50" i="79"/>
  <c r="H50" i="79"/>
  <c r="I50" i="79"/>
  <c r="J50" i="79"/>
  <c r="K50" i="79"/>
  <c r="L50" i="79"/>
  <c r="M50" i="79"/>
  <c r="N50" i="79"/>
  <c r="O50" i="79"/>
  <c r="P50" i="79"/>
  <c r="Q50" i="79"/>
  <c r="R50" i="79"/>
  <c r="S50" i="79"/>
  <c r="T50" i="79"/>
  <c r="U50" i="79"/>
  <c r="V50" i="79"/>
  <c r="W50" i="79"/>
  <c r="X50" i="79"/>
  <c r="C51" i="79"/>
  <c r="D51" i="79"/>
  <c r="E51" i="79"/>
  <c r="F51" i="79"/>
  <c r="G51" i="79"/>
  <c r="H51" i="79"/>
  <c r="I51" i="79"/>
  <c r="J51" i="79"/>
  <c r="K51" i="79"/>
  <c r="L51" i="79"/>
  <c r="M51" i="79"/>
  <c r="N51" i="79"/>
  <c r="O51" i="79"/>
  <c r="P51" i="79"/>
  <c r="Q51" i="79"/>
  <c r="R51" i="79"/>
  <c r="S51" i="79"/>
  <c r="T51" i="79"/>
  <c r="U51" i="79"/>
  <c r="V51" i="79"/>
  <c r="W51" i="79"/>
  <c r="X51" i="79"/>
  <c r="C28" i="79"/>
  <c r="D28" i="79"/>
  <c r="E28" i="79"/>
  <c r="F28" i="79"/>
  <c r="G28" i="79"/>
  <c r="H28" i="79"/>
  <c r="J28" i="79"/>
  <c r="K28" i="79"/>
  <c r="L28" i="79"/>
  <c r="M28" i="79"/>
  <c r="N28" i="79"/>
  <c r="O28" i="79"/>
  <c r="P28" i="79"/>
  <c r="Q28" i="79"/>
  <c r="R28" i="79"/>
  <c r="S28" i="79"/>
  <c r="T28" i="79"/>
  <c r="U28" i="79"/>
  <c r="V28" i="79"/>
  <c r="W28" i="79"/>
  <c r="X28" i="79"/>
  <c r="C29" i="79"/>
  <c r="D29" i="79"/>
  <c r="E29" i="79"/>
  <c r="F29" i="79"/>
  <c r="H29" i="79"/>
  <c r="I29" i="79"/>
  <c r="J29" i="79"/>
  <c r="L29" i="79"/>
  <c r="M29" i="79"/>
  <c r="N29" i="79"/>
  <c r="P29" i="79"/>
  <c r="Q29" i="79"/>
  <c r="R29" i="79"/>
  <c r="T29" i="79"/>
  <c r="U29" i="79"/>
  <c r="V29" i="79"/>
  <c r="X29" i="79"/>
  <c r="C30" i="79"/>
  <c r="D30" i="79"/>
  <c r="E30" i="79"/>
  <c r="F30" i="79"/>
  <c r="H30" i="79"/>
  <c r="I30" i="79"/>
  <c r="J30" i="79"/>
  <c r="K30" i="79"/>
  <c r="L30" i="79"/>
  <c r="M30" i="79"/>
  <c r="N30" i="79"/>
  <c r="O30" i="79"/>
  <c r="P30" i="79"/>
  <c r="Q30" i="79"/>
  <c r="R30" i="79"/>
  <c r="S30" i="79"/>
  <c r="T30" i="79"/>
  <c r="U30" i="79"/>
  <c r="V30" i="79"/>
  <c r="W30" i="79"/>
  <c r="X30" i="79"/>
  <c r="C31" i="79"/>
  <c r="D31" i="79"/>
  <c r="E31" i="79"/>
  <c r="F31" i="79"/>
  <c r="H31" i="79"/>
  <c r="I31" i="79"/>
  <c r="J31" i="79"/>
  <c r="L31" i="79"/>
  <c r="M31" i="79"/>
  <c r="N31" i="79"/>
  <c r="P31" i="79"/>
  <c r="Q31" i="79"/>
  <c r="R31" i="79"/>
  <c r="T31" i="79"/>
  <c r="U31" i="79"/>
  <c r="V31" i="79"/>
  <c r="X31" i="79"/>
  <c r="C32" i="79"/>
  <c r="D32" i="79"/>
  <c r="E32" i="79"/>
  <c r="F32" i="79"/>
  <c r="G32" i="79"/>
  <c r="H32" i="79"/>
  <c r="I32" i="79"/>
  <c r="J32" i="79"/>
  <c r="K32" i="79"/>
  <c r="L32" i="79"/>
  <c r="M32" i="79"/>
  <c r="N32" i="79"/>
  <c r="O32" i="79"/>
  <c r="P32" i="79"/>
  <c r="Q32" i="79"/>
  <c r="R32" i="79"/>
  <c r="S32" i="79"/>
  <c r="T32" i="79"/>
  <c r="U32" i="79"/>
  <c r="V32" i="79"/>
  <c r="W32" i="79"/>
  <c r="X32" i="79"/>
  <c r="C33" i="79"/>
  <c r="D33" i="79"/>
  <c r="E33" i="79"/>
  <c r="F33" i="79"/>
  <c r="G33" i="79"/>
  <c r="H33" i="79"/>
  <c r="I33" i="79"/>
  <c r="J33" i="79"/>
  <c r="K33" i="79"/>
  <c r="L33" i="79"/>
  <c r="M33" i="79"/>
  <c r="N33" i="79"/>
  <c r="O33" i="79"/>
  <c r="P33" i="79"/>
  <c r="Q33" i="79"/>
  <c r="R33" i="79"/>
  <c r="S33" i="79"/>
  <c r="T33" i="79"/>
  <c r="U33" i="79"/>
  <c r="V33" i="79"/>
  <c r="W33" i="79"/>
  <c r="X33" i="79"/>
  <c r="C34" i="79"/>
  <c r="D34" i="79"/>
  <c r="E34" i="79"/>
  <c r="F34" i="79"/>
  <c r="G34" i="79"/>
  <c r="H34" i="79"/>
  <c r="I34" i="79"/>
  <c r="J34" i="79"/>
  <c r="L34" i="79"/>
  <c r="M34" i="79"/>
  <c r="N34" i="79"/>
  <c r="O34" i="79"/>
  <c r="P34" i="79"/>
  <c r="Q34" i="79"/>
  <c r="R34" i="79"/>
  <c r="S34" i="79"/>
  <c r="T34" i="79"/>
  <c r="U34" i="79"/>
  <c r="V34" i="79"/>
  <c r="W34" i="79"/>
  <c r="X34" i="79"/>
  <c r="C35" i="79"/>
  <c r="D35" i="79"/>
  <c r="E35" i="79"/>
  <c r="G35" i="79"/>
  <c r="H35" i="79"/>
  <c r="J35" i="79"/>
  <c r="K35" i="79"/>
  <c r="M35" i="79"/>
  <c r="N35" i="79"/>
  <c r="P35" i="79"/>
  <c r="Q35" i="79"/>
  <c r="S35" i="79"/>
  <c r="T35" i="79"/>
  <c r="V35" i="79"/>
  <c r="W35" i="79"/>
  <c r="C36" i="79"/>
  <c r="D36" i="79"/>
  <c r="E36" i="79"/>
  <c r="F36" i="79"/>
  <c r="G36" i="79"/>
  <c r="H36" i="79"/>
  <c r="I36" i="79"/>
  <c r="J36" i="79"/>
  <c r="K36" i="79"/>
  <c r="L36" i="79"/>
  <c r="M36" i="79"/>
  <c r="N36" i="79"/>
  <c r="O36" i="79"/>
  <c r="P36" i="79"/>
  <c r="Q36" i="79"/>
  <c r="R36" i="79"/>
  <c r="S36" i="79"/>
  <c r="T36" i="79"/>
  <c r="U36" i="79"/>
  <c r="V36" i="79"/>
  <c r="W36" i="79"/>
  <c r="X36" i="79"/>
  <c r="C37" i="79"/>
  <c r="D37" i="79"/>
  <c r="E37" i="79"/>
  <c r="F37" i="79"/>
  <c r="G37" i="79"/>
  <c r="H37" i="79"/>
  <c r="I37" i="79"/>
  <c r="J37" i="79"/>
  <c r="K37" i="79"/>
  <c r="L37" i="79"/>
  <c r="M37" i="79"/>
  <c r="N37" i="79"/>
  <c r="O37" i="79"/>
  <c r="P37" i="79"/>
  <c r="Q37" i="79"/>
  <c r="R37" i="79"/>
  <c r="S37" i="79"/>
  <c r="T37" i="79"/>
  <c r="U37" i="79"/>
  <c r="V37" i="79"/>
  <c r="W37" i="79"/>
  <c r="X37" i="79"/>
  <c r="C38" i="79"/>
  <c r="D38" i="79"/>
  <c r="E38" i="79"/>
  <c r="F38" i="79"/>
  <c r="G38" i="79"/>
  <c r="H38" i="79"/>
  <c r="I38" i="79"/>
  <c r="J38" i="79"/>
  <c r="K38" i="79"/>
  <c r="L38" i="79"/>
  <c r="M38" i="79"/>
  <c r="N38" i="79"/>
  <c r="O38" i="79"/>
  <c r="P38" i="79"/>
  <c r="Q38" i="79"/>
  <c r="R38" i="79"/>
  <c r="S38" i="79"/>
  <c r="T38" i="79"/>
  <c r="U38" i="79"/>
  <c r="V38" i="79"/>
  <c r="W38" i="79"/>
  <c r="X38" i="79"/>
  <c r="C39" i="79"/>
  <c r="D39" i="79"/>
  <c r="E39" i="79"/>
  <c r="F39" i="79"/>
  <c r="G39" i="79"/>
  <c r="H39" i="79"/>
  <c r="I39" i="79"/>
  <c r="J39" i="79"/>
  <c r="K39" i="79"/>
  <c r="L39" i="79"/>
  <c r="M39" i="79"/>
  <c r="N39" i="79"/>
  <c r="O39" i="79"/>
  <c r="P39" i="79"/>
  <c r="Q39" i="79"/>
  <c r="R39" i="79"/>
  <c r="S39" i="79"/>
  <c r="T39" i="79"/>
  <c r="U39" i="79"/>
  <c r="V39" i="79"/>
  <c r="W39" i="79"/>
  <c r="X39" i="79"/>
  <c r="C40" i="79"/>
  <c r="D40" i="79"/>
  <c r="E40" i="79"/>
  <c r="F40" i="79"/>
  <c r="G40" i="79"/>
  <c r="H40" i="79"/>
  <c r="I40" i="79"/>
  <c r="J40" i="79"/>
  <c r="K40" i="79"/>
  <c r="L40" i="79"/>
  <c r="M40" i="79"/>
  <c r="N40" i="79"/>
  <c r="O40" i="79"/>
  <c r="P40" i="79"/>
  <c r="Q40" i="79"/>
  <c r="R40" i="79"/>
  <c r="S40" i="79"/>
  <c r="T40" i="79"/>
  <c r="U40" i="79"/>
  <c r="V40" i="79"/>
  <c r="W40" i="79"/>
  <c r="X40" i="79"/>
  <c r="C41" i="79"/>
  <c r="D41" i="79"/>
  <c r="E41" i="79"/>
  <c r="F41" i="79"/>
  <c r="G41" i="79"/>
  <c r="H41" i="79"/>
  <c r="I41" i="79"/>
  <c r="J41" i="79"/>
  <c r="K41" i="79"/>
  <c r="L41" i="79"/>
  <c r="M41" i="79"/>
  <c r="N41" i="79"/>
  <c r="O41" i="79"/>
  <c r="P41" i="79"/>
  <c r="Q41" i="79"/>
  <c r="R41" i="79"/>
  <c r="S41" i="79"/>
  <c r="T41" i="79"/>
  <c r="U41" i="79"/>
  <c r="V41" i="79"/>
  <c r="W41" i="79"/>
  <c r="X41" i="79"/>
  <c r="C42" i="79"/>
  <c r="D42" i="79"/>
  <c r="E42" i="79"/>
  <c r="F42" i="79"/>
  <c r="G42" i="79"/>
  <c r="H42" i="79"/>
  <c r="I42" i="79"/>
  <c r="J42" i="79"/>
  <c r="K42" i="79"/>
  <c r="L42" i="79"/>
  <c r="M42" i="79"/>
  <c r="N42" i="79"/>
  <c r="O42" i="79"/>
  <c r="P42" i="79"/>
  <c r="Q42" i="79"/>
  <c r="R42" i="79"/>
  <c r="S42" i="79"/>
  <c r="T42" i="79"/>
  <c r="U42" i="79"/>
  <c r="V42" i="79"/>
  <c r="W42" i="79"/>
  <c r="X42" i="79"/>
  <c r="C20" i="79"/>
  <c r="C21" i="79"/>
  <c r="D21" i="79"/>
  <c r="E21" i="79"/>
  <c r="F21" i="79"/>
  <c r="G21" i="79"/>
  <c r="H21" i="79"/>
  <c r="I21" i="79"/>
  <c r="J21" i="79"/>
  <c r="L21" i="79"/>
  <c r="M21" i="79"/>
  <c r="N21" i="79"/>
  <c r="O21" i="79"/>
  <c r="P21" i="79"/>
  <c r="Q21" i="79"/>
  <c r="R21" i="79"/>
  <c r="S21" i="79"/>
  <c r="T21" i="79"/>
  <c r="U21" i="79"/>
  <c r="V21" i="79"/>
  <c r="W21" i="79"/>
  <c r="X21" i="79"/>
  <c r="C22" i="79"/>
  <c r="D22" i="79"/>
  <c r="E22" i="79"/>
  <c r="F22" i="79"/>
  <c r="G22" i="79"/>
  <c r="H22" i="79"/>
  <c r="I22" i="79"/>
  <c r="J22" i="79"/>
  <c r="K22" i="79"/>
  <c r="M22" i="79"/>
  <c r="N22" i="79"/>
  <c r="O22" i="79"/>
  <c r="P22" i="79"/>
  <c r="Q22" i="79"/>
  <c r="R22" i="79"/>
  <c r="S22" i="79"/>
  <c r="T22" i="79"/>
  <c r="U22" i="79"/>
  <c r="V22" i="79"/>
  <c r="W22" i="79"/>
  <c r="X22" i="79"/>
  <c r="C23" i="79"/>
  <c r="D23" i="79"/>
  <c r="E23" i="79"/>
  <c r="F23" i="79"/>
  <c r="G23" i="79"/>
  <c r="H23" i="79"/>
  <c r="I23" i="79"/>
  <c r="J23" i="79"/>
  <c r="K23" i="79"/>
  <c r="L23" i="79"/>
  <c r="M23" i="79"/>
  <c r="N23" i="79"/>
  <c r="O23" i="79"/>
  <c r="P23" i="79"/>
  <c r="Q23" i="79"/>
  <c r="R23" i="79"/>
  <c r="S23" i="79"/>
  <c r="T23" i="79"/>
  <c r="U23" i="79"/>
  <c r="V23" i="79"/>
  <c r="W23" i="79"/>
  <c r="X23" i="79"/>
  <c r="C24" i="79"/>
  <c r="D24" i="79"/>
  <c r="E24" i="79"/>
  <c r="F24" i="79"/>
  <c r="G24" i="79"/>
  <c r="H24" i="79"/>
  <c r="I24" i="79"/>
  <c r="J24" i="79"/>
  <c r="K24" i="79"/>
  <c r="L24" i="79"/>
  <c r="M24" i="79"/>
  <c r="N24" i="79"/>
  <c r="O24" i="79"/>
  <c r="P24" i="79"/>
  <c r="Q24" i="79"/>
  <c r="R24" i="79"/>
  <c r="S24" i="79"/>
  <c r="T24" i="79"/>
  <c r="U24" i="79"/>
  <c r="V24" i="79"/>
  <c r="W24" i="79"/>
  <c r="X24" i="79"/>
  <c r="C25" i="79"/>
  <c r="D25" i="79"/>
  <c r="E25" i="79"/>
  <c r="F25" i="79"/>
  <c r="G25" i="79"/>
  <c r="H25" i="79"/>
  <c r="I25" i="79"/>
  <c r="J25" i="79"/>
  <c r="K25" i="79"/>
  <c r="L25" i="79"/>
  <c r="M25" i="79"/>
  <c r="N25" i="79"/>
  <c r="O25" i="79"/>
  <c r="P25" i="79"/>
  <c r="Q25" i="79"/>
  <c r="R25" i="79"/>
  <c r="S25" i="79"/>
  <c r="T25" i="79"/>
  <c r="U25" i="79"/>
  <c r="V25" i="79"/>
  <c r="W25" i="79"/>
  <c r="X25" i="79"/>
  <c r="D19" i="79"/>
  <c r="E19" i="79"/>
  <c r="C19" i="79"/>
  <c r="C4" i="79"/>
  <c r="D4" i="79"/>
  <c r="E4" i="79"/>
  <c r="F4" i="79"/>
  <c r="G4" i="79"/>
  <c r="H4" i="79"/>
  <c r="J4" i="79"/>
  <c r="K4" i="79"/>
  <c r="L4" i="79"/>
  <c r="M4" i="79"/>
  <c r="N4" i="79"/>
  <c r="O4" i="79"/>
  <c r="P4" i="79"/>
  <c r="Q4" i="79"/>
  <c r="R4" i="79"/>
  <c r="S4" i="79"/>
  <c r="T4" i="79"/>
  <c r="U4" i="79"/>
  <c r="V4" i="79"/>
  <c r="W4" i="79"/>
  <c r="X4" i="79"/>
  <c r="C5" i="79"/>
  <c r="D5" i="79"/>
  <c r="E5" i="79"/>
  <c r="F5" i="79"/>
  <c r="G5" i="79"/>
  <c r="H5" i="79"/>
  <c r="J5" i="79"/>
  <c r="K5" i="79"/>
  <c r="L5" i="79"/>
  <c r="M5" i="79"/>
  <c r="N5" i="79"/>
  <c r="O5" i="79"/>
  <c r="P5" i="79"/>
  <c r="Q5" i="79"/>
  <c r="R5" i="79"/>
  <c r="S5" i="79"/>
  <c r="T5" i="79"/>
  <c r="U5" i="79"/>
  <c r="V5" i="79"/>
  <c r="W5" i="79"/>
  <c r="X5" i="79"/>
  <c r="C6" i="79"/>
  <c r="D6" i="79"/>
  <c r="E6" i="79"/>
  <c r="F6" i="79"/>
  <c r="H6" i="79"/>
  <c r="I6" i="79"/>
  <c r="J6" i="79"/>
  <c r="K6" i="79"/>
  <c r="L6" i="79"/>
  <c r="M6" i="79"/>
  <c r="N6" i="79"/>
  <c r="O6" i="79"/>
  <c r="P6" i="79"/>
  <c r="Q6" i="79"/>
  <c r="R6" i="79"/>
  <c r="S6" i="79"/>
  <c r="T6" i="79"/>
  <c r="U6" i="79"/>
  <c r="V6" i="79"/>
  <c r="W6" i="79"/>
  <c r="X6" i="79"/>
  <c r="C7" i="79"/>
  <c r="D7" i="79"/>
  <c r="E7" i="79"/>
  <c r="F7" i="79"/>
  <c r="G7" i="79"/>
  <c r="H7" i="79"/>
  <c r="J7" i="79"/>
  <c r="K7" i="79"/>
  <c r="L7" i="79"/>
  <c r="M7" i="79"/>
  <c r="N7" i="79"/>
  <c r="O7" i="79"/>
  <c r="P7" i="79"/>
  <c r="Q7" i="79"/>
  <c r="R7" i="79"/>
  <c r="T7" i="79"/>
  <c r="U7" i="79"/>
  <c r="V7" i="79"/>
  <c r="W7" i="79"/>
  <c r="X7" i="79"/>
  <c r="C8" i="79"/>
  <c r="D8" i="79"/>
  <c r="E8" i="79"/>
  <c r="F8" i="79"/>
  <c r="H8" i="79"/>
  <c r="I8" i="79"/>
  <c r="J8" i="79"/>
  <c r="K8" i="79"/>
  <c r="L8" i="79"/>
  <c r="M8" i="79"/>
  <c r="N8" i="79"/>
  <c r="O8" i="79"/>
  <c r="P8" i="79"/>
  <c r="R8" i="79"/>
  <c r="S8" i="79"/>
  <c r="T8" i="79"/>
  <c r="U8" i="79"/>
  <c r="V8" i="79"/>
  <c r="W8" i="79"/>
  <c r="X8" i="79"/>
  <c r="C9" i="79"/>
  <c r="E9" i="79"/>
  <c r="F9" i="79"/>
  <c r="G9" i="79"/>
  <c r="H9" i="79"/>
  <c r="I9" i="79"/>
  <c r="J9" i="79"/>
  <c r="K9" i="79"/>
  <c r="L9" i="79"/>
  <c r="M9" i="79"/>
  <c r="N9" i="79"/>
  <c r="O9" i="79"/>
  <c r="P9" i="79"/>
  <c r="Q9" i="79"/>
  <c r="R9" i="79"/>
  <c r="S9" i="79"/>
  <c r="T9" i="79"/>
  <c r="U9" i="79"/>
  <c r="V9" i="79"/>
  <c r="W9" i="79"/>
  <c r="C10" i="79"/>
  <c r="E10" i="79"/>
  <c r="G10" i="79"/>
  <c r="I10" i="79"/>
  <c r="K10" i="79"/>
  <c r="M10" i="79"/>
  <c r="O10" i="79"/>
  <c r="Q10" i="79"/>
  <c r="S10" i="79"/>
  <c r="U10" i="79"/>
  <c r="W10" i="79"/>
  <c r="C11" i="79"/>
  <c r="D11" i="79"/>
  <c r="E11" i="79"/>
  <c r="F11" i="79"/>
  <c r="G11" i="79"/>
  <c r="H11" i="79"/>
  <c r="I11" i="79"/>
  <c r="J11" i="79"/>
  <c r="K11" i="79"/>
  <c r="L11" i="79"/>
  <c r="M11" i="79"/>
  <c r="N11" i="79"/>
  <c r="O11" i="79"/>
  <c r="Q11" i="79"/>
  <c r="R11" i="79"/>
  <c r="S11" i="79"/>
  <c r="T11" i="79"/>
  <c r="U11" i="79"/>
  <c r="V11" i="79"/>
  <c r="W11" i="79"/>
  <c r="X11" i="79"/>
  <c r="C12" i="79"/>
  <c r="D12" i="79"/>
  <c r="E12" i="79"/>
  <c r="F12" i="79"/>
  <c r="G12" i="79"/>
  <c r="H12" i="79"/>
  <c r="I12" i="79"/>
  <c r="J12" i="79"/>
  <c r="L12" i="79"/>
  <c r="M12" i="79"/>
  <c r="N12" i="79"/>
  <c r="O12" i="79"/>
  <c r="P12" i="79"/>
  <c r="Q12" i="79"/>
  <c r="R12" i="79"/>
  <c r="S12" i="79"/>
  <c r="T12" i="79"/>
  <c r="U12" i="79"/>
  <c r="V12" i="79"/>
  <c r="W12" i="79"/>
  <c r="X12" i="79"/>
  <c r="C13" i="79"/>
  <c r="D13" i="79"/>
  <c r="E13" i="79"/>
  <c r="G13" i="79"/>
  <c r="H13" i="79"/>
  <c r="I13" i="79"/>
  <c r="J13" i="79"/>
  <c r="K13" i="79"/>
  <c r="L13" i="79"/>
  <c r="M13" i="79"/>
  <c r="N13" i="79"/>
  <c r="O13" i="79"/>
  <c r="Q13" i="79"/>
  <c r="R13" i="79"/>
  <c r="S13" i="79"/>
  <c r="T13" i="79"/>
  <c r="U13" i="79"/>
  <c r="V13" i="79"/>
  <c r="W13" i="79"/>
  <c r="X13" i="79"/>
  <c r="C14" i="79"/>
  <c r="D14" i="79"/>
  <c r="E14" i="79"/>
  <c r="F14" i="79"/>
  <c r="G14" i="79"/>
  <c r="H14" i="79"/>
  <c r="I14" i="79"/>
  <c r="J14" i="79"/>
  <c r="K14" i="79"/>
  <c r="L14" i="79"/>
  <c r="M14" i="79"/>
  <c r="N14" i="79"/>
  <c r="O14" i="79"/>
  <c r="P14" i="79"/>
  <c r="Q14" i="79"/>
  <c r="R14" i="79"/>
  <c r="S14" i="79"/>
  <c r="T14" i="79"/>
  <c r="U14" i="79"/>
  <c r="V14" i="79"/>
  <c r="W14" i="79"/>
  <c r="X14" i="79"/>
  <c r="D3" i="79"/>
  <c r="E3" i="79"/>
  <c r="F3" i="79"/>
  <c r="G3" i="79"/>
  <c r="H3" i="79"/>
  <c r="I3" i="79"/>
  <c r="J3" i="79"/>
  <c r="K3" i="79"/>
  <c r="L3" i="79"/>
  <c r="M3" i="79"/>
  <c r="N3" i="79"/>
  <c r="O3" i="79"/>
  <c r="P3" i="79"/>
  <c r="Q3" i="79"/>
  <c r="R3" i="79"/>
  <c r="T3" i="79"/>
  <c r="U3" i="79"/>
  <c r="V3" i="79"/>
  <c r="W3" i="79"/>
  <c r="X3" i="79"/>
  <c r="C3" i="79"/>
  <c r="X29" i="178"/>
  <c r="W29" i="178"/>
  <c r="V29" i="178"/>
  <c r="U29" i="178"/>
  <c r="T29" i="178"/>
  <c r="S29" i="178"/>
  <c r="R29" i="178"/>
  <c r="Q29" i="178"/>
  <c r="P29" i="178"/>
  <c r="O29" i="178"/>
  <c r="N29" i="178"/>
  <c r="M29" i="178"/>
  <c r="L29" i="178"/>
  <c r="K29" i="178"/>
  <c r="J29" i="178"/>
  <c r="I29" i="178"/>
  <c r="H29" i="178"/>
  <c r="G29" i="178"/>
  <c r="F29" i="178"/>
  <c r="E29" i="178"/>
  <c r="D29" i="178"/>
  <c r="C29" i="178"/>
  <c r="X28" i="178"/>
  <c r="W28" i="178"/>
  <c r="V28" i="178"/>
  <c r="U28" i="178"/>
  <c r="T28" i="178"/>
  <c r="S28" i="178"/>
  <c r="R28" i="178"/>
  <c r="Q28" i="178"/>
  <c r="P28" i="178"/>
  <c r="O28" i="178"/>
  <c r="N28" i="178"/>
  <c r="M28" i="178"/>
  <c r="L28" i="178"/>
  <c r="K28" i="178"/>
  <c r="J28" i="178"/>
  <c r="I28" i="178"/>
  <c r="H28" i="178"/>
  <c r="G28" i="178"/>
  <c r="F28" i="178"/>
  <c r="E28" i="178"/>
  <c r="D28" i="178"/>
  <c r="C28" i="178"/>
  <c r="X27" i="178"/>
  <c r="W27" i="178"/>
  <c r="V27" i="178"/>
  <c r="U27" i="178"/>
  <c r="T27" i="178"/>
  <c r="S27" i="178"/>
  <c r="R27" i="178"/>
  <c r="Q27" i="178"/>
  <c r="P27" i="178"/>
  <c r="O27" i="178"/>
  <c r="N27" i="178"/>
  <c r="M27" i="178"/>
  <c r="L27" i="178"/>
  <c r="K27" i="178"/>
  <c r="J27" i="178"/>
  <c r="I27" i="178"/>
  <c r="H27" i="178"/>
  <c r="G27" i="178"/>
  <c r="F27" i="178"/>
  <c r="E27" i="178"/>
  <c r="D27" i="178"/>
  <c r="C27" i="178"/>
  <c r="X25" i="178"/>
  <c r="W25" i="178"/>
  <c r="V25" i="178"/>
  <c r="U25" i="178"/>
  <c r="T25" i="178"/>
  <c r="S25" i="178"/>
  <c r="R25" i="178"/>
  <c r="Q25" i="178"/>
  <c r="P25" i="178"/>
  <c r="O25" i="178"/>
  <c r="N25" i="178"/>
  <c r="M25" i="178"/>
  <c r="L25" i="178"/>
  <c r="K25" i="178"/>
  <c r="J25" i="178"/>
  <c r="I25" i="178"/>
  <c r="H25" i="178"/>
  <c r="G25" i="178"/>
  <c r="F25" i="178"/>
  <c r="E25" i="178"/>
  <c r="D25" i="178"/>
  <c r="C25" i="178"/>
  <c r="X24" i="178"/>
  <c r="W24" i="178"/>
  <c r="V24" i="178"/>
  <c r="U24" i="178"/>
  <c r="T24" i="178"/>
  <c r="S24" i="178"/>
  <c r="R24" i="178"/>
  <c r="Q24" i="178"/>
  <c r="P24" i="178"/>
  <c r="O24" i="178"/>
  <c r="N24" i="178"/>
  <c r="M24" i="178"/>
  <c r="L24" i="178"/>
  <c r="K24" i="178"/>
  <c r="J24" i="178"/>
  <c r="I24" i="178"/>
  <c r="H24" i="178"/>
  <c r="G24" i="178"/>
  <c r="F24" i="178"/>
  <c r="E24" i="178"/>
  <c r="D24" i="178"/>
  <c r="C24" i="178"/>
  <c r="X23" i="178"/>
  <c r="W23" i="178"/>
  <c r="V23" i="178"/>
  <c r="U23" i="178"/>
  <c r="T23" i="178"/>
  <c r="S23" i="178"/>
  <c r="R23" i="178"/>
  <c r="Q23" i="178"/>
  <c r="P23" i="178"/>
  <c r="O23" i="178"/>
  <c r="N23" i="178"/>
  <c r="M23" i="178"/>
  <c r="L23" i="178"/>
  <c r="K23" i="178"/>
  <c r="J23" i="178"/>
  <c r="I23" i="178"/>
  <c r="H23" i="178"/>
  <c r="G23" i="178"/>
  <c r="F23" i="178"/>
  <c r="E23" i="178"/>
  <c r="D23" i="178"/>
  <c r="C23" i="178"/>
  <c r="X21" i="178"/>
  <c r="W21" i="178"/>
  <c r="V21" i="178"/>
  <c r="U21" i="178"/>
  <c r="T21" i="178"/>
  <c r="S21" i="178"/>
  <c r="R21" i="178"/>
  <c r="Q21" i="178"/>
  <c r="P21" i="178"/>
  <c r="O21" i="178"/>
  <c r="N21" i="178"/>
  <c r="M21" i="178"/>
  <c r="L21" i="178"/>
  <c r="K21" i="178"/>
  <c r="J21" i="178"/>
  <c r="I21" i="178"/>
  <c r="H21" i="178"/>
  <c r="G21" i="178"/>
  <c r="F21" i="178"/>
  <c r="E21" i="178"/>
  <c r="D21" i="178"/>
  <c r="C21" i="178"/>
  <c r="X20" i="178"/>
  <c r="W20" i="178"/>
  <c r="V20" i="178"/>
  <c r="U20" i="178"/>
  <c r="T20" i="178"/>
  <c r="S20" i="178"/>
  <c r="R20" i="178"/>
  <c r="Q20" i="178"/>
  <c r="P20" i="178"/>
  <c r="O20" i="178"/>
  <c r="N20" i="178"/>
  <c r="M20" i="178"/>
  <c r="L20" i="178"/>
  <c r="K20" i="178"/>
  <c r="J20" i="178"/>
  <c r="I20" i="178"/>
  <c r="H20" i="178"/>
  <c r="G20" i="178"/>
  <c r="F20" i="178"/>
  <c r="E20" i="178"/>
  <c r="D20" i="178"/>
  <c r="C20" i="178"/>
  <c r="X19" i="178"/>
  <c r="W19" i="178"/>
  <c r="V19" i="178"/>
  <c r="U19" i="178"/>
  <c r="T19" i="178"/>
  <c r="S19" i="178"/>
  <c r="R19" i="178"/>
  <c r="Q19" i="178"/>
  <c r="P19" i="178"/>
  <c r="O19" i="178"/>
  <c r="N19" i="178"/>
  <c r="M19" i="178"/>
  <c r="L19" i="178"/>
  <c r="K19" i="178"/>
  <c r="J19" i="178"/>
  <c r="I19" i="178"/>
  <c r="H19" i="178"/>
  <c r="G19" i="178"/>
  <c r="F19" i="178"/>
  <c r="E19" i="178"/>
  <c r="D19" i="178"/>
  <c r="C19" i="178"/>
  <c r="X17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C17" i="178"/>
  <c r="X16" i="178"/>
  <c r="W16" i="178"/>
  <c r="V16" i="178"/>
  <c r="U16" i="178"/>
  <c r="T16" i="178"/>
  <c r="S16" i="178"/>
  <c r="R16" i="178"/>
  <c r="Q16" i="178"/>
  <c r="P16" i="178"/>
  <c r="O16" i="178"/>
  <c r="N16" i="178"/>
  <c r="M16" i="178"/>
  <c r="L16" i="178"/>
  <c r="K16" i="178"/>
  <c r="J16" i="178"/>
  <c r="I16" i="178"/>
  <c r="H16" i="178"/>
  <c r="G16" i="178"/>
  <c r="F16" i="178"/>
  <c r="E16" i="178"/>
  <c r="D16" i="178"/>
  <c r="C16" i="178"/>
  <c r="X15" i="178"/>
  <c r="W15" i="178"/>
  <c r="V15" i="178"/>
  <c r="U15" i="178"/>
  <c r="T15" i="178"/>
  <c r="S15" i="178"/>
  <c r="R15" i="178"/>
  <c r="Q15" i="178"/>
  <c r="P15" i="178"/>
  <c r="O15" i="178"/>
  <c r="N15" i="178"/>
  <c r="M15" i="178"/>
  <c r="L15" i="178"/>
  <c r="K15" i="178"/>
  <c r="J15" i="178"/>
  <c r="I15" i="178"/>
  <c r="H15" i="178"/>
  <c r="G15" i="178"/>
  <c r="F15" i="178"/>
  <c r="E15" i="178"/>
  <c r="D15" i="178"/>
  <c r="C15" i="178"/>
  <c r="X14" i="178"/>
  <c r="W14" i="178"/>
  <c r="V14" i="178"/>
  <c r="U14" i="178"/>
  <c r="T14" i="178"/>
  <c r="S14" i="178"/>
  <c r="R14" i="178"/>
  <c r="Q14" i="178"/>
  <c r="P14" i="178"/>
  <c r="O14" i="178"/>
  <c r="N14" i="178"/>
  <c r="M14" i="178"/>
  <c r="L14" i="178"/>
  <c r="K14" i="178"/>
  <c r="J14" i="178"/>
  <c r="I14" i="178"/>
  <c r="H14" i="178"/>
  <c r="G14" i="178"/>
  <c r="F14" i="178"/>
  <c r="E14" i="178"/>
  <c r="D14" i="178"/>
  <c r="C14" i="178"/>
  <c r="X13" i="178"/>
  <c r="W13" i="178"/>
  <c r="V13" i="178"/>
  <c r="U13" i="178"/>
  <c r="T13" i="178"/>
  <c r="S13" i="178"/>
  <c r="R13" i="178"/>
  <c r="Q13" i="178"/>
  <c r="P13" i="178"/>
  <c r="O13" i="178"/>
  <c r="N13" i="178"/>
  <c r="M13" i="178"/>
  <c r="L13" i="178"/>
  <c r="K13" i="178"/>
  <c r="J13" i="178"/>
  <c r="I13" i="178"/>
  <c r="H13" i="178"/>
  <c r="G13" i="178"/>
  <c r="F13" i="178"/>
  <c r="E13" i="178"/>
  <c r="D13" i="178"/>
  <c r="C13" i="178"/>
  <c r="X12" i="178"/>
  <c r="W12" i="178"/>
  <c r="V12" i="178"/>
  <c r="U12" i="178"/>
  <c r="T12" i="178"/>
  <c r="S12" i="178"/>
  <c r="R12" i="178"/>
  <c r="Q12" i="178"/>
  <c r="P12" i="178"/>
  <c r="O12" i="178"/>
  <c r="N12" i="178"/>
  <c r="M12" i="178"/>
  <c r="L12" i="178"/>
  <c r="K12" i="178"/>
  <c r="J12" i="178"/>
  <c r="I12" i="178"/>
  <c r="H12" i="178"/>
  <c r="G12" i="178"/>
  <c r="F12" i="178"/>
  <c r="E12" i="178"/>
  <c r="D12" i="178"/>
  <c r="C12" i="178"/>
  <c r="X11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C11" i="178"/>
  <c r="X9" i="178"/>
  <c r="W9" i="178"/>
  <c r="V9" i="178"/>
  <c r="U9" i="178"/>
  <c r="T9" i="178"/>
  <c r="S9" i="178"/>
  <c r="R9" i="178"/>
  <c r="Q9" i="178"/>
  <c r="P9" i="178"/>
  <c r="O9" i="178"/>
  <c r="N9" i="178"/>
  <c r="M9" i="178"/>
  <c r="L9" i="178"/>
  <c r="K9" i="178"/>
  <c r="J9" i="178"/>
  <c r="I9" i="178"/>
  <c r="H9" i="178"/>
  <c r="G9" i="178"/>
  <c r="F9" i="178"/>
  <c r="E9" i="178"/>
  <c r="D9" i="178"/>
  <c r="C9" i="178"/>
  <c r="X8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C8" i="178"/>
  <c r="X7" i="178"/>
  <c r="W7" i="178"/>
  <c r="V7" i="178"/>
  <c r="U7" i="178"/>
  <c r="T7" i="178"/>
  <c r="S7" i="178"/>
  <c r="R7" i="178"/>
  <c r="Q7" i="178"/>
  <c r="P7" i="178"/>
  <c r="O7" i="178"/>
  <c r="N7" i="178"/>
  <c r="M7" i="178"/>
  <c r="L7" i="178"/>
  <c r="K7" i="178"/>
  <c r="J7" i="178"/>
  <c r="I7" i="178"/>
  <c r="H7" i="178"/>
  <c r="G7" i="178"/>
  <c r="F7" i="178"/>
  <c r="E7" i="178"/>
  <c r="D7" i="178"/>
  <c r="C7" i="178"/>
  <c r="X6" i="178"/>
  <c r="W6" i="178"/>
  <c r="V6" i="178"/>
  <c r="U6" i="178"/>
  <c r="T6" i="178"/>
  <c r="S6" i="178"/>
  <c r="R6" i="178"/>
  <c r="Q6" i="178"/>
  <c r="P6" i="178"/>
  <c r="O6" i="178"/>
  <c r="N6" i="178"/>
  <c r="M6" i="178"/>
  <c r="L6" i="178"/>
  <c r="K6" i="178"/>
  <c r="J6" i="178"/>
  <c r="I6" i="178"/>
  <c r="H6" i="178"/>
  <c r="G6" i="178"/>
  <c r="F6" i="178"/>
  <c r="E6" i="178"/>
  <c r="D6" i="178"/>
  <c r="C6" i="178"/>
  <c r="X5" i="178"/>
  <c r="W5" i="178"/>
  <c r="V5" i="178"/>
  <c r="U5" i="178"/>
  <c r="T5" i="178"/>
  <c r="S5" i="178"/>
  <c r="R5" i="178"/>
  <c r="Q5" i="178"/>
  <c r="P5" i="178"/>
  <c r="O5" i="178"/>
  <c r="N5" i="178"/>
  <c r="M5" i="178"/>
  <c r="L5" i="178"/>
  <c r="K5" i="178"/>
  <c r="J5" i="178"/>
  <c r="I5" i="178"/>
  <c r="H5" i="178"/>
  <c r="G5" i="178"/>
  <c r="F5" i="178"/>
  <c r="E5" i="178"/>
  <c r="D5" i="178"/>
  <c r="C5" i="178"/>
  <c r="X4" i="178"/>
  <c r="W4" i="178"/>
  <c r="V4" i="178"/>
  <c r="U4" i="178"/>
  <c r="T4" i="178"/>
  <c r="S4" i="178"/>
  <c r="R4" i="178"/>
  <c r="Q4" i="178"/>
  <c r="P4" i="178"/>
  <c r="O4" i="178"/>
  <c r="N4" i="178"/>
  <c r="M4" i="178"/>
  <c r="L4" i="178"/>
  <c r="K4" i="178"/>
  <c r="J4" i="178"/>
  <c r="I4" i="178"/>
  <c r="H4" i="178"/>
  <c r="G4" i="178"/>
  <c r="F4" i="178"/>
  <c r="E4" i="178"/>
  <c r="D4" i="178"/>
  <c r="C4" i="178"/>
  <c r="X3" i="178"/>
  <c r="W3" i="178"/>
  <c r="V3" i="178"/>
  <c r="U3" i="178"/>
  <c r="T3" i="178"/>
  <c r="S3" i="178"/>
  <c r="R3" i="178"/>
  <c r="Q3" i="178"/>
  <c r="P3" i="178"/>
  <c r="O3" i="178"/>
  <c r="N3" i="178"/>
  <c r="M3" i="178"/>
  <c r="L3" i="178"/>
  <c r="K3" i="178"/>
  <c r="J3" i="178"/>
  <c r="I3" i="178"/>
  <c r="H3" i="178"/>
  <c r="G3" i="178"/>
  <c r="F3" i="178"/>
  <c r="E3" i="178"/>
  <c r="D3" i="178"/>
  <c r="C3" i="1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C29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H28" i="78"/>
  <c r="G28" i="78"/>
  <c r="F28" i="78"/>
  <c r="E28" i="78"/>
  <c r="D28" i="78"/>
  <c r="C28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7" i="78"/>
  <c r="C27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K25" i="78"/>
  <c r="J25" i="78"/>
  <c r="I25" i="78"/>
  <c r="H25" i="78"/>
  <c r="G25" i="78"/>
  <c r="F25" i="78"/>
  <c r="E25" i="78"/>
  <c r="D25" i="78"/>
  <c r="C25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4" i="78"/>
  <c r="C24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G23" i="78"/>
  <c r="F23" i="78"/>
  <c r="E23" i="78"/>
  <c r="D23" i="78"/>
  <c r="C23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G21" i="78"/>
  <c r="F21" i="78"/>
  <c r="E21" i="78"/>
  <c r="D21" i="78"/>
  <c r="C21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C20" i="78"/>
  <c r="X19" i="78"/>
  <c r="W19" i="78"/>
  <c r="V19" i="78"/>
  <c r="U19" i="78"/>
  <c r="T19" i="78"/>
  <c r="S19" i="78"/>
  <c r="R19" i="78"/>
  <c r="Q19" i="78"/>
  <c r="P19" i="78"/>
  <c r="O19" i="78"/>
  <c r="N19" i="78"/>
  <c r="M19" i="78"/>
  <c r="L19" i="78"/>
  <c r="K19" i="78"/>
  <c r="J19" i="78"/>
  <c r="I19" i="78"/>
  <c r="H19" i="78"/>
  <c r="G19" i="78"/>
  <c r="F19" i="78"/>
  <c r="E19" i="78"/>
  <c r="D19" i="78"/>
  <c r="C19" i="78"/>
  <c r="X17" i="78"/>
  <c r="W17" i="78"/>
  <c r="V17" i="78"/>
  <c r="U17" i="78"/>
  <c r="T17" i="78"/>
  <c r="S17" i="78"/>
  <c r="R17" i="78"/>
  <c r="Q17" i="78"/>
  <c r="P17" i="78"/>
  <c r="O17" i="78"/>
  <c r="N17" i="78"/>
  <c r="M17" i="78"/>
  <c r="L17" i="78"/>
  <c r="K17" i="78"/>
  <c r="J17" i="78"/>
  <c r="I17" i="78"/>
  <c r="H17" i="78"/>
  <c r="G17" i="78"/>
  <c r="F17" i="78"/>
  <c r="E17" i="78"/>
  <c r="D17" i="78"/>
  <c r="C17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H16" i="78"/>
  <c r="G16" i="78"/>
  <c r="F16" i="78"/>
  <c r="E16" i="78"/>
  <c r="D16" i="78"/>
  <c r="C16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H15" i="78"/>
  <c r="G15" i="78"/>
  <c r="F15" i="78"/>
  <c r="E15" i="78"/>
  <c r="D15" i="78"/>
  <c r="C15" i="78"/>
  <c r="X14" i="78"/>
  <c r="W14" i="78"/>
  <c r="V14" i="78"/>
  <c r="U14" i="78"/>
  <c r="T14" i="78"/>
  <c r="S14" i="78"/>
  <c r="R14" i="78"/>
  <c r="Q14" i="78"/>
  <c r="P14" i="78"/>
  <c r="O14" i="78"/>
  <c r="N14" i="78"/>
  <c r="M14" i="78"/>
  <c r="L14" i="78"/>
  <c r="K14" i="78"/>
  <c r="J14" i="78"/>
  <c r="I14" i="78"/>
  <c r="H14" i="78"/>
  <c r="G14" i="78"/>
  <c r="F14" i="78"/>
  <c r="E14" i="78"/>
  <c r="D14" i="78"/>
  <c r="C14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H13" i="78"/>
  <c r="G13" i="78"/>
  <c r="F13" i="78"/>
  <c r="E13" i="78"/>
  <c r="D13" i="78"/>
  <c r="C13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H12" i="78"/>
  <c r="G12" i="78"/>
  <c r="F12" i="78"/>
  <c r="E12" i="78"/>
  <c r="D12" i="78"/>
  <c r="C12" i="78"/>
  <c r="X11" i="78"/>
  <c r="W11" i="78"/>
  <c r="V11" i="78"/>
  <c r="U11" i="78"/>
  <c r="T11" i="78"/>
  <c r="S11" i="78"/>
  <c r="R11" i="78"/>
  <c r="Q11" i="78"/>
  <c r="P11" i="78"/>
  <c r="O11" i="78"/>
  <c r="N11" i="78"/>
  <c r="M11" i="78"/>
  <c r="L11" i="78"/>
  <c r="K11" i="78"/>
  <c r="J11" i="78"/>
  <c r="I11" i="78"/>
  <c r="H11" i="78"/>
  <c r="G11" i="78"/>
  <c r="F11" i="78"/>
  <c r="E11" i="78"/>
  <c r="D11" i="78"/>
  <c r="C11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H9" i="78"/>
  <c r="G9" i="78"/>
  <c r="F9" i="78"/>
  <c r="E9" i="78"/>
  <c r="D9" i="78"/>
  <c r="C9" i="78"/>
  <c r="X8" i="78"/>
  <c r="W8" i="78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H8" i="78"/>
  <c r="G8" i="78"/>
  <c r="F8" i="78"/>
  <c r="E8" i="78"/>
  <c r="D8" i="78"/>
  <c r="C8" i="78"/>
  <c r="X7" i="78"/>
  <c r="W7" i="78"/>
  <c r="V7" i="78"/>
  <c r="U7" i="78"/>
  <c r="T7" i="78"/>
  <c r="S7" i="78"/>
  <c r="R7" i="78"/>
  <c r="Q7" i="78"/>
  <c r="P7" i="78"/>
  <c r="O7" i="78"/>
  <c r="N7" i="78"/>
  <c r="M7" i="78"/>
  <c r="L7" i="78"/>
  <c r="K7" i="78"/>
  <c r="J7" i="78"/>
  <c r="I7" i="78"/>
  <c r="H7" i="78"/>
  <c r="G7" i="78"/>
  <c r="F7" i="78"/>
  <c r="E7" i="78"/>
  <c r="D7" i="78"/>
  <c r="C7" i="78"/>
  <c r="X6" i="78"/>
  <c r="W6" i="78"/>
  <c r="V6" i="78"/>
  <c r="U6" i="78"/>
  <c r="T6" i="78"/>
  <c r="S6" i="78"/>
  <c r="R6" i="78"/>
  <c r="Q6" i="78"/>
  <c r="P6" i="78"/>
  <c r="O6" i="78"/>
  <c r="N6" i="78"/>
  <c r="M6" i="78"/>
  <c r="L6" i="78"/>
  <c r="K6" i="78"/>
  <c r="J6" i="78"/>
  <c r="I6" i="78"/>
  <c r="H6" i="78"/>
  <c r="G6" i="78"/>
  <c r="F6" i="78"/>
  <c r="E6" i="78"/>
  <c r="D6" i="78"/>
  <c r="C6" i="78"/>
  <c r="X5" i="78"/>
  <c r="W5" i="78"/>
  <c r="V5" i="78"/>
  <c r="U5" i="78"/>
  <c r="T5" i="78"/>
  <c r="S5" i="78"/>
  <c r="R5" i="78"/>
  <c r="Q5" i="78"/>
  <c r="P5" i="78"/>
  <c r="O5" i="78"/>
  <c r="N5" i="78"/>
  <c r="M5" i="78"/>
  <c r="L5" i="78"/>
  <c r="K5" i="78"/>
  <c r="J5" i="78"/>
  <c r="I5" i="78"/>
  <c r="H5" i="78"/>
  <c r="G5" i="78"/>
  <c r="F5" i="78"/>
  <c r="E5" i="78"/>
  <c r="D5" i="78"/>
  <c r="C5" i="78"/>
  <c r="X4" i="78"/>
  <c r="W4" i="78"/>
  <c r="V4" i="78"/>
  <c r="U4" i="78"/>
  <c r="T4" i="78"/>
  <c r="S4" i="78"/>
  <c r="R4" i="78"/>
  <c r="Q4" i="78"/>
  <c r="P4" i="78"/>
  <c r="O4" i="78"/>
  <c r="N4" i="78"/>
  <c r="M4" i="78"/>
  <c r="L4" i="78"/>
  <c r="K4" i="78"/>
  <c r="J4" i="78"/>
  <c r="I4" i="78"/>
  <c r="H4" i="78"/>
  <c r="G4" i="78"/>
  <c r="F4" i="78"/>
  <c r="E4" i="78"/>
  <c r="D4" i="78"/>
  <c r="C4" i="78"/>
  <c r="X3" i="78"/>
  <c r="W3" i="78"/>
  <c r="V3" i="78"/>
  <c r="U3" i="78"/>
  <c r="T3" i="78"/>
  <c r="S3" i="78"/>
  <c r="R3" i="78"/>
  <c r="Q3" i="78"/>
  <c r="P3" i="78"/>
  <c r="O3" i="78"/>
  <c r="N3" i="78"/>
  <c r="M3" i="78"/>
  <c r="L3" i="78"/>
  <c r="K3" i="78"/>
  <c r="J3" i="78"/>
  <c r="I3" i="78"/>
  <c r="H3" i="78"/>
  <c r="G3" i="78"/>
  <c r="F3" i="78"/>
  <c r="E3" i="78"/>
  <c r="D3" i="78"/>
  <c r="C3" i="78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D8" i="23"/>
  <c r="C8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E7" i="23"/>
  <c r="D7" i="23"/>
  <c r="C7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E6" i="23"/>
  <c r="D6" i="23"/>
  <c r="C6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E4" i="23"/>
  <c r="D4" i="23"/>
  <c r="C4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X29" i="77"/>
  <c r="W29" i="77"/>
  <c r="V29" i="77"/>
  <c r="U29" i="77"/>
  <c r="T29" i="77"/>
  <c r="S29" i="77"/>
  <c r="R29" i="77"/>
  <c r="Q29" i="77"/>
  <c r="P29" i="77"/>
  <c r="O29" i="77"/>
  <c r="N29" i="77"/>
  <c r="M29" i="77"/>
  <c r="L29" i="77"/>
  <c r="K29" i="77"/>
  <c r="J29" i="77"/>
  <c r="I29" i="77"/>
  <c r="H29" i="77"/>
  <c r="G29" i="77"/>
  <c r="F29" i="77"/>
  <c r="E29" i="77"/>
  <c r="D29" i="77"/>
  <c r="C29" i="77"/>
  <c r="X28" i="77"/>
  <c r="W28" i="77"/>
  <c r="V28" i="77"/>
  <c r="U28" i="77"/>
  <c r="T28" i="77"/>
  <c r="S28" i="77"/>
  <c r="R28" i="77"/>
  <c r="Q28" i="77"/>
  <c r="P28" i="77"/>
  <c r="O28" i="77"/>
  <c r="N28" i="77"/>
  <c r="M28" i="77"/>
  <c r="L28" i="77"/>
  <c r="K28" i="77"/>
  <c r="J28" i="77"/>
  <c r="I28" i="77"/>
  <c r="H28" i="77"/>
  <c r="G28" i="77"/>
  <c r="F28" i="77"/>
  <c r="E28" i="77"/>
  <c r="D28" i="77"/>
  <c r="C28" i="77"/>
  <c r="X27" i="77"/>
  <c r="W27" i="77"/>
  <c r="V27" i="77"/>
  <c r="U27" i="77"/>
  <c r="T27" i="77"/>
  <c r="S27" i="77"/>
  <c r="R27" i="77"/>
  <c r="Q27" i="77"/>
  <c r="P27" i="77"/>
  <c r="O27" i="77"/>
  <c r="N27" i="77"/>
  <c r="M27" i="77"/>
  <c r="L27" i="77"/>
  <c r="K27" i="77"/>
  <c r="J27" i="77"/>
  <c r="I27" i="77"/>
  <c r="H27" i="77"/>
  <c r="G27" i="77"/>
  <c r="F27" i="77"/>
  <c r="E27" i="77"/>
  <c r="D27" i="77"/>
  <c r="C27" i="77"/>
  <c r="X25" i="77"/>
  <c r="W25" i="77"/>
  <c r="V25" i="77"/>
  <c r="U25" i="77"/>
  <c r="T25" i="77"/>
  <c r="S25" i="77"/>
  <c r="R25" i="77"/>
  <c r="Q25" i="77"/>
  <c r="P25" i="77"/>
  <c r="O25" i="77"/>
  <c r="N25" i="77"/>
  <c r="M25" i="77"/>
  <c r="L25" i="77"/>
  <c r="K25" i="77"/>
  <c r="J25" i="77"/>
  <c r="I25" i="77"/>
  <c r="H25" i="77"/>
  <c r="G25" i="77"/>
  <c r="F25" i="77"/>
  <c r="E25" i="77"/>
  <c r="D25" i="77"/>
  <c r="C25" i="77"/>
  <c r="X24" i="77"/>
  <c r="W24" i="77"/>
  <c r="V24" i="77"/>
  <c r="U24" i="77"/>
  <c r="T24" i="77"/>
  <c r="S24" i="77"/>
  <c r="R24" i="77"/>
  <c r="Q24" i="77"/>
  <c r="P24" i="77"/>
  <c r="O24" i="77"/>
  <c r="N24" i="77"/>
  <c r="M24" i="77"/>
  <c r="L24" i="77"/>
  <c r="K24" i="77"/>
  <c r="J24" i="77"/>
  <c r="I24" i="77"/>
  <c r="H24" i="77"/>
  <c r="G24" i="77"/>
  <c r="F24" i="77"/>
  <c r="E24" i="77"/>
  <c r="D24" i="77"/>
  <c r="C24" i="77"/>
  <c r="X23" i="77"/>
  <c r="W23" i="77"/>
  <c r="V23" i="77"/>
  <c r="U23" i="77"/>
  <c r="T23" i="77"/>
  <c r="S23" i="77"/>
  <c r="R23" i="77"/>
  <c r="Q23" i="77"/>
  <c r="P23" i="77"/>
  <c r="O23" i="77"/>
  <c r="N23" i="77"/>
  <c r="M23" i="77"/>
  <c r="L23" i="77"/>
  <c r="K23" i="77"/>
  <c r="J23" i="77"/>
  <c r="I23" i="77"/>
  <c r="H23" i="77"/>
  <c r="G23" i="77"/>
  <c r="F23" i="77"/>
  <c r="E23" i="77"/>
  <c r="D23" i="77"/>
  <c r="C23" i="77"/>
  <c r="X21" i="77"/>
  <c r="W21" i="77"/>
  <c r="V21" i="77"/>
  <c r="U21" i="77"/>
  <c r="T21" i="77"/>
  <c r="S21" i="77"/>
  <c r="R21" i="77"/>
  <c r="Q21" i="77"/>
  <c r="P21" i="77"/>
  <c r="O21" i="77"/>
  <c r="N21" i="77"/>
  <c r="M21" i="77"/>
  <c r="L21" i="77"/>
  <c r="K21" i="77"/>
  <c r="J21" i="77"/>
  <c r="I21" i="77"/>
  <c r="H21" i="77"/>
  <c r="G21" i="77"/>
  <c r="F21" i="77"/>
  <c r="E21" i="77"/>
  <c r="D21" i="77"/>
  <c r="C21" i="77"/>
  <c r="X20" i="77"/>
  <c r="W20" i="77"/>
  <c r="V20" i="77"/>
  <c r="U20" i="77"/>
  <c r="T20" i="77"/>
  <c r="S20" i="77"/>
  <c r="R20" i="77"/>
  <c r="Q20" i="77"/>
  <c r="P20" i="77"/>
  <c r="O20" i="77"/>
  <c r="N20" i="77"/>
  <c r="M20" i="77"/>
  <c r="L20" i="77"/>
  <c r="K20" i="77"/>
  <c r="J20" i="77"/>
  <c r="I20" i="77"/>
  <c r="H20" i="77"/>
  <c r="G20" i="77"/>
  <c r="F20" i="77"/>
  <c r="E20" i="77"/>
  <c r="D20" i="77"/>
  <c r="C20" i="77"/>
  <c r="X19" i="77"/>
  <c r="W19" i="77"/>
  <c r="V19" i="77"/>
  <c r="U19" i="77"/>
  <c r="T19" i="77"/>
  <c r="S19" i="77"/>
  <c r="R19" i="77"/>
  <c r="Q19" i="77"/>
  <c r="P19" i="77"/>
  <c r="O19" i="77"/>
  <c r="N19" i="77"/>
  <c r="M19" i="77"/>
  <c r="L19" i="77"/>
  <c r="K19" i="77"/>
  <c r="J19" i="77"/>
  <c r="I19" i="77"/>
  <c r="H19" i="77"/>
  <c r="G19" i="77"/>
  <c r="F19" i="77"/>
  <c r="E19" i="77"/>
  <c r="D19" i="77"/>
  <c r="C19" i="77"/>
  <c r="X17" i="77"/>
  <c r="W17" i="77"/>
  <c r="V17" i="77"/>
  <c r="U17" i="77"/>
  <c r="T17" i="77"/>
  <c r="S17" i="77"/>
  <c r="R17" i="77"/>
  <c r="Q17" i="77"/>
  <c r="P17" i="77"/>
  <c r="O17" i="77"/>
  <c r="N17" i="77"/>
  <c r="M17" i="77"/>
  <c r="L17" i="77"/>
  <c r="K17" i="77"/>
  <c r="J17" i="77"/>
  <c r="I17" i="77"/>
  <c r="H17" i="77"/>
  <c r="G17" i="77"/>
  <c r="F17" i="77"/>
  <c r="E17" i="77"/>
  <c r="D17" i="77"/>
  <c r="C17" i="77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X14" i="77"/>
  <c r="W14" i="77"/>
  <c r="V14" i="77"/>
  <c r="U14" i="77"/>
  <c r="T14" i="77"/>
  <c r="S14" i="77"/>
  <c r="R14" i="77"/>
  <c r="Q14" i="77"/>
  <c r="P14" i="77"/>
  <c r="O14" i="77"/>
  <c r="N14" i="77"/>
  <c r="M14" i="77"/>
  <c r="L14" i="77"/>
  <c r="K14" i="77"/>
  <c r="J14" i="77"/>
  <c r="I14" i="77"/>
  <c r="H14" i="77"/>
  <c r="G14" i="77"/>
  <c r="F14" i="77"/>
  <c r="E14" i="77"/>
  <c r="D14" i="77"/>
  <c r="C14" i="77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H13" i="77"/>
  <c r="G13" i="77"/>
  <c r="F13" i="77"/>
  <c r="E13" i="77"/>
  <c r="D13" i="77"/>
  <c r="C13" i="77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H12" i="77"/>
  <c r="G12" i="77"/>
  <c r="F12" i="77"/>
  <c r="E12" i="77"/>
  <c r="D12" i="77"/>
  <c r="C12" i="77"/>
  <c r="X11" i="77"/>
  <c r="W11" i="77"/>
  <c r="V11" i="77"/>
  <c r="U11" i="77"/>
  <c r="T11" i="77"/>
  <c r="S11" i="77"/>
  <c r="R11" i="77"/>
  <c r="Q11" i="77"/>
  <c r="P11" i="77"/>
  <c r="O11" i="77"/>
  <c r="N11" i="77"/>
  <c r="M11" i="77"/>
  <c r="L11" i="77"/>
  <c r="K11" i="77"/>
  <c r="J11" i="77"/>
  <c r="I11" i="77"/>
  <c r="H11" i="77"/>
  <c r="G11" i="77"/>
  <c r="F11" i="77"/>
  <c r="E11" i="77"/>
  <c r="D11" i="77"/>
  <c r="C11" i="77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G9" i="77"/>
  <c r="F9" i="77"/>
  <c r="E9" i="77"/>
  <c r="D9" i="77"/>
  <c r="C9" i="77"/>
  <c r="X8" i="77"/>
  <c r="W8" i="77"/>
  <c r="V8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H8" i="77"/>
  <c r="G8" i="77"/>
  <c r="F8" i="77"/>
  <c r="E8" i="77"/>
  <c r="D8" i="77"/>
  <c r="C8" i="77"/>
  <c r="X7" i="77"/>
  <c r="W7" i="77"/>
  <c r="V7" i="77"/>
  <c r="U7" i="77"/>
  <c r="T7" i="77"/>
  <c r="S7" i="77"/>
  <c r="R7" i="77"/>
  <c r="Q7" i="77"/>
  <c r="P7" i="77"/>
  <c r="O7" i="77"/>
  <c r="N7" i="77"/>
  <c r="M7" i="77"/>
  <c r="L7" i="77"/>
  <c r="K7" i="77"/>
  <c r="J7" i="77"/>
  <c r="I7" i="77"/>
  <c r="H7" i="77"/>
  <c r="G7" i="77"/>
  <c r="F7" i="77"/>
  <c r="E7" i="77"/>
  <c r="D7" i="77"/>
  <c r="C7" i="77"/>
  <c r="X6" i="77"/>
  <c r="W6" i="77"/>
  <c r="V6" i="77"/>
  <c r="U6" i="77"/>
  <c r="T6" i="77"/>
  <c r="S6" i="77"/>
  <c r="R6" i="77"/>
  <c r="Q6" i="77"/>
  <c r="P6" i="77"/>
  <c r="O6" i="77"/>
  <c r="N6" i="77"/>
  <c r="M6" i="77"/>
  <c r="L6" i="77"/>
  <c r="K6" i="77"/>
  <c r="J6" i="77"/>
  <c r="I6" i="77"/>
  <c r="H6" i="77"/>
  <c r="G6" i="77"/>
  <c r="F6" i="77"/>
  <c r="E6" i="77"/>
  <c r="D6" i="77"/>
  <c r="C6" i="77"/>
  <c r="X5" i="77"/>
  <c r="W5" i="77"/>
  <c r="V5" i="77"/>
  <c r="U5" i="77"/>
  <c r="T5" i="77"/>
  <c r="S5" i="77"/>
  <c r="R5" i="77"/>
  <c r="Q5" i="77"/>
  <c r="P5" i="77"/>
  <c r="O5" i="77"/>
  <c r="N5" i="77"/>
  <c r="M5" i="77"/>
  <c r="L5" i="77"/>
  <c r="K5" i="77"/>
  <c r="J5" i="77"/>
  <c r="I5" i="77"/>
  <c r="H5" i="77"/>
  <c r="G5" i="77"/>
  <c r="F5" i="77"/>
  <c r="E5" i="77"/>
  <c r="D5" i="77"/>
  <c r="C5" i="77"/>
  <c r="X4" i="77"/>
  <c r="W4" i="77"/>
  <c r="V4" i="77"/>
  <c r="U4" i="77"/>
  <c r="T4" i="77"/>
  <c r="S4" i="77"/>
  <c r="R4" i="77"/>
  <c r="Q4" i="77"/>
  <c r="P4" i="77"/>
  <c r="O4" i="77"/>
  <c r="N4" i="77"/>
  <c r="M4" i="77"/>
  <c r="L4" i="77"/>
  <c r="K4" i="77"/>
  <c r="J4" i="77"/>
  <c r="I4" i="77"/>
  <c r="H4" i="77"/>
  <c r="G4" i="77"/>
  <c r="F4" i="77"/>
  <c r="E4" i="77"/>
  <c r="D4" i="77"/>
  <c r="C4" i="77"/>
  <c r="X3" i="77"/>
  <c r="W3" i="77"/>
  <c r="V3" i="77"/>
  <c r="U3" i="77"/>
  <c r="T3" i="77"/>
  <c r="S3" i="77"/>
  <c r="R3" i="77"/>
  <c r="Q3" i="77"/>
  <c r="P3" i="77"/>
  <c r="O3" i="77"/>
  <c r="N3" i="77"/>
  <c r="M3" i="77"/>
  <c r="L3" i="77"/>
  <c r="K3" i="77"/>
  <c r="J3" i="77"/>
  <c r="I3" i="77"/>
  <c r="H3" i="77"/>
  <c r="G3" i="77"/>
  <c r="F3" i="77"/>
  <c r="E3" i="77"/>
  <c r="D3" i="77"/>
  <c r="C3" i="77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C8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C7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X29" i="125"/>
  <c r="W29" i="125"/>
  <c r="V29" i="125"/>
  <c r="U29" i="125"/>
  <c r="T29" i="125"/>
  <c r="S29" i="125"/>
  <c r="R29" i="125"/>
  <c r="Q29" i="125"/>
  <c r="P29" i="125"/>
  <c r="O29" i="125"/>
  <c r="N29" i="125"/>
  <c r="M29" i="125"/>
  <c r="L29" i="125"/>
  <c r="K29" i="125"/>
  <c r="J29" i="125"/>
  <c r="I29" i="125"/>
  <c r="H29" i="125"/>
  <c r="G29" i="125"/>
  <c r="F29" i="125"/>
  <c r="E29" i="125"/>
  <c r="D29" i="125"/>
  <c r="C29" i="125"/>
  <c r="X28" i="125"/>
  <c r="W28" i="125"/>
  <c r="V28" i="125"/>
  <c r="U28" i="125"/>
  <c r="T28" i="125"/>
  <c r="S28" i="125"/>
  <c r="R28" i="125"/>
  <c r="Q28" i="125"/>
  <c r="P28" i="125"/>
  <c r="O28" i="125"/>
  <c r="N28" i="125"/>
  <c r="M28" i="125"/>
  <c r="L28" i="125"/>
  <c r="K28" i="125"/>
  <c r="J28" i="125"/>
  <c r="I28" i="125"/>
  <c r="H28" i="125"/>
  <c r="G28" i="125"/>
  <c r="F28" i="125"/>
  <c r="E28" i="125"/>
  <c r="D28" i="125"/>
  <c r="C28" i="125"/>
  <c r="X27" i="125"/>
  <c r="W27" i="125"/>
  <c r="V27" i="125"/>
  <c r="U27" i="125"/>
  <c r="T27" i="125"/>
  <c r="S27" i="125"/>
  <c r="R27" i="125"/>
  <c r="Q27" i="125"/>
  <c r="P27" i="125"/>
  <c r="O27" i="125"/>
  <c r="N27" i="125"/>
  <c r="M27" i="125"/>
  <c r="L27" i="125"/>
  <c r="K27" i="125"/>
  <c r="J27" i="125"/>
  <c r="I27" i="125"/>
  <c r="H27" i="125"/>
  <c r="G27" i="125"/>
  <c r="F27" i="125"/>
  <c r="E27" i="125"/>
  <c r="D27" i="125"/>
  <c r="C27" i="125"/>
  <c r="X25" i="125"/>
  <c r="W25" i="125"/>
  <c r="V25" i="125"/>
  <c r="U25" i="125"/>
  <c r="T25" i="125"/>
  <c r="S25" i="125"/>
  <c r="R25" i="125"/>
  <c r="Q25" i="125"/>
  <c r="P25" i="125"/>
  <c r="O25" i="125"/>
  <c r="N25" i="125"/>
  <c r="M25" i="125"/>
  <c r="L25" i="125"/>
  <c r="K25" i="125"/>
  <c r="J25" i="125"/>
  <c r="I25" i="125"/>
  <c r="H25" i="125"/>
  <c r="G25" i="125"/>
  <c r="F25" i="125"/>
  <c r="E25" i="125"/>
  <c r="D25" i="125"/>
  <c r="C25" i="125"/>
  <c r="X24" i="125"/>
  <c r="W24" i="125"/>
  <c r="V24" i="125"/>
  <c r="U24" i="125"/>
  <c r="T24" i="125"/>
  <c r="S24" i="125"/>
  <c r="R24" i="125"/>
  <c r="Q24" i="125"/>
  <c r="P24" i="125"/>
  <c r="O24" i="125"/>
  <c r="N24" i="125"/>
  <c r="M24" i="125"/>
  <c r="L24" i="125"/>
  <c r="K24" i="125"/>
  <c r="J24" i="125"/>
  <c r="I24" i="125"/>
  <c r="H24" i="125"/>
  <c r="G24" i="125"/>
  <c r="F24" i="125"/>
  <c r="E24" i="125"/>
  <c r="D24" i="125"/>
  <c r="C24" i="125"/>
  <c r="X23" i="125"/>
  <c r="W23" i="125"/>
  <c r="V23" i="125"/>
  <c r="U23" i="125"/>
  <c r="T23" i="125"/>
  <c r="S23" i="125"/>
  <c r="R23" i="125"/>
  <c r="Q23" i="125"/>
  <c r="P23" i="125"/>
  <c r="O23" i="125"/>
  <c r="N23" i="125"/>
  <c r="M23" i="125"/>
  <c r="L23" i="125"/>
  <c r="K23" i="125"/>
  <c r="J23" i="125"/>
  <c r="I23" i="125"/>
  <c r="H23" i="125"/>
  <c r="G23" i="125"/>
  <c r="F23" i="125"/>
  <c r="E23" i="125"/>
  <c r="D23" i="125"/>
  <c r="C23" i="125"/>
  <c r="X21" i="125"/>
  <c r="W21" i="125"/>
  <c r="V21" i="125"/>
  <c r="U21" i="125"/>
  <c r="T21" i="125"/>
  <c r="S21" i="125"/>
  <c r="R21" i="125"/>
  <c r="Q21" i="125"/>
  <c r="P21" i="125"/>
  <c r="O21" i="125"/>
  <c r="N21" i="125"/>
  <c r="M21" i="125"/>
  <c r="L21" i="125"/>
  <c r="K21" i="125"/>
  <c r="J21" i="125"/>
  <c r="I21" i="125"/>
  <c r="H21" i="125"/>
  <c r="G21" i="125"/>
  <c r="F21" i="125"/>
  <c r="E21" i="125"/>
  <c r="D21" i="125"/>
  <c r="C21" i="125"/>
  <c r="X20" i="125"/>
  <c r="W20" i="125"/>
  <c r="V20" i="125"/>
  <c r="U20" i="125"/>
  <c r="T20" i="125"/>
  <c r="S20" i="125"/>
  <c r="R20" i="125"/>
  <c r="Q20" i="125"/>
  <c r="P20" i="125"/>
  <c r="O20" i="125"/>
  <c r="N20" i="125"/>
  <c r="M20" i="125"/>
  <c r="L20" i="125"/>
  <c r="K20" i="125"/>
  <c r="J20" i="125"/>
  <c r="I20" i="125"/>
  <c r="H20" i="125"/>
  <c r="G20" i="125"/>
  <c r="F20" i="125"/>
  <c r="E20" i="125"/>
  <c r="D20" i="125"/>
  <c r="C20" i="125"/>
  <c r="X19" i="125"/>
  <c r="W19" i="125"/>
  <c r="V19" i="125"/>
  <c r="U19" i="125"/>
  <c r="T19" i="125"/>
  <c r="S19" i="125"/>
  <c r="R19" i="125"/>
  <c r="Q19" i="125"/>
  <c r="P19" i="125"/>
  <c r="O19" i="125"/>
  <c r="N19" i="125"/>
  <c r="M19" i="125"/>
  <c r="L19" i="125"/>
  <c r="K19" i="125"/>
  <c r="J19" i="125"/>
  <c r="I19" i="125"/>
  <c r="H19" i="125"/>
  <c r="G19" i="125"/>
  <c r="F19" i="125"/>
  <c r="E19" i="125"/>
  <c r="D19" i="125"/>
  <c r="C19" i="125"/>
  <c r="X17" i="125"/>
  <c r="W17" i="125"/>
  <c r="V17" i="125"/>
  <c r="U17" i="125"/>
  <c r="T17" i="125"/>
  <c r="S17" i="125"/>
  <c r="R17" i="125"/>
  <c r="Q17" i="125"/>
  <c r="P17" i="125"/>
  <c r="O17" i="125"/>
  <c r="N17" i="125"/>
  <c r="M17" i="125"/>
  <c r="L17" i="125"/>
  <c r="K17" i="125"/>
  <c r="J17" i="125"/>
  <c r="I17" i="125"/>
  <c r="H17" i="125"/>
  <c r="G17" i="125"/>
  <c r="F17" i="125"/>
  <c r="E17" i="125"/>
  <c r="D17" i="125"/>
  <c r="C17" i="125"/>
  <c r="X16" i="125"/>
  <c r="W16" i="125"/>
  <c r="V16" i="125"/>
  <c r="U16" i="125"/>
  <c r="T16" i="125"/>
  <c r="S16" i="125"/>
  <c r="R16" i="125"/>
  <c r="Q16" i="125"/>
  <c r="P16" i="125"/>
  <c r="O16" i="125"/>
  <c r="N16" i="125"/>
  <c r="M16" i="125"/>
  <c r="L16" i="125"/>
  <c r="K16" i="125"/>
  <c r="J16" i="125"/>
  <c r="I16" i="125"/>
  <c r="H16" i="125"/>
  <c r="G16" i="125"/>
  <c r="F16" i="125"/>
  <c r="E16" i="125"/>
  <c r="D16" i="125"/>
  <c r="C16" i="125"/>
  <c r="X15" i="125"/>
  <c r="W15" i="125"/>
  <c r="V15" i="125"/>
  <c r="U15" i="125"/>
  <c r="T15" i="125"/>
  <c r="S15" i="125"/>
  <c r="R15" i="125"/>
  <c r="Q15" i="125"/>
  <c r="P15" i="125"/>
  <c r="O15" i="125"/>
  <c r="N15" i="125"/>
  <c r="M15" i="125"/>
  <c r="L15" i="125"/>
  <c r="K15" i="125"/>
  <c r="J15" i="125"/>
  <c r="I15" i="125"/>
  <c r="H15" i="125"/>
  <c r="G15" i="125"/>
  <c r="F15" i="125"/>
  <c r="E15" i="125"/>
  <c r="D15" i="125"/>
  <c r="C15" i="125"/>
  <c r="X14" i="125"/>
  <c r="W14" i="125"/>
  <c r="V14" i="125"/>
  <c r="U14" i="125"/>
  <c r="T14" i="125"/>
  <c r="S14" i="125"/>
  <c r="R14" i="125"/>
  <c r="Q14" i="125"/>
  <c r="P14" i="125"/>
  <c r="O14" i="125"/>
  <c r="N14" i="125"/>
  <c r="M14" i="125"/>
  <c r="L14" i="125"/>
  <c r="K14" i="125"/>
  <c r="J14" i="125"/>
  <c r="I14" i="125"/>
  <c r="H14" i="125"/>
  <c r="G14" i="125"/>
  <c r="F14" i="125"/>
  <c r="E14" i="125"/>
  <c r="D14" i="125"/>
  <c r="C14" i="125"/>
  <c r="X13" i="125"/>
  <c r="W13" i="125"/>
  <c r="V13" i="125"/>
  <c r="U13" i="125"/>
  <c r="T13" i="125"/>
  <c r="S13" i="125"/>
  <c r="R13" i="125"/>
  <c r="Q13" i="125"/>
  <c r="P13" i="125"/>
  <c r="O13" i="125"/>
  <c r="N13" i="125"/>
  <c r="M13" i="125"/>
  <c r="L13" i="125"/>
  <c r="K13" i="125"/>
  <c r="J13" i="125"/>
  <c r="I13" i="125"/>
  <c r="H13" i="125"/>
  <c r="G13" i="125"/>
  <c r="F13" i="125"/>
  <c r="E13" i="125"/>
  <c r="D13" i="125"/>
  <c r="C13" i="125"/>
  <c r="X12" i="125"/>
  <c r="W12" i="125"/>
  <c r="V12" i="125"/>
  <c r="U12" i="125"/>
  <c r="T12" i="125"/>
  <c r="S12" i="125"/>
  <c r="R12" i="125"/>
  <c r="Q12" i="125"/>
  <c r="P12" i="125"/>
  <c r="O12" i="125"/>
  <c r="N12" i="125"/>
  <c r="M12" i="125"/>
  <c r="L12" i="125"/>
  <c r="K12" i="125"/>
  <c r="J12" i="125"/>
  <c r="I12" i="125"/>
  <c r="H12" i="125"/>
  <c r="G12" i="125"/>
  <c r="F12" i="125"/>
  <c r="E12" i="125"/>
  <c r="D12" i="125"/>
  <c r="C12" i="125"/>
  <c r="X11" i="125"/>
  <c r="W11" i="125"/>
  <c r="V11" i="125"/>
  <c r="U11" i="125"/>
  <c r="T11" i="125"/>
  <c r="S11" i="125"/>
  <c r="R11" i="125"/>
  <c r="Q11" i="125"/>
  <c r="P11" i="125"/>
  <c r="O11" i="125"/>
  <c r="N11" i="125"/>
  <c r="M11" i="125"/>
  <c r="L11" i="125"/>
  <c r="K11" i="125"/>
  <c r="J11" i="125"/>
  <c r="I11" i="125"/>
  <c r="H11" i="125"/>
  <c r="G11" i="125"/>
  <c r="F11" i="125"/>
  <c r="E11" i="125"/>
  <c r="D11" i="125"/>
  <c r="C11" i="125"/>
  <c r="X9" i="125"/>
  <c r="W9" i="125"/>
  <c r="V9" i="125"/>
  <c r="U9" i="125"/>
  <c r="T9" i="125"/>
  <c r="S9" i="125"/>
  <c r="R9" i="125"/>
  <c r="Q9" i="125"/>
  <c r="P9" i="125"/>
  <c r="O9" i="125"/>
  <c r="N9" i="125"/>
  <c r="M9" i="125"/>
  <c r="L9" i="125"/>
  <c r="K9" i="125"/>
  <c r="J9" i="125"/>
  <c r="I9" i="125"/>
  <c r="H9" i="125"/>
  <c r="G9" i="125"/>
  <c r="F9" i="125"/>
  <c r="E9" i="125"/>
  <c r="D9" i="125"/>
  <c r="C9" i="125"/>
  <c r="X8" i="125"/>
  <c r="W8" i="125"/>
  <c r="V8" i="125"/>
  <c r="U8" i="125"/>
  <c r="T8" i="125"/>
  <c r="S8" i="125"/>
  <c r="R8" i="125"/>
  <c r="Q8" i="125"/>
  <c r="P8" i="125"/>
  <c r="O8" i="125"/>
  <c r="N8" i="125"/>
  <c r="M8" i="125"/>
  <c r="L8" i="125"/>
  <c r="K8" i="125"/>
  <c r="J8" i="125"/>
  <c r="I8" i="125"/>
  <c r="H8" i="125"/>
  <c r="G8" i="125"/>
  <c r="F8" i="125"/>
  <c r="E8" i="125"/>
  <c r="D8" i="125"/>
  <c r="C8" i="125"/>
  <c r="X7" i="125"/>
  <c r="W7" i="125"/>
  <c r="V7" i="125"/>
  <c r="U7" i="125"/>
  <c r="T7" i="125"/>
  <c r="S7" i="125"/>
  <c r="R7" i="125"/>
  <c r="Q7" i="125"/>
  <c r="P7" i="125"/>
  <c r="O7" i="125"/>
  <c r="N7" i="125"/>
  <c r="M7" i="125"/>
  <c r="L7" i="125"/>
  <c r="K7" i="125"/>
  <c r="J7" i="125"/>
  <c r="I7" i="125"/>
  <c r="H7" i="125"/>
  <c r="G7" i="125"/>
  <c r="F7" i="125"/>
  <c r="E7" i="125"/>
  <c r="D7" i="125"/>
  <c r="C7" i="125"/>
  <c r="X6" i="125"/>
  <c r="W6" i="125"/>
  <c r="V6" i="125"/>
  <c r="U6" i="125"/>
  <c r="T6" i="125"/>
  <c r="S6" i="125"/>
  <c r="R6" i="125"/>
  <c r="Q6" i="125"/>
  <c r="P6" i="125"/>
  <c r="O6" i="125"/>
  <c r="N6" i="125"/>
  <c r="M6" i="125"/>
  <c r="L6" i="125"/>
  <c r="K6" i="125"/>
  <c r="J6" i="125"/>
  <c r="I6" i="125"/>
  <c r="H6" i="125"/>
  <c r="G6" i="125"/>
  <c r="F6" i="125"/>
  <c r="E6" i="125"/>
  <c r="D6" i="125"/>
  <c r="C6" i="125"/>
  <c r="X5" i="125"/>
  <c r="W5" i="125"/>
  <c r="V5" i="125"/>
  <c r="U5" i="125"/>
  <c r="T5" i="125"/>
  <c r="S5" i="125"/>
  <c r="R5" i="125"/>
  <c r="Q5" i="125"/>
  <c r="P5" i="125"/>
  <c r="O5" i="125"/>
  <c r="N5" i="125"/>
  <c r="M5" i="125"/>
  <c r="L5" i="125"/>
  <c r="K5" i="125"/>
  <c r="J5" i="125"/>
  <c r="I5" i="125"/>
  <c r="H5" i="125"/>
  <c r="G5" i="125"/>
  <c r="F5" i="125"/>
  <c r="E5" i="125"/>
  <c r="D5" i="125"/>
  <c r="C5" i="125"/>
  <c r="X4" i="125"/>
  <c r="W4" i="125"/>
  <c r="V4" i="125"/>
  <c r="U4" i="125"/>
  <c r="T4" i="125"/>
  <c r="S4" i="125"/>
  <c r="R4" i="125"/>
  <c r="Q4" i="125"/>
  <c r="P4" i="125"/>
  <c r="O4" i="125"/>
  <c r="N4" i="125"/>
  <c r="M4" i="125"/>
  <c r="L4" i="125"/>
  <c r="K4" i="125"/>
  <c r="J4" i="125"/>
  <c r="I4" i="125"/>
  <c r="H4" i="125"/>
  <c r="G4" i="125"/>
  <c r="F4" i="125"/>
  <c r="E4" i="125"/>
  <c r="D4" i="125"/>
  <c r="C4" i="125"/>
  <c r="X3" i="125"/>
  <c r="W3" i="125"/>
  <c r="V3" i="125"/>
  <c r="U3" i="125"/>
  <c r="T3" i="125"/>
  <c r="S3" i="125"/>
  <c r="R3" i="125"/>
  <c r="Q3" i="125"/>
  <c r="P3" i="125"/>
  <c r="O3" i="125"/>
  <c r="N3" i="125"/>
  <c r="M3" i="125"/>
  <c r="L3" i="125"/>
  <c r="K3" i="125"/>
  <c r="J3" i="125"/>
  <c r="I3" i="125"/>
  <c r="H3" i="125"/>
  <c r="G3" i="125"/>
  <c r="F3" i="125"/>
  <c r="E3" i="125"/>
  <c r="D3" i="125"/>
  <c r="C3" i="125"/>
  <c r="X29" i="173"/>
  <c r="W29" i="173"/>
  <c r="V29" i="173"/>
  <c r="U29" i="173"/>
  <c r="T29" i="173"/>
  <c r="S29" i="173"/>
  <c r="R29" i="173"/>
  <c r="Q29" i="173"/>
  <c r="P29" i="173"/>
  <c r="O29" i="173"/>
  <c r="N29" i="173"/>
  <c r="M29" i="173"/>
  <c r="L29" i="173"/>
  <c r="K29" i="173"/>
  <c r="J29" i="173"/>
  <c r="I29" i="173"/>
  <c r="H29" i="173"/>
  <c r="G29" i="173"/>
  <c r="F29" i="173"/>
  <c r="E29" i="173"/>
  <c r="D29" i="173"/>
  <c r="C29" i="173"/>
  <c r="X28" i="173"/>
  <c r="W28" i="173"/>
  <c r="V28" i="173"/>
  <c r="U28" i="173"/>
  <c r="T28" i="173"/>
  <c r="S28" i="173"/>
  <c r="R28" i="173"/>
  <c r="Q28" i="173"/>
  <c r="P28" i="173"/>
  <c r="O28" i="173"/>
  <c r="N28" i="173"/>
  <c r="M28" i="173"/>
  <c r="L28" i="173"/>
  <c r="K28" i="173"/>
  <c r="J28" i="173"/>
  <c r="I28" i="173"/>
  <c r="H28" i="173"/>
  <c r="G28" i="173"/>
  <c r="F28" i="173"/>
  <c r="E28" i="173"/>
  <c r="D28" i="173"/>
  <c r="C28" i="173"/>
  <c r="X27" i="173"/>
  <c r="W27" i="173"/>
  <c r="V27" i="173"/>
  <c r="U27" i="173"/>
  <c r="T27" i="173"/>
  <c r="S27" i="173"/>
  <c r="R27" i="173"/>
  <c r="Q27" i="173"/>
  <c r="P27" i="173"/>
  <c r="O27" i="173"/>
  <c r="N27" i="173"/>
  <c r="M27" i="173"/>
  <c r="L27" i="173"/>
  <c r="K27" i="173"/>
  <c r="J27" i="173"/>
  <c r="I27" i="173"/>
  <c r="H27" i="173"/>
  <c r="G27" i="173"/>
  <c r="F27" i="173"/>
  <c r="E27" i="173"/>
  <c r="D27" i="173"/>
  <c r="C27" i="173"/>
  <c r="X25" i="173"/>
  <c r="W25" i="173"/>
  <c r="V25" i="173"/>
  <c r="U25" i="173"/>
  <c r="T25" i="173"/>
  <c r="S25" i="173"/>
  <c r="R25" i="173"/>
  <c r="Q25" i="173"/>
  <c r="P25" i="173"/>
  <c r="O25" i="173"/>
  <c r="N25" i="173"/>
  <c r="M25" i="173"/>
  <c r="L25" i="173"/>
  <c r="K25" i="173"/>
  <c r="J25" i="173"/>
  <c r="I25" i="173"/>
  <c r="H25" i="173"/>
  <c r="G25" i="173"/>
  <c r="F25" i="173"/>
  <c r="E25" i="173"/>
  <c r="D25" i="173"/>
  <c r="C25" i="173"/>
  <c r="X24" i="173"/>
  <c r="W24" i="173"/>
  <c r="V24" i="173"/>
  <c r="U24" i="173"/>
  <c r="T24" i="173"/>
  <c r="S24" i="173"/>
  <c r="R24" i="173"/>
  <c r="Q24" i="173"/>
  <c r="P24" i="173"/>
  <c r="O24" i="173"/>
  <c r="N24" i="173"/>
  <c r="M24" i="173"/>
  <c r="L24" i="173"/>
  <c r="K24" i="173"/>
  <c r="J24" i="173"/>
  <c r="I24" i="173"/>
  <c r="H24" i="173"/>
  <c r="G24" i="173"/>
  <c r="F24" i="173"/>
  <c r="E24" i="173"/>
  <c r="D24" i="173"/>
  <c r="C24" i="173"/>
  <c r="X23" i="173"/>
  <c r="W23" i="173"/>
  <c r="V23" i="173"/>
  <c r="U23" i="173"/>
  <c r="T23" i="173"/>
  <c r="S23" i="173"/>
  <c r="R23" i="173"/>
  <c r="Q23" i="173"/>
  <c r="P23" i="173"/>
  <c r="O23" i="173"/>
  <c r="N23" i="173"/>
  <c r="M23" i="173"/>
  <c r="L23" i="173"/>
  <c r="K23" i="173"/>
  <c r="J23" i="173"/>
  <c r="I23" i="173"/>
  <c r="H23" i="173"/>
  <c r="G23" i="173"/>
  <c r="F23" i="173"/>
  <c r="E23" i="173"/>
  <c r="D23" i="173"/>
  <c r="C23" i="173"/>
  <c r="X21" i="173"/>
  <c r="W21" i="173"/>
  <c r="V21" i="173"/>
  <c r="U21" i="173"/>
  <c r="T21" i="173"/>
  <c r="S21" i="173"/>
  <c r="R21" i="173"/>
  <c r="Q21" i="173"/>
  <c r="P21" i="173"/>
  <c r="O21" i="173"/>
  <c r="N21" i="173"/>
  <c r="M21" i="173"/>
  <c r="L21" i="173"/>
  <c r="K21" i="173"/>
  <c r="J21" i="173"/>
  <c r="I21" i="173"/>
  <c r="H21" i="173"/>
  <c r="G21" i="173"/>
  <c r="F21" i="173"/>
  <c r="E21" i="173"/>
  <c r="D21" i="173"/>
  <c r="C21" i="173"/>
  <c r="X20" i="173"/>
  <c r="W20" i="173"/>
  <c r="V20" i="173"/>
  <c r="U20" i="173"/>
  <c r="T20" i="173"/>
  <c r="S20" i="173"/>
  <c r="R20" i="173"/>
  <c r="Q20" i="173"/>
  <c r="P20" i="173"/>
  <c r="O20" i="173"/>
  <c r="N20" i="173"/>
  <c r="M20" i="173"/>
  <c r="L20" i="173"/>
  <c r="K20" i="173"/>
  <c r="J20" i="173"/>
  <c r="I20" i="173"/>
  <c r="H20" i="173"/>
  <c r="G20" i="173"/>
  <c r="F20" i="173"/>
  <c r="E20" i="173"/>
  <c r="D20" i="173"/>
  <c r="C20" i="173"/>
  <c r="X19" i="173"/>
  <c r="W19" i="173"/>
  <c r="V19" i="173"/>
  <c r="U19" i="173"/>
  <c r="T19" i="173"/>
  <c r="S19" i="173"/>
  <c r="R19" i="173"/>
  <c r="Q19" i="173"/>
  <c r="P19" i="173"/>
  <c r="O19" i="173"/>
  <c r="N19" i="173"/>
  <c r="M19" i="173"/>
  <c r="L19" i="173"/>
  <c r="K19" i="173"/>
  <c r="J19" i="173"/>
  <c r="I19" i="173"/>
  <c r="H19" i="173"/>
  <c r="G19" i="173"/>
  <c r="F19" i="173"/>
  <c r="E19" i="173"/>
  <c r="D19" i="173"/>
  <c r="C19" i="173"/>
  <c r="X17" i="173"/>
  <c r="W17" i="173"/>
  <c r="V17" i="173"/>
  <c r="U17" i="173"/>
  <c r="T17" i="173"/>
  <c r="S17" i="173"/>
  <c r="R17" i="173"/>
  <c r="Q17" i="173"/>
  <c r="P17" i="173"/>
  <c r="O17" i="173"/>
  <c r="N17" i="173"/>
  <c r="M17" i="173"/>
  <c r="L17" i="173"/>
  <c r="K17" i="173"/>
  <c r="J17" i="173"/>
  <c r="I17" i="173"/>
  <c r="H17" i="173"/>
  <c r="G17" i="173"/>
  <c r="F17" i="173"/>
  <c r="E17" i="173"/>
  <c r="D17" i="173"/>
  <c r="C17" i="173"/>
  <c r="X16" i="173"/>
  <c r="W16" i="173"/>
  <c r="V16" i="173"/>
  <c r="U16" i="173"/>
  <c r="T16" i="173"/>
  <c r="S16" i="173"/>
  <c r="R16" i="173"/>
  <c r="Q16" i="173"/>
  <c r="P16" i="173"/>
  <c r="O16" i="173"/>
  <c r="N16" i="173"/>
  <c r="M16" i="173"/>
  <c r="L16" i="173"/>
  <c r="K16" i="173"/>
  <c r="J16" i="173"/>
  <c r="I16" i="173"/>
  <c r="H16" i="173"/>
  <c r="G16" i="173"/>
  <c r="F16" i="173"/>
  <c r="E16" i="173"/>
  <c r="D16" i="173"/>
  <c r="C16" i="173"/>
  <c r="X15" i="173"/>
  <c r="W15" i="173"/>
  <c r="V15" i="173"/>
  <c r="U15" i="173"/>
  <c r="T15" i="173"/>
  <c r="S15" i="173"/>
  <c r="R15" i="173"/>
  <c r="Q15" i="173"/>
  <c r="P15" i="173"/>
  <c r="O15" i="173"/>
  <c r="N15" i="173"/>
  <c r="M15" i="173"/>
  <c r="L15" i="173"/>
  <c r="K15" i="173"/>
  <c r="J15" i="173"/>
  <c r="I15" i="173"/>
  <c r="H15" i="173"/>
  <c r="G15" i="173"/>
  <c r="F15" i="173"/>
  <c r="E15" i="173"/>
  <c r="D15" i="173"/>
  <c r="C15" i="173"/>
  <c r="X14" i="173"/>
  <c r="W14" i="173"/>
  <c r="V14" i="173"/>
  <c r="U14" i="173"/>
  <c r="T14" i="173"/>
  <c r="S14" i="173"/>
  <c r="R14" i="173"/>
  <c r="Q14" i="173"/>
  <c r="P14" i="173"/>
  <c r="O14" i="173"/>
  <c r="N14" i="173"/>
  <c r="M14" i="173"/>
  <c r="L14" i="173"/>
  <c r="K14" i="173"/>
  <c r="J14" i="173"/>
  <c r="I14" i="173"/>
  <c r="H14" i="173"/>
  <c r="G14" i="173"/>
  <c r="F14" i="173"/>
  <c r="E14" i="173"/>
  <c r="D14" i="173"/>
  <c r="C14" i="173"/>
  <c r="X13" i="173"/>
  <c r="W13" i="173"/>
  <c r="V13" i="173"/>
  <c r="U13" i="173"/>
  <c r="T13" i="173"/>
  <c r="S13" i="173"/>
  <c r="R13" i="173"/>
  <c r="Q13" i="173"/>
  <c r="P13" i="173"/>
  <c r="O13" i="173"/>
  <c r="N13" i="173"/>
  <c r="M13" i="173"/>
  <c r="L13" i="173"/>
  <c r="K13" i="173"/>
  <c r="J13" i="173"/>
  <c r="I13" i="173"/>
  <c r="H13" i="173"/>
  <c r="G13" i="173"/>
  <c r="F13" i="173"/>
  <c r="E13" i="173"/>
  <c r="D13" i="173"/>
  <c r="C13" i="173"/>
  <c r="X12" i="173"/>
  <c r="W12" i="173"/>
  <c r="V12" i="173"/>
  <c r="U12" i="173"/>
  <c r="T12" i="173"/>
  <c r="S12" i="173"/>
  <c r="R12" i="173"/>
  <c r="Q12" i="173"/>
  <c r="P12" i="173"/>
  <c r="O12" i="173"/>
  <c r="N12" i="173"/>
  <c r="M12" i="173"/>
  <c r="L12" i="173"/>
  <c r="K12" i="173"/>
  <c r="J12" i="173"/>
  <c r="I12" i="173"/>
  <c r="H12" i="173"/>
  <c r="G12" i="173"/>
  <c r="F12" i="173"/>
  <c r="E12" i="173"/>
  <c r="D12" i="173"/>
  <c r="C12" i="173"/>
  <c r="X11" i="173"/>
  <c r="W11" i="173"/>
  <c r="V11" i="173"/>
  <c r="U11" i="173"/>
  <c r="T11" i="173"/>
  <c r="S11" i="173"/>
  <c r="R11" i="173"/>
  <c r="Q11" i="173"/>
  <c r="P11" i="173"/>
  <c r="O11" i="173"/>
  <c r="N11" i="173"/>
  <c r="M11" i="173"/>
  <c r="L11" i="173"/>
  <c r="K11" i="173"/>
  <c r="J11" i="173"/>
  <c r="I11" i="173"/>
  <c r="H11" i="173"/>
  <c r="G11" i="173"/>
  <c r="F11" i="173"/>
  <c r="E11" i="173"/>
  <c r="D11" i="173"/>
  <c r="C11" i="173"/>
  <c r="X9" i="173"/>
  <c r="W9" i="173"/>
  <c r="V9" i="173"/>
  <c r="U9" i="173"/>
  <c r="T9" i="173"/>
  <c r="S9" i="173"/>
  <c r="R9" i="173"/>
  <c r="Q9" i="173"/>
  <c r="P9" i="173"/>
  <c r="O9" i="173"/>
  <c r="N9" i="173"/>
  <c r="M9" i="173"/>
  <c r="L9" i="173"/>
  <c r="K9" i="173"/>
  <c r="J9" i="173"/>
  <c r="I9" i="173"/>
  <c r="H9" i="173"/>
  <c r="G9" i="173"/>
  <c r="F9" i="173"/>
  <c r="E9" i="173"/>
  <c r="D9" i="173"/>
  <c r="C9" i="173"/>
  <c r="X8" i="173"/>
  <c r="W8" i="173"/>
  <c r="V8" i="173"/>
  <c r="U8" i="173"/>
  <c r="T8" i="173"/>
  <c r="S8" i="173"/>
  <c r="R8" i="173"/>
  <c r="Q8" i="173"/>
  <c r="P8" i="173"/>
  <c r="O8" i="173"/>
  <c r="N8" i="173"/>
  <c r="M8" i="173"/>
  <c r="L8" i="173"/>
  <c r="K8" i="173"/>
  <c r="J8" i="173"/>
  <c r="I8" i="173"/>
  <c r="H8" i="173"/>
  <c r="G8" i="173"/>
  <c r="F8" i="173"/>
  <c r="E8" i="173"/>
  <c r="D8" i="173"/>
  <c r="C8" i="173"/>
  <c r="X7" i="173"/>
  <c r="W7" i="173"/>
  <c r="V7" i="173"/>
  <c r="U7" i="173"/>
  <c r="T7" i="173"/>
  <c r="S7" i="173"/>
  <c r="R7" i="173"/>
  <c r="Q7" i="173"/>
  <c r="P7" i="173"/>
  <c r="O7" i="173"/>
  <c r="N7" i="173"/>
  <c r="M7" i="173"/>
  <c r="L7" i="173"/>
  <c r="K7" i="173"/>
  <c r="J7" i="173"/>
  <c r="I7" i="173"/>
  <c r="H7" i="173"/>
  <c r="G7" i="173"/>
  <c r="F7" i="173"/>
  <c r="E7" i="173"/>
  <c r="D7" i="173"/>
  <c r="C7" i="173"/>
  <c r="X6" i="173"/>
  <c r="W6" i="173"/>
  <c r="V6" i="173"/>
  <c r="U6" i="173"/>
  <c r="T6" i="173"/>
  <c r="S6" i="173"/>
  <c r="R6" i="173"/>
  <c r="Q6" i="173"/>
  <c r="P6" i="173"/>
  <c r="O6" i="173"/>
  <c r="N6" i="173"/>
  <c r="M6" i="173"/>
  <c r="L6" i="173"/>
  <c r="K6" i="173"/>
  <c r="J6" i="173"/>
  <c r="I6" i="173"/>
  <c r="H6" i="173"/>
  <c r="G6" i="173"/>
  <c r="F6" i="173"/>
  <c r="E6" i="173"/>
  <c r="D6" i="173"/>
  <c r="C6" i="173"/>
  <c r="X5" i="173"/>
  <c r="W5" i="173"/>
  <c r="V5" i="173"/>
  <c r="U5" i="173"/>
  <c r="T5" i="173"/>
  <c r="S5" i="173"/>
  <c r="R5" i="173"/>
  <c r="Q5" i="173"/>
  <c r="P5" i="173"/>
  <c r="O5" i="173"/>
  <c r="N5" i="173"/>
  <c r="M5" i="173"/>
  <c r="L5" i="173"/>
  <c r="K5" i="173"/>
  <c r="J5" i="173"/>
  <c r="I5" i="173"/>
  <c r="H5" i="173"/>
  <c r="G5" i="173"/>
  <c r="F5" i="173"/>
  <c r="E5" i="173"/>
  <c r="D5" i="173"/>
  <c r="C5" i="173"/>
  <c r="X4" i="173"/>
  <c r="W4" i="173"/>
  <c r="V4" i="173"/>
  <c r="U4" i="173"/>
  <c r="T4" i="173"/>
  <c r="S4" i="173"/>
  <c r="R4" i="173"/>
  <c r="Q4" i="173"/>
  <c r="P4" i="173"/>
  <c r="O4" i="173"/>
  <c r="N4" i="173"/>
  <c r="M4" i="173"/>
  <c r="L4" i="173"/>
  <c r="K4" i="173"/>
  <c r="J4" i="173"/>
  <c r="I4" i="173"/>
  <c r="H4" i="173"/>
  <c r="G4" i="173"/>
  <c r="F4" i="173"/>
  <c r="E4" i="173"/>
  <c r="D4" i="173"/>
  <c r="C4" i="173"/>
  <c r="X3" i="173"/>
  <c r="W3" i="173"/>
  <c r="V3" i="173"/>
  <c r="U3" i="173"/>
  <c r="T3" i="173"/>
  <c r="S3" i="173"/>
  <c r="R3" i="173"/>
  <c r="Q3" i="173"/>
  <c r="P3" i="173"/>
  <c r="O3" i="173"/>
  <c r="N3" i="173"/>
  <c r="M3" i="173"/>
  <c r="L3" i="173"/>
  <c r="K3" i="173"/>
  <c r="J3" i="173"/>
  <c r="I3" i="173"/>
  <c r="H3" i="173"/>
  <c r="G3" i="173"/>
  <c r="F3" i="173"/>
  <c r="E3" i="173"/>
  <c r="D3" i="173"/>
  <c r="C3" i="173"/>
  <c r="X29" i="172"/>
  <c r="W29" i="172"/>
  <c r="V29" i="172"/>
  <c r="U29" i="172"/>
  <c r="T29" i="172"/>
  <c r="S29" i="172"/>
  <c r="R29" i="172"/>
  <c r="Q29" i="172"/>
  <c r="P29" i="172"/>
  <c r="O29" i="172"/>
  <c r="N29" i="172"/>
  <c r="M29" i="172"/>
  <c r="L29" i="172"/>
  <c r="K29" i="172"/>
  <c r="J29" i="172"/>
  <c r="I29" i="172"/>
  <c r="H29" i="172"/>
  <c r="G29" i="172"/>
  <c r="F29" i="172"/>
  <c r="E29" i="172"/>
  <c r="D29" i="172"/>
  <c r="C29" i="172"/>
  <c r="X28" i="172"/>
  <c r="W28" i="172"/>
  <c r="V28" i="172"/>
  <c r="U28" i="172"/>
  <c r="T28" i="172"/>
  <c r="S28" i="172"/>
  <c r="R28" i="172"/>
  <c r="Q28" i="172"/>
  <c r="P28" i="172"/>
  <c r="O28" i="172"/>
  <c r="N28" i="172"/>
  <c r="M28" i="172"/>
  <c r="L28" i="172"/>
  <c r="K28" i="172"/>
  <c r="J28" i="172"/>
  <c r="I28" i="172"/>
  <c r="H28" i="172"/>
  <c r="G28" i="172"/>
  <c r="F28" i="172"/>
  <c r="E28" i="172"/>
  <c r="D28" i="172"/>
  <c r="C28" i="172"/>
  <c r="X27" i="172"/>
  <c r="W27" i="172"/>
  <c r="V27" i="172"/>
  <c r="U27" i="172"/>
  <c r="T27" i="172"/>
  <c r="S27" i="172"/>
  <c r="R27" i="172"/>
  <c r="Q27" i="172"/>
  <c r="P27" i="172"/>
  <c r="O27" i="172"/>
  <c r="N27" i="172"/>
  <c r="M27" i="172"/>
  <c r="L27" i="172"/>
  <c r="K27" i="172"/>
  <c r="J27" i="172"/>
  <c r="I27" i="172"/>
  <c r="H27" i="172"/>
  <c r="G27" i="172"/>
  <c r="F27" i="172"/>
  <c r="E27" i="172"/>
  <c r="D27" i="172"/>
  <c r="C27" i="172"/>
  <c r="X25" i="172"/>
  <c r="W25" i="172"/>
  <c r="V25" i="172"/>
  <c r="U25" i="172"/>
  <c r="T25" i="172"/>
  <c r="S25" i="172"/>
  <c r="R25" i="172"/>
  <c r="Q25" i="172"/>
  <c r="P25" i="172"/>
  <c r="O25" i="172"/>
  <c r="N25" i="172"/>
  <c r="M25" i="172"/>
  <c r="L25" i="172"/>
  <c r="K25" i="172"/>
  <c r="J25" i="172"/>
  <c r="I25" i="172"/>
  <c r="H25" i="172"/>
  <c r="G25" i="172"/>
  <c r="F25" i="172"/>
  <c r="E25" i="172"/>
  <c r="D25" i="172"/>
  <c r="C25" i="172"/>
  <c r="X24" i="172"/>
  <c r="W24" i="172"/>
  <c r="V24" i="172"/>
  <c r="U24" i="172"/>
  <c r="T24" i="172"/>
  <c r="S24" i="172"/>
  <c r="R24" i="172"/>
  <c r="Q24" i="172"/>
  <c r="P24" i="172"/>
  <c r="O24" i="172"/>
  <c r="N24" i="172"/>
  <c r="M24" i="172"/>
  <c r="L24" i="172"/>
  <c r="K24" i="172"/>
  <c r="J24" i="172"/>
  <c r="I24" i="172"/>
  <c r="H24" i="172"/>
  <c r="G24" i="172"/>
  <c r="F24" i="172"/>
  <c r="E24" i="172"/>
  <c r="D24" i="172"/>
  <c r="C24" i="172"/>
  <c r="X23" i="172"/>
  <c r="W23" i="172"/>
  <c r="V23" i="172"/>
  <c r="U23" i="172"/>
  <c r="T23" i="172"/>
  <c r="S23" i="172"/>
  <c r="R23" i="172"/>
  <c r="Q23" i="172"/>
  <c r="P23" i="172"/>
  <c r="O23" i="172"/>
  <c r="N23" i="172"/>
  <c r="M23" i="172"/>
  <c r="L23" i="172"/>
  <c r="K23" i="172"/>
  <c r="J23" i="172"/>
  <c r="I23" i="172"/>
  <c r="H23" i="172"/>
  <c r="G23" i="172"/>
  <c r="F23" i="172"/>
  <c r="E23" i="172"/>
  <c r="D23" i="172"/>
  <c r="C23" i="172"/>
  <c r="X21" i="172"/>
  <c r="W21" i="172"/>
  <c r="V21" i="172"/>
  <c r="U21" i="172"/>
  <c r="T21" i="172"/>
  <c r="S21" i="172"/>
  <c r="R21" i="172"/>
  <c r="Q21" i="172"/>
  <c r="P21" i="172"/>
  <c r="O21" i="172"/>
  <c r="N21" i="172"/>
  <c r="M21" i="172"/>
  <c r="L21" i="172"/>
  <c r="K21" i="172"/>
  <c r="J21" i="172"/>
  <c r="I21" i="172"/>
  <c r="H21" i="172"/>
  <c r="G21" i="172"/>
  <c r="F21" i="172"/>
  <c r="E21" i="172"/>
  <c r="D21" i="172"/>
  <c r="C21" i="172"/>
  <c r="X20" i="172"/>
  <c r="W20" i="172"/>
  <c r="V20" i="172"/>
  <c r="U20" i="172"/>
  <c r="T20" i="172"/>
  <c r="S20" i="172"/>
  <c r="R20" i="172"/>
  <c r="Q20" i="172"/>
  <c r="P20" i="172"/>
  <c r="O20" i="172"/>
  <c r="N20" i="172"/>
  <c r="M20" i="172"/>
  <c r="L20" i="172"/>
  <c r="K20" i="172"/>
  <c r="J20" i="172"/>
  <c r="I20" i="172"/>
  <c r="H20" i="172"/>
  <c r="G20" i="172"/>
  <c r="F20" i="172"/>
  <c r="E20" i="172"/>
  <c r="D20" i="172"/>
  <c r="C20" i="172"/>
  <c r="X19" i="172"/>
  <c r="W19" i="172"/>
  <c r="V19" i="172"/>
  <c r="U19" i="172"/>
  <c r="T19" i="172"/>
  <c r="S19" i="172"/>
  <c r="R19" i="172"/>
  <c r="Q19" i="172"/>
  <c r="P19" i="172"/>
  <c r="O19" i="172"/>
  <c r="N19" i="172"/>
  <c r="M19" i="172"/>
  <c r="L19" i="172"/>
  <c r="K19" i="172"/>
  <c r="J19" i="172"/>
  <c r="I19" i="172"/>
  <c r="H19" i="172"/>
  <c r="G19" i="172"/>
  <c r="F19" i="172"/>
  <c r="E19" i="172"/>
  <c r="D19" i="172"/>
  <c r="C19" i="172"/>
  <c r="X17" i="172"/>
  <c r="W17" i="172"/>
  <c r="V17" i="172"/>
  <c r="U17" i="172"/>
  <c r="T17" i="172"/>
  <c r="S17" i="172"/>
  <c r="R17" i="172"/>
  <c r="Q17" i="172"/>
  <c r="P17" i="172"/>
  <c r="O17" i="172"/>
  <c r="N17" i="172"/>
  <c r="M17" i="172"/>
  <c r="L17" i="172"/>
  <c r="K17" i="172"/>
  <c r="J17" i="172"/>
  <c r="I17" i="172"/>
  <c r="H17" i="172"/>
  <c r="G17" i="172"/>
  <c r="F17" i="172"/>
  <c r="E17" i="172"/>
  <c r="D17" i="172"/>
  <c r="C17" i="172"/>
  <c r="X16" i="172"/>
  <c r="W16" i="172"/>
  <c r="V16" i="172"/>
  <c r="U16" i="172"/>
  <c r="T16" i="172"/>
  <c r="S16" i="172"/>
  <c r="R16" i="172"/>
  <c r="Q16" i="172"/>
  <c r="P16" i="172"/>
  <c r="O16" i="172"/>
  <c r="N16" i="172"/>
  <c r="M16" i="172"/>
  <c r="L16" i="172"/>
  <c r="K16" i="172"/>
  <c r="J16" i="172"/>
  <c r="I16" i="172"/>
  <c r="H16" i="172"/>
  <c r="G16" i="172"/>
  <c r="F16" i="172"/>
  <c r="E16" i="172"/>
  <c r="D16" i="172"/>
  <c r="C16" i="172"/>
  <c r="X15" i="172"/>
  <c r="W15" i="172"/>
  <c r="V15" i="172"/>
  <c r="U15" i="172"/>
  <c r="T15" i="172"/>
  <c r="S15" i="172"/>
  <c r="R15" i="172"/>
  <c r="Q15" i="172"/>
  <c r="P15" i="172"/>
  <c r="O15" i="172"/>
  <c r="N15" i="172"/>
  <c r="M15" i="172"/>
  <c r="L15" i="172"/>
  <c r="K15" i="172"/>
  <c r="J15" i="172"/>
  <c r="I15" i="172"/>
  <c r="H15" i="172"/>
  <c r="G15" i="172"/>
  <c r="F15" i="172"/>
  <c r="E15" i="172"/>
  <c r="D15" i="172"/>
  <c r="C15" i="172"/>
  <c r="X14" i="172"/>
  <c r="W14" i="172"/>
  <c r="V14" i="172"/>
  <c r="U14" i="172"/>
  <c r="T14" i="172"/>
  <c r="S14" i="172"/>
  <c r="R14" i="172"/>
  <c r="Q14" i="172"/>
  <c r="P14" i="172"/>
  <c r="O14" i="172"/>
  <c r="N14" i="172"/>
  <c r="M14" i="172"/>
  <c r="L14" i="172"/>
  <c r="K14" i="172"/>
  <c r="J14" i="172"/>
  <c r="I14" i="172"/>
  <c r="H14" i="172"/>
  <c r="G14" i="172"/>
  <c r="F14" i="172"/>
  <c r="E14" i="172"/>
  <c r="D14" i="172"/>
  <c r="C14" i="172"/>
  <c r="X13" i="172"/>
  <c r="W13" i="172"/>
  <c r="V13" i="172"/>
  <c r="U13" i="172"/>
  <c r="T13" i="172"/>
  <c r="S13" i="172"/>
  <c r="R13" i="172"/>
  <c r="Q13" i="172"/>
  <c r="P13" i="172"/>
  <c r="O13" i="172"/>
  <c r="N13" i="172"/>
  <c r="M13" i="172"/>
  <c r="L13" i="172"/>
  <c r="K13" i="172"/>
  <c r="J13" i="172"/>
  <c r="I13" i="172"/>
  <c r="H13" i="172"/>
  <c r="G13" i="172"/>
  <c r="F13" i="172"/>
  <c r="E13" i="172"/>
  <c r="D13" i="172"/>
  <c r="C13" i="172"/>
  <c r="X12" i="172"/>
  <c r="W12" i="172"/>
  <c r="V12" i="172"/>
  <c r="U12" i="172"/>
  <c r="T12" i="172"/>
  <c r="S12" i="172"/>
  <c r="R12" i="172"/>
  <c r="Q12" i="172"/>
  <c r="P12" i="172"/>
  <c r="O12" i="172"/>
  <c r="N12" i="172"/>
  <c r="M12" i="172"/>
  <c r="L12" i="172"/>
  <c r="K12" i="172"/>
  <c r="J12" i="172"/>
  <c r="I12" i="172"/>
  <c r="H12" i="172"/>
  <c r="G12" i="172"/>
  <c r="F12" i="172"/>
  <c r="E12" i="172"/>
  <c r="D12" i="172"/>
  <c r="C12" i="172"/>
  <c r="X11" i="172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C11" i="172"/>
  <c r="X9" i="172"/>
  <c r="W9" i="172"/>
  <c r="V9" i="172"/>
  <c r="U9" i="172"/>
  <c r="T9" i="172"/>
  <c r="S9" i="172"/>
  <c r="R9" i="172"/>
  <c r="Q9" i="172"/>
  <c r="P9" i="172"/>
  <c r="O9" i="172"/>
  <c r="N9" i="172"/>
  <c r="M9" i="172"/>
  <c r="L9" i="172"/>
  <c r="K9" i="172"/>
  <c r="J9" i="172"/>
  <c r="I9" i="172"/>
  <c r="H9" i="172"/>
  <c r="G9" i="172"/>
  <c r="F9" i="172"/>
  <c r="E9" i="172"/>
  <c r="D9" i="172"/>
  <c r="C9" i="172"/>
  <c r="X8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C8" i="172"/>
  <c r="X7" i="172"/>
  <c r="W7" i="172"/>
  <c r="V7" i="172"/>
  <c r="U7" i="172"/>
  <c r="T7" i="172"/>
  <c r="S7" i="172"/>
  <c r="R7" i="172"/>
  <c r="Q7" i="172"/>
  <c r="P7" i="172"/>
  <c r="O7" i="172"/>
  <c r="N7" i="172"/>
  <c r="M7" i="172"/>
  <c r="L7" i="172"/>
  <c r="K7" i="172"/>
  <c r="J7" i="172"/>
  <c r="I7" i="172"/>
  <c r="H7" i="172"/>
  <c r="G7" i="172"/>
  <c r="F7" i="172"/>
  <c r="E7" i="172"/>
  <c r="D7" i="172"/>
  <c r="C7" i="172"/>
  <c r="X6" i="172"/>
  <c r="W6" i="172"/>
  <c r="V6" i="172"/>
  <c r="U6" i="172"/>
  <c r="T6" i="172"/>
  <c r="S6" i="172"/>
  <c r="R6" i="172"/>
  <c r="Q6" i="172"/>
  <c r="P6" i="172"/>
  <c r="O6" i="172"/>
  <c r="N6" i="172"/>
  <c r="M6" i="172"/>
  <c r="L6" i="172"/>
  <c r="K6" i="172"/>
  <c r="J6" i="172"/>
  <c r="I6" i="172"/>
  <c r="H6" i="172"/>
  <c r="G6" i="172"/>
  <c r="F6" i="172"/>
  <c r="E6" i="172"/>
  <c r="D6" i="172"/>
  <c r="C6" i="172"/>
  <c r="X5" i="172"/>
  <c r="W5" i="172"/>
  <c r="V5" i="172"/>
  <c r="U5" i="172"/>
  <c r="T5" i="172"/>
  <c r="S5" i="172"/>
  <c r="R5" i="172"/>
  <c r="Q5" i="172"/>
  <c r="P5" i="172"/>
  <c r="O5" i="172"/>
  <c r="N5" i="172"/>
  <c r="M5" i="172"/>
  <c r="L5" i="172"/>
  <c r="K5" i="172"/>
  <c r="J5" i="172"/>
  <c r="I5" i="172"/>
  <c r="H5" i="172"/>
  <c r="G5" i="172"/>
  <c r="F5" i="172"/>
  <c r="E5" i="172"/>
  <c r="D5" i="172"/>
  <c r="C5" i="172"/>
  <c r="X4" i="172"/>
  <c r="W4" i="172"/>
  <c r="V4" i="172"/>
  <c r="U4" i="172"/>
  <c r="T4" i="172"/>
  <c r="S4" i="172"/>
  <c r="R4" i="172"/>
  <c r="Q4" i="172"/>
  <c r="P4" i="172"/>
  <c r="O4" i="172"/>
  <c r="N4" i="172"/>
  <c r="M4" i="172"/>
  <c r="L4" i="172"/>
  <c r="K4" i="172"/>
  <c r="J4" i="172"/>
  <c r="I4" i="172"/>
  <c r="H4" i="172"/>
  <c r="G4" i="172"/>
  <c r="F4" i="172"/>
  <c r="E4" i="172"/>
  <c r="D4" i="172"/>
  <c r="C4" i="172"/>
  <c r="X3" i="172"/>
  <c r="W3" i="172"/>
  <c r="V3" i="172"/>
  <c r="U3" i="172"/>
  <c r="T3" i="172"/>
  <c r="S3" i="172"/>
  <c r="R3" i="172"/>
  <c r="Q3" i="172"/>
  <c r="P3" i="172"/>
  <c r="O3" i="172"/>
  <c r="N3" i="172"/>
  <c r="M3" i="172"/>
  <c r="L3" i="172"/>
  <c r="K3" i="172"/>
  <c r="J3" i="172"/>
  <c r="I3" i="172"/>
  <c r="H3" i="172"/>
  <c r="G3" i="172"/>
  <c r="F3" i="172"/>
  <c r="E3" i="172"/>
  <c r="D3" i="172"/>
  <c r="C3" i="172"/>
  <c r="X29" i="48"/>
  <c r="W29" i="48"/>
  <c r="V29" i="48"/>
  <c r="U29" i="48"/>
  <c r="T29" i="48"/>
  <c r="S29" i="48"/>
  <c r="R29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E29" i="48"/>
  <c r="D29" i="48"/>
  <c r="C29" i="48"/>
  <c r="X28" i="48"/>
  <c r="W28" i="48"/>
  <c r="V28" i="48"/>
  <c r="U28" i="48"/>
  <c r="T28" i="48"/>
  <c r="S28" i="48"/>
  <c r="R28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E28" i="48"/>
  <c r="D28" i="48"/>
  <c r="C28" i="48"/>
  <c r="X27" i="48"/>
  <c r="W27" i="48"/>
  <c r="V27" i="48"/>
  <c r="U27" i="48"/>
  <c r="T27" i="48"/>
  <c r="S27" i="48"/>
  <c r="R27" i="48"/>
  <c r="Q27" i="48"/>
  <c r="P27" i="48"/>
  <c r="O27" i="48"/>
  <c r="N27" i="48"/>
  <c r="M27" i="48"/>
  <c r="L27" i="48"/>
  <c r="K27" i="48"/>
  <c r="J27" i="48"/>
  <c r="I27" i="48"/>
  <c r="H27" i="48"/>
  <c r="G27" i="48"/>
  <c r="F27" i="48"/>
  <c r="E27" i="48"/>
  <c r="D27" i="48"/>
  <c r="C27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K25" i="48"/>
  <c r="J25" i="48"/>
  <c r="I25" i="48"/>
  <c r="H25" i="48"/>
  <c r="G25" i="48"/>
  <c r="F25" i="48"/>
  <c r="E25" i="48"/>
  <c r="D25" i="48"/>
  <c r="C25" i="48"/>
  <c r="X24" i="48"/>
  <c r="W24" i="48"/>
  <c r="V24" i="48"/>
  <c r="U24" i="48"/>
  <c r="T24" i="48"/>
  <c r="S24" i="48"/>
  <c r="R24" i="48"/>
  <c r="Q24" i="48"/>
  <c r="P24" i="48"/>
  <c r="O24" i="48"/>
  <c r="N24" i="48"/>
  <c r="M24" i="48"/>
  <c r="L24" i="48"/>
  <c r="K24" i="48"/>
  <c r="J24" i="48"/>
  <c r="I24" i="48"/>
  <c r="H24" i="48"/>
  <c r="G24" i="48"/>
  <c r="F24" i="48"/>
  <c r="E24" i="48"/>
  <c r="D24" i="48"/>
  <c r="C24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H21" i="48"/>
  <c r="G21" i="48"/>
  <c r="F21" i="48"/>
  <c r="E21" i="48"/>
  <c r="D21" i="48"/>
  <c r="C21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X19" i="48"/>
  <c r="W19" i="48"/>
  <c r="V19" i="48"/>
  <c r="U19" i="48"/>
  <c r="T19" i="48"/>
  <c r="S19" i="48"/>
  <c r="R19" i="48"/>
  <c r="Q19" i="48"/>
  <c r="P19" i="48"/>
  <c r="O19" i="48"/>
  <c r="N19" i="48"/>
  <c r="M19" i="48"/>
  <c r="L19" i="48"/>
  <c r="K19" i="48"/>
  <c r="J19" i="48"/>
  <c r="I19" i="48"/>
  <c r="H19" i="48"/>
  <c r="G19" i="48"/>
  <c r="F19" i="48"/>
  <c r="E19" i="48"/>
  <c r="D19" i="48"/>
  <c r="C19" i="48"/>
  <c r="X17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C17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E16" i="48"/>
  <c r="D16" i="48"/>
  <c r="C16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G15" i="48"/>
  <c r="F15" i="48"/>
  <c r="E15" i="48"/>
  <c r="D15" i="48"/>
  <c r="C15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E13" i="48"/>
  <c r="D13" i="48"/>
  <c r="C13" i="48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G12" i="48"/>
  <c r="F12" i="48"/>
  <c r="E12" i="48"/>
  <c r="D12" i="48"/>
  <c r="C12" i="48"/>
  <c r="X11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C11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H7" i="48"/>
  <c r="G7" i="48"/>
  <c r="F7" i="48"/>
  <c r="E7" i="48"/>
  <c r="D7" i="48"/>
  <c r="C7" i="48"/>
  <c r="X6" i="48"/>
  <c r="W6" i="48"/>
  <c r="V6" i="48"/>
  <c r="U6" i="48"/>
  <c r="T6" i="48"/>
  <c r="S6" i="48"/>
  <c r="R6" i="48"/>
  <c r="Q6" i="48"/>
  <c r="P6" i="48"/>
  <c r="O6" i="48"/>
  <c r="N6" i="48"/>
  <c r="M6" i="48"/>
  <c r="L6" i="48"/>
  <c r="K6" i="48"/>
  <c r="J6" i="48"/>
  <c r="I6" i="48"/>
  <c r="H6" i="48"/>
  <c r="G6" i="48"/>
  <c r="F6" i="48"/>
  <c r="E6" i="48"/>
  <c r="D6" i="48"/>
  <c r="C6" i="48"/>
  <c r="X5" i="48"/>
  <c r="W5" i="48"/>
  <c r="V5" i="48"/>
  <c r="U5" i="48"/>
  <c r="T5" i="48"/>
  <c r="S5" i="48"/>
  <c r="R5" i="48"/>
  <c r="Q5" i="48"/>
  <c r="P5" i="48"/>
  <c r="O5" i="48"/>
  <c r="N5" i="48"/>
  <c r="M5" i="48"/>
  <c r="L5" i="48"/>
  <c r="K5" i="48"/>
  <c r="J5" i="48"/>
  <c r="I5" i="48"/>
  <c r="H5" i="48"/>
  <c r="G5" i="48"/>
  <c r="F5" i="48"/>
  <c r="E5" i="48"/>
  <c r="D5" i="48"/>
  <c r="C5" i="48"/>
  <c r="X4" i="48"/>
  <c r="W4" i="48"/>
  <c r="V4" i="48"/>
  <c r="U4" i="48"/>
  <c r="T4" i="48"/>
  <c r="S4" i="48"/>
  <c r="R4" i="48"/>
  <c r="Q4" i="48"/>
  <c r="P4" i="48"/>
  <c r="O4" i="48"/>
  <c r="N4" i="48"/>
  <c r="M4" i="48"/>
  <c r="L4" i="48"/>
  <c r="K4" i="48"/>
  <c r="J4" i="48"/>
  <c r="I4" i="48"/>
  <c r="H4" i="48"/>
  <c r="G4" i="48"/>
  <c r="F4" i="48"/>
  <c r="E4" i="48"/>
  <c r="D4" i="48"/>
  <c r="C4" i="48"/>
  <c r="X3" i="48"/>
  <c r="W3" i="48"/>
  <c r="V3" i="48"/>
  <c r="U3" i="48"/>
  <c r="T3" i="48"/>
  <c r="S3" i="48"/>
  <c r="R3" i="48"/>
  <c r="Q3" i="48"/>
  <c r="P3" i="48"/>
  <c r="O3" i="48"/>
  <c r="N3" i="48"/>
  <c r="M3" i="48"/>
  <c r="L3" i="48"/>
  <c r="K3" i="48"/>
  <c r="J3" i="48"/>
  <c r="I3" i="48"/>
  <c r="H3" i="48"/>
  <c r="G3" i="48"/>
  <c r="F3" i="48"/>
  <c r="E3" i="48"/>
  <c r="D3" i="48"/>
  <c r="C3" i="48"/>
  <c r="X29" i="123"/>
  <c r="W29" i="123"/>
  <c r="V29" i="123"/>
  <c r="U29" i="123"/>
  <c r="T29" i="123"/>
  <c r="S29" i="123"/>
  <c r="R29" i="123"/>
  <c r="Q29" i="123"/>
  <c r="P29" i="123"/>
  <c r="O29" i="123"/>
  <c r="N29" i="123"/>
  <c r="M29" i="123"/>
  <c r="L29" i="123"/>
  <c r="K29" i="123"/>
  <c r="J29" i="123"/>
  <c r="I29" i="123"/>
  <c r="H29" i="123"/>
  <c r="G29" i="123"/>
  <c r="F29" i="123"/>
  <c r="E29" i="123"/>
  <c r="D29" i="123"/>
  <c r="C29" i="123"/>
  <c r="X28" i="123"/>
  <c r="W28" i="123"/>
  <c r="V28" i="123"/>
  <c r="U28" i="123"/>
  <c r="T28" i="123"/>
  <c r="S28" i="123"/>
  <c r="R28" i="123"/>
  <c r="Q28" i="123"/>
  <c r="P28" i="123"/>
  <c r="O28" i="123"/>
  <c r="N28" i="123"/>
  <c r="M28" i="123"/>
  <c r="L28" i="123"/>
  <c r="K28" i="123"/>
  <c r="J28" i="123"/>
  <c r="I28" i="123"/>
  <c r="H28" i="123"/>
  <c r="G28" i="123"/>
  <c r="F28" i="123"/>
  <c r="E28" i="123"/>
  <c r="D28" i="123"/>
  <c r="C28" i="123"/>
  <c r="X27" i="123"/>
  <c r="W27" i="123"/>
  <c r="V27" i="123"/>
  <c r="U27" i="123"/>
  <c r="T27" i="123"/>
  <c r="S27" i="123"/>
  <c r="R27" i="123"/>
  <c r="Q27" i="123"/>
  <c r="P27" i="123"/>
  <c r="O27" i="123"/>
  <c r="N27" i="123"/>
  <c r="M27" i="123"/>
  <c r="L27" i="123"/>
  <c r="K27" i="123"/>
  <c r="J27" i="123"/>
  <c r="I27" i="123"/>
  <c r="H27" i="123"/>
  <c r="G27" i="123"/>
  <c r="F27" i="123"/>
  <c r="E27" i="123"/>
  <c r="D27" i="123"/>
  <c r="C27" i="123"/>
  <c r="X25" i="123"/>
  <c r="W25" i="123"/>
  <c r="V25" i="123"/>
  <c r="U25" i="123"/>
  <c r="T25" i="123"/>
  <c r="S25" i="123"/>
  <c r="R25" i="123"/>
  <c r="Q25" i="123"/>
  <c r="P25" i="123"/>
  <c r="O25" i="123"/>
  <c r="N25" i="123"/>
  <c r="M25" i="123"/>
  <c r="L25" i="123"/>
  <c r="K25" i="123"/>
  <c r="J25" i="123"/>
  <c r="I25" i="123"/>
  <c r="H25" i="123"/>
  <c r="G25" i="123"/>
  <c r="F25" i="123"/>
  <c r="E25" i="123"/>
  <c r="D25" i="123"/>
  <c r="C25" i="123"/>
  <c r="X24" i="123"/>
  <c r="W24" i="123"/>
  <c r="V24" i="123"/>
  <c r="U24" i="123"/>
  <c r="T24" i="123"/>
  <c r="S24" i="123"/>
  <c r="R24" i="123"/>
  <c r="Q24" i="123"/>
  <c r="P24" i="123"/>
  <c r="O24" i="123"/>
  <c r="N24" i="123"/>
  <c r="M24" i="123"/>
  <c r="L24" i="123"/>
  <c r="K24" i="123"/>
  <c r="J24" i="123"/>
  <c r="I24" i="123"/>
  <c r="H24" i="123"/>
  <c r="G24" i="123"/>
  <c r="F24" i="123"/>
  <c r="E24" i="123"/>
  <c r="D24" i="123"/>
  <c r="C24" i="123"/>
  <c r="X23" i="123"/>
  <c r="W23" i="123"/>
  <c r="V23" i="123"/>
  <c r="U23" i="123"/>
  <c r="T23" i="123"/>
  <c r="S23" i="123"/>
  <c r="R23" i="123"/>
  <c r="Q23" i="123"/>
  <c r="P23" i="123"/>
  <c r="O23" i="123"/>
  <c r="N23" i="123"/>
  <c r="M23" i="123"/>
  <c r="L23" i="123"/>
  <c r="K23" i="123"/>
  <c r="J23" i="123"/>
  <c r="I23" i="123"/>
  <c r="H23" i="123"/>
  <c r="G23" i="123"/>
  <c r="F23" i="123"/>
  <c r="E23" i="123"/>
  <c r="D23" i="123"/>
  <c r="C23" i="123"/>
  <c r="X21" i="123"/>
  <c r="W21" i="123"/>
  <c r="V21" i="123"/>
  <c r="U21" i="123"/>
  <c r="T21" i="123"/>
  <c r="S21" i="123"/>
  <c r="R21" i="123"/>
  <c r="Q21" i="123"/>
  <c r="P21" i="123"/>
  <c r="O21" i="123"/>
  <c r="N21" i="123"/>
  <c r="M21" i="123"/>
  <c r="L21" i="123"/>
  <c r="K21" i="123"/>
  <c r="J21" i="123"/>
  <c r="I21" i="123"/>
  <c r="H21" i="123"/>
  <c r="G21" i="123"/>
  <c r="F21" i="123"/>
  <c r="E21" i="123"/>
  <c r="D21" i="123"/>
  <c r="C21" i="123"/>
  <c r="X20" i="123"/>
  <c r="W20" i="123"/>
  <c r="V20" i="123"/>
  <c r="U20" i="123"/>
  <c r="T20" i="123"/>
  <c r="S20" i="123"/>
  <c r="R20" i="123"/>
  <c r="Q20" i="123"/>
  <c r="P20" i="123"/>
  <c r="O20" i="123"/>
  <c r="N20" i="123"/>
  <c r="M20" i="123"/>
  <c r="L20" i="123"/>
  <c r="K20" i="123"/>
  <c r="J20" i="123"/>
  <c r="I20" i="123"/>
  <c r="H20" i="123"/>
  <c r="G20" i="123"/>
  <c r="F20" i="123"/>
  <c r="E20" i="123"/>
  <c r="D20" i="123"/>
  <c r="C20" i="123"/>
  <c r="X19" i="123"/>
  <c r="W19" i="123"/>
  <c r="V19" i="123"/>
  <c r="U19" i="123"/>
  <c r="T19" i="123"/>
  <c r="S19" i="123"/>
  <c r="R19" i="123"/>
  <c r="Q19" i="123"/>
  <c r="P19" i="123"/>
  <c r="O19" i="123"/>
  <c r="N19" i="123"/>
  <c r="M19" i="123"/>
  <c r="L19" i="123"/>
  <c r="K19" i="123"/>
  <c r="J19" i="123"/>
  <c r="I19" i="123"/>
  <c r="H19" i="123"/>
  <c r="G19" i="123"/>
  <c r="F19" i="123"/>
  <c r="E19" i="123"/>
  <c r="D19" i="123"/>
  <c r="C19" i="123"/>
  <c r="X17" i="123"/>
  <c r="W17" i="123"/>
  <c r="V17" i="123"/>
  <c r="U17" i="123"/>
  <c r="T17" i="123"/>
  <c r="S17" i="123"/>
  <c r="R17" i="123"/>
  <c r="Q17" i="123"/>
  <c r="P17" i="123"/>
  <c r="O17" i="123"/>
  <c r="N17" i="123"/>
  <c r="M17" i="123"/>
  <c r="L17" i="123"/>
  <c r="K17" i="123"/>
  <c r="J17" i="123"/>
  <c r="I17" i="123"/>
  <c r="H17" i="123"/>
  <c r="G17" i="123"/>
  <c r="F17" i="123"/>
  <c r="E17" i="123"/>
  <c r="D17" i="123"/>
  <c r="C17" i="123"/>
  <c r="X16" i="123"/>
  <c r="W16" i="123"/>
  <c r="V16" i="123"/>
  <c r="U16" i="123"/>
  <c r="T16" i="123"/>
  <c r="S16" i="123"/>
  <c r="R16" i="123"/>
  <c r="Q16" i="123"/>
  <c r="P16" i="123"/>
  <c r="O16" i="123"/>
  <c r="N16" i="123"/>
  <c r="M16" i="123"/>
  <c r="L16" i="123"/>
  <c r="K16" i="123"/>
  <c r="J16" i="123"/>
  <c r="I16" i="123"/>
  <c r="H16" i="123"/>
  <c r="G16" i="123"/>
  <c r="F16" i="123"/>
  <c r="E16" i="123"/>
  <c r="D16" i="123"/>
  <c r="C16" i="123"/>
  <c r="X15" i="123"/>
  <c r="W15" i="123"/>
  <c r="V15" i="123"/>
  <c r="U15" i="123"/>
  <c r="T15" i="123"/>
  <c r="S15" i="123"/>
  <c r="R15" i="123"/>
  <c r="Q15" i="123"/>
  <c r="P15" i="123"/>
  <c r="O15" i="123"/>
  <c r="N15" i="123"/>
  <c r="M15" i="123"/>
  <c r="L15" i="123"/>
  <c r="K15" i="123"/>
  <c r="J15" i="123"/>
  <c r="I15" i="123"/>
  <c r="H15" i="123"/>
  <c r="G15" i="123"/>
  <c r="F15" i="123"/>
  <c r="E15" i="123"/>
  <c r="D15" i="123"/>
  <c r="C15" i="123"/>
  <c r="X14" i="123"/>
  <c r="W14" i="123"/>
  <c r="V14" i="123"/>
  <c r="U14" i="123"/>
  <c r="T14" i="123"/>
  <c r="S14" i="123"/>
  <c r="R14" i="123"/>
  <c r="Q14" i="123"/>
  <c r="P14" i="123"/>
  <c r="O14" i="123"/>
  <c r="N14" i="123"/>
  <c r="M14" i="123"/>
  <c r="L14" i="123"/>
  <c r="K14" i="123"/>
  <c r="J14" i="123"/>
  <c r="I14" i="123"/>
  <c r="H14" i="123"/>
  <c r="G14" i="123"/>
  <c r="F14" i="123"/>
  <c r="E14" i="123"/>
  <c r="D14" i="123"/>
  <c r="C14" i="123"/>
  <c r="X13" i="123"/>
  <c r="W13" i="123"/>
  <c r="V13" i="123"/>
  <c r="U13" i="123"/>
  <c r="T13" i="123"/>
  <c r="S13" i="123"/>
  <c r="R13" i="123"/>
  <c r="Q13" i="123"/>
  <c r="P13" i="123"/>
  <c r="O13" i="123"/>
  <c r="N13" i="123"/>
  <c r="M13" i="123"/>
  <c r="L13" i="123"/>
  <c r="K13" i="123"/>
  <c r="J13" i="123"/>
  <c r="I13" i="123"/>
  <c r="H13" i="123"/>
  <c r="G13" i="123"/>
  <c r="F13" i="123"/>
  <c r="E13" i="123"/>
  <c r="D13" i="123"/>
  <c r="C13" i="123"/>
  <c r="X12" i="123"/>
  <c r="W12" i="123"/>
  <c r="V12" i="123"/>
  <c r="U12" i="123"/>
  <c r="T12" i="123"/>
  <c r="S12" i="123"/>
  <c r="R12" i="123"/>
  <c r="Q12" i="123"/>
  <c r="P12" i="123"/>
  <c r="O12" i="123"/>
  <c r="N12" i="123"/>
  <c r="M12" i="123"/>
  <c r="L12" i="123"/>
  <c r="K12" i="123"/>
  <c r="J12" i="123"/>
  <c r="I12" i="123"/>
  <c r="H12" i="123"/>
  <c r="G12" i="123"/>
  <c r="F12" i="123"/>
  <c r="E12" i="123"/>
  <c r="D12" i="123"/>
  <c r="C12" i="123"/>
  <c r="X11" i="123"/>
  <c r="W11" i="123"/>
  <c r="V11" i="123"/>
  <c r="U11" i="123"/>
  <c r="T11" i="123"/>
  <c r="S11" i="123"/>
  <c r="R11" i="123"/>
  <c r="Q11" i="123"/>
  <c r="P11" i="123"/>
  <c r="O11" i="123"/>
  <c r="N11" i="123"/>
  <c r="M11" i="123"/>
  <c r="L11" i="123"/>
  <c r="K11" i="123"/>
  <c r="J11" i="123"/>
  <c r="I11" i="123"/>
  <c r="H11" i="123"/>
  <c r="G11" i="123"/>
  <c r="F11" i="123"/>
  <c r="E11" i="123"/>
  <c r="D11" i="123"/>
  <c r="C11" i="123"/>
  <c r="X9" i="123"/>
  <c r="W9" i="123"/>
  <c r="V9" i="123"/>
  <c r="U9" i="123"/>
  <c r="T9" i="123"/>
  <c r="S9" i="123"/>
  <c r="R9" i="123"/>
  <c r="Q9" i="123"/>
  <c r="P9" i="123"/>
  <c r="O9" i="123"/>
  <c r="N9" i="123"/>
  <c r="M9" i="123"/>
  <c r="L9" i="123"/>
  <c r="K9" i="123"/>
  <c r="J9" i="123"/>
  <c r="I9" i="123"/>
  <c r="H9" i="123"/>
  <c r="G9" i="123"/>
  <c r="F9" i="123"/>
  <c r="E9" i="123"/>
  <c r="D9" i="123"/>
  <c r="C9" i="123"/>
  <c r="X8" i="123"/>
  <c r="W8" i="123"/>
  <c r="V8" i="123"/>
  <c r="U8" i="123"/>
  <c r="T8" i="123"/>
  <c r="S8" i="123"/>
  <c r="R8" i="123"/>
  <c r="Q8" i="123"/>
  <c r="P8" i="123"/>
  <c r="O8" i="123"/>
  <c r="N8" i="123"/>
  <c r="M8" i="123"/>
  <c r="L8" i="123"/>
  <c r="K8" i="123"/>
  <c r="J8" i="123"/>
  <c r="I8" i="123"/>
  <c r="H8" i="123"/>
  <c r="G8" i="123"/>
  <c r="F8" i="123"/>
  <c r="E8" i="123"/>
  <c r="D8" i="123"/>
  <c r="C8" i="123"/>
  <c r="X7" i="123"/>
  <c r="W7" i="123"/>
  <c r="V7" i="123"/>
  <c r="U7" i="123"/>
  <c r="T7" i="123"/>
  <c r="S7" i="123"/>
  <c r="R7" i="123"/>
  <c r="Q7" i="123"/>
  <c r="P7" i="123"/>
  <c r="O7" i="123"/>
  <c r="N7" i="123"/>
  <c r="M7" i="123"/>
  <c r="L7" i="123"/>
  <c r="K7" i="123"/>
  <c r="J7" i="123"/>
  <c r="I7" i="123"/>
  <c r="H7" i="123"/>
  <c r="G7" i="123"/>
  <c r="F7" i="123"/>
  <c r="E7" i="123"/>
  <c r="D7" i="123"/>
  <c r="C7" i="123"/>
  <c r="X6" i="123"/>
  <c r="W6" i="123"/>
  <c r="V6" i="123"/>
  <c r="U6" i="123"/>
  <c r="T6" i="123"/>
  <c r="S6" i="123"/>
  <c r="R6" i="123"/>
  <c r="Q6" i="123"/>
  <c r="P6" i="123"/>
  <c r="O6" i="123"/>
  <c r="N6" i="123"/>
  <c r="M6" i="123"/>
  <c r="L6" i="123"/>
  <c r="K6" i="123"/>
  <c r="J6" i="123"/>
  <c r="I6" i="123"/>
  <c r="H6" i="123"/>
  <c r="G6" i="123"/>
  <c r="F6" i="123"/>
  <c r="E6" i="123"/>
  <c r="D6" i="123"/>
  <c r="C6" i="123"/>
  <c r="X5" i="123"/>
  <c r="W5" i="123"/>
  <c r="V5" i="123"/>
  <c r="U5" i="123"/>
  <c r="T5" i="123"/>
  <c r="S5" i="123"/>
  <c r="R5" i="123"/>
  <c r="Q5" i="123"/>
  <c r="P5" i="123"/>
  <c r="O5" i="123"/>
  <c r="N5" i="123"/>
  <c r="M5" i="123"/>
  <c r="L5" i="123"/>
  <c r="K5" i="123"/>
  <c r="J5" i="123"/>
  <c r="I5" i="123"/>
  <c r="H5" i="123"/>
  <c r="G5" i="123"/>
  <c r="F5" i="123"/>
  <c r="E5" i="123"/>
  <c r="D5" i="123"/>
  <c r="C5" i="123"/>
  <c r="X4" i="123"/>
  <c r="W4" i="123"/>
  <c r="V4" i="123"/>
  <c r="U4" i="123"/>
  <c r="T4" i="123"/>
  <c r="S4" i="123"/>
  <c r="R4" i="123"/>
  <c r="Q4" i="123"/>
  <c r="P4" i="123"/>
  <c r="O4" i="123"/>
  <c r="N4" i="123"/>
  <c r="M4" i="123"/>
  <c r="L4" i="123"/>
  <c r="K4" i="123"/>
  <c r="J4" i="123"/>
  <c r="I4" i="123"/>
  <c r="H4" i="123"/>
  <c r="G4" i="123"/>
  <c r="F4" i="123"/>
  <c r="E4" i="123"/>
  <c r="D4" i="123"/>
  <c r="C4" i="123"/>
  <c r="X3" i="123"/>
  <c r="W3" i="123"/>
  <c r="V3" i="123"/>
  <c r="U3" i="123"/>
  <c r="T3" i="123"/>
  <c r="S3" i="123"/>
  <c r="R3" i="123"/>
  <c r="Q3" i="123"/>
  <c r="P3" i="123"/>
  <c r="O3" i="123"/>
  <c r="N3" i="123"/>
  <c r="M3" i="123"/>
  <c r="L3" i="123"/>
  <c r="K3" i="123"/>
  <c r="J3" i="123"/>
  <c r="I3" i="123"/>
  <c r="H3" i="123"/>
  <c r="G3" i="123"/>
  <c r="F3" i="123"/>
  <c r="E3" i="123"/>
  <c r="D3" i="123"/>
  <c r="C3" i="123"/>
  <c r="X29" i="122"/>
  <c r="W29" i="122"/>
  <c r="V29" i="122"/>
  <c r="U29" i="122"/>
  <c r="T29" i="122"/>
  <c r="S29" i="122"/>
  <c r="R29" i="122"/>
  <c r="Q29" i="122"/>
  <c r="P29" i="122"/>
  <c r="O29" i="122"/>
  <c r="N29" i="122"/>
  <c r="M29" i="122"/>
  <c r="L29" i="122"/>
  <c r="K29" i="122"/>
  <c r="J29" i="122"/>
  <c r="I29" i="122"/>
  <c r="H29" i="122"/>
  <c r="G29" i="122"/>
  <c r="F29" i="122"/>
  <c r="E29" i="122"/>
  <c r="D29" i="122"/>
  <c r="C29" i="122"/>
  <c r="X28" i="122"/>
  <c r="W28" i="122"/>
  <c r="V28" i="122"/>
  <c r="U28" i="122"/>
  <c r="T28" i="122"/>
  <c r="S28" i="122"/>
  <c r="R28" i="122"/>
  <c r="Q28" i="122"/>
  <c r="P28" i="122"/>
  <c r="O28" i="122"/>
  <c r="N28" i="122"/>
  <c r="M28" i="122"/>
  <c r="L28" i="122"/>
  <c r="K28" i="122"/>
  <c r="J28" i="122"/>
  <c r="I28" i="122"/>
  <c r="H28" i="122"/>
  <c r="G28" i="122"/>
  <c r="F28" i="122"/>
  <c r="E28" i="122"/>
  <c r="D28" i="122"/>
  <c r="C28" i="122"/>
  <c r="X27" i="122"/>
  <c r="W27" i="122"/>
  <c r="V27" i="122"/>
  <c r="U27" i="122"/>
  <c r="T27" i="122"/>
  <c r="S27" i="122"/>
  <c r="R27" i="122"/>
  <c r="Q27" i="122"/>
  <c r="P27" i="122"/>
  <c r="O27" i="122"/>
  <c r="N27" i="122"/>
  <c r="M27" i="122"/>
  <c r="L27" i="122"/>
  <c r="K27" i="122"/>
  <c r="J27" i="122"/>
  <c r="I27" i="122"/>
  <c r="H27" i="122"/>
  <c r="G27" i="122"/>
  <c r="F27" i="122"/>
  <c r="E27" i="122"/>
  <c r="D27" i="122"/>
  <c r="C27" i="122"/>
  <c r="X25" i="122"/>
  <c r="W25" i="122"/>
  <c r="V25" i="122"/>
  <c r="U25" i="122"/>
  <c r="T25" i="122"/>
  <c r="S25" i="122"/>
  <c r="R25" i="122"/>
  <c r="Q25" i="122"/>
  <c r="P25" i="122"/>
  <c r="O25" i="122"/>
  <c r="N25" i="122"/>
  <c r="M25" i="122"/>
  <c r="L25" i="122"/>
  <c r="K25" i="122"/>
  <c r="J25" i="122"/>
  <c r="I25" i="122"/>
  <c r="H25" i="122"/>
  <c r="G25" i="122"/>
  <c r="F25" i="122"/>
  <c r="E25" i="122"/>
  <c r="D25" i="122"/>
  <c r="C25" i="122"/>
  <c r="X24" i="122"/>
  <c r="W24" i="122"/>
  <c r="V24" i="122"/>
  <c r="U24" i="122"/>
  <c r="T24" i="122"/>
  <c r="S24" i="122"/>
  <c r="R24" i="122"/>
  <c r="Q24" i="122"/>
  <c r="P24" i="122"/>
  <c r="O24" i="122"/>
  <c r="N24" i="122"/>
  <c r="M24" i="122"/>
  <c r="L24" i="122"/>
  <c r="K24" i="122"/>
  <c r="J24" i="122"/>
  <c r="I24" i="122"/>
  <c r="H24" i="122"/>
  <c r="G24" i="122"/>
  <c r="F24" i="122"/>
  <c r="E24" i="122"/>
  <c r="D24" i="122"/>
  <c r="C24" i="122"/>
  <c r="X23" i="122"/>
  <c r="W23" i="122"/>
  <c r="V23" i="122"/>
  <c r="U23" i="122"/>
  <c r="T23" i="122"/>
  <c r="S23" i="122"/>
  <c r="R23" i="122"/>
  <c r="Q23" i="122"/>
  <c r="P23" i="122"/>
  <c r="O23" i="122"/>
  <c r="N23" i="122"/>
  <c r="M23" i="122"/>
  <c r="L23" i="122"/>
  <c r="K23" i="122"/>
  <c r="J23" i="122"/>
  <c r="I23" i="122"/>
  <c r="H23" i="122"/>
  <c r="G23" i="122"/>
  <c r="F23" i="122"/>
  <c r="E23" i="122"/>
  <c r="D23" i="122"/>
  <c r="C23" i="122"/>
  <c r="X21" i="122"/>
  <c r="W21" i="122"/>
  <c r="V21" i="122"/>
  <c r="U21" i="122"/>
  <c r="T21" i="122"/>
  <c r="S21" i="122"/>
  <c r="R21" i="122"/>
  <c r="Q21" i="122"/>
  <c r="P21" i="122"/>
  <c r="O21" i="122"/>
  <c r="N21" i="122"/>
  <c r="M21" i="122"/>
  <c r="L21" i="122"/>
  <c r="K21" i="122"/>
  <c r="J21" i="122"/>
  <c r="I21" i="122"/>
  <c r="H21" i="122"/>
  <c r="G21" i="122"/>
  <c r="F21" i="122"/>
  <c r="E21" i="122"/>
  <c r="D21" i="122"/>
  <c r="C21" i="122"/>
  <c r="X20" i="122"/>
  <c r="W20" i="122"/>
  <c r="V20" i="122"/>
  <c r="U20" i="122"/>
  <c r="T20" i="122"/>
  <c r="S20" i="122"/>
  <c r="R20" i="122"/>
  <c r="Q20" i="122"/>
  <c r="P20" i="122"/>
  <c r="O20" i="122"/>
  <c r="N20" i="122"/>
  <c r="M20" i="122"/>
  <c r="L20" i="122"/>
  <c r="K20" i="122"/>
  <c r="J20" i="122"/>
  <c r="I20" i="122"/>
  <c r="H20" i="122"/>
  <c r="G20" i="122"/>
  <c r="F20" i="122"/>
  <c r="E20" i="122"/>
  <c r="D20" i="122"/>
  <c r="C20" i="122"/>
  <c r="X19" i="122"/>
  <c r="W19" i="122"/>
  <c r="V19" i="122"/>
  <c r="U19" i="122"/>
  <c r="T19" i="122"/>
  <c r="S19" i="122"/>
  <c r="R19" i="122"/>
  <c r="Q19" i="122"/>
  <c r="P19" i="122"/>
  <c r="O19" i="122"/>
  <c r="N19" i="122"/>
  <c r="M19" i="122"/>
  <c r="L19" i="122"/>
  <c r="K19" i="122"/>
  <c r="J19" i="122"/>
  <c r="I19" i="122"/>
  <c r="H19" i="122"/>
  <c r="G19" i="122"/>
  <c r="F19" i="122"/>
  <c r="E19" i="122"/>
  <c r="D19" i="122"/>
  <c r="C19" i="122"/>
  <c r="X17" i="122"/>
  <c r="W17" i="122"/>
  <c r="V17" i="122"/>
  <c r="U17" i="122"/>
  <c r="T17" i="122"/>
  <c r="S17" i="122"/>
  <c r="R17" i="122"/>
  <c r="Q17" i="122"/>
  <c r="P17" i="122"/>
  <c r="O17" i="122"/>
  <c r="N17" i="122"/>
  <c r="M17" i="122"/>
  <c r="L17" i="122"/>
  <c r="K17" i="122"/>
  <c r="J17" i="122"/>
  <c r="I17" i="122"/>
  <c r="H17" i="122"/>
  <c r="G17" i="122"/>
  <c r="F17" i="122"/>
  <c r="E17" i="122"/>
  <c r="D17" i="122"/>
  <c r="C17" i="122"/>
  <c r="X16" i="122"/>
  <c r="W16" i="122"/>
  <c r="V16" i="122"/>
  <c r="U16" i="122"/>
  <c r="T16" i="122"/>
  <c r="S16" i="122"/>
  <c r="R16" i="122"/>
  <c r="Q16" i="122"/>
  <c r="P16" i="122"/>
  <c r="O16" i="122"/>
  <c r="N16" i="122"/>
  <c r="M16" i="122"/>
  <c r="L16" i="122"/>
  <c r="K16" i="122"/>
  <c r="J16" i="122"/>
  <c r="I16" i="122"/>
  <c r="H16" i="122"/>
  <c r="G16" i="122"/>
  <c r="F16" i="122"/>
  <c r="E16" i="122"/>
  <c r="D16" i="122"/>
  <c r="C16" i="122"/>
  <c r="X15" i="122"/>
  <c r="W15" i="122"/>
  <c r="V15" i="122"/>
  <c r="U15" i="122"/>
  <c r="T15" i="122"/>
  <c r="S15" i="122"/>
  <c r="R15" i="122"/>
  <c r="Q15" i="122"/>
  <c r="P15" i="122"/>
  <c r="O15" i="122"/>
  <c r="N15" i="122"/>
  <c r="M15" i="122"/>
  <c r="L15" i="122"/>
  <c r="K15" i="122"/>
  <c r="J15" i="122"/>
  <c r="I15" i="122"/>
  <c r="H15" i="122"/>
  <c r="G15" i="122"/>
  <c r="F15" i="122"/>
  <c r="E15" i="122"/>
  <c r="D15" i="122"/>
  <c r="C15" i="122"/>
  <c r="X14" i="122"/>
  <c r="W14" i="122"/>
  <c r="V14" i="122"/>
  <c r="U14" i="122"/>
  <c r="T14" i="122"/>
  <c r="S14" i="122"/>
  <c r="R14" i="122"/>
  <c r="Q14" i="122"/>
  <c r="P14" i="122"/>
  <c r="O14" i="122"/>
  <c r="N14" i="122"/>
  <c r="M14" i="122"/>
  <c r="L14" i="122"/>
  <c r="K14" i="122"/>
  <c r="J14" i="122"/>
  <c r="I14" i="122"/>
  <c r="H14" i="122"/>
  <c r="G14" i="122"/>
  <c r="F14" i="122"/>
  <c r="E14" i="122"/>
  <c r="D14" i="122"/>
  <c r="C14" i="122"/>
  <c r="X13" i="122"/>
  <c r="W13" i="122"/>
  <c r="V13" i="122"/>
  <c r="U13" i="122"/>
  <c r="T13" i="122"/>
  <c r="S13" i="122"/>
  <c r="R13" i="122"/>
  <c r="Q13" i="122"/>
  <c r="P13" i="122"/>
  <c r="O13" i="122"/>
  <c r="N13" i="122"/>
  <c r="M13" i="122"/>
  <c r="L13" i="122"/>
  <c r="K13" i="122"/>
  <c r="J13" i="122"/>
  <c r="I13" i="122"/>
  <c r="H13" i="122"/>
  <c r="G13" i="122"/>
  <c r="F13" i="122"/>
  <c r="E13" i="122"/>
  <c r="D13" i="122"/>
  <c r="C13" i="122"/>
  <c r="X12" i="122"/>
  <c r="W12" i="122"/>
  <c r="V12" i="122"/>
  <c r="U12" i="122"/>
  <c r="T12" i="122"/>
  <c r="S12" i="122"/>
  <c r="R12" i="122"/>
  <c r="Q12" i="122"/>
  <c r="P12" i="122"/>
  <c r="O12" i="122"/>
  <c r="N12" i="122"/>
  <c r="M12" i="122"/>
  <c r="L12" i="122"/>
  <c r="K12" i="122"/>
  <c r="J12" i="122"/>
  <c r="I12" i="122"/>
  <c r="H12" i="122"/>
  <c r="G12" i="122"/>
  <c r="F12" i="122"/>
  <c r="E12" i="122"/>
  <c r="D12" i="122"/>
  <c r="C12" i="122"/>
  <c r="X11" i="122"/>
  <c r="W11" i="122"/>
  <c r="V11" i="122"/>
  <c r="U11" i="122"/>
  <c r="T11" i="122"/>
  <c r="S11" i="122"/>
  <c r="R11" i="122"/>
  <c r="Q11" i="122"/>
  <c r="P11" i="122"/>
  <c r="O11" i="122"/>
  <c r="N11" i="122"/>
  <c r="M11" i="122"/>
  <c r="L11" i="122"/>
  <c r="K11" i="122"/>
  <c r="J11" i="122"/>
  <c r="I11" i="122"/>
  <c r="H11" i="122"/>
  <c r="G11" i="122"/>
  <c r="F11" i="122"/>
  <c r="E11" i="122"/>
  <c r="D11" i="122"/>
  <c r="C11" i="122"/>
  <c r="X9" i="122"/>
  <c r="W9" i="122"/>
  <c r="V9" i="122"/>
  <c r="U9" i="122"/>
  <c r="T9" i="122"/>
  <c r="S9" i="122"/>
  <c r="R9" i="122"/>
  <c r="Q9" i="122"/>
  <c r="P9" i="122"/>
  <c r="O9" i="122"/>
  <c r="N9" i="122"/>
  <c r="M9" i="122"/>
  <c r="L9" i="122"/>
  <c r="K9" i="122"/>
  <c r="J9" i="122"/>
  <c r="I9" i="122"/>
  <c r="H9" i="122"/>
  <c r="G9" i="122"/>
  <c r="F9" i="122"/>
  <c r="E9" i="122"/>
  <c r="D9" i="122"/>
  <c r="C9" i="122"/>
  <c r="X8" i="122"/>
  <c r="W8" i="122"/>
  <c r="V8" i="122"/>
  <c r="U8" i="122"/>
  <c r="T8" i="122"/>
  <c r="S8" i="122"/>
  <c r="R8" i="122"/>
  <c r="Q8" i="122"/>
  <c r="P8" i="122"/>
  <c r="O8" i="122"/>
  <c r="N8" i="122"/>
  <c r="M8" i="122"/>
  <c r="L8" i="122"/>
  <c r="K8" i="122"/>
  <c r="J8" i="122"/>
  <c r="I8" i="122"/>
  <c r="H8" i="122"/>
  <c r="G8" i="122"/>
  <c r="F8" i="122"/>
  <c r="E8" i="122"/>
  <c r="D8" i="122"/>
  <c r="C8" i="122"/>
  <c r="X7" i="122"/>
  <c r="W7" i="122"/>
  <c r="V7" i="122"/>
  <c r="U7" i="122"/>
  <c r="T7" i="122"/>
  <c r="S7" i="122"/>
  <c r="R7" i="122"/>
  <c r="Q7" i="122"/>
  <c r="P7" i="122"/>
  <c r="O7" i="122"/>
  <c r="N7" i="122"/>
  <c r="M7" i="122"/>
  <c r="L7" i="122"/>
  <c r="K7" i="122"/>
  <c r="J7" i="122"/>
  <c r="I7" i="122"/>
  <c r="H7" i="122"/>
  <c r="G7" i="122"/>
  <c r="F7" i="122"/>
  <c r="E7" i="122"/>
  <c r="D7" i="122"/>
  <c r="C7" i="122"/>
  <c r="X6" i="122"/>
  <c r="W6" i="122"/>
  <c r="V6" i="122"/>
  <c r="U6" i="122"/>
  <c r="T6" i="122"/>
  <c r="S6" i="122"/>
  <c r="R6" i="122"/>
  <c r="Q6" i="122"/>
  <c r="P6" i="122"/>
  <c r="O6" i="122"/>
  <c r="N6" i="122"/>
  <c r="M6" i="122"/>
  <c r="L6" i="122"/>
  <c r="K6" i="122"/>
  <c r="J6" i="122"/>
  <c r="I6" i="122"/>
  <c r="H6" i="122"/>
  <c r="G6" i="122"/>
  <c r="F6" i="122"/>
  <c r="E6" i="122"/>
  <c r="D6" i="122"/>
  <c r="C6" i="122"/>
  <c r="X5" i="122"/>
  <c r="W5" i="122"/>
  <c r="V5" i="122"/>
  <c r="U5" i="122"/>
  <c r="T5" i="122"/>
  <c r="S5" i="122"/>
  <c r="R5" i="122"/>
  <c r="Q5" i="122"/>
  <c r="P5" i="122"/>
  <c r="O5" i="122"/>
  <c r="N5" i="122"/>
  <c r="M5" i="122"/>
  <c r="L5" i="122"/>
  <c r="K5" i="122"/>
  <c r="J5" i="122"/>
  <c r="I5" i="122"/>
  <c r="H5" i="122"/>
  <c r="G5" i="122"/>
  <c r="F5" i="122"/>
  <c r="E5" i="122"/>
  <c r="D5" i="122"/>
  <c r="C5" i="122"/>
  <c r="X4" i="122"/>
  <c r="W4" i="122"/>
  <c r="V4" i="122"/>
  <c r="U4" i="122"/>
  <c r="T4" i="122"/>
  <c r="S4" i="122"/>
  <c r="R4" i="122"/>
  <c r="Q4" i="122"/>
  <c r="P4" i="122"/>
  <c r="O4" i="122"/>
  <c r="N4" i="122"/>
  <c r="M4" i="122"/>
  <c r="L4" i="122"/>
  <c r="K4" i="122"/>
  <c r="J4" i="122"/>
  <c r="I4" i="122"/>
  <c r="H4" i="122"/>
  <c r="G4" i="122"/>
  <c r="F4" i="122"/>
  <c r="E4" i="122"/>
  <c r="D4" i="122"/>
  <c r="C4" i="122"/>
  <c r="X3" i="122"/>
  <c r="W3" i="122"/>
  <c r="V3" i="122"/>
  <c r="U3" i="122"/>
  <c r="T3" i="122"/>
  <c r="S3" i="122"/>
  <c r="R3" i="122"/>
  <c r="Q3" i="122"/>
  <c r="P3" i="122"/>
  <c r="O3" i="122"/>
  <c r="N3" i="122"/>
  <c r="M3" i="122"/>
  <c r="L3" i="122"/>
  <c r="K3" i="122"/>
  <c r="J3" i="122"/>
  <c r="I3" i="122"/>
  <c r="H3" i="122"/>
  <c r="G3" i="122"/>
  <c r="F3" i="122"/>
  <c r="E3" i="122"/>
  <c r="D3" i="122"/>
  <c r="C3" i="122"/>
  <c r="X29" i="72"/>
  <c r="W29" i="72"/>
  <c r="V29" i="72"/>
  <c r="U29" i="72"/>
  <c r="T29" i="72"/>
  <c r="S29" i="72"/>
  <c r="R29" i="72"/>
  <c r="Q29" i="72"/>
  <c r="P29" i="72"/>
  <c r="O29" i="72"/>
  <c r="N29" i="72"/>
  <c r="M29" i="72"/>
  <c r="L29" i="72"/>
  <c r="K29" i="72"/>
  <c r="J29" i="72"/>
  <c r="I29" i="72"/>
  <c r="H29" i="72"/>
  <c r="G29" i="72"/>
  <c r="F29" i="72"/>
  <c r="E29" i="72"/>
  <c r="D29" i="72"/>
  <c r="C29" i="72"/>
  <c r="X28" i="72"/>
  <c r="W28" i="72"/>
  <c r="V28" i="72"/>
  <c r="U28" i="72"/>
  <c r="T28" i="72"/>
  <c r="S28" i="72"/>
  <c r="R28" i="72"/>
  <c r="Q28" i="72"/>
  <c r="P28" i="72"/>
  <c r="O28" i="72"/>
  <c r="N28" i="72"/>
  <c r="M28" i="72"/>
  <c r="L28" i="72"/>
  <c r="K28" i="72"/>
  <c r="J28" i="72"/>
  <c r="I28" i="72"/>
  <c r="H28" i="72"/>
  <c r="G28" i="72"/>
  <c r="F28" i="72"/>
  <c r="E28" i="72"/>
  <c r="D28" i="72"/>
  <c r="C28" i="72"/>
  <c r="X27" i="72"/>
  <c r="W27" i="72"/>
  <c r="V27" i="72"/>
  <c r="U27" i="72"/>
  <c r="T27" i="72"/>
  <c r="S27" i="72"/>
  <c r="R27" i="72"/>
  <c r="Q27" i="72"/>
  <c r="P27" i="72"/>
  <c r="O27" i="72"/>
  <c r="N27" i="72"/>
  <c r="M27" i="72"/>
  <c r="L27" i="72"/>
  <c r="K27" i="72"/>
  <c r="J27" i="72"/>
  <c r="I27" i="72"/>
  <c r="H27" i="72"/>
  <c r="G27" i="72"/>
  <c r="F27" i="72"/>
  <c r="E27" i="72"/>
  <c r="D27" i="72"/>
  <c r="C27" i="72"/>
  <c r="X25" i="72"/>
  <c r="W25" i="72"/>
  <c r="V25" i="72"/>
  <c r="U25" i="72"/>
  <c r="T25" i="72"/>
  <c r="S25" i="72"/>
  <c r="R25" i="72"/>
  <c r="Q25" i="72"/>
  <c r="P25" i="72"/>
  <c r="O25" i="72"/>
  <c r="N25" i="72"/>
  <c r="M25" i="72"/>
  <c r="L25" i="72"/>
  <c r="K25" i="72"/>
  <c r="J25" i="72"/>
  <c r="I25" i="72"/>
  <c r="H25" i="72"/>
  <c r="G25" i="72"/>
  <c r="F25" i="72"/>
  <c r="E25" i="72"/>
  <c r="D25" i="72"/>
  <c r="C25" i="72"/>
  <c r="X24" i="72"/>
  <c r="W24" i="72"/>
  <c r="V24" i="72"/>
  <c r="U24" i="72"/>
  <c r="T24" i="72"/>
  <c r="S24" i="72"/>
  <c r="R24" i="72"/>
  <c r="Q24" i="72"/>
  <c r="P24" i="72"/>
  <c r="O24" i="72"/>
  <c r="N24" i="72"/>
  <c r="M24" i="72"/>
  <c r="L24" i="72"/>
  <c r="K24" i="72"/>
  <c r="J24" i="72"/>
  <c r="I24" i="72"/>
  <c r="H24" i="72"/>
  <c r="G24" i="72"/>
  <c r="F24" i="72"/>
  <c r="E24" i="72"/>
  <c r="D24" i="72"/>
  <c r="C24" i="72"/>
  <c r="X23" i="72"/>
  <c r="W23" i="72"/>
  <c r="V23" i="72"/>
  <c r="U23" i="72"/>
  <c r="T23" i="72"/>
  <c r="S23" i="72"/>
  <c r="R23" i="72"/>
  <c r="Q23" i="72"/>
  <c r="P23" i="72"/>
  <c r="O23" i="72"/>
  <c r="N23" i="72"/>
  <c r="M23" i="72"/>
  <c r="L23" i="72"/>
  <c r="K23" i="72"/>
  <c r="J23" i="72"/>
  <c r="I23" i="72"/>
  <c r="H23" i="72"/>
  <c r="G23" i="72"/>
  <c r="F23" i="72"/>
  <c r="E23" i="72"/>
  <c r="D23" i="72"/>
  <c r="C23" i="72"/>
  <c r="X21" i="72"/>
  <c r="W21" i="72"/>
  <c r="V21" i="72"/>
  <c r="U21" i="72"/>
  <c r="T21" i="72"/>
  <c r="S21" i="72"/>
  <c r="R21" i="72"/>
  <c r="Q21" i="72"/>
  <c r="P21" i="72"/>
  <c r="O21" i="72"/>
  <c r="N21" i="72"/>
  <c r="M21" i="72"/>
  <c r="L21" i="72"/>
  <c r="K21" i="72"/>
  <c r="J21" i="72"/>
  <c r="I21" i="72"/>
  <c r="H21" i="72"/>
  <c r="G21" i="72"/>
  <c r="F21" i="72"/>
  <c r="E21" i="72"/>
  <c r="D21" i="72"/>
  <c r="C21" i="72"/>
  <c r="X20" i="72"/>
  <c r="W20" i="72"/>
  <c r="V20" i="72"/>
  <c r="U20" i="72"/>
  <c r="T20" i="72"/>
  <c r="S20" i="72"/>
  <c r="R20" i="72"/>
  <c r="Q20" i="72"/>
  <c r="P20" i="72"/>
  <c r="O20" i="72"/>
  <c r="N20" i="72"/>
  <c r="M20" i="72"/>
  <c r="L20" i="72"/>
  <c r="K20" i="72"/>
  <c r="J20" i="72"/>
  <c r="I20" i="72"/>
  <c r="H20" i="72"/>
  <c r="G20" i="72"/>
  <c r="F20" i="72"/>
  <c r="E20" i="72"/>
  <c r="D20" i="72"/>
  <c r="C20" i="72"/>
  <c r="X19" i="72"/>
  <c r="W19" i="72"/>
  <c r="V19" i="72"/>
  <c r="U19" i="72"/>
  <c r="T19" i="72"/>
  <c r="S19" i="72"/>
  <c r="R19" i="72"/>
  <c r="Q19" i="72"/>
  <c r="P19" i="72"/>
  <c r="O19" i="72"/>
  <c r="N19" i="72"/>
  <c r="M19" i="72"/>
  <c r="L19" i="72"/>
  <c r="K19" i="72"/>
  <c r="J19" i="72"/>
  <c r="I19" i="72"/>
  <c r="H19" i="72"/>
  <c r="G19" i="72"/>
  <c r="F19" i="72"/>
  <c r="E19" i="72"/>
  <c r="D19" i="72"/>
  <c r="C19" i="72"/>
  <c r="X17" i="72"/>
  <c r="W17" i="72"/>
  <c r="V17" i="72"/>
  <c r="U17" i="72"/>
  <c r="T17" i="72"/>
  <c r="S17" i="72"/>
  <c r="R17" i="72"/>
  <c r="Q17" i="72"/>
  <c r="P17" i="72"/>
  <c r="O17" i="72"/>
  <c r="N17" i="72"/>
  <c r="M17" i="72"/>
  <c r="L17" i="72"/>
  <c r="K17" i="72"/>
  <c r="J17" i="72"/>
  <c r="I17" i="72"/>
  <c r="H17" i="72"/>
  <c r="G17" i="72"/>
  <c r="F17" i="72"/>
  <c r="E17" i="72"/>
  <c r="D17" i="72"/>
  <c r="C17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G16" i="72"/>
  <c r="F16" i="72"/>
  <c r="E16" i="72"/>
  <c r="D16" i="72"/>
  <c r="C16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H15" i="72"/>
  <c r="G15" i="72"/>
  <c r="F15" i="72"/>
  <c r="E15" i="72"/>
  <c r="D15" i="72"/>
  <c r="C15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H14" i="72"/>
  <c r="G14" i="72"/>
  <c r="F14" i="72"/>
  <c r="E14" i="72"/>
  <c r="D14" i="72"/>
  <c r="C14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G13" i="72"/>
  <c r="F13" i="72"/>
  <c r="E13" i="72"/>
  <c r="D13" i="72"/>
  <c r="C13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G12" i="72"/>
  <c r="F12" i="72"/>
  <c r="E12" i="72"/>
  <c r="D12" i="72"/>
  <c r="C12" i="72"/>
  <c r="X11" i="72"/>
  <c r="W11" i="72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H11" i="72"/>
  <c r="G11" i="72"/>
  <c r="F11" i="72"/>
  <c r="E11" i="72"/>
  <c r="D11" i="72"/>
  <c r="C11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H9" i="72"/>
  <c r="G9" i="72"/>
  <c r="F9" i="72"/>
  <c r="E9" i="72"/>
  <c r="D9" i="72"/>
  <c r="C9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H8" i="72"/>
  <c r="G8" i="72"/>
  <c r="F8" i="72"/>
  <c r="E8" i="72"/>
  <c r="D8" i="72"/>
  <c r="C8" i="72"/>
  <c r="X7" i="72"/>
  <c r="W7" i="72"/>
  <c r="V7" i="72"/>
  <c r="U7" i="72"/>
  <c r="T7" i="72"/>
  <c r="S7" i="72"/>
  <c r="R7" i="72"/>
  <c r="Q7" i="72"/>
  <c r="P7" i="72"/>
  <c r="O7" i="72"/>
  <c r="N7" i="72"/>
  <c r="M7" i="72"/>
  <c r="L7" i="72"/>
  <c r="K7" i="72"/>
  <c r="J7" i="72"/>
  <c r="I7" i="72"/>
  <c r="H7" i="72"/>
  <c r="G7" i="72"/>
  <c r="F7" i="72"/>
  <c r="E7" i="72"/>
  <c r="D7" i="72"/>
  <c r="C7" i="72"/>
  <c r="X6" i="72"/>
  <c r="W6" i="72"/>
  <c r="V6" i="72"/>
  <c r="U6" i="72"/>
  <c r="T6" i="72"/>
  <c r="S6" i="72"/>
  <c r="R6" i="72"/>
  <c r="Q6" i="72"/>
  <c r="P6" i="72"/>
  <c r="O6" i="72"/>
  <c r="N6" i="72"/>
  <c r="M6" i="72"/>
  <c r="L6" i="72"/>
  <c r="K6" i="72"/>
  <c r="J6" i="72"/>
  <c r="I6" i="72"/>
  <c r="H6" i="72"/>
  <c r="G6" i="72"/>
  <c r="F6" i="72"/>
  <c r="E6" i="72"/>
  <c r="D6" i="72"/>
  <c r="C6" i="72"/>
  <c r="X5" i="72"/>
  <c r="W5" i="72"/>
  <c r="V5" i="72"/>
  <c r="U5" i="72"/>
  <c r="T5" i="72"/>
  <c r="S5" i="72"/>
  <c r="R5" i="72"/>
  <c r="Q5" i="72"/>
  <c r="P5" i="72"/>
  <c r="O5" i="72"/>
  <c r="N5" i="72"/>
  <c r="M5" i="72"/>
  <c r="L5" i="72"/>
  <c r="K5" i="72"/>
  <c r="J5" i="72"/>
  <c r="I5" i="72"/>
  <c r="H5" i="72"/>
  <c r="G5" i="72"/>
  <c r="F5" i="72"/>
  <c r="E5" i="72"/>
  <c r="D5" i="72"/>
  <c r="C5" i="72"/>
  <c r="X4" i="72"/>
  <c r="W4" i="72"/>
  <c r="V4" i="72"/>
  <c r="U4" i="72"/>
  <c r="T4" i="72"/>
  <c r="S4" i="72"/>
  <c r="R4" i="72"/>
  <c r="Q4" i="72"/>
  <c r="P4" i="72"/>
  <c r="O4" i="72"/>
  <c r="N4" i="72"/>
  <c r="M4" i="72"/>
  <c r="L4" i="72"/>
  <c r="K4" i="72"/>
  <c r="J4" i="72"/>
  <c r="I4" i="72"/>
  <c r="H4" i="72"/>
  <c r="G4" i="72"/>
  <c r="F4" i="72"/>
  <c r="E4" i="72"/>
  <c r="D4" i="72"/>
  <c r="C4" i="72"/>
  <c r="X3" i="72"/>
  <c r="W3" i="72"/>
  <c r="V3" i="72"/>
  <c r="U3" i="72"/>
  <c r="T3" i="72"/>
  <c r="S3" i="72"/>
  <c r="R3" i="72"/>
  <c r="Q3" i="72"/>
  <c r="P3" i="72"/>
  <c r="O3" i="72"/>
  <c r="N3" i="72"/>
  <c r="M3" i="72"/>
  <c r="L3" i="72"/>
  <c r="K3" i="72"/>
  <c r="J3" i="72"/>
  <c r="I3" i="72"/>
  <c r="H3" i="72"/>
  <c r="G3" i="72"/>
  <c r="F3" i="72"/>
  <c r="E3" i="72"/>
  <c r="D3" i="72"/>
  <c r="C3" i="72"/>
  <c r="X29" i="124"/>
  <c r="W29" i="124"/>
  <c r="V29" i="124"/>
  <c r="U29" i="124"/>
  <c r="T29" i="124"/>
  <c r="S29" i="124"/>
  <c r="R29" i="124"/>
  <c r="Q29" i="124"/>
  <c r="P29" i="124"/>
  <c r="O29" i="124"/>
  <c r="N29" i="124"/>
  <c r="M29" i="124"/>
  <c r="L29" i="124"/>
  <c r="K29" i="124"/>
  <c r="J29" i="124"/>
  <c r="I29" i="124"/>
  <c r="H29" i="124"/>
  <c r="G29" i="124"/>
  <c r="F29" i="124"/>
  <c r="E29" i="124"/>
  <c r="D29" i="124"/>
  <c r="C29" i="124"/>
  <c r="X28" i="124"/>
  <c r="W28" i="124"/>
  <c r="V28" i="124"/>
  <c r="U28" i="124"/>
  <c r="T28" i="124"/>
  <c r="S28" i="124"/>
  <c r="R28" i="124"/>
  <c r="Q28" i="124"/>
  <c r="P28" i="124"/>
  <c r="O28" i="124"/>
  <c r="N28" i="124"/>
  <c r="M28" i="124"/>
  <c r="L28" i="124"/>
  <c r="K28" i="124"/>
  <c r="J28" i="124"/>
  <c r="I28" i="124"/>
  <c r="H28" i="124"/>
  <c r="G28" i="124"/>
  <c r="F28" i="124"/>
  <c r="E28" i="124"/>
  <c r="D28" i="124"/>
  <c r="C28" i="124"/>
  <c r="X27" i="124"/>
  <c r="W27" i="124"/>
  <c r="V27" i="124"/>
  <c r="U27" i="124"/>
  <c r="T27" i="124"/>
  <c r="S27" i="124"/>
  <c r="R27" i="124"/>
  <c r="Q27" i="124"/>
  <c r="P27" i="124"/>
  <c r="O27" i="124"/>
  <c r="N27" i="124"/>
  <c r="M27" i="124"/>
  <c r="L27" i="124"/>
  <c r="K27" i="124"/>
  <c r="J27" i="124"/>
  <c r="I27" i="124"/>
  <c r="H27" i="124"/>
  <c r="G27" i="124"/>
  <c r="F27" i="124"/>
  <c r="E27" i="124"/>
  <c r="D27" i="124"/>
  <c r="C27" i="124"/>
  <c r="X25" i="124"/>
  <c r="W25" i="124"/>
  <c r="V25" i="124"/>
  <c r="U25" i="124"/>
  <c r="T25" i="124"/>
  <c r="S25" i="124"/>
  <c r="R25" i="124"/>
  <c r="Q25" i="124"/>
  <c r="P25" i="124"/>
  <c r="O25" i="124"/>
  <c r="N25" i="124"/>
  <c r="M25" i="124"/>
  <c r="L25" i="124"/>
  <c r="K25" i="124"/>
  <c r="J25" i="124"/>
  <c r="I25" i="124"/>
  <c r="H25" i="124"/>
  <c r="G25" i="124"/>
  <c r="F25" i="124"/>
  <c r="E25" i="124"/>
  <c r="D25" i="124"/>
  <c r="C25" i="124"/>
  <c r="X24" i="124"/>
  <c r="W24" i="124"/>
  <c r="V24" i="124"/>
  <c r="U24" i="124"/>
  <c r="T24" i="124"/>
  <c r="S24" i="124"/>
  <c r="R24" i="124"/>
  <c r="Q24" i="124"/>
  <c r="P24" i="124"/>
  <c r="O24" i="124"/>
  <c r="N24" i="124"/>
  <c r="M24" i="124"/>
  <c r="L24" i="124"/>
  <c r="K24" i="124"/>
  <c r="J24" i="124"/>
  <c r="I24" i="124"/>
  <c r="H24" i="124"/>
  <c r="G24" i="124"/>
  <c r="F24" i="124"/>
  <c r="E24" i="124"/>
  <c r="D24" i="124"/>
  <c r="C24" i="124"/>
  <c r="X23" i="124"/>
  <c r="W23" i="124"/>
  <c r="V23" i="124"/>
  <c r="U23" i="124"/>
  <c r="T23" i="124"/>
  <c r="S23" i="124"/>
  <c r="R23" i="124"/>
  <c r="Q23" i="124"/>
  <c r="P23" i="124"/>
  <c r="O23" i="124"/>
  <c r="N23" i="124"/>
  <c r="M23" i="124"/>
  <c r="L23" i="124"/>
  <c r="K23" i="124"/>
  <c r="J23" i="124"/>
  <c r="I23" i="124"/>
  <c r="H23" i="124"/>
  <c r="G23" i="124"/>
  <c r="F23" i="124"/>
  <c r="E23" i="124"/>
  <c r="D23" i="124"/>
  <c r="C23" i="124"/>
  <c r="X21" i="124"/>
  <c r="W21" i="124"/>
  <c r="V21" i="124"/>
  <c r="U21" i="124"/>
  <c r="T21" i="124"/>
  <c r="S21" i="124"/>
  <c r="R21" i="124"/>
  <c r="Q21" i="124"/>
  <c r="P21" i="124"/>
  <c r="O21" i="124"/>
  <c r="N21" i="124"/>
  <c r="M21" i="124"/>
  <c r="L21" i="124"/>
  <c r="K21" i="124"/>
  <c r="J21" i="124"/>
  <c r="I21" i="124"/>
  <c r="H21" i="124"/>
  <c r="G21" i="124"/>
  <c r="F21" i="124"/>
  <c r="E21" i="124"/>
  <c r="D21" i="124"/>
  <c r="C21" i="124"/>
  <c r="X20" i="124"/>
  <c r="W20" i="124"/>
  <c r="V20" i="124"/>
  <c r="U20" i="124"/>
  <c r="T20" i="124"/>
  <c r="S20" i="124"/>
  <c r="R20" i="124"/>
  <c r="Q20" i="124"/>
  <c r="P20" i="124"/>
  <c r="O20" i="124"/>
  <c r="N20" i="124"/>
  <c r="M20" i="124"/>
  <c r="L20" i="124"/>
  <c r="K20" i="124"/>
  <c r="J20" i="124"/>
  <c r="I20" i="124"/>
  <c r="H20" i="124"/>
  <c r="G20" i="124"/>
  <c r="F20" i="124"/>
  <c r="E20" i="124"/>
  <c r="D20" i="124"/>
  <c r="C20" i="124"/>
  <c r="X19" i="124"/>
  <c r="W19" i="124"/>
  <c r="V19" i="124"/>
  <c r="U19" i="124"/>
  <c r="T19" i="124"/>
  <c r="S19" i="124"/>
  <c r="R19" i="124"/>
  <c r="Q19" i="124"/>
  <c r="P19" i="124"/>
  <c r="O19" i="124"/>
  <c r="N19" i="124"/>
  <c r="M19" i="124"/>
  <c r="L19" i="124"/>
  <c r="K19" i="124"/>
  <c r="J19" i="124"/>
  <c r="I19" i="124"/>
  <c r="H19" i="124"/>
  <c r="G19" i="124"/>
  <c r="F19" i="124"/>
  <c r="E19" i="124"/>
  <c r="D19" i="124"/>
  <c r="C19" i="124"/>
  <c r="X17" i="124"/>
  <c r="W17" i="124"/>
  <c r="V17" i="124"/>
  <c r="U17" i="124"/>
  <c r="T17" i="124"/>
  <c r="S17" i="124"/>
  <c r="R17" i="124"/>
  <c r="Q17" i="124"/>
  <c r="P17" i="124"/>
  <c r="O17" i="124"/>
  <c r="N17" i="124"/>
  <c r="M17" i="124"/>
  <c r="L17" i="124"/>
  <c r="K17" i="124"/>
  <c r="J17" i="124"/>
  <c r="I17" i="124"/>
  <c r="H17" i="124"/>
  <c r="G17" i="124"/>
  <c r="F17" i="124"/>
  <c r="E17" i="124"/>
  <c r="D17" i="124"/>
  <c r="C17" i="124"/>
  <c r="X16" i="124"/>
  <c r="W16" i="124"/>
  <c r="V16" i="124"/>
  <c r="U16" i="124"/>
  <c r="T16" i="124"/>
  <c r="S16" i="124"/>
  <c r="R16" i="124"/>
  <c r="Q16" i="124"/>
  <c r="P16" i="124"/>
  <c r="O16" i="124"/>
  <c r="N16" i="124"/>
  <c r="M16" i="124"/>
  <c r="L16" i="124"/>
  <c r="K16" i="124"/>
  <c r="J16" i="124"/>
  <c r="I16" i="124"/>
  <c r="H16" i="124"/>
  <c r="G16" i="124"/>
  <c r="F16" i="124"/>
  <c r="E16" i="124"/>
  <c r="D16" i="124"/>
  <c r="C16" i="124"/>
  <c r="X15" i="124"/>
  <c r="W15" i="124"/>
  <c r="V15" i="124"/>
  <c r="U15" i="124"/>
  <c r="T15" i="124"/>
  <c r="S15" i="124"/>
  <c r="R15" i="124"/>
  <c r="Q15" i="124"/>
  <c r="P15" i="124"/>
  <c r="O15" i="124"/>
  <c r="N15" i="124"/>
  <c r="M15" i="124"/>
  <c r="L15" i="124"/>
  <c r="K15" i="124"/>
  <c r="J15" i="124"/>
  <c r="I15" i="124"/>
  <c r="H15" i="124"/>
  <c r="G15" i="124"/>
  <c r="F15" i="124"/>
  <c r="E15" i="124"/>
  <c r="D15" i="124"/>
  <c r="C15" i="124"/>
  <c r="X14" i="124"/>
  <c r="W14" i="124"/>
  <c r="V14" i="124"/>
  <c r="U14" i="124"/>
  <c r="T14" i="124"/>
  <c r="S14" i="124"/>
  <c r="R14" i="124"/>
  <c r="Q14" i="124"/>
  <c r="P14" i="124"/>
  <c r="O14" i="124"/>
  <c r="N14" i="124"/>
  <c r="M14" i="124"/>
  <c r="L14" i="124"/>
  <c r="K14" i="124"/>
  <c r="J14" i="124"/>
  <c r="I14" i="124"/>
  <c r="H14" i="124"/>
  <c r="G14" i="124"/>
  <c r="F14" i="124"/>
  <c r="E14" i="124"/>
  <c r="D14" i="124"/>
  <c r="C14" i="124"/>
  <c r="X13" i="124"/>
  <c r="W13" i="124"/>
  <c r="V13" i="124"/>
  <c r="U13" i="124"/>
  <c r="T13" i="124"/>
  <c r="S13" i="124"/>
  <c r="R13" i="124"/>
  <c r="Q13" i="124"/>
  <c r="P13" i="124"/>
  <c r="O13" i="124"/>
  <c r="N13" i="124"/>
  <c r="M13" i="124"/>
  <c r="L13" i="124"/>
  <c r="K13" i="124"/>
  <c r="J13" i="124"/>
  <c r="I13" i="124"/>
  <c r="H13" i="124"/>
  <c r="G13" i="124"/>
  <c r="F13" i="124"/>
  <c r="E13" i="124"/>
  <c r="D13" i="124"/>
  <c r="C13" i="124"/>
  <c r="X12" i="124"/>
  <c r="W12" i="124"/>
  <c r="V12" i="124"/>
  <c r="U12" i="124"/>
  <c r="T12" i="124"/>
  <c r="S12" i="124"/>
  <c r="R12" i="124"/>
  <c r="Q12" i="124"/>
  <c r="P12" i="124"/>
  <c r="O12" i="124"/>
  <c r="N12" i="124"/>
  <c r="M12" i="124"/>
  <c r="L12" i="124"/>
  <c r="K12" i="124"/>
  <c r="J12" i="124"/>
  <c r="I12" i="124"/>
  <c r="H12" i="124"/>
  <c r="G12" i="124"/>
  <c r="F12" i="124"/>
  <c r="E12" i="124"/>
  <c r="D12" i="124"/>
  <c r="C12" i="124"/>
  <c r="X11" i="124"/>
  <c r="W11" i="124"/>
  <c r="V11" i="124"/>
  <c r="U11" i="124"/>
  <c r="T11" i="124"/>
  <c r="S11" i="124"/>
  <c r="R11" i="124"/>
  <c r="Q11" i="124"/>
  <c r="P11" i="124"/>
  <c r="O11" i="124"/>
  <c r="N11" i="124"/>
  <c r="M11" i="124"/>
  <c r="L11" i="124"/>
  <c r="K11" i="124"/>
  <c r="J11" i="124"/>
  <c r="I11" i="124"/>
  <c r="H11" i="124"/>
  <c r="G11" i="124"/>
  <c r="F11" i="124"/>
  <c r="E11" i="124"/>
  <c r="D11" i="124"/>
  <c r="C11" i="124"/>
  <c r="X9" i="124"/>
  <c r="W9" i="124"/>
  <c r="V9" i="124"/>
  <c r="U9" i="124"/>
  <c r="T9" i="124"/>
  <c r="S9" i="124"/>
  <c r="R9" i="124"/>
  <c r="Q9" i="124"/>
  <c r="P9" i="124"/>
  <c r="O9" i="124"/>
  <c r="N9" i="124"/>
  <c r="M9" i="124"/>
  <c r="L9" i="124"/>
  <c r="K9" i="124"/>
  <c r="J9" i="124"/>
  <c r="I9" i="124"/>
  <c r="H9" i="124"/>
  <c r="G9" i="124"/>
  <c r="F9" i="124"/>
  <c r="E9" i="124"/>
  <c r="D9" i="124"/>
  <c r="C9" i="124"/>
  <c r="X8" i="124"/>
  <c r="W8" i="124"/>
  <c r="V8" i="124"/>
  <c r="U8" i="124"/>
  <c r="T8" i="124"/>
  <c r="S8" i="124"/>
  <c r="R8" i="124"/>
  <c r="Q8" i="124"/>
  <c r="P8" i="124"/>
  <c r="O8" i="124"/>
  <c r="N8" i="124"/>
  <c r="M8" i="124"/>
  <c r="L8" i="124"/>
  <c r="K8" i="124"/>
  <c r="J8" i="124"/>
  <c r="I8" i="124"/>
  <c r="H8" i="124"/>
  <c r="G8" i="124"/>
  <c r="F8" i="124"/>
  <c r="E8" i="124"/>
  <c r="D8" i="124"/>
  <c r="C8" i="124"/>
  <c r="X7" i="124"/>
  <c r="W7" i="124"/>
  <c r="V7" i="124"/>
  <c r="U7" i="124"/>
  <c r="T7" i="124"/>
  <c r="S7" i="124"/>
  <c r="R7" i="124"/>
  <c r="Q7" i="124"/>
  <c r="P7" i="124"/>
  <c r="O7" i="124"/>
  <c r="N7" i="124"/>
  <c r="M7" i="124"/>
  <c r="L7" i="124"/>
  <c r="K7" i="124"/>
  <c r="J7" i="124"/>
  <c r="I7" i="124"/>
  <c r="H7" i="124"/>
  <c r="G7" i="124"/>
  <c r="F7" i="124"/>
  <c r="E7" i="124"/>
  <c r="D7" i="124"/>
  <c r="C7" i="124"/>
  <c r="X6" i="124"/>
  <c r="W6" i="124"/>
  <c r="V6" i="124"/>
  <c r="U6" i="124"/>
  <c r="T6" i="124"/>
  <c r="S6" i="124"/>
  <c r="R6" i="124"/>
  <c r="Q6" i="124"/>
  <c r="P6" i="124"/>
  <c r="O6" i="124"/>
  <c r="N6" i="124"/>
  <c r="M6" i="124"/>
  <c r="L6" i="124"/>
  <c r="K6" i="124"/>
  <c r="J6" i="124"/>
  <c r="I6" i="124"/>
  <c r="H6" i="124"/>
  <c r="G6" i="124"/>
  <c r="F6" i="124"/>
  <c r="E6" i="124"/>
  <c r="D6" i="124"/>
  <c r="C6" i="124"/>
  <c r="X5" i="124"/>
  <c r="W5" i="124"/>
  <c r="V5" i="124"/>
  <c r="U5" i="124"/>
  <c r="T5" i="124"/>
  <c r="S5" i="124"/>
  <c r="R5" i="124"/>
  <c r="Q5" i="124"/>
  <c r="P5" i="124"/>
  <c r="O5" i="124"/>
  <c r="N5" i="124"/>
  <c r="M5" i="124"/>
  <c r="L5" i="124"/>
  <c r="K5" i="124"/>
  <c r="J5" i="124"/>
  <c r="I5" i="124"/>
  <c r="H5" i="124"/>
  <c r="G5" i="124"/>
  <c r="F5" i="124"/>
  <c r="E5" i="124"/>
  <c r="D5" i="124"/>
  <c r="C5" i="124"/>
  <c r="X4" i="124"/>
  <c r="W4" i="124"/>
  <c r="V4" i="124"/>
  <c r="U4" i="124"/>
  <c r="T4" i="124"/>
  <c r="S4" i="124"/>
  <c r="R4" i="124"/>
  <c r="Q4" i="124"/>
  <c r="P4" i="124"/>
  <c r="O4" i="124"/>
  <c r="N4" i="124"/>
  <c r="M4" i="124"/>
  <c r="L4" i="124"/>
  <c r="K4" i="124"/>
  <c r="J4" i="124"/>
  <c r="I4" i="124"/>
  <c r="H4" i="124"/>
  <c r="G4" i="124"/>
  <c r="F4" i="124"/>
  <c r="E4" i="124"/>
  <c r="D4" i="124"/>
  <c r="C4" i="124"/>
  <c r="X3" i="124"/>
  <c r="W3" i="124"/>
  <c r="V3" i="124"/>
  <c r="U3" i="124"/>
  <c r="T3" i="124"/>
  <c r="S3" i="124"/>
  <c r="R3" i="124"/>
  <c r="Q3" i="124"/>
  <c r="P3" i="124"/>
  <c r="O3" i="124"/>
  <c r="N3" i="124"/>
  <c r="M3" i="124"/>
  <c r="L3" i="124"/>
  <c r="K3" i="124"/>
  <c r="J3" i="124"/>
  <c r="I3" i="124"/>
  <c r="H3" i="124"/>
  <c r="G3" i="124"/>
  <c r="F3" i="124"/>
  <c r="E3" i="124"/>
  <c r="D3" i="124"/>
  <c r="C3" i="124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C3" i="17"/>
  <c r="A44" i="87"/>
  <c r="A9" i="87"/>
  <c r="G44" i="87"/>
  <c r="A45" i="87"/>
  <c r="A10" i="87"/>
  <c r="G45" i="87"/>
  <c r="A46" i="87"/>
  <c r="A11" i="87"/>
  <c r="G46" i="87"/>
  <c r="A43" i="87"/>
  <c r="A8" i="87"/>
  <c r="G43" i="87"/>
  <c r="A41" i="87"/>
  <c r="A6" i="87"/>
  <c r="G41" i="87"/>
  <c r="E6" i="87"/>
  <c r="Y6" i="87"/>
  <c r="A120" i="101"/>
  <c r="A43" i="101"/>
  <c r="G120" i="101"/>
  <c r="A117" i="101"/>
  <c r="A40" i="101"/>
  <c r="G117" i="101"/>
  <c r="G40" i="101"/>
  <c r="Y40" i="101"/>
  <c r="A118" i="101"/>
  <c r="A41" i="101"/>
  <c r="G118" i="101"/>
  <c r="I41" i="101"/>
  <c r="Y41" i="101"/>
  <c r="A119" i="101"/>
  <c r="A42" i="101"/>
  <c r="G119" i="101"/>
  <c r="A111" i="101"/>
  <c r="A34" i="101"/>
  <c r="G111" i="101"/>
  <c r="L34" i="101"/>
  <c r="Y34" i="101"/>
  <c r="A110" i="101"/>
  <c r="A33" i="101"/>
  <c r="G110" i="101"/>
  <c r="L33" i="101"/>
  <c r="Y33" i="101"/>
  <c r="A38" i="83"/>
  <c r="G38" i="83"/>
  <c r="A39" i="83"/>
  <c r="G39" i="83"/>
  <c r="A40" i="83"/>
  <c r="G40" i="83"/>
  <c r="A41" i="83"/>
  <c r="G41" i="83"/>
  <c r="A42" i="83"/>
  <c r="G42" i="83"/>
  <c r="A43" i="83"/>
  <c r="G43" i="83"/>
  <c r="A44" i="83"/>
  <c r="G44" i="83"/>
  <c r="A45" i="83"/>
  <c r="G45" i="83"/>
  <c r="A46" i="83"/>
  <c r="G46" i="83"/>
  <c r="G49" i="83"/>
  <c r="A49" i="83"/>
  <c r="G39" i="42"/>
  <c r="G40" i="42"/>
  <c r="C9" i="42"/>
  <c r="D9" i="42"/>
  <c r="E9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C10" i="42"/>
  <c r="D10" i="42"/>
  <c r="E10" i="42"/>
  <c r="F10" i="42"/>
  <c r="G10" i="42"/>
  <c r="H10" i="42"/>
  <c r="I10" i="42"/>
  <c r="J10" i="42"/>
  <c r="K10" i="42"/>
  <c r="L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B9" i="42"/>
  <c r="B10" i="42"/>
  <c r="B11" i="42"/>
  <c r="A34" i="42"/>
  <c r="A4" i="42"/>
  <c r="A35" i="42"/>
  <c r="A5" i="42"/>
  <c r="A36" i="42"/>
  <c r="A6" i="42"/>
  <c r="A37" i="42"/>
  <c r="A7" i="42"/>
  <c r="A38" i="42"/>
  <c r="A8" i="42"/>
  <c r="A39" i="42"/>
  <c r="A9" i="42"/>
  <c r="A40" i="42"/>
  <c r="A10" i="42"/>
  <c r="A41" i="42"/>
  <c r="A11" i="42"/>
  <c r="Y9" i="42"/>
  <c r="Y10" i="42"/>
  <c r="G22" i="2"/>
  <c r="A35" i="178"/>
  <c r="A3" i="178"/>
  <c r="G35" i="178"/>
  <c r="A36" i="178"/>
  <c r="A4" i="178"/>
  <c r="G36" i="178"/>
  <c r="A37" i="178"/>
  <c r="A5" i="178"/>
  <c r="G37" i="178"/>
  <c r="A38" i="178"/>
  <c r="A6" i="178"/>
  <c r="G38" i="178"/>
  <c r="A39" i="178"/>
  <c r="A7" i="178"/>
  <c r="G39" i="178"/>
  <c r="A40" i="178"/>
  <c r="A8" i="178"/>
  <c r="G40" i="178"/>
  <c r="A41" i="178"/>
  <c r="A9" i="178"/>
  <c r="G41" i="178"/>
  <c r="A43" i="178"/>
  <c r="A11" i="178"/>
  <c r="G43" i="178"/>
  <c r="A44" i="178"/>
  <c r="A12" i="178"/>
  <c r="G44" i="178"/>
  <c r="A45" i="178"/>
  <c r="A13" i="178"/>
  <c r="G45" i="178"/>
  <c r="A46" i="178"/>
  <c r="G46" i="178"/>
  <c r="A47" i="178"/>
  <c r="A15" i="178"/>
  <c r="G47" i="178"/>
  <c r="A48" i="178"/>
  <c r="G48" i="178"/>
  <c r="A49" i="178"/>
  <c r="A17" i="178"/>
  <c r="G49" i="178"/>
  <c r="A51" i="178"/>
  <c r="A19" i="178"/>
  <c r="G51" i="178"/>
  <c r="A52" i="178"/>
  <c r="A20" i="178"/>
  <c r="G52" i="178"/>
  <c r="A53" i="178"/>
  <c r="A21" i="178"/>
  <c r="G53" i="178"/>
  <c r="A55" i="178"/>
  <c r="G55" i="178"/>
  <c r="A56" i="178"/>
  <c r="A24" i="178"/>
  <c r="G56" i="178"/>
  <c r="A57" i="178"/>
  <c r="G57" i="178"/>
  <c r="A59" i="178"/>
  <c r="G59" i="178"/>
  <c r="A60" i="178"/>
  <c r="A28" i="178"/>
  <c r="G60" i="178"/>
  <c r="A61" i="178"/>
  <c r="A29" i="178"/>
  <c r="G61" i="178"/>
  <c r="B3" i="178"/>
  <c r="B4" i="178"/>
  <c r="B5" i="178"/>
  <c r="B6" i="178"/>
  <c r="B7" i="178"/>
  <c r="B8" i="178"/>
  <c r="Y8" i="178"/>
  <c r="B9" i="178"/>
  <c r="Y9" i="178"/>
  <c r="B10" i="178"/>
  <c r="B11" i="178"/>
  <c r="B12" i="178"/>
  <c r="B13" i="178"/>
  <c r="Y13" i="178"/>
  <c r="A14" i="178"/>
  <c r="B14" i="178"/>
  <c r="Y14" i="178"/>
  <c r="B15" i="178"/>
  <c r="Y15" i="178"/>
  <c r="A16" i="178"/>
  <c r="B16" i="178"/>
  <c r="Y16" i="178"/>
  <c r="B17" i="178"/>
  <c r="Y17" i="178"/>
  <c r="B18" i="178"/>
  <c r="B19" i="178"/>
  <c r="B20" i="178"/>
  <c r="B21" i="178"/>
  <c r="B22" i="178"/>
  <c r="A23" i="178"/>
  <c r="B23" i="178"/>
  <c r="Y23" i="178"/>
  <c r="B24" i="178"/>
  <c r="Y24" i="178"/>
  <c r="A25" i="178"/>
  <c r="B25" i="178"/>
  <c r="Y25" i="178"/>
  <c r="B26" i="178"/>
  <c r="A27" i="178"/>
  <c r="B27" i="178"/>
  <c r="Y27" i="178"/>
  <c r="B28" i="178"/>
  <c r="Y28" i="178"/>
  <c r="B29" i="178"/>
  <c r="Y29" i="178"/>
  <c r="A35" i="177"/>
  <c r="G35" i="177"/>
  <c r="A36" i="177"/>
  <c r="G36" i="177"/>
  <c r="A37" i="177"/>
  <c r="A5" i="177"/>
  <c r="G37" i="177"/>
  <c r="A38" i="177"/>
  <c r="A6" i="177"/>
  <c r="G38" i="177"/>
  <c r="A39" i="177"/>
  <c r="A7" i="177"/>
  <c r="G39" i="177"/>
  <c r="A40" i="177"/>
  <c r="A8" i="177"/>
  <c r="G40" i="177"/>
  <c r="A41" i="177"/>
  <c r="A9" i="177"/>
  <c r="G41" i="177"/>
  <c r="A43" i="177"/>
  <c r="G43" i="177"/>
  <c r="A44" i="177"/>
  <c r="G44" i="177"/>
  <c r="A45" i="177"/>
  <c r="A13" i="177"/>
  <c r="G45" i="177"/>
  <c r="A46" i="177"/>
  <c r="G46" i="177"/>
  <c r="A47" i="177"/>
  <c r="A15" i="177"/>
  <c r="G47" i="177"/>
  <c r="A48" i="177"/>
  <c r="A16" i="177"/>
  <c r="G48" i="177"/>
  <c r="A49" i="177"/>
  <c r="G49" i="177"/>
  <c r="A51" i="177"/>
  <c r="A19" i="177"/>
  <c r="G51" i="177"/>
  <c r="A52" i="177"/>
  <c r="G52" i="177"/>
  <c r="A53" i="177"/>
  <c r="G53" i="177"/>
  <c r="A55" i="177"/>
  <c r="G55" i="177"/>
  <c r="A56" i="177"/>
  <c r="A24" i="177"/>
  <c r="G56" i="177"/>
  <c r="A57" i="177"/>
  <c r="G57" i="177"/>
  <c r="A59" i="177"/>
  <c r="G59" i="177"/>
  <c r="A60" i="177"/>
  <c r="G60" i="177"/>
  <c r="A61" i="177"/>
  <c r="G61" i="177"/>
  <c r="A3" i="177"/>
  <c r="B3" i="177"/>
  <c r="E30" i="177"/>
  <c r="I30" i="177"/>
  <c r="Y3" i="177"/>
  <c r="M30" i="177"/>
  <c r="P30" i="177"/>
  <c r="R30" i="177"/>
  <c r="U30" i="177"/>
  <c r="W30" i="177"/>
  <c r="A4" i="177"/>
  <c r="B4" i="177"/>
  <c r="C30" i="177"/>
  <c r="F30" i="177"/>
  <c r="G30" i="177"/>
  <c r="S30" i="177"/>
  <c r="V30" i="177"/>
  <c r="B5" i="177"/>
  <c r="Y5" i="177"/>
  <c r="B6" i="177"/>
  <c r="Y6" i="177"/>
  <c r="D30" i="177"/>
  <c r="L30" i="177"/>
  <c r="T30" i="177"/>
  <c r="B7" i="177"/>
  <c r="Y7" i="177"/>
  <c r="B8" i="177"/>
  <c r="Y8" i="177"/>
  <c r="B9" i="177"/>
  <c r="Y9" i="177"/>
  <c r="B10" i="177"/>
  <c r="A11" i="177"/>
  <c r="B11" i="177"/>
  <c r="Y11" i="177"/>
  <c r="A12" i="177"/>
  <c r="B12" i="177"/>
  <c r="Y12" i="177"/>
  <c r="B13" i="177"/>
  <c r="Y13" i="177"/>
  <c r="A14" i="177"/>
  <c r="B14" i="177"/>
  <c r="Y14" i="177"/>
  <c r="B15" i="177"/>
  <c r="Y15" i="177"/>
  <c r="B16" i="177"/>
  <c r="Y16" i="177"/>
  <c r="N30" i="177"/>
  <c r="A17" i="177"/>
  <c r="B17" i="177"/>
  <c r="Y17" i="177"/>
  <c r="Q30" i="177"/>
  <c r="B18" i="177"/>
  <c r="B19" i="177"/>
  <c r="Y19" i="177"/>
  <c r="A20" i="177"/>
  <c r="B20" i="177"/>
  <c r="Y20" i="177"/>
  <c r="A21" i="177"/>
  <c r="B21" i="177"/>
  <c r="Y21" i="177"/>
  <c r="B22" i="177"/>
  <c r="A23" i="177"/>
  <c r="B23" i="177"/>
  <c r="Y23" i="177"/>
  <c r="B24" i="177"/>
  <c r="Y24" i="177"/>
  <c r="A25" i="177"/>
  <c r="B25" i="177"/>
  <c r="Y25" i="177"/>
  <c r="B26" i="177"/>
  <c r="A27" i="177"/>
  <c r="B27" i="177"/>
  <c r="Y27" i="177"/>
  <c r="A28" i="177"/>
  <c r="B28" i="177"/>
  <c r="Y28" i="177"/>
  <c r="A29" i="177"/>
  <c r="B29" i="177"/>
  <c r="Y29" i="177"/>
  <c r="H30" i="177"/>
  <c r="J30" i="177"/>
  <c r="O30" i="177"/>
  <c r="X30" i="177"/>
  <c r="A35" i="176"/>
  <c r="G35" i="176"/>
  <c r="A36" i="176"/>
  <c r="G36" i="176"/>
  <c r="A37" i="176"/>
  <c r="A5" i="176"/>
  <c r="G37" i="176"/>
  <c r="A38" i="176"/>
  <c r="G38" i="176"/>
  <c r="A39" i="176"/>
  <c r="A7" i="176"/>
  <c r="G39" i="176"/>
  <c r="A40" i="176"/>
  <c r="A8" i="176"/>
  <c r="G40" i="176"/>
  <c r="A41" i="176"/>
  <c r="G41" i="176"/>
  <c r="A43" i="176"/>
  <c r="G43" i="176"/>
  <c r="A44" i="176"/>
  <c r="G44" i="176"/>
  <c r="A45" i="176"/>
  <c r="G45" i="176"/>
  <c r="A46" i="176"/>
  <c r="G46" i="176"/>
  <c r="A47" i="176"/>
  <c r="G47" i="176"/>
  <c r="A48" i="176"/>
  <c r="A16" i="176"/>
  <c r="G48" i="176"/>
  <c r="A49" i="176"/>
  <c r="A17" i="176"/>
  <c r="G49" i="176"/>
  <c r="A51" i="176"/>
  <c r="G51" i="176"/>
  <c r="A52" i="176"/>
  <c r="A20" i="176"/>
  <c r="G52" i="176"/>
  <c r="A53" i="176"/>
  <c r="G53" i="176"/>
  <c r="A55" i="176"/>
  <c r="G55" i="176"/>
  <c r="A56" i="176"/>
  <c r="A24" i="176"/>
  <c r="G56" i="176"/>
  <c r="A57" i="176"/>
  <c r="G57" i="176"/>
  <c r="A59" i="176"/>
  <c r="A27" i="176"/>
  <c r="G59" i="176"/>
  <c r="A60" i="176"/>
  <c r="G60" i="176"/>
  <c r="A61" i="176"/>
  <c r="G61" i="176"/>
  <c r="A3" i="176"/>
  <c r="B3" i="176"/>
  <c r="Y3" i="176"/>
  <c r="G30" i="176"/>
  <c r="K30" i="176"/>
  <c r="M30" i="176"/>
  <c r="R30" i="176"/>
  <c r="W30" i="176"/>
  <c r="A4" i="176"/>
  <c r="B4" i="176"/>
  <c r="C30" i="176"/>
  <c r="D30" i="176"/>
  <c r="H30" i="176"/>
  <c r="I30" i="176"/>
  <c r="S30" i="176"/>
  <c r="T30" i="176"/>
  <c r="X30" i="176"/>
  <c r="Y4" i="176"/>
  <c r="B5" i="176"/>
  <c r="E30" i="176"/>
  <c r="Y5" i="176"/>
  <c r="N30" i="176"/>
  <c r="P30" i="176"/>
  <c r="U30" i="176"/>
  <c r="A6" i="176"/>
  <c r="B6" i="176"/>
  <c r="Y6" i="176"/>
  <c r="F30" i="176"/>
  <c r="V30" i="176"/>
  <c r="B7" i="176"/>
  <c r="Y7" i="176"/>
  <c r="B8" i="176"/>
  <c r="Y8" i="176"/>
  <c r="A9" i="176"/>
  <c r="B9" i="176"/>
  <c r="Y9" i="176"/>
  <c r="J30" i="176"/>
  <c r="L30" i="176"/>
  <c r="B10" i="176"/>
  <c r="A11" i="176"/>
  <c r="B11" i="176"/>
  <c r="Y11" i="176"/>
  <c r="A12" i="176"/>
  <c r="B12" i="176"/>
  <c r="Y12" i="176"/>
  <c r="A13" i="176"/>
  <c r="B13" i="176"/>
  <c r="Y13" i="176"/>
  <c r="A14" i="176"/>
  <c r="B14" i="176"/>
  <c r="Y14" i="176"/>
  <c r="A15" i="176"/>
  <c r="B15" i="176"/>
  <c r="Y15" i="176"/>
  <c r="B16" i="176"/>
  <c r="Y16" i="176"/>
  <c r="B17" i="176"/>
  <c r="Y17" i="176"/>
  <c r="B18" i="176"/>
  <c r="A19" i="176"/>
  <c r="B19" i="176"/>
  <c r="Y19" i="176"/>
  <c r="B20" i="176"/>
  <c r="Y20" i="176"/>
  <c r="A21" i="176"/>
  <c r="B21" i="176"/>
  <c r="Y21" i="176"/>
  <c r="B22" i="176"/>
  <c r="A23" i="176"/>
  <c r="B23" i="176"/>
  <c r="Y23" i="176"/>
  <c r="B24" i="176"/>
  <c r="Y24" i="176"/>
  <c r="A25" i="176"/>
  <c r="B25" i="176"/>
  <c r="Y25" i="176"/>
  <c r="O30" i="176"/>
  <c r="B26" i="176"/>
  <c r="B27" i="176"/>
  <c r="Y27" i="176"/>
  <c r="A28" i="176"/>
  <c r="B28" i="176"/>
  <c r="Y28" i="176"/>
  <c r="A29" i="176"/>
  <c r="B29" i="176"/>
  <c r="Y29" i="176"/>
  <c r="Q30" i="176"/>
  <c r="A35" i="175"/>
  <c r="G35" i="175"/>
  <c r="A36" i="175"/>
  <c r="G36" i="175"/>
  <c r="A37" i="175"/>
  <c r="A5" i="175"/>
  <c r="G37" i="175"/>
  <c r="A38" i="175"/>
  <c r="A6" i="175"/>
  <c r="G38" i="175"/>
  <c r="A39" i="175"/>
  <c r="G39" i="175"/>
  <c r="A40" i="175"/>
  <c r="A8" i="175"/>
  <c r="G40" i="175"/>
  <c r="A41" i="175"/>
  <c r="G41" i="175"/>
  <c r="A43" i="175"/>
  <c r="G43" i="175"/>
  <c r="A44" i="175"/>
  <c r="G44" i="175"/>
  <c r="A45" i="175"/>
  <c r="A13" i="175"/>
  <c r="G45" i="175"/>
  <c r="A46" i="175"/>
  <c r="A14" i="175"/>
  <c r="G46" i="175"/>
  <c r="A47" i="175"/>
  <c r="A15" i="175"/>
  <c r="G47" i="175"/>
  <c r="A48" i="175"/>
  <c r="A16" i="175"/>
  <c r="G48" i="175"/>
  <c r="A49" i="175"/>
  <c r="G49" i="175"/>
  <c r="A51" i="175"/>
  <c r="G51" i="175"/>
  <c r="A52" i="175"/>
  <c r="G52" i="175"/>
  <c r="A53" i="175"/>
  <c r="G53" i="175"/>
  <c r="A55" i="175"/>
  <c r="G55" i="175"/>
  <c r="A56" i="175"/>
  <c r="A24" i="175"/>
  <c r="G56" i="175"/>
  <c r="A57" i="175"/>
  <c r="A25" i="175"/>
  <c r="G57" i="175"/>
  <c r="A59" i="175"/>
  <c r="G59" i="175"/>
  <c r="A60" i="175"/>
  <c r="G60" i="175"/>
  <c r="A61" i="175"/>
  <c r="G61" i="175"/>
  <c r="A3" i="175"/>
  <c r="B3" i="175"/>
  <c r="E30" i="175"/>
  <c r="G30" i="175"/>
  <c r="I30" i="175"/>
  <c r="M30" i="175"/>
  <c r="O30" i="175"/>
  <c r="R30" i="175"/>
  <c r="U30" i="175"/>
  <c r="W30" i="175"/>
  <c r="Y3" i="175"/>
  <c r="A4" i="175"/>
  <c r="B4" i="175"/>
  <c r="C30" i="175"/>
  <c r="N30" i="175"/>
  <c r="Y4" i="175"/>
  <c r="S30" i="175"/>
  <c r="T30" i="175"/>
  <c r="B5" i="175"/>
  <c r="Y5" i="175"/>
  <c r="B6" i="175"/>
  <c r="Y6" i="175"/>
  <c r="A7" i="175"/>
  <c r="B7" i="175"/>
  <c r="Y7" i="175"/>
  <c r="B8" i="175"/>
  <c r="Y8" i="175"/>
  <c r="L30" i="175"/>
  <c r="A9" i="175"/>
  <c r="B9" i="175"/>
  <c r="Y9" i="175"/>
  <c r="B10" i="175"/>
  <c r="A11" i="175"/>
  <c r="B11" i="175"/>
  <c r="Y11" i="175"/>
  <c r="A12" i="175"/>
  <c r="B12" i="175"/>
  <c r="D30" i="175"/>
  <c r="Y12" i="175"/>
  <c r="B13" i="175"/>
  <c r="Y13" i="175"/>
  <c r="B14" i="175"/>
  <c r="Y14" i="175"/>
  <c r="B15" i="175"/>
  <c r="Y15" i="175"/>
  <c r="B16" i="175"/>
  <c r="Y16" i="175"/>
  <c r="A17" i="175"/>
  <c r="B17" i="175"/>
  <c r="Y17" i="175"/>
  <c r="B18" i="175"/>
  <c r="A19" i="175"/>
  <c r="B19" i="175"/>
  <c r="Y19" i="175"/>
  <c r="A20" i="175"/>
  <c r="B20" i="175"/>
  <c r="Y20" i="175"/>
  <c r="A21" i="175"/>
  <c r="B21" i="175"/>
  <c r="Y21" i="175"/>
  <c r="B22" i="175"/>
  <c r="A23" i="175"/>
  <c r="B23" i="175"/>
  <c r="Y23" i="175"/>
  <c r="V30" i="175"/>
  <c r="B24" i="175"/>
  <c r="Y24" i="175"/>
  <c r="B25" i="175"/>
  <c r="Y25" i="175"/>
  <c r="B26" i="175"/>
  <c r="A27" i="175"/>
  <c r="B27" i="175"/>
  <c r="Y27" i="175"/>
  <c r="A28" i="175"/>
  <c r="B28" i="175"/>
  <c r="Y28" i="175"/>
  <c r="A29" i="175"/>
  <c r="B29" i="175"/>
  <c r="Y29" i="175"/>
  <c r="F30" i="175"/>
  <c r="H30" i="175"/>
  <c r="J30" i="175"/>
  <c r="K30" i="175"/>
  <c r="Q30" i="175"/>
  <c r="X30" i="175"/>
  <c r="A35" i="174"/>
  <c r="G35" i="174"/>
  <c r="A36" i="174"/>
  <c r="G36" i="174"/>
  <c r="A37" i="174"/>
  <c r="A5" i="174"/>
  <c r="G37" i="174"/>
  <c r="A38" i="174"/>
  <c r="G38" i="174"/>
  <c r="A39" i="174"/>
  <c r="A7" i="174"/>
  <c r="G39" i="174"/>
  <c r="A40" i="174"/>
  <c r="A8" i="174"/>
  <c r="G40" i="174"/>
  <c r="A41" i="174"/>
  <c r="A9" i="174"/>
  <c r="G41" i="174"/>
  <c r="A43" i="174"/>
  <c r="G43" i="174"/>
  <c r="A44" i="174"/>
  <c r="G44" i="174"/>
  <c r="A45" i="174"/>
  <c r="A13" i="174"/>
  <c r="G45" i="174"/>
  <c r="A46" i="174"/>
  <c r="G46" i="174"/>
  <c r="A47" i="174"/>
  <c r="A15" i="174"/>
  <c r="G47" i="174"/>
  <c r="A48" i="174"/>
  <c r="A16" i="174"/>
  <c r="G48" i="174"/>
  <c r="A49" i="174"/>
  <c r="G49" i="174"/>
  <c r="A51" i="174"/>
  <c r="A19" i="174"/>
  <c r="G51" i="174"/>
  <c r="A52" i="174"/>
  <c r="A20" i="174"/>
  <c r="G52" i="174"/>
  <c r="A53" i="174"/>
  <c r="G53" i="174"/>
  <c r="A55" i="174"/>
  <c r="G55" i="174"/>
  <c r="A56" i="174"/>
  <c r="A24" i="174"/>
  <c r="G56" i="174"/>
  <c r="A57" i="174"/>
  <c r="G57" i="174"/>
  <c r="A59" i="174"/>
  <c r="A27" i="174"/>
  <c r="G59" i="174"/>
  <c r="A60" i="174"/>
  <c r="G60" i="174"/>
  <c r="A61" i="174"/>
  <c r="G61" i="174"/>
  <c r="A3" i="174"/>
  <c r="B3" i="174"/>
  <c r="C30" i="174"/>
  <c r="Y3" i="174"/>
  <c r="L30" i="174"/>
  <c r="R30" i="174"/>
  <c r="S30" i="174"/>
  <c r="A4" i="174"/>
  <c r="B4" i="174"/>
  <c r="D30" i="174"/>
  <c r="F30" i="174"/>
  <c r="G30" i="174"/>
  <c r="I30" i="174"/>
  <c r="T30" i="174"/>
  <c r="V30" i="174"/>
  <c r="W30" i="174"/>
  <c r="Y4" i="174"/>
  <c r="B5" i="174"/>
  <c r="E30" i="174"/>
  <c r="M30" i="174"/>
  <c r="N30" i="174"/>
  <c r="Y5" i="174"/>
  <c r="U30" i="174"/>
  <c r="A6" i="174"/>
  <c r="B6" i="174"/>
  <c r="Y6" i="174"/>
  <c r="B7" i="174"/>
  <c r="Y7" i="174"/>
  <c r="B8" i="174"/>
  <c r="Y8" i="174"/>
  <c r="B9" i="174"/>
  <c r="Y9" i="174"/>
  <c r="B10" i="174"/>
  <c r="A11" i="174"/>
  <c r="B11" i="174"/>
  <c r="Y11" i="174"/>
  <c r="A12" i="174"/>
  <c r="B12" i="174"/>
  <c r="Y12" i="174"/>
  <c r="B13" i="174"/>
  <c r="Y13" i="174"/>
  <c r="A14" i="174"/>
  <c r="B14" i="174"/>
  <c r="Y14" i="174"/>
  <c r="Q30" i="174"/>
  <c r="B15" i="174"/>
  <c r="Y15" i="174"/>
  <c r="H30" i="174"/>
  <c r="X30" i="174"/>
  <c r="B16" i="174"/>
  <c r="Y16" i="174"/>
  <c r="O30" i="174"/>
  <c r="A17" i="174"/>
  <c r="B17" i="174"/>
  <c r="Y17" i="174"/>
  <c r="B18" i="174"/>
  <c r="B19" i="174"/>
  <c r="Y19" i="174"/>
  <c r="B20" i="174"/>
  <c r="Y20" i="174"/>
  <c r="A21" i="174"/>
  <c r="B21" i="174"/>
  <c r="Y21" i="174"/>
  <c r="B22" i="174"/>
  <c r="A23" i="174"/>
  <c r="B23" i="174"/>
  <c r="Y23" i="174"/>
  <c r="B24" i="174"/>
  <c r="Y24" i="174"/>
  <c r="A25" i="174"/>
  <c r="B25" i="174"/>
  <c r="Y25" i="174"/>
  <c r="B26" i="174"/>
  <c r="B27" i="174"/>
  <c r="Y27" i="174"/>
  <c r="A28" i="174"/>
  <c r="B28" i="174"/>
  <c r="Y28" i="174"/>
  <c r="A29" i="174"/>
  <c r="B29" i="174"/>
  <c r="Y29" i="174"/>
  <c r="K30" i="174"/>
  <c r="A35" i="173"/>
  <c r="G35" i="173"/>
  <c r="A36" i="173"/>
  <c r="A4" i="173"/>
  <c r="G36" i="173"/>
  <c r="A37" i="173"/>
  <c r="A5" i="173"/>
  <c r="G37" i="173"/>
  <c r="A38" i="173"/>
  <c r="A6" i="173"/>
  <c r="G38" i="173"/>
  <c r="A39" i="173"/>
  <c r="A7" i="173"/>
  <c r="G39" i="173"/>
  <c r="A40" i="173"/>
  <c r="A8" i="173"/>
  <c r="G40" i="173"/>
  <c r="A41" i="173"/>
  <c r="G41" i="173"/>
  <c r="A43" i="173"/>
  <c r="G43" i="173"/>
  <c r="A44" i="173"/>
  <c r="G44" i="173"/>
  <c r="A45" i="173"/>
  <c r="A13" i="173"/>
  <c r="G45" i="173"/>
  <c r="A46" i="173"/>
  <c r="G46" i="173"/>
  <c r="A47" i="173"/>
  <c r="A15" i="173"/>
  <c r="G47" i="173"/>
  <c r="A48" i="173"/>
  <c r="A16" i="173"/>
  <c r="G48" i="173"/>
  <c r="A49" i="173"/>
  <c r="A17" i="173"/>
  <c r="G49" i="173"/>
  <c r="A51" i="173"/>
  <c r="A19" i="173"/>
  <c r="G51" i="173"/>
  <c r="A52" i="173"/>
  <c r="A20" i="173"/>
  <c r="G52" i="173"/>
  <c r="A53" i="173"/>
  <c r="G53" i="173"/>
  <c r="A55" i="173"/>
  <c r="G55" i="173"/>
  <c r="A56" i="173"/>
  <c r="A24" i="173"/>
  <c r="G56" i="173"/>
  <c r="A57" i="173"/>
  <c r="A25" i="173"/>
  <c r="G57" i="173"/>
  <c r="A59" i="173"/>
  <c r="G59" i="173"/>
  <c r="A60" i="173"/>
  <c r="A28" i="173"/>
  <c r="G60" i="173"/>
  <c r="A61" i="173"/>
  <c r="G61" i="173"/>
  <c r="A3" i="173"/>
  <c r="B3" i="173"/>
  <c r="Y3" i="173"/>
  <c r="B4" i="173"/>
  <c r="C30" i="173"/>
  <c r="D30" i="173"/>
  <c r="G30" i="173"/>
  <c r="M30" i="173"/>
  <c r="O30" i="173"/>
  <c r="P30" i="173"/>
  <c r="R30" i="173"/>
  <c r="S30" i="173"/>
  <c r="T30" i="173"/>
  <c r="W30" i="173"/>
  <c r="B5" i="173"/>
  <c r="E30" i="173"/>
  <c r="K30" i="173"/>
  <c r="U30" i="173"/>
  <c r="B6" i="173"/>
  <c r="Y6" i="173"/>
  <c r="N30" i="173"/>
  <c r="B7" i="173"/>
  <c r="Y7" i="173"/>
  <c r="B8" i="173"/>
  <c r="Y8" i="173"/>
  <c r="A9" i="173"/>
  <c r="B9" i="173"/>
  <c r="Y9" i="173"/>
  <c r="B10" i="173"/>
  <c r="A11" i="173"/>
  <c r="B11" i="173"/>
  <c r="Y11" i="173"/>
  <c r="A12" i="173"/>
  <c r="B12" i="173"/>
  <c r="Y12" i="173"/>
  <c r="B13" i="173"/>
  <c r="Y13" i="173"/>
  <c r="A14" i="173"/>
  <c r="B14" i="173"/>
  <c r="Y14" i="173"/>
  <c r="B15" i="173"/>
  <c r="Y15" i="173"/>
  <c r="B16" i="173"/>
  <c r="Y16" i="173"/>
  <c r="J30" i="173"/>
  <c r="B17" i="173"/>
  <c r="Y17" i="173"/>
  <c r="B18" i="173"/>
  <c r="B19" i="173"/>
  <c r="Y19" i="173"/>
  <c r="B20" i="173"/>
  <c r="Y20" i="173"/>
  <c r="A21" i="173"/>
  <c r="B21" i="173"/>
  <c r="Y21" i="173"/>
  <c r="B22" i="173"/>
  <c r="A23" i="173"/>
  <c r="B23" i="173"/>
  <c r="Y23" i="173"/>
  <c r="F30" i="173"/>
  <c r="Q30" i="173"/>
  <c r="V30" i="173"/>
  <c r="B24" i="173"/>
  <c r="Y24" i="173"/>
  <c r="H30" i="173"/>
  <c r="X30" i="173"/>
  <c r="B25" i="173"/>
  <c r="Y25" i="173"/>
  <c r="B26" i="173"/>
  <c r="A27" i="173"/>
  <c r="B27" i="173"/>
  <c r="Y27" i="173"/>
  <c r="B28" i="173"/>
  <c r="Y28" i="173"/>
  <c r="A29" i="173"/>
  <c r="B29" i="173"/>
  <c r="Y29" i="173"/>
  <c r="L30" i="173"/>
  <c r="A35" i="172"/>
  <c r="G35" i="172"/>
  <c r="A36" i="172"/>
  <c r="G36" i="172"/>
  <c r="A37" i="172"/>
  <c r="A5" i="172"/>
  <c r="G37" i="172"/>
  <c r="A38" i="172"/>
  <c r="A6" i="172"/>
  <c r="G38" i="172"/>
  <c r="A39" i="172"/>
  <c r="A7" i="172"/>
  <c r="G39" i="172"/>
  <c r="A40" i="172"/>
  <c r="A8" i="172"/>
  <c r="G40" i="172"/>
  <c r="A41" i="172"/>
  <c r="A9" i="172"/>
  <c r="G41" i="172"/>
  <c r="A43" i="172"/>
  <c r="A11" i="172"/>
  <c r="G43" i="172"/>
  <c r="A44" i="172"/>
  <c r="G44" i="172"/>
  <c r="A45" i="172"/>
  <c r="A13" i="172"/>
  <c r="G45" i="172"/>
  <c r="A46" i="172"/>
  <c r="G46" i="172"/>
  <c r="A47" i="172"/>
  <c r="A15" i="172"/>
  <c r="G47" i="172"/>
  <c r="A48" i="172"/>
  <c r="A16" i="172"/>
  <c r="G48" i="172"/>
  <c r="A49" i="172"/>
  <c r="A17" i="172"/>
  <c r="G49" i="172"/>
  <c r="A51" i="172"/>
  <c r="A19" i="172"/>
  <c r="G51" i="172"/>
  <c r="A52" i="172"/>
  <c r="A20" i="172"/>
  <c r="G52" i="172"/>
  <c r="A53" i="172"/>
  <c r="G53" i="172"/>
  <c r="A55" i="172"/>
  <c r="G55" i="172"/>
  <c r="A56" i="172"/>
  <c r="A24" i="172"/>
  <c r="G56" i="172"/>
  <c r="A57" i="172"/>
  <c r="G57" i="172"/>
  <c r="A59" i="172"/>
  <c r="A27" i="172"/>
  <c r="G59" i="172"/>
  <c r="A60" i="172"/>
  <c r="G60" i="172"/>
  <c r="A61" i="172"/>
  <c r="A29" i="172"/>
  <c r="G61" i="172"/>
  <c r="A3" i="172"/>
  <c r="B3" i="172"/>
  <c r="C30" i="172"/>
  <c r="Y3" i="172"/>
  <c r="M30" i="172"/>
  <c r="R30" i="172"/>
  <c r="S30" i="172"/>
  <c r="A4" i="172"/>
  <c r="B4" i="172"/>
  <c r="D30" i="172"/>
  <c r="E30" i="172"/>
  <c r="F30" i="172"/>
  <c r="G30" i="172"/>
  <c r="H30" i="172"/>
  <c r="I30" i="172"/>
  <c r="T30" i="172"/>
  <c r="U30" i="172"/>
  <c r="V30" i="172"/>
  <c r="W30" i="172"/>
  <c r="X30" i="172"/>
  <c r="B5" i="172"/>
  <c r="Y5" i="172"/>
  <c r="O30" i="172"/>
  <c r="P30" i="172"/>
  <c r="B6" i="172"/>
  <c r="Y6" i="172"/>
  <c r="B7" i="172"/>
  <c r="Y7" i="172"/>
  <c r="N30" i="172"/>
  <c r="B8" i="172"/>
  <c r="Y8" i="172"/>
  <c r="B9" i="172"/>
  <c r="Y9" i="172"/>
  <c r="L30" i="172"/>
  <c r="B10" i="172"/>
  <c r="B11" i="172"/>
  <c r="Y11" i="172"/>
  <c r="A12" i="172"/>
  <c r="B12" i="172"/>
  <c r="Y12" i="172"/>
  <c r="B13" i="172"/>
  <c r="Y13" i="172"/>
  <c r="A14" i="172"/>
  <c r="B14" i="172"/>
  <c r="Y14" i="172"/>
  <c r="B15" i="172"/>
  <c r="Y15" i="172"/>
  <c r="B16" i="172"/>
  <c r="Y16" i="172"/>
  <c r="B17" i="172"/>
  <c r="Y17" i="172"/>
  <c r="J30" i="172"/>
  <c r="B18" i="172"/>
  <c r="B19" i="172"/>
  <c r="Y19" i="172"/>
  <c r="B20" i="172"/>
  <c r="Y20" i="172"/>
  <c r="A21" i="172"/>
  <c r="B21" i="172"/>
  <c r="Y21" i="172"/>
  <c r="B22" i="172"/>
  <c r="A23" i="172"/>
  <c r="B23" i="172"/>
  <c r="Y23" i="172"/>
  <c r="B24" i="172"/>
  <c r="Y24" i="172"/>
  <c r="A25" i="172"/>
  <c r="B25" i="172"/>
  <c r="Y25" i="172"/>
  <c r="B26" i="172"/>
  <c r="B27" i="172"/>
  <c r="Y27" i="172"/>
  <c r="A28" i="172"/>
  <c r="B28" i="172"/>
  <c r="Y28" i="172"/>
  <c r="B29" i="172"/>
  <c r="Y29" i="172"/>
  <c r="Q30" i="172"/>
  <c r="Y21" i="178"/>
  <c r="Y20" i="178"/>
  <c r="Y19" i="178"/>
  <c r="Y12" i="178"/>
  <c r="O30" i="178"/>
  <c r="Y11" i="178"/>
  <c r="N30" i="178"/>
  <c r="V30" i="178"/>
  <c r="F30" i="178"/>
  <c r="Y7" i="178"/>
  <c r="M30" i="178"/>
  <c r="Y6" i="178"/>
  <c r="L30" i="178"/>
  <c r="U30" i="178"/>
  <c r="E30" i="178"/>
  <c r="T30" i="178"/>
  <c r="D30" i="178"/>
  <c r="Y5" i="178"/>
  <c r="R30" i="178"/>
  <c r="I30" i="178"/>
  <c r="W30" i="178"/>
  <c r="G30" i="178"/>
  <c r="S30" i="178"/>
  <c r="C30" i="178"/>
  <c r="P30" i="178"/>
  <c r="J30" i="178"/>
  <c r="K30" i="178"/>
  <c r="Q30" i="178"/>
  <c r="X30" i="178"/>
  <c r="H30" i="178"/>
  <c r="Y4" i="178"/>
  <c r="Y3" i="178"/>
  <c r="Y4" i="177"/>
  <c r="Y30" i="177"/>
  <c r="K30" i="177"/>
  <c r="Y30" i="176"/>
  <c r="Y30" i="175"/>
  <c r="P30" i="175"/>
  <c r="Y30" i="174"/>
  <c r="P30" i="174"/>
  <c r="J30" i="174"/>
  <c r="Y4" i="173"/>
  <c r="Y5" i="173"/>
  <c r="Y30" i="173"/>
  <c r="I30" i="173"/>
  <c r="K30" i="172"/>
  <c r="Y4" i="172"/>
  <c r="Y30" i="172"/>
  <c r="Y30" i="178"/>
  <c r="A49" i="44"/>
  <c r="A8" i="44"/>
  <c r="G49" i="44"/>
  <c r="A50" i="44"/>
  <c r="A9" i="44"/>
  <c r="G50" i="44"/>
  <c r="A51" i="44"/>
  <c r="A10" i="44"/>
  <c r="G51" i="44"/>
  <c r="A52" i="44"/>
  <c r="A11" i="44"/>
  <c r="G52" i="44"/>
  <c r="A53" i="44"/>
  <c r="A12" i="44"/>
  <c r="G53" i="44"/>
  <c r="G46" i="44"/>
  <c r="A54" i="44"/>
  <c r="A13" i="44"/>
  <c r="G54" i="44"/>
  <c r="A55" i="44"/>
  <c r="A14" i="44"/>
  <c r="G55" i="44"/>
  <c r="A56" i="44"/>
  <c r="A15" i="44"/>
  <c r="G56" i="44"/>
  <c r="A57" i="44"/>
  <c r="A16" i="44"/>
  <c r="G57" i="44"/>
  <c r="G63" i="135"/>
  <c r="G64" i="135"/>
  <c r="G65" i="135"/>
  <c r="G66" i="135"/>
  <c r="G67" i="135"/>
  <c r="G68" i="135"/>
  <c r="G69" i="135"/>
  <c r="G70" i="135"/>
  <c r="G71" i="135"/>
  <c r="G72" i="135"/>
  <c r="G73" i="135"/>
  <c r="G74" i="135"/>
  <c r="G75" i="135"/>
  <c r="G76" i="135"/>
  <c r="G77" i="135"/>
  <c r="G78" i="135"/>
  <c r="B3" i="44"/>
  <c r="B4" i="44"/>
  <c r="B5" i="44"/>
  <c r="B6" i="44"/>
  <c r="B7" i="44"/>
  <c r="A112" i="102"/>
  <c r="A28" i="102"/>
  <c r="G112" i="102"/>
  <c r="A113" i="102"/>
  <c r="A29" i="102"/>
  <c r="G113" i="102"/>
  <c r="X29" i="152"/>
  <c r="W29" i="152"/>
  <c r="V29" i="152"/>
  <c r="U29" i="152"/>
  <c r="T29" i="152"/>
  <c r="S29" i="152"/>
  <c r="R29" i="152"/>
  <c r="Q29" i="152"/>
  <c r="P29" i="152"/>
  <c r="O29" i="152"/>
  <c r="N29" i="152"/>
  <c r="M29" i="152"/>
  <c r="L29" i="152"/>
  <c r="K29" i="152"/>
  <c r="J29" i="152"/>
  <c r="I29" i="152"/>
  <c r="H29" i="152"/>
  <c r="G29" i="152"/>
  <c r="F29" i="152"/>
  <c r="E29" i="152"/>
  <c r="D29" i="152"/>
  <c r="C29" i="152"/>
  <c r="X28" i="152"/>
  <c r="W28" i="152"/>
  <c r="V28" i="152"/>
  <c r="U28" i="152"/>
  <c r="T28" i="152"/>
  <c r="S28" i="152"/>
  <c r="R28" i="152"/>
  <c r="Q28" i="152"/>
  <c r="P28" i="152"/>
  <c r="O28" i="152"/>
  <c r="N28" i="152"/>
  <c r="M28" i="152"/>
  <c r="L28" i="152"/>
  <c r="K28" i="152"/>
  <c r="J28" i="152"/>
  <c r="I28" i="152"/>
  <c r="H28" i="152"/>
  <c r="G28" i="152"/>
  <c r="F28" i="152"/>
  <c r="E28" i="152"/>
  <c r="D28" i="152"/>
  <c r="C28" i="152"/>
  <c r="X27" i="152"/>
  <c r="W27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X25" i="152"/>
  <c r="W25" i="152"/>
  <c r="V25" i="152"/>
  <c r="U25" i="152"/>
  <c r="T25" i="152"/>
  <c r="S25" i="152"/>
  <c r="R25" i="152"/>
  <c r="Q25" i="152"/>
  <c r="P25" i="152"/>
  <c r="O25" i="152"/>
  <c r="N25" i="152"/>
  <c r="M25" i="152"/>
  <c r="L25" i="152"/>
  <c r="K25" i="152"/>
  <c r="J25" i="152"/>
  <c r="I25" i="152"/>
  <c r="H25" i="152"/>
  <c r="G25" i="152"/>
  <c r="F25" i="152"/>
  <c r="E25" i="152"/>
  <c r="D25" i="152"/>
  <c r="C25" i="152"/>
  <c r="X24" i="152"/>
  <c r="W24" i="152"/>
  <c r="V24" i="152"/>
  <c r="U24" i="152"/>
  <c r="T24" i="152"/>
  <c r="S24" i="152"/>
  <c r="R24" i="152"/>
  <c r="Q24" i="152"/>
  <c r="P24" i="152"/>
  <c r="O24" i="152"/>
  <c r="N24" i="152"/>
  <c r="M24" i="152"/>
  <c r="L24" i="152"/>
  <c r="K24" i="152"/>
  <c r="J24" i="152"/>
  <c r="I24" i="152"/>
  <c r="H24" i="152"/>
  <c r="G24" i="152"/>
  <c r="F24" i="152"/>
  <c r="E24" i="152"/>
  <c r="D24" i="152"/>
  <c r="C24" i="152"/>
  <c r="X23" i="152"/>
  <c r="W23" i="152"/>
  <c r="V23" i="152"/>
  <c r="U23" i="152"/>
  <c r="T23" i="152"/>
  <c r="S23" i="152"/>
  <c r="R23" i="152"/>
  <c r="Q23" i="152"/>
  <c r="P23" i="152"/>
  <c r="O23" i="152"/>
  <c r="N23" i="152"/>
  <c r="M23" i="152"/>
  <c r="L23" i="152"/>
  <c r="K23" i="152"/>
  <c r="J23" i="152"/>
  <c r="I23" i="152"/>
  <c r="H23" i="152"/>
  <c r="G23" i="152"/>
  <c r="F23" i="152"/>
  <c r="E23" i="152"/>
  <c r="D23" i="152"/>
  <c r="C23" i="152"/>
  <c r="X20" i="152"/>
  <c r="W20" i="152"/>
  <c r="V20" i="152"/>
  <c r="U20" i="152"/>
  <c r="T20" i="152"/>
  <c r="S20" i="152"/>
  <c r="R20" i="152"/>
  <c r="Q20" i="152"/>
  <c r="P20" i="152"/>
  <c r="O20" i="152"/>
  <c r="N20" i="152"/>
  <c r="M20" i="152"/>
  <c r="L20" i="152"/>
  <c r="K20" i="152"/>
  <c r="J20" i="152"/>
  <c r="I20" i="152"/>
  <c r="H20" i="152"/>
  <c r="G20" i="152"/>
  <c r="F20" i="152"/>
  <c r="E20" i="152"/>
  <c r="D20" i="152"/>
  <c r="C20" i="152"/>
  <c r="X19" i="152"/>
  <c r="X21" i="152"/>
  <c r="W19" i="152"/>
  <c r="W21" i="152"/>
  <c r="V19" i="152"/>
  <c r="V21" i="152"/>
  <c r="U19" i="152"/>
  <c r="U21" i="152"/>
  <c r="T19" i="152"/>
  <c r="T21" i="152"/>
  <c r="S19" i="152"/>
  <c r="S21" i="152"/>
  <c r="R19" i="152"/>
  <c r="R21" i="152"/>
  <c r="Q19" i="152"/>
  <c r="Q21" i="152"/>
  <c r="P19" i="152"/>
  <c r="P21" i="152"/>
  <c r="O19" i="152"/>
  <c r="O21" i="152"/>
  <c r="N19" i="152"/>
  <c r="N21" i="152"/>
  <c r="M19" i="152"/>
  <c r="M21" i="152"/>
  <c r="L19" i="152"/>
  <c r="L21" i="152"/>
  <c r="K19" i="152"/>
  <c r="K21" i="152"/>
  <c r="J19" i="152"/>
  <c r="J21" i="152"/>
  <c r="I19" i="152"/>
  <c r="I21" i="152"/>
  <c r="H19" i="152"/>
  <c r="H21" i="152"/>
  <c r="G19" i="152"/>
  <c r="G21" i="152"/>
  <c r="F19" i="152"/>
  <c r="F21" i="152"/>
  <c r="E19" i="152"/>
  <c r="E21" i="152"/>
  <c r="D19" i="152"/>
  <c r="D21" i="152"/>
  <c r="C19" i="152"/>
  <c r="C21" i="152"/>
  <c r="X17" i="152"/>
  <c r="W17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X16" i="152"/>
  <c r="W16" i="152"/>
  <c r="V16" i="152"/>
  <c r="U16" i="152"/>
  <c r="T16" i="152"/>
  <c r="S16" i="152"/>
  <c r="R16" i="152"/>
  <c r="Q16" i="152"/>
  <c r="P16" i="152"/>
  <c r="O16" i="152"/>
  <c r="N16" i="152"/>
  <c r="M16" i="152"/>
  <c r="L16" i="152"/>
  <c r="K16" i="152"/>
  <c r="J16" i="152"/>
  <c r="I16" i="152"/>
  <c r="H16" i="152"/>
  <c r="G16" i="152"/>
  <c r="F16" i="152"/>
  <c r="E16" i="152"/>
  <c r="D16" i="152"/>
  <c r="C16" i="152"/>
  <c r="X15" i="152"/>
  <c r="W15" i="152"/>
  <c r="V15" i="152"/>
  <c r="U15" i="152"/>
  <c r="T15" i="152"/>
  <c r="S15" i="152"/>
  <c r="R15" i="152"/>
  <c r="Q15" i="152"/>
  <c r="P15" i="152"/>
  <c r="O15" i="152"/>
  <c r="N15" i="152"/>
  <c r="M15" i="152"/>
  <c r="L15" i="152"/>
  <c r="K15" i="152"/>
  <c r="J15" i="152"/>
  <c r="I15" i="152"/>
  <c r="H15" i="152"/>
  <c r="G15" i="152"/>
  <c r="F15" i="152"/>
  <c r="E15" i="152"/>
  <c r="D15" i="152"/>
  <c r="C15" i="152"/>
  <c r="X14" i="152"/>
  <c r="W14" i="152"/>
  <c r="V14" i="152"/>
  <c r="U14" i="152"/>
  <c r="T14" i="152"/>
  <c r="S14" i="152"/>
  <c r="R14" i="152"/>
  <c r="Q14" i="152"/>
  <c r="P14" i="152"/>
  <c r="O14" i="152"/>
  <c r="N14" i="152"/>
  <c r="M14" i="152"/>
  <c r="L14" i="152"/>
  <c r="K14" i="152"/>
  <c r="J14" i="152"/>
  <c r="I14" i="152"/>
  <c r="H14" i="152"/>
  <c r="G14" i="152"/>
  <c r="F14" i="152"/>
  <c r="E14" i="152"/>
  <c r="D14" i="152"/>
  <c r="C14" i="152"/>
  <c r="X13" i="152"/>
  <c r="W13" i="152"/>
  <c r="V13" i="152"/>
  <c r="U13" i="152"/>
  <c r="T13" i="152"/>
  <c r="S13" i="152"/>
  <c r="R13" i="152"/>
  <c r="Q13" i="152"/>
  <c r="P13" i="152"/>
  <c r="O13" i="152"/>
  <c r="N13" i="152"/>
  <c r="M13" i="152"/>
  <c r="L13" i="152"/>
  <c r="K13" i="152"/>
  <c r="J13" i="152"/>
  <c r="I13" i="152"/>
  <c r="H13" i="152"/>
  <c r="G13" i="152"/>
  <c r="F13" i="152"/>
  <c r="E13" i="152"/>
  <c r="D13" i="152"/>
  <c r="C13" i="152"/>
  <c r="X12" i="152"/>
  <c r="W12" i="152"/>
  <c r="V12" i="152"/>
  <c r="U12" i="152"/>
  <c r="T12" i="152"/>
  <c r="S12" i="152"/>
  <c r="R12" i="152"/>
  <c r="Q12" i="152"/>
  <c r="P12" i="152"/>
  <c r="O12" i="152"/>
  <c r="N12" i="152"/>
  <c r="M12" i="152"/>
  <c r="L12" i="152"/>
  <c r="K12" i="152"/>
  <c r="J12" i="152"/>
  <c r="I12" i="152"/>
  <c r="H12" i="152"/>
  <c r="G12" i="152"/>
  <c r="F12" i="152"/>
  <c r="E12" i="152"/>
  <c r="D12" i="152"/>
  <c r="C12" i="152"/>
  <c r="X11" i="152"/>
  <c r="W11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X9" i="152"/>
  <c r="W9" i="152"/>
  <c r="V9" i="152"/>
  <c r="U9" i="152"/>
  <c r="T9" i="152"/>
  <c r="S9" i="152"/>
  <c r="R9" i="152"/>
  <c r="Q9" i="152"/>
  <c r="P9" i="152"/>
  <c r="O9" i="152"/>
  <c r="N9" i="152"/>
  <c r="M9" i="152"/>
  <c r="L9" i="152"/>
  <c r="K9" i="152"/>
  <c r="J9" i="152"/>
  <c r="I9" i="152"/>
  <c r="H9" i="152"/>
  <c r="G9" i="152"/>
  <c r="F9" i="152"/>
  <c r="E9" i="152"/>
  <c r="D9" i="152"/>
  <c r="C9" i="152"/>
  <c r="X8" i="152"/>
  <c r="W8" i="152"/>
  <c r="V8" i="152"/>
  <c r="U8" i="152"/>
  <c r="T8" i="152"/>
  <c r="S8" i="152"/>
  <c r="R8" i="152"/>
  <c r="Q8" i="152"/>
  <c r="P8" i="152"/>
  <c r="O8" i="152"/>
  <c r="N8" i="152"/>
  <c r="M8" i="152"/>
  <c r="L8" i="152"/>
  <c r="K8" i="152"/>
  <c r="J8" i="152"/>
  <c r="I8" i="152"/>
  <c r="H8" i="152"/>
  <c r="G8" i="152"/>
  <c r="F8" i="152"/>
  <c r="E8" i="152"/>
  <c r="D8" i="152"/>
  <c r="C8" i="152"/>
  <c r="X7" i="152"/>
  <c r="W7" i="152"/>
  <c r="V7" i="152"/>
  <c r="U7" i="152"/>
  <c r="T7" i="152"/>
  <c r="S7" i="152"/>
  <c r="R7" i="152"/>
  <c r="Q7" i="152"/>
  <c r="P7" i="152"/>
  <c r="O7" i="152"/>
  <c r="N7" i="152"/>
  <c r="M7" i="152"/>
  <c r="L7" i="152"/>
  <c r="K7" i="152"/>
  <c r="J7" i="152"/>
  <c r="I7" i="152"/>
  <c r="H7" i="152"/>
  <c r="G7" i="152"/>
  <c r="F7" i="152"/>
  <c r="E7" i="152"/>
  <c r="D7" i="152"/>
  <c r="C7" i="152"/>
  <c r="X6" i="152"/>
  <c r="W6" i="152"/>
  <c r="V6" i="152"/>
  <c r="U6" i="152"/>
  <c r="T6" i="152"/>
  <c r="S6" i="152"/>
  <c r="R6" i="152"/>
  <c r="Q6" i="152"/>
  <c r="P6" i="152"/>
  <c r="O6" i="152"/>
  <c r="N6" i="152"/>
  <c r="M6" i="152"/>
  <c r="L6" i="152"/>
  <c r="K6" i="152"/>
  <c r="J6" i="152"/>
  <c r="I6" i="152"/>
  <c r="H6" i="152"/>
  <c r="G6" i="152"/>
  <c r="F6" i="152"/>
  <c r="E6" i="152"/>
  <c r="D6" i="152"/>
  <c r="C6" i="152"/>
  <c r="X5" i="152"/>
  <c r="W5" i="152"/>
  <c r="V5" i="152"/>
  <c r="U5" i="152"/>
  <c r="T5" i="152"/>
  <c r="S5" i="152"/>
  <c r="R5" i="152"/>
  <c r="Q5" i="152"/>
  <c r="P5" i="152"/>
  <c r="O5" i="152"/>
  <c r="N5" i="152"/>
  <c r="M5" i="152"/>
  <c r="L5" i="152"/>
  <c r="K5" i="152"/>
  <c r="J5" i="152"/>
  <c r="I5" i="152"/>
  <c r="H5" i="152"/>
  <c r="G5" i="152"/>
  <c r="F5" i="152"/>
  <c r="E5" i="152"/>
  <c r="D5" i="152"/>
  <c r="C5" i="152"/>
  <c r="X4" i="152"/>
  <c r="W4" i="152"/>
  <c r="V4" i="152"/>
  <c r="U4" i="152"/>
  <c r="T4" i="152"/>
  <c r="S4" i="152"/>
  <c r="R4" i="152"/>
  <c r="Q4" i="152"/>
  <c r="P4" i="152"/>
  <c r="O4" i="152"/>
  <c r="N4" i="152"/>
  <c r="M4" i="152"/>
  <c r="L4" i="152"/>
  <c r="K4" i="152"/>
  <c r="J4" i="152"/>
  <c r="I4" i="152"/>
  <c r="H4" i="152"/>
  <c r="G4" i="152"/>
  <c r="F4" i="152"/>
  <c r="E4" i="152"/>
  <c r="D4" i="152"/>
  <c r="C4" i="152"/>
  <c r="X3" i="152"/>
  <c r="W3" i="152"/>
  <c r="V3" i="152"/>
  <c r="U3" i="152"/>
  <c r="T3" i="152"/>
  <c r="S3" i="152"/>
  <c r="R3" i="152"/>
  <c r="Q3" i="152"/>
  <c r="P3" i="152"/>
  <c r="O3" i="152"/>
  <c r="N3" i="152"/>
  <c r="M3" i="152"/>
  <c r="L3" i="152"/>
  <c r="K3" i="152"/>
  <c r="J3" i="152"/>
  <c r="I3" i="152"/>
  <c r="H3" i="152"/>
  <c r="G3" i="152"/>
  <c r="F3" i="152"/>
  <c r="E3" i="152"/>
  <c r="D3" i="152"/>
  <c r="C3" i="152"/>
  <c r="X69" i="100"/>
  <c r="W69" i="100"/>
  <c r="V69" i="100"/>
  <c r="U69" i="100"/>
  <c r="T69" i="100"/>
  <c r="S69" i="100"/>
  <c r="R69" i="100"/>
  <c r="Q69" i="100"/>
  <c r="P69" i="100"/>
  <c r="O69" i="100"/>
  <c r="N69" i="100"/>
  <c r="M69" i="100"/>
  <c r="L69" i="100"/>
  <c r="K69" i="100"/>
  <c r="J69" i="100"/>
  <c r="I69" i="100"/>
  <c r="H69" i="100"/>
  <c r="G69" i="100"/>
  <c r="F69" i="100"/>
  <c r="E69" i="100"/>
  <c r="D69" i="100"/>
  <c r="C69" i="100"/>
  <c r="X3" i="100"/>
  <c r="W3" i="100"/>
  <c r="V3" i="100"/>
  <c r="T3" i="100"/>
  <c r="S3" i="100"/>
  <c r="R3" i="100"/>
  <c r="Q3" i="100"/>
  <c r="P3" i="100"/>
  <c r="O3" i="100"/>
  <c r="N3" i="100"/>
  <c r="M3" i="100"/>
  <c r="L3" i="100"/>
  <c r="K3" i="100"/>
  <c r="J3" i="100"/>
  <c r="I3" i="100"/>
  <c r="H3" i="100"/>
  <c r="G3" i="100"/>
  <c r="F3" i="100"/>
  <c r="E3" i="100"/>
  <c r="D3" i="100"/>
  <c r="C3" i="100"/>
  <c r="X29" i="150"/>
  <c r="W29" i="150"/>
  <c r="V29" i="150"/>
  <c r="U29" i="150"/>
  <c r="T29" i="150"/>
  <c r="S29" i="150"/>
  <c r="R29" i="150"/>
  <c r="Q29" i="150"/>
  <c r="P29" i="150"/>
  <c r="O29" i="150"/>
  <c r="N29" i="150"/>
  <c r="M29" i="150"/>
  <c r="L29" i="150"/>
  <c r="K29" i="150"/>
  <c r="J29" i="150"/>
  <c r="I29" i="150"/>
  <c r="H29" i="150"/>
  <c r="G29" i="150"/>
  <c r="F29" i="150"/>
  <c r="E29" i="150"/>
  <c r="D29" i="150"/>
  <c r="C29" i="150"/>
  <c r="X28" i="150"/>
  <c r="W28" i="150"/>
  <c r="V28" i="150"/>
  <c r="U28" i="150"/>
  <c r="T28" i="150"/>
  <c r="S28" i="150"/>
  <c r="R28" i="150"/>
  <c r="Q28" i="150"/>
  <c r="P28" i="150"/>
  <c r="O28" i="150"/>
  <c r="N28" i="150"/>
  <c r="M28" i="150"/>
  <c r="L28" i="150"/>
  <c r="K28" i="150"/>
  <c r="J28" i="150"/>
  <c r="I28" i="150"/>
  <c r="H28" i="150"/>
  <c r="G28" i="150"/>
  <c r="F28" i="150"/>
  <c r="E28" i="150"/>
  <c r="D28" i="150"/>
  <c r="C28" i="150"/>
  <c r="X27" i="150"/>
  <c r="W27" i="150"/>
  <c r="V27" i="150"/>
  <c r="U27" i="150"/>
  <c r="T27" i="150"/>
  <c r="S27" i="150"/>
  <c r="R27" i="150"/>
  <c r="Q27" i="150"/>
  <c r="P27" i="150"/>
  <c r="O27" i="150"/>
  <c r="N27" i="150"/>
  <c r="M27" i="150"/>
  <c r="L27" i="150"/>
  <c r="K27" i="150"/>
  <c r="J27" i="150"/>
  <c r="I27" i="150"/>
  <c r="H27" i="150"/>
  <c r="G27" i="150"/>
  <c r="F27" i="150"/>
  <c r="E27" i="150"/>
  <c r="D27" i="150"/>
  <c r="C27" i="150"/>
  <c r="X25" i="150"/>
  <c r="W25" i="150"/>
  <c r="V25" i="150"/>
  <c r="U25" i="150"/>
  <c r="T25" i="150"/>
  <c r="S25" i="150"/>
  <c r="R25" i="150"/>
  <c r="Q25" i="150"/>
  <c r="P25" i="150"/>
  <c r="O25" i="150"/>
  <c r="N25" i="150"/>
  <c r="M25" i="150"/>
  <c r="L25" i="150"/>
  <c r="K25" i="150"/>
  <c r="J25" i="150"/>
  <c r="I25" i="150"/>
  <c r="H25" i="150"/>
  <c r="G25" i="150"/>
  <c r="F25" i="150"/>
  <c r="E25" i="150"/>
  <c r="D25" i="150"/>
  <c r="C25" i="150"/>
  <c r="X24" i="150"/>
  <c r="W24" i="150"/>
  <c r="V24" i="150"/>
  <c r="U24" i="150"/>
  <c r="T24" i="150"/>
  <c r="S24" i="150"/>
  <c r="R24" i="150"/>
  <c r="Q24" i="150"/>
  <c r="P24" i="150"/>
  <c r="O24" i="150"/>
  <c r="N24" i="150"/>
  <c r="M24" i="150"/>
  <c r="L24" i="150"/>
  <c r="K24" i="150"/>
  <c r="J24" i="150"/>
  <c r="I24" i="150"/>
  <c r="H24" i="150"/>
  <c r="G24" i="150"/>
  <c r="F24" i="150"/>
  <c r="E24" i="150"/>
  <c r="D24" i="150"/>
  <c r="C24" i="150"/>
  <c r="X23" i="150"/>
  <c r="W23" i="150"/>
  <c r="V23" i="150"/>
  <c r="U23" i="150"/>
  <c r="T23" i="150"/>
  <c r="S23" i="150"/>
  <c r="R23" i="150"/>
  <c r="Q23" i="150"/>
  <c r="P23" i="150"/>
  <c r="O23" i="150"/>
  <c r="N23" i="150"/>
  <c r="M23" i="150"/>
  <c r="L23" i="150"/>
  <c r="K23" i="150"/>
  <c r="J23" i="150"/>
  <c r="I23" i="150"/>
  <c r="H23" i="150"/>
  <c r="G23" i="150"/>
  <c r="F23" i="150"/>
  <c r="E23" i="150"/>
  <c r="D23" i="150"/>
  <c r="C23" i="150"/>
  <c r="X20" i="150"/>
  <c r="W20" i="150"/>
  <c r="V20" i="150"/>
  <c r="U20" i="150"/>
  <c r="T20" i="150"/>
  <c r="S20" i="150"/>
  <c r="R20" i="150"/>
  <c r="Q20" i="150"/>
  <c r="P20" i="150"/>
  <c r="O20" i="150"/>
  <c r="N20" i="150"/>
  <c r="M20" i="150"/>
  <c r="L20" i="150"/>
  <c r="K20" i="150"/>
  <c r="J20" i="150"/>
  <c r="I20" i="150"/>
  <c r="H20" i="150"/>
  <c r="G20" i="150"/>
  <c r="F20" i="150"/>
  <c r="E20" i="150"/>
  <c r="D20" i="150"/>
  <c r="C20" i="150"/>
  <c r="X19" i="150"/>
  <c r="X21" i="150"/>
  <c r="W19" i="150"/>
  <c r="W21" i="150"/>
  <c r="V19" i="150"/>
  <c r="V21" i="150"/>
  <c r="U19" i="150"/>
  <c r="U21" i="150"/>
  <c r="T19" i="150"/>
  <c r="T21" i="150"/>
  <c r="S19" i="150"/>
  <c r="S21" i="150"/>
  <c r="R19" i="150"/>
  <c r="R21" i="150"/>
  <c r="Q19" i="150"/>
  <c r="Q21" i="150"/>
  <c r="P19" i="150"/>
  <c r="P21" i="150"/>
  <c r="O19" i="150"/>
  <c r="O21" i="150"/>
  <c r="N19" i="150"/>
  <c r="N21" i="150"/>
  <c r="M19" i="150"/>
  <c r="M21" i="150"/>
  <c r="L19" i="150"/>
  <c r="L21" i="150"/>
  <c r="K19" i="150"/>
  <c r="K21" i="150"/>
  <c r="J19" i="150"/>
  <c r="J21" i="150"/>
  <c r="I19" i="150"/>
  <c r="I21" i="150"/>
  <c r="H19" i="150"/>
  <c r="H21" i="150"/>
  <c r="G19" i="150"/>
  <c r="G21" i="150"/>
  <c r="F19" i="150"/>
  <c r="F21" i="150"/>
  <c r="E19" i="150"/>
  <c r="E21" i="150"/>
  <c r="D19" i="150"/>
  <c r="D21" i="150"/>
  <c r="C19" i="150"/>
  <c r="C21" i="150"/>
  <c r="X17" i="150"/>
  <c r="W17" i="150"/>
  <c r="V17" i="150"/>
  <c r="U17" i="150"/>
  <c r="T17" i="150"/>
  <c r="S17" i="150"/>
  <c r="R17" i="150"/>
  <c r="Q17" i="150"/>
  <c r="P17" i="150"/>
  <c r="O17" i="150"/>
  <c r="N17" i="150"/>
  <c r="M17" i="150"/>
  <c r="L17" i="150"/>
  <c r="K17" i="150"/>
  <c r="J17" i="150"/>
  <c r="I17" i="150"/>
  <c r="H17" i="150"/>
  <c r="G17" i="150"/>
  <c r="F17" i="150"/>
  <c r="E17" i="150"/>
  <c r="D17" i="150"/>
  <c r="C17" i="150"/>
  <c r="X16" i="150"/>
  <c r="W16" i="150"/>
  <c r="V16" i="150"/>
  <c r="U16" i="150"/>
  <c r="T16" i="150"/>
  <c r="S16" i="150"/>
  <c r="R16" i="150"/>
  <c r="Q16" i="150"/>
  <c r="P16" i="150"/>
  <c r="O16" i="150"/>
  <c r="N16" i="150"/>
  <c r="M16" i="150"/>
  <c r="L16" i="150"/>
  <c r="K16" i="150"/>
  <c r="J16" i="150"/>
  <c r="I16" i="150"/>
  <c r="H16" i="150"/>
  <c r="G16" i="150"/>
  <c r="F16" i="150"/>
  <c r="E16" i="150"/>
  <c r="D16" i="150"/>
  <c r="C16" i="150"/>
  <c r="X15" i="150"/>
  <c r="W15" i="150"/>
  <c r="V15" i="150"/>
  <c r="U15" i="150"/>
  <c r="T15" i="150"/>
  <c r="S15" i="150"/>
  <c r="R15" i="150"/>
  <c r="Q15" i="150"/>
  <c r="P15" i="150"/>
  <c r="O15" i="150"/>
  <c r="N15" i="150"/>
  <c r="M15" i="150"/>
  <c r="L15" i="150"/>
  <c r="K15" i="150"/>
  <c r="J15" i="150"/>
  <c r="I15" i="150"/>
  <c r="H15" i="150"/>
  <c r="G15" i="150"/>
  <c r="F15" i="150"/>
  <c r="E15" i="150"/>
  <c r="D15" i="150"/>
  <c r="C15" i="150"/>
  <c r="X14" i="150"/>
  <c r="W14" i="150"/>
  <c r="V14" i="150"/>
  <c r="U14" i="150"/>
  <c r="T14" i="150"/>
  <c r="S14" i="150"/>
  <c r="R14" i="150"/>
  <c r="Q14" i="150"/>
  <c r="P14" i="150"/>
  <c r="O14" i="150"/>
  <c r="N14" i="150"/>
  <c r="M14" i="150"/>
  <c r="L14" i="150"/>
  <c r="K14" i="150"/>
  <c r="J14" i="150"/>
  <c r="I14" i="150"/>
  <c r="H14" i="150"/>
  <c r="G14" i="150"/>
  <c r="F14" i="150"/>
  <c r="E14" i="150"/>
  <c r="D14" i="150"/>
  <c r="C14" i="150"/>
  <c r="X13" i="150"/>
  <c r="W13" i="150"/>
  <c r="V13" i="150"/>
  <c r="U13" i="150"/>
  <c r="T13" i="150"/>
  <c r="S13" i="150"/>
  <c r="R13" i="150"/>
  <c r="Q13" i="150"/>
  <c r="P13" i="150"/>
  <c r="O13" i="150"/>
  <c r="N13" i="150"/>
  <c r="M13" i="150"/>
  <c r="L13" i="150"/>
  <c r="K13" i="150"/>
  <c r="J13" i="150"/>
  <c r="I13" i="150"/>
  <c r="H13" i="150"/>
  <c r="G13" i="150"/>
  <c r="F13" i="150"/>
  <c r="E13" i="150"/>
  <c r="D13" i="150"/>
  <c r="C13" i="150"/>
  <c r="X12" i="150"/>
  <c r="W12" i="150"/>
  <c r="V12" i="150"/>
  <c r="U12" i="150"/>
  <c r="T12" i="150"/>
  <c r="S12" i="150"/>
  <c r="R12" i="150"/>
  <c r="Q12" i="150"/>
  <c r="P12" i="150"/>
  <c r="O12" i="150"/>
  <c r="N12" i="150"/>
  <c r="M12" i="150"/>
  <c r="L12" i="150"/>
  <c r="K12" i="150"/>
  <c r="J12" i="150"/>
  <c r="I12" i="150"/>
  <c r="H12" i="150"/>
  <c r="G12" i="150"/>
  <c r="F12" i="150"/>
  <c r="E12" i="150"/>
  <c r="D12" i="150"/>
  <c r="C12" i="150"/>
  <c r="X11" i="150"/>
  <c r="W11" i="150"/>
  <c r="V11" i="150"/>
  <c r="U11" i="150"/>
  <c r="T11" i="150"/>
  <c r="S11" i="150"/>
  <c r="R11" i="150"/>
  <c r="Q11" i="150"/>
  <c r="P11" i="150"/>
  <c r="O11" i="150"/>
  <c r="N11" i="150"/>
  <c r="M11" i="150"/>
  <c r="L11" i="150"/>
  <c r="K11" i="150"/>
  <c r="J11" i="150"/>
  <c r="I11" i="150"/>
  <c r="H11" i="150"/>
  <c r="G11" i="150"/>
  <c r="F11" i="150"/>
  <c r="E11" i="150"/>
  <c r="D11" i="150"/>
  <c r="C11" i="150"/>
  <c r="X9" i="150"/>
  <c r="W9" i="150"/>
  <c r="V9" i="150"/>
  <c r="U9" i="150"/>
  <c r="T9" i="150"/>
  <c r="S9" i="150"/>
  <c r="R9" i="150"/>
  <c r="Q9" i="150"/>
  <c r="P9" i="150"/>
  <c r="O9" i="150"/>
  <c r="N9" i="150"/>
  <c r="M9" i="150"/>
  <c r="L9" i="150"/>
  <c r="K9" i="150"/>
  <c r="J9" i="150"/>
  <c r="I9" i="150"/>
  <c r="H9" i="150"/>
  <c r="G9" i="150"/>
  <c r="F9" i="150"/>
  <c r="E9" i="150"/>
  <c r="D9" i="150"/>
  <c r="C9" i="150"/>
  <c r="X8" i="150"/>
  <c r="W8" i="150"/>
  <c r="V8" i="150"/>
  <c r="U8" i="150"/>
  <c r="T8" i="150"/>
  <c r="S8" i="150"/>
  <c r="R8" i="150"/>
  <c r="Q8" i="150"/>
  <c r="P8" i="150"/>
  <c r="O8" i="150"/>
  <c r="N8" i="150"/>
  <c r="M8" i="150"/>
  <c r="L8" i="150"/>
  <c r="K8" i="150"/>
  <c r="J8" i="150"/>
  <c r="I8" i="150"/>
  <c r="H8" i="150"/>
  <c r="G8" i="150"/>
  <c r="F8" i="150"/>
  <c r="E8" i="150"/>
  <c r="D8" i="150"/>
  <c r="C8" i="150"/>
  <c r="X7" i="150"/>
  <c r="W7" i="150"/>
  <c r="V7" i="150"/>
  <c r="U7" i="150"/>
  <c r="T7" i="150"/>
  <c r="S7" i="150"/>
  <c r="R7" i="150"/>
  <c r="Q7" i="150"/>
  <c r="P7" i="150"/>
  <c r="O7" i="150"/>
  <c r="N7" i="150"/>
  <c r="M7" i="150"/>
  <c r="L7" i="150"/>
  <c r="K7" i="150"/>
  <c r="J7" i="150"/>
  <c r="I7" i="150"/>
  <c r="H7" i="150"/>
  <c r="G7" i="150"/>
  <c r="F7" i="150"/>
  <c r="E7" i="150"/>
  <c r="D7" i="150"/>
  <c r="C7" i="150"/>
  <c r="X6" i="150"/>
  <c r="W6" i="150"/>
  <c r="V6" i="150"/>
  <c r="U6" i="150"/>
  <c r="T6" i="150"/>
  <c r="S6" i="150"/>
  <c r="R6" i="150"/>
  <c r="Q6" i="150"/>
  <c r="P6" i="150"/>
  <c r="O6" i="150"/>
  <c r="N6" i="150"/>
  <c r="M6" i="150"/>
  <c r="L6" i="150"/>
  <c r="K6" i="150"/>
  <c r="J6" i="150"/>
  <c r="I6" i="150"/>
  <c r="H6" i="150"/>
  <c r="G6" i="150"/>
  <c r="F6" i="150"/>
  <c r="E6" i="150"/>
  <c r="D6" i="150"/>
  <c r="C6" i="150"/>
  <c r="X5" i="150"/>
  <c r="W5" i="150"/>
  <c r="V5" i="150"/>
  <c r="U5" i="150"/>
  <c r="T5" i="150"/>
  <c r="S5" i="150"/>
  <c r="R5" i="150"/>
  <c r="Q5" i="150"/>
  <c r="P5" i="150"/>
  <c r="O5" i="150"/>
  <c r="N5" i="150"/>
  <c r="M5" i="150"/>
  <c r="L5" i="150"/>
  <c r="K5" i="150"/>
  <c r="J5" i="150"/>
  <c r="I5" i="150"/>
  <c r="H5" i="150"/>
  <c r="G5" i="150"/>
  <c r="F5" i="150"/>
  <c r="E5" i="150"/>
  <c r="D5" i="150"/>
  <c r="C5" i="150"/>
  <c r="X4" i="150"/>
  <c r="W4" i="150"/>
  <c r="V4" i="150"/>
  <c r="U4" i="150"/>
  <c r="T4" i="150"/>
  <c r="S4" i="150"/>
  <c r="R4" i="150"/>
  <c r="Q4" i="150"/>
  <c r="P4" i="150"/>
  <c r="O4" i="150"/>
  <c r="N4" i="150"/>
  <c r="M4" i="150"/>
  <c r="L4" i="150"/>
  <c r="K4" i="150"/>
  <c r="J4" i="150"/>
  <c r="I4" i="150"/>
  <c r="H4" i="150"/>
  <c r="G4" i="150"/>
  <c r="F4" i="150"/>
  <c r="E4" i="150"/>
  <c r="D4" i="150"/>
  <c r="C4" i="150"/>
  <c r="X3" i="150"/>
  <c r="W3" i="150"/>
  <c r="V3" i="150"/>
  <c r="U3" i="150"/>
  <c r="T3" i="150"/>
  <c r="S3" i="150"/>
  <c r="R3" i="150"/>
  <c r="Q3" i="150"/>
  <c r="P3" i="150"/>
  <c r="O3" i="150"/>
  <c r="N3" i="150"/>
  <c r="M3" i="150"/>
  <c r="L3" i="150"/>
  <c r="K3" i="150"/>
  <c r="J3" i="150"/>
  <c r="I3" i="150"/>
  <c r="H3" i="150"/>
  <c r="G3" i="150"/>
  <c r="F3" i="150"/>
  <c r="E3" i="150"/>
  <c r="D3" i="150"/>
  <c r="C3" i="150"/>
  <c r="X29" i="151"/>
  <c r="W29" i="151"/>
  <c r="V29" i="151"/>
  <c r="U29" i="151"/>
  <c r="T29" i="151"/>
  <c r="S29" i="151"/>
  <c r="R29" i="151"/>
  <c r="Q29" i="151"/>
  <c r="P29" i="151"/>
  <c r="O29" i="151"/>
  <c r="N29" i="151"/>
  <c r="M29" i="151"/>
  <c r="L29" i="151"/>
  <c r="K29" i="151"/>
  <c r="J29" i="151"/>
  <c r="I29" i="151"/>
  <c r="H29" i="151"/>
  <c r="G29" i="151"/>
  <c r="F29" i="151"/>
  <c r="E29" i="151"/>
  <c r="D29" i="151"/>
  <c r="C29" i="151"/>
  <c r="X28" i="151"/>
  <c r="W28" i="151"/>
  <c r="V28" i="151"/>
  <c r="U28" i="151"/>
  <c r="T28" i="151"/>
  <c r="S28" i="151"/>
  <c r="R28" i="151"/>
  <c r="Q28" i="151"/>
  <c r="P28" i="151"/>
  <c r="O28" i="151"/>
  <c r="N28" i="151"/>
  <c r="M28" i="151"/>
  <c r="L28" i="151"/>
  <c r="K28" i="151"/>
  <c r="J28" i="151"/>
  <c r="I28" i="151"/>
  <c r="H28" i="151"/>
  <c r="G28" i="151"/>
  <c r="F28" i="151"/>
  <c r="E28" i="151"/>
  <c r="D28" i="151"/>
  <c r="C28" i="151"/>
  <c r="X27" i="151"/>
  <c r="W27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X25" i="151"/>
  <c r="W25" i="151"/>
  <c r="V25" i="151"/>
  <c r="U25" i="151"/>
  <c r="T25" i="151"/>
  <c r="S25" i="151"/>
  <c r="R25" i="151"/>
  <c r="Q25" i="151"/>
  <c r="P25" i="151"/>
  <c r="O25" i="151"/>
  <c r="N25" i="151"/>
  <c r="M25" i="151"/>
  <c r="L25" i="151"/>
  <c r="K25" i="151"/>
  <c r="J25" i="151"/>
  <c r="I25" i="151"/>
  <c r="H25" i="151"/>
  <c r="G25" i="151"/>
  <c r="F25" i="151"/>
  <c r="E25" i="151"/>
  <c r="D25" i="151"/>
  <c r="C25" i="151"/>
  <c r="X24" i="151"/>
  <c r="W24" i="151"/>
  <c r="V24" i="151"/>
  <c r="U24" i="151"/>
  <c r="T24" i="151"/>
  <c r="S24" i="151"/>
  <c r="R24" i="151"/>
  <c r="Q24" i="151"/>
  <c r="P24" i="151"/>
  <c r="O24" i="151"/>
  <c r="N24" i="151"/>
  <c r="M24" i="151"/>
  <c r="L24" i="151"/>
  <c r="K24" i="151"/>
  <c r="J24" i="151"/>
  <c r="I24" i="151"/>
  <c r="H24" i="151"/>
  <c r="G24" i="151"/>
  <c r="F24" i="151"/>
  <c r="E24" i="151"/>
  <c r="D24" i="151"/>
  <c r="C24" i="151"/>
  <c r="X23" i="151"/>
  <c r="W23" i="151"/>
  <c r="V23" i="151"/>
  <c r="U23" i="151"/>
  <c r="T23" i="151"/>
  <c r="S23" i="151"/>
  <c r="R23" i="151"/>
  <c r="Q23" i="151"/>
  <c r="P23" i="151"/>
  <c r="O23" i="151"/>
  <c r="N23" i="151"/>
  <c r="M23" i="151"/>
  <c r="L23" i="151"/>
  <c r="K23" i="151"/>
  <c r="J23" i="151"/>
  <c r="I23" i="151"/>
  <c r="H23" i="151"/>
  <c r="G23" i="151"/>
  <c r="F23" i="151"/>
  <c r="E23" i="151"/>
  <c r="D23" i="151"/>
  <c r="C23" i="151"/>
  <c r="X20" i="151"/>
  <c r="W20" i="151"/>
  <c r="V20" i="151"/>
  <c r="U20" i="151"/>
  <c r="T20" i="151"/>
  <c r="S20" i="151"/>
  <c r="R20" i="151"/>
  <c r="Q20" i="151"/>
  <c r="P20" i="151"/>
  <c r="O20" i="151"/>
  <c r="N20" i="151"/>
  <c r="M20" i="151"/>
  <c r="L20" i="151"/>
  <c r="K20" i="151"/>
  <c r="J20" i="151"/>
  <c r="I20" i="151"/>
  <c r="H20" i="151"/>
  <c r="G20" i="151"/>
  <c r="F20" i="151"/>
  <c r="E20" i="151"/>
  <c r="D20" i="151"/>
  <c r="C20" i="151"/>
  <c r="X19" i="151"/>
  <c r="X21" i="151"/>
  <c r="W19" i="151"/>
  <c r="W21" i="151"/>
  <c r="V19" i="151"/>
  <c r="V21" i="151"/>
  <c r="U19" i="151"/>
  <c r="U21" i="151"/>
  <c r="T19" i="151"/>
  <c r="T21" i="151"/>
  <c r="S19" i="151"/>
  <c r="S21" i="151"/>
  <c r="R19" i="151"/>
  <c r="R21" i="151"/>
  <c r="Q19" i="151"/>
  <c r="Q21" i="151"/>
  <c r="P19" i="151"/>
  <c r="P21" i="151"/>
  <c r="O19" i="151"/>
  <c r="O21" i="151"/>
  <c r="N19" i="151"/>
  <c r="N21" i="151"/>
  <c r="M19" i="151"/>
  <c r="M21" i="151"/>
  <c r="L19" i="151"/>
  <c r="L21" i="151"/>
  <c r="K19" i="151"/>
  <c r="K21" i="151"/>
  <c r="J19" i="151"/>
  <c r="J21" i="151"/>
  <c r="I19" i="151"/>
  <c r="I21" i="151"/>
  <c r="H19" i="151"/>
  <c r="H21" i="151"/>
  <c r="G19" i="151"/>
  <c r="G21" i="151"/>
  <c r="F19" i="151"/>
  <c r="F21" i="151"/>
  <c r="E19" i="151"/>
  <c r="E21" i="151"/>
  <c r="D19" i="151"/>
  <c r="D21" i="151"/>
  <c r="C19" i="151"/>
  <c r="C21" i="151"/>
  <c r="X17" i="151"/>
  <c r="W17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X16" i="151"/>
  <c r="W16" i="151"/>
  <c r="V16" i="151"/>
  <c r="U16" i="151"/>
  <c r="T16" i="151"/>
  <c r="S16" i="151"/>
  <c r="R16" i="151"/>
  <c r="Q16" i="151"/>
  <c r="P16" i="151"/>
  <c r="O16" i="151"/>
  <c r="N16" i="151"/>
  <c r="M16" i="151"/>
  <c r="L16" i="151"/>
  <c r="K16" i="151"/>
  <c r="J16" i="151"/>
  <c r="I16" i="151"/>
  <c r="H16" i="151"/>
  <c r="G16" i="151"/>
  <c r="F16" i="151"/>
  <c r="E16" i="151"/>
  <c r="D16" i="151"/>
  <c r="C16" i="151"/>
  <c r="X15" i="151"/>
  <c r="W15" i="151"/>
  <c r="V15" i="151"/>
  <c r="U15" i="151"/>
  <c r="T15" i="151"/>
  <c r="S15" i="151"/>
  <c r="R15" i="151"/>
  <c r="Q15" i="151"/>
  <c r="P15" i="151"/>
  <c r="O15" i="151"/>
  <c r="N15" i="151"/>
  <c r="M15" i="151"/>
  <c r="L15" i="151"/>
  <c r="K15" i="151"/>
  <c r="J15" i="151"/>
  <c r="I15" i="151"/>
  <c r="H15" i="151"/>
  <c r="G15" i="151"/>
  <c r="F15" i="151"/>
  <c r="E15" i="151"/>
  <c r="D15" i="151"/>
  <c r="C15" i="151"/>
  <c r="X14" i="151"/>
  <c r="W14" i="151"/>
  <c r="V14" i="151"/>
  <c r="U14" i="151"/>
  <c r="T14" i="151"/>
  <c r="S14" i="151"/>
  <c r="R14" i="151"/>
  <c r="Q14" i="151"/>
  <c r="P14" i="151"/>
  <c r="O14" i="151"/>
  <c r="N14" i="151"/>
  <c r="M14" i="151"/>
  <c r="L14" i="151"/>
  <c r="K14" i="151"/>
  <c r="J14" i="151"/>
  <c r="I14" i="151"/>
  <c r="H14" i="151"/>
  <c r="G14" i="151"/>
  <c r="F14" i="151"/>
  <c r="E14" i="151"/>
  <c r="D14" i="151"/>
  <c r="C14" i="151"/>
  <c r="X13" i="151"/>
  <c r="W13" i="151"/>
  <c r="V13" i="151"/>
  <c r="U13" i="151"/>
  <c r="T13" i="151"/>
  <c r="S13" i="151"/>
  <c r="R13" i="151"/>
  <c r="Q13" i="151"/>
  <c r="P13" i="151"/>
  <c r="O13" i="151"/>
  <c r="N13" i="151"/>
  <c r="M13" i="151"/>
  <c r="L13" i="151"/>
  <c r="K13" i="151"/>
  <c r="J13" i="151"/>
  <c r="I13" i="151"/>
  <c r="H13" i="151"/>
  <c r="G13" i="151"/>
  <c r="F13" i="151"/>
  <c r="E13" i="151"/>
  <c r="D13" i="151"/>
  <c r="C13" i="151"/>
  <c r="X12" i="151"/>
  <c r="W12" i="151"/>
  <c r="V12" i="151"/>
  <c r="U12" i="151"/>
  <c r="T12" i="151"/>
  <c r="S12" i="151"/>
  <c r="R12" i="151"/>
  <c r="Q12" i="151"/>
  <c r="P12" i="151"/>
  <c r="O12" i="151"/>
  <c r="N12" i="151"/>
  <c r="M12" i="151"/>
  <c r="L12" i="151"/>
  <c r="K12" i="151"/>
  <c r="J12" i="151"/>
  <c r="I12" i="151"/>
  <c r="H12" i="151"/>
  <c r="G12" i="151"/>
  <c r="F12" i="151"/>
  <c r="E12" i="151"/>
  <c r="D12" i="151"/>
  <c r="C12" i="151"/>
  <c r="X11" i="151"/>
  <c r="W11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X9" i="151"/>
  <c r="W9" i="151"/>
  <c r="V9" i="151"/>
  <c r="U9" i="151"/>
  <c r="T9" i="151"/>
  <c r="S9" i="151"/>
  <c r="R9" i="151"/>
  <c r="Q9" i="151"/>
  <c r="P9" i="151"/>
  <c r="O9" i="151"/>
  <c r="N9" i="151"/>
  <c r="M9" i="151"/>
  <c r="L9" i="151"/>
  <c r="K9" i="151"/>
  <c r="J9" i="151"/>
  <c r="I9" i="151"/>
  <c r="H9" i="151"/>
  <c r="G9" i="151"/>
  <c r="F9" i="151"/>
  <c r="E9" i="151"/>
  <c r="D9" i="151"/>
  <c r="C9" i="151"/>
  <c r="X8" i="151"/>
  <c r="W8" i="151"/>
  <c r="V8" i="151"/>
  <c r="U8" i="151"/>
  <c r="T8" i="151"/>
  <c r="S8" i="151"/>
  <c r="R8" i="151"/>
  <c r="Q8" i="151"/>
  <c r="P8" i="151"/>
  <c r="O8" i="151"/>
  <c r="N8" i="151"/>
  <c r="M8" i="151"/>
  <c r="L8" i="151"/>
  <c r="K8" i="151"/>
  <c r="J8" i="151"/>
  <c r="I8" i="151"/>
  <c r="H8" i="151"/>
  <c r="G8" i="151"/>
  <c r="F8" i="151"/>
  <c r="E8" i="151"/>
  <c r="D8" i="151"/>
  <c r="C8" i="151"/>
  <c r="X7" i="151"/>
  <c r="W7" i="151"/>
  <c r="V7" i="151"/>
  <c r="U7" i="151"/>
  <c r="T7" i="151"/>
  <c r="S7" i="151"/>
  <c r="R7" i="151"/>
  <c r="Q7" i="151"/>
  <c r="P7" i="151"/>
  <c r="O7" i="151"/>
  <c r="N7" i="151"/>
  <c r="M7" i="151"/>
  <c r="L7" i="151"/>
  <c r="K7" i="151"/>
  <c r="J7" i="151"/>
  <c r="I7" i="151"/>
  <c r="H7" i="151"/>
  <c r="G7" i="151"/>
  <c r="F7" i="151"/>
  <c r="E7" i="151"/>
  <c r="D7" i="151"/>
  <c r="C7" i="151"/>
  <c r="X6" i="151"/>
  <c r="W6" i="151"/>
  <c r="V6" i="151"/>
  <c r="U6" i="151"/>
  <c r="T6" i="151"/>
  <c r="S6" i="151"/>
  <c r="R6" i="151"/>
  <c r="Q6" i="151"/>
  <c r="P6" i="151"/>
  <c r="O6" i="151"/>
  <c r="N6" i="151"/>
  <c r="M6" i="151"/>
  <c r="L6" i="151"/>
  <c r="K6" i="151"/>
  <c r="J6" i="151"/>
  <c r="I6" i="151"/>
  <c r="H6" i="151"/>
  <c r="G6" i="151"/>
  <c r="F6" i="151"/>
  <c r="E6" i="151"/>
  <c r="D6" i="151"/>
  <c r="C6" i="151"/>
  <c r="X5" i="151"/>
  <c r="W5" i="151"/>
  <c r="V5" i="151"/>
  <c r="U5" i="151"/>
  <c r="T5" i="151"/>
  <c r="S5" i="151"/>
  <c r="R5" i="151"/>
  <c r="Q5" i="151"/>
  <c r="P5" i="151"/>
  <c r="O5" i="151"/>
  <c r="N5" i="151"/>
  <c r="M5" i="151"/>
  <c r="L5" i="151"/>
  <c r="K5" i="151"/>
  <c r="J5" i="151"/>
  <c r="I5" i="151"/>
  <c r="H5" i="151"/>
  <c r="G5" i="151"/>
  <c r="F5" i="151"/>
  <c r="E5" i="151"/>
  <c r="D5" i="151"/>
  <c r="C5" i="151"/>
  <c r="X4" i="151"/>
  <c r="W4" i="151"/>
  <c r="V4" i="151"/>
  <c r="U4" i="151"/>
  <c r="T4" i="151"/>
  <c r="S4" i="151"/>
  <c r="R4" i="151"/>
  <c r="Q4" i="151"/>
  <c r="P4" i="151"/>
  <c r="O4" i="151"/>
  <c r="N4" i="151"/>
  <c r="M4" i="151"/>
  <c r="L4" i="151"/>
  <c r="K4" i="151"/>
  <c r="J4" i="151"/>
  <c r="I4" i="151"/>
  <c r="H4" i="151"/>
  <c r="G4" i="151"/>
  <c r="F4" i="151"/>
  <c r="E4" i="151"/>
  <c r="D4" i="151"/>
  <c r="C4" i="151"/>
  <c r="X3" i="151"/>
  <c r="W3" i="151"/>
  <c r="V3" i="151"/>
  <c r="U3" i="151"/>
  <c r="T3" i="151"/>
  <c r="S3" i="151"/>
  <c r="R3" i="151"/>
  <c r="Q3" i="151"/>
  <c r="P3" i="151"/>
  <c r="O3" i="151"/>
  <c r="N3" i="151"/>
  <c r="M3" i="151"/>
  <c r="L3" i="151"/>
  <c r="K3" i="151"/>
  <c r="J3" i="151"/>
  <c r="I3" i="151"/>
  <c r="H3" i="151"/>
  <c r="G3" i="151"/>
  <c r="F3" i="151"/>
  <c r="E3" i="151"/>
  <c r="D3" i="151"/>
  <c r="C3" i="151"/>
  <c r="C70" i="117"/>
  <c r="D70" i="117"/>
  <c r="E70" i="117"/>
  <c r="F70" i="117"/>
  <c r="G70" i="117"/>
  <c r="H70" i="117"/>
  <c r="I70" i="117"/>
  <c r="J70" i="117"/>
  <c r="K70" i="117"/>
  <c r="L70" i="117"/>
  <c r="M70" i="117"/>
  <c r="N70" i="117"/>
  <c r="O70" i="117"/>
  <c r="P70" i="117"/>
  <c r="Q70" i="117"/>
  <c r="R70" i="117"/>
  <c r="S70" i="117"/>
  <c r="T70" i="117"/>
  <c r="U70" i="117"/>
  <c r="V70" i="117"/>
  <c r="W70" i="117"/>
  <c r="X70" i="117"/>
  <c r="C71" i="117"/>
  <c r="D71" i="117"/>
  <c r="E71" i="117"/>
  <c r="F71" i="117"/>
  <c r="G71" i="117"/>
  <c r="H71" i="117"/>
  <c r="I71" i="117"/>
  <c r="J71" i="117"/>
  <c r="K71" i="117"/>
  <c r="L71" i="117"/>
  <c r="M71" i="117"/>
  <c r="N71" i="117"/>
  <c r="O71" i="117"/>
  <c r="P71" i="117"/>
  <c r="Q71" i="117"/>
  <c r="R71" i="117"/>
  <c r="S71" i="117"/>
  <c r="T71" i="117"/>
  <c r="U71" i="117"/>
  <c r="V71" i="117"/>
  <c r="W71" i="117"/>
  <c r="X71" i="117"/>
  <c r="C72" i="117"/>
  <c r="D72" i="117"/>
  <c r="E72" i="117"/>
  <c r="F72" i="117"/>
  <c r="G72" i="117"/>
  <c r="H72" i="117"/>
  <c r="I72" i="117"/>
  <c r="J72" i="117"/>
  <c r="K72" i="117"/>
  <c r="L72" i="117"/>
  <c r="M72" i="117"/>
  <c r="N72" i="117"/>
  <c r="O72" i="117"/>
  <c r="P72" i="117"/>
  <c r="Q72" i="117"/>
  <c r="R72" i="117"/>
  <c r="S72" i="117"/>
  <c r="T72" i="117"/>
  <c r="U72" i="117"/>
  <c r="V72" i="117"/>
  <c r="W72" i="117"/>
  <c r="X72" i="117"/>
  <c r="C74" i="117"/>
  <c r="D74" i="117"/>
  <c r="E74" i="117"/>
  <c r="F74" i="117"/>
  <c r="G74" i="117"/>
  <c r="H74" i="117"/>
  <c r="I74" i="117"/>
  <c r="J74" i="117"/>
  <c r="K74" i="117"/>
  <c r="L74" i="117"/>
  <c r="M74" i="117"/>
  <c r="N74" i="117"/>
  <c r="O74" i="117"/>
  <c r="P74" i="117"/>
  <c r="Q74" i="117"/>
  <c r="R74" i="117"/>
  <c r="S74" i="117"/>
  <c r="T74" i="117"/>
  <c r="U74" i="117"/>
  <c r="V74" i="117"/>
  <c r="W74" i="117"/>
  <c r="X74" i="117"/>
  <c r="C75" i="117"/>
  <c r="D75" i="117"/>
  <c r="E75" i="117"/>
  <c r="F75" i="117"/>
  <c r="G75" i="117"/>
  <c r="H75" i="117"/>
  <c r="I75" i="117"/>
  <c r="J75" i="117"/>
  <c r="K75" i="117"/>
  <c r="L75" i="117"/>
  <c r="M75" i="117"/>
  <c r="N75" i="117"/>
  <c r="O75" i="117"/>
  <c r="P75" i="117"/>
  <c r="Q75" i="117"/>
  <c r="R75" i="117"/>
  <c r="S75" i="117"/>
  <c r="T75" i="117"/>
  <c r="U75" i="117"/>
  <c r="V75" i="117"/>
  <c r="W75" i="117"/>
  <c r="X75" i="117"/>
  <c r="C76" i="117"/>
  <c r="D76" i="117"/>
  <c r="E76" i="117"/>
  <c r="F76" i="117"/>
  <c r="G76" i="117"/>
  <c r="H76" i="117"/>
  <c r="I76" i="117"/>
  <c r="J76" i="117"/>
  <c r="K76" i="117"/>
  <c r="L76" i="117"/>
  <c r="M76" i="117"/>
  <c r="N76" i="117"/>
  <c r="O76" i="117"/>
  <c r="P76" i="117"/>
  <c r="Q76" i="117"/>
  <c r="R76" i="117"/>
  <c r="S76" i="117"/>
  <c r="T76" i="117"/>
  <c r="U76" i="117"/>
  <c r="V76" i="117"/>
  <c r="W76" i="117"/>
  <c r="X76" i="117"/>
  <c r="C78" i="117"/>
  <c r="D78" i="117"/>
  <c r="E78" i="117"/>
  <c r="F78" i="117"/>
  <c r="G78" i="117"/>
  <c r="H78" i="117"/>
  <c r="I78" i="117"/>
  <c r="J78" i="117"/>
  <c r="K78" i="117"/>
  <c r="L78" i="117"/>
  <c r="M78" i="117"/>
  <c r="N78" i="117"/>
  <c r="O78" i="117"/>
  <c r="P78" i="117"/>
  <c r="Q78" i="117"/>
  <c r="R78" i="117"/>
  <c r="S78" i="117"/>
  <c r="T78" i="117"/>
  <c r="U78" i="117"/>
  <c r="V78" i="117"/>
  <c r="W78" i="117"/>
  <c r="X78" i="117"/>
  <c r="C79" i="117"/>
  <c r="D79" i="117"/>
  <c r="E79" i="117"/>
  <c r="F79" i="117"/>
  <c r="G79" i="117"/>
  <c r="H79" i="117"/>
  <c r="I79" i="117"/>
  <c r="J79" i="117"/>
  <c r="K79" i="117"/>
  <c r="L79" i="117"/>
  <c r="M79" i="117"/>
  <c r="N79" i="117"/>
  <c r="O79" i="117"/>
  <c r="P79" i="117"/>
  <c r="Q79" i="117"/>
  <c r="R79" i="117"/>
  <c r="S79" i="117"/>
  <c r="T79" i="117"/>
  <c r="U79" i="117"/>
  <c r="V79" i="117"/>
  <c r="W79" i="117"/>
  <c r="X79" i="117"/>
  <c r="C80" i="117"/>
  <c r="D80" i="117"/>
  <c r="E80" i="117"/>
  <c r="F80" i="117"/>
  <c r="G80" i="117"/>
  <c r="H80" i="117"/>
  <c r="I80" i="117"/>
  <c r="J80" i="117"/>
  <c r="K80" i="117"/>
  <c r="L80" i="117"/>
  <c r="M80" i="117"/>
  <c r="N80" i="117"/>
  <c r="O80" i="117"/>
  <c r="P80" i="117"/>
  <c r="Q80" i="117"/>
  <c r="R80" i="117"/>
  <c r="S80" i="117"/>
  <c r="T80" i="117"/>
  <c r="U80" i="117"/>
  <c r="V80" i="117"/>
  <c r="W80" i="117"/>
  <c r="X80" i="117"/>
  <c r="C5" i="117"/>
  <c r="D5" i="117"/>
  <c r="F5" i="117"/>
  <c r="G5" i="117"/>
  <c r="H5" i="117"/>
  <c r="I5" i="117"/>
  <c r="J5" i="117"/>
  <c r="K5" i="117"/>
  <c r="L5" i="117"/>
  <c r="M5" i="117"/>
  <c r="N5" i="117"/>
  <c r="O5" i="117"/>
  <c r="P5" i="117"/>
  <c r="Q5" i="117"/>
  <c r="R5" i="117"/>
  <c r="S5" i="117"/>
  <c r="T5" i="117"/>
  <c r="U5" i="117"/>
  <c r="V5" i="117"/>
  <c r="W5" i="117"/>
  <c r="X5" i="117"/>
  <c r="C6" i="117"/>
  <c r="D6" i="117"/>
  <c r="F6" i="117"/>
  <c r="G6" i="117"/>
  <c r="H6" i="117"/>
  <c r="I6" i="117"/>
  <c r="J6" i="117"/>
  <c r="K6" i="117"/>
  <c r="L6" i="117"/>
  <c r="M6" i="117"/>
  <c r="N6" i="117"/>
  <c r="O6" i="117"/>
  <c r="P6" i="117"/>
  <c r="Q6" i="117"/>
  <c r="R6" i="117"/>
  <c r="S6" i="117"/>
  <c r="T6" i="117"/>
  <c r="U6" i="117"/>
  <c r="V6" i="117"/>
  <c r="W6" i="117"/>
  <c r="X6" i="117"/>
  <c r="C7" i="117"/>
  <c r="D7" i="117"/>
  <c r="E7" i="117"/>
  <c r="F7" i="117"/>
  <c r="G7" i="117"/>
  <c r="H7" i="117"/>
  <c r="I7" i="117"/>
  <c r="J7" i="117"/>
  <c r="K7" i="117"/>
  <c r="L7" i="117"/>
  <c r="M7" i="117"/>
  <c r="N7" i="117"/>
  <c r="O7" i="117"/>
  <c r="P7" i="117"/>
  <c r="Q7" i="117"/>
  <c r="R7" i="117"/>
  <c r="T7" i="117"/>
  <c r="U7" i="117"/>
  <c r="V7" i="117"/>
  <c r="W7" i="117"/>
  <c r="X7" i="117"/>
  <c r="C8" i="117"/>
  <c r="D8" i="117"/>
  <c r="E8" i="117"/>
  <c r="F8" i="117"/>
  <c r="G8" i="117"/>
  <c r="H8" i="117"/>
  <c r="I8" i="117"/>
  <c r="J8" i="117"/>
  <c r="K8" i="117"/>
  <c r="L8" i="117"/>
  <c r="M8" i="117"/>
  <c r="N8" i="117"/>
  <c r="O8" i="117"/>
  <c r="P8" i="117"/>
  <c r="Q8" i="117"/>
  <c r="R8" i="117"/>
  <c r="T8" i="117"/>
  <c r="U8" i="117"/>
  <c r="V8" i="117"/>
  <c r="W8" i="117"/>
  <c r="X8" i="117"/>
  <c r="C9" i="117"/>
  <c r="D9" i="117"/>
  <c r="E9" i="117"/>
  <c r="F9" i="117"/>
  <c r="G9" i="117"/>
  <c r="H9" i="117"/>
  <c r="I9" i="117"/>
  <c r="J9" i="117"/>
  <c r="K9" i="117"/>
  <c r="L9" i="117"/>
  <c r="M9" i="117"/>
  <c r="N9" i="117"/>
  <c r="O9" i="117"/>
  <c r="P9" i="117"/>
  <c r="Q9" i="117"/>
  <c r="R9" i="117"/>
  <c r="T9" i="117"/>
  <c r="U9" i="117"/>
  <c r="V9" i="117"/>
  <c r="W9" i="117"/>
  <c r="X9" i="117"/>
  <c r="D10" i="117"/>
  <c r="E10" i="117"/>
  <c r="F10" i="117"/>
  <c r="G10" i="117"/>
  <c r="H10" i="117"/>
  <c r="I10" i="117"/>
  <c r="J10" i="117"/>
  <c r="K10" i="117"/>
  <c r="L10" i="117"/>
  <c r="M10" i="117"/>
  <c r="N10" i="117"/>
  <c r="O10" i="117"/>
  <c r="P10" i="117"/>
  <c r="Q10" i="117"/>
  <c r="R10" i="117"/>
  <c r="S10" i="117"/>
  <c r="T10" i="117"/>
  <c r="U10" i="117"/>
  <c r="V10" i="117"/>
  <c r="W10" i="117"/>
  <c r="X10" i="117"/>
  <c r="C11" i="117"/>
  <c r="D11" i="117"/>
  <c r="E11" i="117"/>
  <c r="F11" i="117"/>
  <c r="H11" i="117"/>
  <c r="I11" i="117"/>
  <c r="J11" i="117"/>
  <c r="K11" i="117"/>
  <c r="L11" i="117"/>
  <c r="M11" i="117"/>
  <c r="N11" i="117"/>
  <c r="O11" i="117"/>
  <c r="P11" i="117"/>
  <c r="Q11" i="117"/>
  <c r="R11" i="117"/>
  <c r="S11" i="117"/>
  <c r="T11" i="117"/>
  <c r="U11" i="117"/>
  <c r="V11" i="117"/>
  <c r="W11" i="117"/>
  <c r="X11" i="117"/>
  <c r="C12" i="117"/>
  <c r="D12" i="117"/>
  <c r="E12" i="117"/>
  <c r="F12" i="117"/>
  <c r="H12" i="117"/>
  <c r="I12" i="117"/>
  <c r="J12" i="117"/>
  <c r="K12" i="117"/>
  <c r="L12" i="117"/>
  <c r="M12" i="117"/>
  <c r="N12" i="117"/>
  <c r="O12" i="117"/>
  <c r="P12" i="117"/>
  <c r="Q12" i="117"/>
  <c r="R12" i="117"/>
  <c r="S12" i="117"/>
  <c r="T12" i="117"/>
  <c r="U12" i="117"/>
  <c r="V12" i="117"/>
  <c r="W12" i="117"/>
  <c r="X12" i="117"/>
  <c r="C13" i="117"/>
  <c r="E13" i="117"/>
  <c r="F13" i="117"/>
  <c r="G13" i="117"/>
  <c r="H13" i="117"/>
  <c r="I13" i="117"/>
  <c r="J13" i="117"/>
  <c r="K13" i="117"/>
  <c r="L13" i="117"/>
  <c r="M13" i="117"/>
  <c r="N13" i="117"/>
  <c r="O13" i="117"/>
  <c r="P13" i="117"/>
  <c r="Q13" i="117"/>
  <c r="R13" i="117"/>
  <c r="S13" i="117"/>
  <c r="T13" i="117"/>
  <c r="U13" i="117"/>
  <c r="V13" i="117"/>
  <c r="W13" i="117"/>
  <c r="X13" i="117"/>
  <c r="D14" i="117"/>
  <c r="E14" i="117"/>
  <c r="F14" i="117"/>
  <c r="G14" i="117"/>
  <c r="H14" i="117"/>
  <c r="I14" i="117"/>
  <c r="J14" i="117"/>
  <c r="K14" i="117"/>
  <c r="L14" i="117"/>
  <c r="M14" i="117"/>
  <c r="N14" i="117"/>
  <c r="O14" i="117"/>
  <c r="P14" i="117"/>
  <c r="Q14" i="117"/>
  <c r="R14" i="117"/>
  <c r="S14" i="117"/>
  <c r="T14" i="117"/>
  <c r="U14" i="117"/>
  <c r="V14" i="117"/>
  <c r="W14" i="117"/>
  <c r="X14" i="117"/>
  <c r="D15" i="117"/>
  <c r="E15" i="117"/>
  <c r="F15" i="117"/>
  <c r="G15" i="117"/>
  <c r="H15" i="117"/>
  <c r="I15" i="117"/>
  <c r="J15" i="117"/>
  <c r="K15" i="117"/>
  <c r="L15" i="117"/>
  <c r="M15" i="117"/>
  <c r="N15" i="117"/>
  <c r="O15" i="117"/>
  <c r="P15" i="117"/>
  <c r="Q15" i="117"/>
  <c r="R15" i="117"/>
  <c r="S15" i="117"/>
  <c r="T15" i="117"/>
  <c r="U15" i="117"/>
  <c r="V15" i="117"/>
  <c r="W15" i="117"/>
  <c r="X15" i="117"/>
  <c r="C16" i="117"/>
  <c r="E16" i="117"/>
  <c r="F16" i="117"/>
  <c r="G16" i="117"/>
  <c r="H16" i="117"/>
  <c r="I16" i="117"/>
  <c r="J16" i="117"/>
  <c r="K16" i="117"/>
  <c r="L16" i="117"/>
  <c r="M16" i="117"/>
  <c r="N16" i="117"/>
  <c r="O16" i="117"/>
  <c r="P16" i="117"/>
  <c r="Q16" i="117"/>
  <c r="R16" i="117"/>
  <c r="S16" i="117"/>
  <c r="T16" i="117"/>
  <c r="U16" i="117"/>
  <c r="V16" i="117"/>
  <c r="W16" i="117"/>
  <c r="X16" i="117"/>
  <c r="C17" i="117"/>
  <c r="D17" i="117"/>
  <c r="F17" i="117"/>
  <c r="G17" i="117"/>
  <c r="H17" i="117"/>
  <c r="I17" i="117"/>
  <c r="J17" i="117"/>
  <c r="K17" i="117"/>
  <c r="L17" i="117"/>
  <c r="M17" i="117"/>
  <c r="N17" i="117"/>
  <c r="O17" i="117"/>
  <c r="P17" i="117"/>
  <c r="Q17" i="117"/>
  <c r="R17" i="117"/>
  <c r="S17" i="117"/>
  <c r="T17" i="117"/>
  <c r="U17" i="117"/>
  <c r="V17" i="117"/>
  <c r="W17" i="117"/>
  <c r="X17" i="117"/>
  <c r="C18" i="117"/>
  <c r="D18" i="117"/>
  <c r="E18" i="117"/>
  <c r="G18" i="117"/>
  <c r="H18" i="117"/>
  <c r="I18" i="117"/>
  <c r="J18" i="117"/>
  <c r="K18" i="117"/>
  <c r="L18" i="117"/>
  <c r="M18" i="117"/>
  <c r="N18" i="117"/>
  <c r="O18" i="117"/>
  <c r="P18" i="117"/>
  <c r="Q18" i="117"/>
  <c r="R18" i="117"/>
  <c r="S18" i="117"/>
  <c r="T18" i="117"/>
  <c r="U18" i="117"/>
  <c r="V18" i="117"/>
  <c r="W18" i="117"/>
  <c r="X18" i="117"/>
  <c r="D19" i="117"/>
  <c r="E19" i="117"/>
  <c r="F19" i="117"/>
  <c r="G19" i="117"/>
  <c r="H19" i="117"/>
  <c r="I19" i="117"/>
  <c r="J19" i="117"/>
  <c r="K19" i="117"/>
  <c r="L19" i="117"/>
  <c r="M19" i="117"/>
  <c r="N19" i="117"/>
  <c r="O19" i="117"/>
  <c r="P19" i="117"/>
  <c r="Q19" i="117"/>
  <c r="R19" i="117"/>
  <c r="S19" i="117"/>
  <c r="T19" i="117"/>
  <c r="U19" i="117"/>
  <c r="V19" i="117"/>
  <c r="W19" i="117"/>
  <c r="X19" i="117"/>
  <c r="C21" i="117"/>
  <c r="D21" i="117"/>
  <c r="F21" i="117"/>
  <c r="G21" i="117"/>
  <c r="H21" i="117"/>
  <c r="I21" i="117"/>
  <c r="J21" i="117"/>
  <c r="K21" i="117"/>
  <c r="L21" i="117"/>
  <c r="M21" i="117"/>
  <c r="N21" i="117"/>
  <c r="O21" i="117"/>
  <c r="P21" i="117"/>
  <c r="Q21" i="117"/>
  <c r="R21" i="117"/>
  <c r="S21" i="117"/>
  <c r="T21" i="117"/>
  <c r="U21" i="117"/>
  <c r="V21" i="117"/>
  <c r="W21" i="117"/>
  <c r="X21" i="117"/>
  <c r="C22" i="117"/>
  <c r="D22" i="117"/>
  <c r="E22" i="117"/>
  <c r="F22" i="117"/>
  <c r="G22" i="117"/>
  <c r="I22" i="117"/>
  <c r="J22" i="117"/>
  <c r="K22" i="117"/>
  <c r="L22" i="117"/>
  <c r="M22" i="117"/>
  <c r="N22" i="117"/>
  <c r="O22" i="117"/>
  <c r="P22" i="117"/>
  <c r="Q22" i="117"/>
  <c r="R22" i="117"/>
  <c r="S22" i="117"/>
  <c r="T22" i="117"/>
  <c r="U22" i="117"/>
  <c r="V22" i="117"/>
  <c r="W22" i="117"/>
  <c r="X22" i="117"/>
  <c r="C23" i="117"/>
  <c r="D23" i="117"/>
  <c r="F23" i="117"/>
  <c r="G23" i="117"/>
  <c r="H23" i="117"/>
  <c r="I23" i="117"/>
  <c r="J23" i="117"/>
  <c r="K23" i="117"/>
  <c r="L23" i="117"/>
  <c r="M23" i="117"/>
  <c r="N23" i="117"/>
  <c r="O23" i="117"/>
  <c r="P23" i="117"/>
  <c r="Q23" i="117"/>
  <c r="R23" i="117"/>
  <c r="S23" i="117"/>
  <c r="T23" i="117"/>
  <c r="U23" i="117"/>
  <c r="V23" i="117"/>
  <c r="W23" i="117"/>
  <c r="X23" i="117"/>
  <c r="C24" i="117"/>
  <c r="D24" i="117"/>
  <c r="E24" i="117"/>
  <c r="F24" i="117"/>
  <c r="G24" i="117"/>
  <c r="I24" i="117"/>
  <c r="J24" i="117"/>
  <c r="K24" i="117"/>
  <c r="L24" i="117"/>
  <c r="M24" i="117"/>
  <c r="N24" i="117"/>
  <c r="O24" i="117"/>
  <c r="P24" i="117"/>
  <c r="Q24" i="117"/>
  <c r="R24" i="117"/>
  <c r="S24" i="117"/>
  <c r="T24" i="117"/>
  <c r="U24" i="117"/>
  <c r="V24" i="117"/>
  <c r="W24" i="117"/>
  <c r="X24" i="117"/>
  <c r="C25" i="117"/>
  <c r="D25" i="117"/>
  <c r="E25" i="117"/>
  <c r="F25" i="117"/>
  <c r="G25" i="117"/>
  <c r="I25" i="117"/>
  <c r="J25" i="117"/>
  <c r="K25" i="117"/>
  <c r="L25" i="117"/>
  <c r="M25" i="117"/>
  <c r="N25" i="117"/>
  <c r="O25" i="117"/>
  <c r="P25" i="117"/>
  <c r="Q25" i="117"/>
  <c r="R25" i="117"/>
  <c r="S25" i="117"/>
  <c r="T25" i="117"/>
  <c r="U25" i="117"/>
  <c r="V25" i="117"/>
  <c r="W25" i="117"/>
  <c r="X25" i="117"/>
  <c r="C26" i="117"/>
  <c r="D26" i="117"/>
  <c r="E26" i="117"/>
  <c r="F26" i="117"/>
  <c r="G26" i="117"/>
  <c r="I26" i="117"/>
  <c r="J26" i="117"/>
  <c r="K26" i="117"/>
  <c r="L26" i="117"/>
  <c r="M26" i="117"/>
  <c r="N26" i="117"/>
  <c r="O26" i="117"/>
  <c r="P26" i="117"/>
  <c r="Q26" i="117"/>
  <c r="R26" i="117"/>
  <c r="S26" i="117"/>
  <c r="T26" i="117"/>
  <c r="U26" i="117"/>
  <c r="V26" i="117"/>
  <c r="W26" i="117"/>
  <c r="X26" i="117"/>
  <c r="C27" i="117"/>
  <c r="D27" i="117"/>
  <c r="E27" i="117"/>
  <c r="F27" i="117"/>
  <c r="G27" i="117"/>
  <c r="I27" i="117"/>
  <c r="J27" i="117"/>
  <c r="K27" i="117"/>
  <c r="L27" i="117"/>
  <c r="M27" i="117"/>
  <c r="N27" i="117"/>
  <c r="O27" i="117"/>
  <c r="P27" i="117"/>
  <c r="Q27" i="117"/>
  <c r="R27" i="117"/>
  <c r="S27" i="117"/>
  <c r="T27" i="117"/>
  <c r="U27" i="117"/>
  <c r="V27" i="117"/>
  <c r="W27" i="117"/>
  <c r="X27" i="117"/>
  <c r="C28" i="117"/>
  <c r="D28" i="117"/>
  <c r="F28" i="117"/>
  <c r="G28" i="117"/>
  <c r="H28" i="117"/>
  <c r="I28" i="117"/>
  <c r="J28" i="117"/>
  <c r="K28" i="117"/>
  <c r="L28" i="117"/>
  <c r="M28" i="117"/>
  <c r="N28" i="117"/>
  <c r="O28" i="117"/>
  <c r="P28" i="117"/>
  <c r="Q28" i="117"/>
  <c r="R28" i="117"/>
  <c r="S28" i="117"/>
  <c r="T28" i="117"/>
  <c r="U28" i="117"/>
  <c r="V28" i="117"/>
  <c r="W28" i="117"/>
  <c r="X28" i="117"/>
  <c r="D29" i="117"/>
  <c r="E29" i="117"/>
  <c r="F29" i="117"/>
  <c r="G29" i="117"/>
  <c r="H29" i="117"/>
  <c r="I29" i="117"/>
  <c r="J29" i="117"/>
  <c r="K29" i="117"/>
  <c r="L29" i="117"/>
  <c r="M29" i="117"/>
  <c r="N29" i="117"/>
  <c r="O29" i="117"/>
  <c r="P29" i="117"/>
  <c r="Q29" i="117"/>
  <c r="R29" i="117"/>
  <c r="S29" i="117"/>
  <c r="T29" i="117"/>
  <c r="U29" i="117"/>
  <c r="V29" i="117"/>
  <c r="W29" i="117"/>
  <c r="X29" i="117"/>
  <c r="C31" i="117"/>
  <c r="D31" i="117"/>
  <c r="E31" i="117"/>
  <c r="G31" i="117"/>
  <c r="H31" i="117"/>
  <c r="I31" i="117"/>
  <c r="J31" i="117"/>
  <c r="K31" i="117"/>
  <c r="L31" i="117"/>
  <c r="M31" i="117"/>
  <c r="N31" i="117"/>
  <c r="O31" i="117"/>
  <c r="P31" i="117"/>
  <c r="Q31" i="117"/>
  <c r="R31" i="117"/>
  <c r="S31" i="117"/>
  <c r="T31" i="117"/>
  <c r="U31" i="117"/>
  <c r="V31" i="117"/>
  <c r="W31" i="117"/>
  <c r="X31" i="117"/>
  <c r="C32" i="117"/>
  <c r="D32" i="117"/>
  <c r="E32" i="117"/>
  <c r="F32" i="117"/>
  <c r="G32" i="117"/>
  <c r="H32" i="117"/>
  <c r="I32" i="117"/>
  <c r="K32" i="117"/>
  <c r="L32" i="117"/>
  <c r="M32" i="117"/>
  <c r="N32" i="117"/>
  <c r="O32" i="117"/>
  <c r="P32" i="117"/>
  <c r="Q32" i="117"/>
  <c r="R32" i="117"/>
  <c r="S32" i="117"/>
  <c r="T32" i="117"/>
  <c r="U32" i="117"/>
  <c r="V32" i="117"/>
  <c r="W32" i="117"/>
  <c r="X32" i="117"/>
  <c r="C33" i="117"/>
  <c r="D33" i="117"/>
  <c r="E33" i="117"/>
  <c r="G33" i="117"/>
  <c r="H33" i="117"/>
  <c r="I33" i="117"/>
  <c r="J33" i="117"/>
  <c r="K33" i="117"/>
  <c r="L33" i="117"/>
  <c r="M33" i="117"/>
  <c r="N33" i="117"/>
  <c r="O33" i="117"/>
  <c r="P33" i="117"/>
  <c r="Q33" i="117"/>
  <c r="R33" i="117"/>
  <c r="S33" i="117"/>
  <c r="T33" i="117"/>
  <c r="U33" i="117"/>
  <c r="V33" i="117"/>
  <c r="W33" i="117"/>
  <c r="X33" i="117"/>
  <c r="C34" i="117"/>
  <c r="D34" i="117"/>
  <c r="E34" i="117"/>
  <c r="F34" i="117"/>
  <c r="G34" i="117"/>
  <c r="H34" i="117"/>
  <c r="I34" i="117"/>
  <c r="K34" i="117"/>
  <c r="L34" i="117"/>
  <c r="M34" i="117"/>
  <c r="N34" i="117"/>
  <c r="O34" i="117"/>
  <c r="P34" i="117"/>
  <c r="Q34" i="117"/>
  <c r="R34" i="117"/>
  <c r="S34" i="117"/>
  <c r="T34" i="117"/>
  <c r="U34" i="117"/>
  <c r="V34" i="117"/>
  <c r="W34" i="117"/>
  <c r="X34" i="117"/>
  <c r="C35" i="117"/>
  <c r="D35" i="117"/>
  <c r="E35" i="117"/>
  <c r="F35" i="117"/>
  <c r="G35" i="117"/>
  <c r="H35" i="117"/>
  <c r="I35" i="117"/>
  <c r="K35" i="117"/>
  <c r="L35" i="117"/>
  <c r="M35" i="117"/>
  <c r="N35" i="117"/>
  <c r="O35" i="117"/>
  <c r="P35" i="117"/>
  <c r="Q35" i="117"/>
  <c r="R35" i="117"/>
  <c r="S35" i="117"/>
  <c r="T35" i="117"/>
  <c r="U35" i="117"/>
  <c r="V35" i="117"/>
  <c r="W35" i="117"/>
  <c r="X35" i="117"/>
  <c r="C36" i="117"/>
  <c r="D36" i="117"/>
  <c r="E36" i="117"/>
  <c r="F36" i="117"/>
  <c r="G36" i="117"/>
  <c r="H36" i="117"/>
  <c r="I36" i="117"/>
  <c r="K36" i="117"/>
  <c r="L36" i="117"/>
  <c r="M36" i="117"/>
  <c r="N36" i="117"/>
  <c r="O36" i="117"/>
  <c r="P36" i="117"/>
  <c r="Q36" i="117"/>
  <c r="R36" i="117"/>
  <c r="S36" i="117"/>
  <c r="T36" i="117"/>
  <c r="U36" i="117"/>
  <c r="V36" i="117"/>
  <c r="W36" i="117"/>
  <c r="X36" i="117"/>
  <c r="C37" i="117"/>
  <c r="D37" i="117"/>
  <c r="E37" i="117"/>
  <c r="F37" i="117"/>
  <c r="G37" i="117"/>
  <c r="H37" i="117"/>
  <c r="I37" i="117"/>
  <c r="K37" i="117"/>
  <c r="L37" i="117"/>
  <c r="M37" i="117"/>
  <c r="N37" i="117"/>
  <c r="O37" i="117"/>
  <c r="P37" i="117"/>
  <c r="Q37" i="117"/>
  <c r="R37" i="117"/>
  <c r="S37" i="117"/>
  <c r="T37" i="117"/>
  <c r="U37" i="117"/>
  <c r="V37" i="117"/>
  <c r="W37" i="117"/>
  <c r="X37" i="117"/>
  <c r="C38" i="117"/>
  <c r="D38" i="117"/>
  <c r="F38" i="117"/>
  <c r="G38" i="117"/>
  <c r="H38" i="117"/>
  <c r="I38" i="117"/>
  <c r="J38" i="117"/>
  <c r="K38" i="117"/>
  <c r="L38" i="117"/>
  <c r="M38" i="117"/>
  <c r="N38" i="117"/>
  <c r="O38" i="117"/>
  <c r="P38" i="117"/>
  <c r="Q38" i="117"/>
  <c r="R38" i="117"/>
  <c r="S38" i="117"/>
  <c r="T38" i="117"/>
  <c r="U38" i="117"/>
  <c r="V38" i="117"/>
  <c r="W38" i="117"/>
  <c r="X38" i="117"/>
  <c r="D39" i="117"/>
  <c r="E39" i="117"/>
  <c r="F39" i="117"/>
  <c r="G39" i="117"/>
  <c r="H39" i="117"/>
  <c r="I39" i="117"/>
  <c r="J39" i="117"/>
  <c r="K39" i="117"/>
  <c r="L39" i="117"/>
  <c r="M39" i="117"/>
  <c r="N39" i="117"/>
  <c r="O39" i="117"/>
  <c r="P39" i="117"/>
  <c r="Q39" i="117"/>
  <c r="R39" i="117"/>
  <c r="S39" i="117"/>
  <c r="T39" i="117"/>
  <c r="U39" i="117"/>
  <c r="V39" i="117"/>
  <c r="W39" i="117"/>
  <c r="X39" i="117"/>
  <c r="C41" i="117"/>
  <c r="D41" i="117"/>
  <c r="E41" i="117"/>
  <c r="F41" i="117"/>
  <c r="H41" i="117"/>
  <c r="I41" i="117"/>
  <c r="J41" i="117"/>
  <c r="K41" i="117"/>
  <c r="L41" i="117"/>
  <c r="M41" i="117"/>
  <c r="N41" i="117"/>
  <c r="O41" i="117"/>
  <c r="P41" i="117"/>
  <c r="Q41" i="117"/>
  <c r="R41" i="117"/>
  <c r="S41" i="117"/>
  <c r="T41" i="117"/>
  <c r="U41" i="117"/>
  <c r="V41" i="117"/>
  <c r="W41" i="117"/>
  <c r="X41" i="117"/>
  <c r="C42" i="117"/>
  <c r="D42" i="117"/>
  <c r="E42" i="117"/>
  <c r="F42" i="117"/>
  <c r="G42" i="117"/>
  <c r="H42" i="117"/>
  <c r="I42" i="117"/>
  <c r="J42" i="117"/>
  <c r="K42" i="117"/>
  <c r="M42" i="117"/>
  <c r="N42" i="117"/>
  <c r="O42" i="117"/>
  <c r="P42" i="117"/>
  <c r="Q42" i="117"/>
  <c r="R42" i="117"/>
  <c r="S42" i="117"/>
  <c r="T42" i="117"/>
  <c r="U42" i="117"/>
  <c r="V42" i="117"/>
  <c r="W42" i="117"/>
  <c r="X42" i="117"/>
  <c r="C43" i="117"/>
  <c r="D43" i="117"/>
  <c r="E43" i="117"/>
  <c r="F43" i="117"/>
  <c r="H43" i="117"/>
  <c r="I43" i="117"/>
  <c r="J43" i="117"/>
  <c r="K43" i="117"/>
  <c r="L43" i="117"/>
  <c r="M43" i="117"/>
  <c r="N43" i="117"/>
  <c r="O43" i="117"/>
  <c r="P43" i="117"/>
  <c r="Q43" i="117"/>
  <c r="R43" i="117"/>
  <c r="S43" i="117"/>
  <c r="T43" i="117"/>
  <c r="U43" i="117"/>
  <c r="V43" i="117"/>
  <c r="W43" i="117"/>
  <c r="X43" i="117"/>
  <c r="C44" i="117"/>
  <c r="D44" i="117"/>
  <c r="E44" i="117"/>
  <c r="F44" i="117"/>
  <c r="G44" i="117"/>
  <c r="H44" i="117"/>
  <c r="I44" i="117"/>
  <c r="J44" i="117"/>
  <c r="K44" i="117"/>
  <c r="M44" i="117"/>
  <c r="N44" i="117"/>
  <c r="O44" i="117"/>
  <c r="P44" i="117"/>
  <c r="Q44" i="117"/>
  <c r="R44" i="117"/>
  <c r="S44" i="117"/>
  <c r="T44" i="117"/>
  <c r="U44" i="117"/>
  <c r="V44" i="117"/>
  <c r="W44" i="117"/>
  <c r="X44" i="117"/>
  <c r="C45" i="117"/>
  <c r="D45" i="117"/>
  <c r="E45" i="117"/>
  <c r="F45" i="117"/>
  <c r="G45" i="117"/>
  <c r="H45" i="117"/>
  <c r="I45" i="117"/>
  <c r="J45" i="117"/>
  <c r="K45" i="117"/>
  <c r="M45" i="117"/>
  <c r="N45" i="117"/>
  <c r="O45" i="117"/>
  <c r="P45" i="117"/>
  <c r="Q45" i="117"/>
  <c r="R45" i="117"/>
  <c r="S45" i="117"/>
  <c r="T45" i="117"/>
  <c r="U45" i="117"/>
  <c r="V45" i="117"/>
  <c r="W45" i="117"/>
  <c r="X45" i="117"/>
  <c r="C46" i="117"/>
  <c r="D46" i="117"/>
  <c r="E46" i="117"/>
  <c r="F46" i="117"/>
  <c r="G46" i="117"/>
  <c r="H46" i="117"/>
  <c r="I46" i="117"/>
  <c r="J46" i="117"/>
  <c r="K46" i="117"/>
  <c r="M46" i="117"/>
  <c r="N46" i="117"/>
  <c r="O46" i="117"/>
  <c r="P46" i="117"/>
  <c r="Q46" i="117"/>
  <c r="R46" i="117"/>
  <c r="S46" i="117"/>
  <c r="T46" i="117"/>
  <c r="U46" i="117"/>
  <c r="V46" i="117"/>
  <c r="W46" i="117"/>
  <c r="X46" i="117"/>
  <c r="C47" i="117"/>
  <c r="D47" i="117"/>
  <c r="E47" i="117"/>
  <c r="F47" i="117"/>
  <c r="G47" i="117"/>
  <c r="H47" i="117"/>
  <c r="I47" i="117"/>
  <c r="J47" i="117"/>
  <c r="K47" i="117"/>
  <c r="M47" i="117"/>
  <c r="N47" i="117"/>
  <c r="O47" i="117"/>
  <c r="P47" i="117"/>
  <c r="Q47" i="117"/>
  <c r="R47" i="117"/>
  <c r="S47" i="117"/>
  <c r="T47" i="117"/>
  <c r="U47" i="117"/>
  <c r="V47" i="117"/>
  <c r="W47" i="117"/>
  <c r="X47" i="117"/>
  <c r="C48" i="117"/>
  <c r="D48" i="117"/>
  <c r="F48" i="117"/>
  <c r="G48" i="117"/>
  <c r="H48" i="117"/>
  <c r="I48" i="117"/>
  <c r="J48" i="117"/>
  <c r="K48" i="117"/>
  <c r="L48" i="117"/>
  <c r="M48" i="117"/>
  <c r="N48" i="117"/>
  <c r="O48" i="117"/>
  <c r="P48" i="117"/>
  <c r="Q48" i="117"/>
  <c r="R48" i="117"/>
  <c r="S48" i="117"/>
  <c r="T48" i="117"/>
  <c r="U48" i="117"/>
  <c r="V48" i="117"/>
  <c r="W48" i="117"/>
  <c r="X48" i="117"/>
  <c r="D49" i="117"/>
  <c r="E49" i="117"/>
  <c r="F49" i="117"/>
  <c r="G49" i="117"/>
  <c r="H49" i="117"/>
  <c r="I49" i="117"/>
  <c r="J49" i="117"/>
  <c r="K49" i="117"/>
  <c r="L49" i="117"/>
  <c r="M49" i="117"/>
  <c r="N49" i="117"/>
  <c r="O49" i="117"/>
  <c r="P49" i="117"/>
  <c r="Q49" i="117"/>
  <c r="R49" i="117"/>
  <c r="S49" i="117"/>
  <c r="T49" i="117"/>
  <c r="U49" i="117"/>
  <c r="V49" i="117"/>
  <c r="W49" i="117"/>
  <c r="X49" i="117"/>
  <c r="C51" i="117"/>
  <c r="D51" i="117"/>
  <c r="E51" i="117"/>
  <c r="G51" i="117"/>
  <c r="H51" i="117"/>
  <c r="I51" i="117"/>
  <c r="J51" i="117"/>
  <c r="K51" i="117"/>
  <c r="L51" i="117"/>
  <c r="M51" i="117"/>
  <c r="N51" i="117"/>
  <c r="O51" i="117"/>
  <c r="P51" i="117"/>
  <c r="Q51" i="117"/>
  <c r="R51" i="117"/>
  <c r="S51" i="117"/>
  <c r="T51" i="117"/>
  <c r="U51" i="117"/>
  <c r="V51" i="117"/>
  <c r="W51" i="117"/>
  <c r="X51" i="117"/>
  <c r="C52" i="117"/>
  <c r="D52" i="117"/>
  <c r="E52" i="117"/>
  <c r="G52" i="117"/>
  <c r="H52" i="117"/>
  <c r="I52" i="117"/>
  <c r="J52" i="117"/>
  <c r="K52" i="117"/>
  <c r="L52" i="117"/>
  <c r="M52" i="117"/>
  <c r="N52" i="117"/>
  <c r="O52" i="117"/>
  <c r="P52" i="117"/>
  <c r="Q52" i="117"/>
  <c r="R52" i="117"/>
  <c r="S52" i="117"/>
  <c r="T52" i="117"/>
  <c r="U52" i="117"/>
  <c r="V52" i="117"/>
  <c r="W52" i="117"/>
  <c r="X52" i="117"/>
  <c r="C53" i="117"/>
  <c r="D53" i="117"/>
  <c r="E53" i="117"/>
  <c r="F53" i="117"/>
  <c r="G53" i="117"/>
  <c r="H53" i="117"/>
  <c r="J53" i="117"/>
  <c r="K53" i="117"/>
  <c r="L53" i="117"/>
  <c r="M53" i="117"/>
  <c r="N53" i="117"/>
  <c r="O53" i="117"/>
  <c r="P53" i="117"/>
  <c r="Q53" i="117"/>
  <c r="R53" i="117"/>
  <c r="S53" i="117"/>
  <c r="T53" i="117"/>
  <c r="U53" i="117"/>
  <c r="V53" i="117"/>
  <c r="W53" i="117"/>
  <c r="X53" i="117"/>
  <c r="C54" i="117"/>
  <c r="D54" i="117"/>
  <c r="E54" i="117"/>
  <c r="F54" i="117"/>
  <c r="G54" i="117"/>
  <c r="H54" i="117"/>
  <c r="J54" i="117"/>
  <c r="K54" i="117"/>
  <c r="L54" i="117"/>
  <c r="M54" i="117"/>
  <c r="N54" i="117"/>
  <c r="O54" i="117"/>
  <c r="P54" i="117"/>
  <c r="Q54" i="117"/>
  <c r="R54" i="117"/>
  <c r="S54" i="117"/>
  <c r="T54" i="117"/>
  <c r="U54" i="117"/>
  <c r="V54" i="117"/>
  <c r="W54" i="117"/>
  <c r="X54" i="117"/>
  <c r="C56" i="117"/>
  <c r="D56" i="117"/>
  <c r="E56" i="117"/>
  <c r="G56" i="117"/>
  <c r="H56" i="117"/>
  <c r="I56" i="117"/>
  <c r="J56" i="117"/>
  <c r="K56" i="117"/>
  <c r="L56" i="117"/>
  <c r="M56" i="117"/>
  <c r="N56" i="117"/>
  <c r="O56" i="117"/>
  <c r="P56" i="117"/>
  <c r="Q56" i="117"/>
  <c r="R56" i="117"/>
  <c r="S56" i="117"/>
  <c r="T56" i="117"/>
  <c r="U56" i="117"/>
  <c r="V56" i="117"/>
  <c r="W56" i="117"/>
  <c r="X56" i="117"/>
  <c r="C57" i="117"/>
  <c r="D57" i="117"/>
  <c r="E57" i="117"/>
  <c r="G57" i="117"/>
  <c r="H57" i="117"/>
  <c r="I57" i="117"/>
  <c r="J57" i="117"/>
  <c r="K57" i="117"/>
  <c r="L57" i="117"/>
  <c r="M57" i="117"/>
  <c r="N57" i="117"/>
  <c r="O57" i="117"/>
  <c r="P57" i="117"/>
  <c r="Q57" i="117"/>
  <c r="R57" i="117"/>
  <c r="S57" i="117"/>
  <c r="T57" i="117"/>
  <c r="U57" i="117"/>
  <c r="V57" i="117"/>
  <c r="W57" i="117"/>
  <c r="X57" i="117"/>
  <c r="C58" i="117"/>
  <c r="E58" i="117"/>
  <c r="F58" i="117"/>
  <c r="G58" i="117"/>
  <c r="H58" i="117"/>
  <c r="I58" i="117"/>
  <c r="J58" i="117"/>
  <c r="K58" i="117"/>
  <c r="L58" i="117"/>
  <c r="M58" i="117"/>
  <c r="N58" i="117"/>
  <c r="O58" i="117"/>
  <c r="P58" i="117"/>
  <c r="Q58" i="117"/>
  <c r="R58" i="117"/>
  <c r="S58" i="117"/>
  <c r="T58" i="117"/>
  <c r="U58" i="117"/>
  <c r="V58" i="117"/>
  <c r="W58" i="117"/>
  <c r="X58" i="117"/>
  <c r="D59" i="117"/>
  <c r="E59" i="117"/>
  <c r="F59" i="117"/>
  <c r="G59" i="117"/>
  <c r="H59" i="117"/>
  <c r="I59" i="117"/>
  <c r="J59" i="117"/>
  <c r="K59" i="117"/>
  <c r="L59" i="117"/>
  <c r="M59" i="117"/>
  <c r="N59" i="117"/>
  <c r="O59" i="117"/>
  <c r="P59" i="117"/>
  <c r="Q59" i="117"/>
  <c r="R59" i="117"/>
  <c r="S59" i="117"/>
  <c r="T59" i="117"/>
  <c r="U59" i="117"/>
  <c r="V59" i="117"/>
  <c r="W59" i="117"/>
  <c r="X59" i="117"/>
  <c r="D60" i="117"/>
  <c r="E60" i="117"/>
  <c r="F60" i="117"/>
  <c r="G60" i="117"/>
  <c r="H60" i="117"/>
  <c r="I60" i="117"/>
  <c r="J60" i="117"/>
  <c r="K60" i="117"/>
  <c r="L60" i="117"/>
  <c r="M60" i="117"/>
  <c r="N60" i="117"/>
  <c r="O60" i="117"/>
  <c r="P60" i="117"/>
  <c r="Q60" i="117"/>
  <c r="R60" i="117"/>
  <c r="S60" i="117"/>
  <c r="T60" i="117"/>
  <c r="U60" i="117"/>
  <c r="V60" i="117"/>
  <c r="W60" i="117"/>
  <c r="X60" i="117"/>
  <c r="D62" i="117"/>
  <c r="E62" i="117"/>
  <c r="F62" i="117"/>
  <c r="G62" i="117"/>
  <c r="H62" i="117"/>
  <c r="I62" i="117"/>
  <c r="J62" i="117"/>
  <c r="K62" i="117"/>
  <c r="L62" i="117"/>
  <c r="M62" i="117"/>
  <c r="N62" i="117"/>
  <c r="O62" i="117"/>
  <c r="P62" i="117"/>
  <c r="Q62" i="117"/>
  <c r="R62" i="117"/>
  <c r="S62" i="117"/>
  <c r="T62" i="117"/>
  <c r="U62" i="117"/>
  <c r="V62" i="117"/>
  <c r="W62" i="117"/>
  <c r="X62" i="117"/>
  <c r="D63" i="117"/>
  <c r="E63" i="117"/>
  <c r="F63" i="117"/>
  <c r="G63" i="117"/>
  <c r="H63" i="117"/>
  <c r="I63" i="117"/>
  <c r="J63" i="117"/>
  <c r="K63" i="117"/>
  <c r="L63" i="117"/>
  <c r="M63" i="117"/>
  <c r="N63" i="117"/>
  <c r="O63" i="117"/>
  <c r="P63" i="117"/>
  <c r="Q63" i="117"/>
  <c r="R63" i="117"/>
  <c r="S63" i="117"/>
  <c r="T63" i="117"/>
  <c r="U63" i="117"/>
  <c r="V63" i="117"/>
  <c r="W63" i="117"/>
  <c r="X63" i="117"/>
  <c r="D65" i="117"/>
  <c r="E65" i="117"/>
  <c r="F65" i="117"/>
  <c r="G65" i="117"/>
  <c r="H65" i="117"/>
  <c r="I65" i="117"/>
  <c r="J65" i="117"/>
  <c r="K65" i="117"/>
  <c r="L65" i="117"/>
  <c r="M65" i="117"/>
  <c r="N65" i="117"/>
  <c r="O65" i="117"/>
  <c r="P65" i="117"/>
  <c r="Q65" i="117"/>
  <c r="R65" i="117"/>
  <c r="S65" i="117"/>
  <c r="T65" i="117"/>
  <c r="U65" i="117"/>
  <c r="V65" i="117"/>
  <c r="W65" i="117"/>
  <c r="X65" i="117"/>
  <c r="D66" i="117"/>
  <c r="E66" i="117"/>
  <c r="F66" i="117"/>
  <c r="G66" i="117"/>
  <c r="H66" i="117"/>
  <c r="I66" i="117"/>
  <c r="J66" i="117"/>
  <c r="K66" i="117"/>
  <c r="L66" i="117"/>
  <c r="M66" i="117"/>
  <c r="N66" i="117"/>
  <c r="O66" i="117"/>
  <c r="P66" i="117"/>
  <c r="Q66" i="117"/>
  <c r="R66" i="117"/>
  <c r="S66" i="117"/>
  <c r="T66" i="117"/>
  <c r="U66" i="117"/>
  <c r="V66" i="117"/>
  <c r="W66" i="117"/>
  <c r="X66" i="117"/>
  <c r="D67" i="117"/>
  <c r="E67" i="117"/>
  <c r="F67" i="117"/>
  <c r="G67" i="117"/>
  <c r="H67" i="117"/>
  <c r="I67" i="117"/>
  <c r="J67" i="117"/>
  <c r="K67" i="117"/>
  <c r="L67" i="117"/>
  <c r="M67" i="117"/>
  <c r="N67" i="117"/>
  <c r="O67" i="117"/>
  <c r="P67" i="117"/>
  <c r="Q67" i="117"/>
  <c r="R67" i="117"/>
  <c r="S67" i="117"/>
  <c r="T67" i="117"/>
  <c r="U67" i="117"/>
  <c r="V67" i="117"/>
  <c r="W67" i="117"/>
  <c r="X67" i="117"/>
  <c r="D68" i="117"/>
  <c r="E68" i="117"/>
  <c r="F68" i="117"/>
  <c r="G68" i="117"/>
  <c r="H68" i="117"/>
  <c r="I68" i="117"/>
  <c r="J68" i="117"/>
  <c r="K68" i="117"/>
  <c r="L68" i="117"/>
  <c r="M68" i="117"/>
  <c r="N68" i="117"/>
  <c r="O68" i="117"/>
  <c r="P68" i="117"/>
  <c r="Q68" i="117"/>
  <c r="R68" i="117"/>
  <c r="S68" i="117"/>
  <c r="T68" i="117"/>
  <c r="U68" i="117"/>
  <c r="V68" i="117"/>
  <c r="W68" i="117"/>
  <c r="X68" i="117"/>
  <c r="D4" i="117"/>
  <c r="E4" i="117"/>
  <c r="F4" i="117"/>
  <c r="H4" i="117"/>
  <c r="I4" i="117"/>
  <c r="J4" i="117"/>
  <c r="K4" i="117"/>
  <c r="L4" i="117"/>
  <c r="M4" i="117"/>
  <c r="N4" i="117"/>
  <c r="O4" i="117"/>
  <c r="P4" i="117"/>
  <c r="Q4" i="117"/>
  <c r="R4" i="117"/>
  <c r="S4" i="117"/>
  <c r="T4" i="117"/>
  <c r="U4" i="117"/>
  <c r="V4" i="117"/>
  <c r="W4" i="117"/>
  <c r="X4" i="117"/>
  <c r="C4" i="117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X19" i="15"/>
  <c r="X21" i="15"/>
  <c r="W19" i="15"/>
  <c r="W21" i="15"/>
  <c r="V19" i="15"/>
  <c r="V21" i="15"/>
  <c r="U19" i="15"/>
  <c r="U21" i="15"/>
  <c r="T19" i="15"/>
  <c r="T21" i="15"/>
  <c r="S19" i="15"/>
  <c r="S21" i="15"/>
  <c r="R19" i="15"/>
  <c r="R21" i="15"/>
  <c r="Q19" i="15"/>
  <c r="Q21" i="15"/>
  <c r="P19" i="15"/>
  <c r="P21" i="15"/>
  <c r="O19" i="15"/>
  <c r="O21" i="15"/>
  <c r="N19" i="15"/>
  <c r="N21" i="15"/>
  <c r="M19" i="15"/>
  <c r="M21" i="15"/>
  <c r="L19" i="15"/>
  <c r="L21" i="15"/>
  <c r="K19" i="15"/>
  <c r="K21" i="15"/>
  <c r="J19" i="15"/>
  <c r="J21" i="15"/>
  <c r="I19" i="15"/>
  <c r="I21" i="15"/>
  <c r="H19" i="15"/>
  <c r="H21" i="15"/>
  <c r="G19" i="15"/>
  <c r="G21" i="15"/>
  <c r="F19" i="15"/>
  <c r="F21" i="15"/>
  <c r="E19" i="15"/>
  <c r="E21" i="15"/>
  <c r="D19" i="15"/>
  <c r="D21" i="15"/>
  <c r="C19" i="15"/>
  <c r="C21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X19" i="27"/>
  <c r="X21" i="27"/>
  <c r="W19" i="27"/>
  <c r="W21" i="27"/>
  <c r="V19" i="27"/>
  <c r="V21" i="27"/>
  <c r="U19" i="27"/>
  <c r="U21" i="27"/>
  <c r="T19" i="27"/>
  <c r="T21" i="27"/>
  <c r="S19" i="27"/>
  <c r="S21" i="27"/>
  <c r="R19" i="27"/>
  <c r="R21" i="27"/>
  <c r="Q19" i="27"/>
  <c r="Q21" i="27"/>
  <c r="P19" i="27"/>
  <c r="P21" i="27"/>
  <c r="O19" i="27"/>
  <c r="O21" i="27"/>
  <c r="N19" i="27"/>
  <c r="N21" i="27"/>
  <c r="M19" i="27"/>
  <c r="M21" i="27"/>
  <c r="L19" i="27"/>
  <c r="L21" i="27"/>
  <c r="K19" i="27"/>
  <c r="K21" i="27"/>
  <c r="J19" i="27"/>
  <c r="J21" i="27"/>
  <c r="I19" i="27"/>
  <c r="I21" i="27"/>
  <c r="H19" i="27"/>
  <c r="H21" i="27"/>
  <c r="G19" i="27"/>
  <c r="G21" i="27"/>
  <c r="F19" i="27"/>
  <c r="F21" i="27"/>
  <c r="E19" i="27"/>
  <c r="E21" i="27"/>
  <c r="D19" i="27"/>
  <c r="D21" i="27"/>
  <c r="C19" i="27"/>
  <c r="C21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X19" i="25"/>
  <c r="X21" i="25"/>
  <c r="W19" i="25"/>
  <c r="W21" i="25"/>
  <c r="V19" i="25"/>
  <c r="V21" i="25"/>
  <c r="U19" i="25"/>
  <c r="U21" i="25"/>
  <c r="T19" i="25"/>
  <c r="T21" i="25"/>
  <c r="S19" i="25"/>
  <c r="S21" i="25"/>
  <c r="R19" i="25"/>
  <c r="R21" i="25"/>
  <c r="Q19" i="25"/>
  <c r="Q21" i="25"/>
  <c r="P19" i="25"/>
  <c r="P21" i="25"/>
  <c r="O19" i="25"/>
  <c r="O21" i="25"/>
  <c r="N19" i="25"/>
  <c r="N21" i="25"/>
  <c r="M19" i="25"/>
  <c r="M21" i="25"/>
  <c r="L19" i="25"/>
  <c r="L21" i="25"/>
  <c r="K19" i="25"/>
  <c r="K21" i="25"/>
  <c r="J19" i="25"/>
  <c r="J21" i="25"/>
  <c r="I19" i="25"/>
  <c r="I21" i="25"/>
  <c r="H19" i="25"/>
  <c r="H21" i="25"/>
  <c r="G19" i="25"/>
  <c r="G21" i="25"/>
  <c r="F19" i="25"/>
  <c r="F21" i="25"/>
  <c r="E19" i="25"/>
  <c r="E21" i="25"/>
  <c r="D19" i="25"/>
  <c r="D21" i="25"/>
  <c r="C19" i="25"/>
  <c r="C21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X29" i="68"/>
  <c r="W29" i="68"/>
  <c r="V29" i="68"/>
  <c r="U29" i="68"/>
  <c r="T29" i="68"/>
  <c r="S29" i="68"/>
  <c r="R29" i="68"/>
  <c r="Q29" i="68"/>
  <c r="P29" i="68"/>
  <c r="O29" i="68"/>
  <c r="N29" i="68"/>
  <c r="M29" i="68"/>
  <c r="L29" i="68"/>
  <c r="K29" i="68"/>
  <c r="J29" i="68"/>
  <c r="I29" i="68"/>
  <c r="H29" i="68"/>
  <c r="G29" i="68"/>
  <c r="F29" i="68"/>
  <c r="E29" i="68"/>
  <c r="D29" i="68"/>
  <c r="C29" i="68"/>
  <c r="X28" i="68"/>
  <c r="W28" i="68"/>
  <c r="V28" i="68"/>
  <c r="U28" i="68"/>
  <c r="T28" i="68"/>
  <c r="S28" i="68"/>
  <c r="R28" i="68"/>
  <c r="Q28" i="68"/>
  <c r="P28" i="68"/>
  <c r="O28" i="68"/>
  <c r="N28" i="68"/>
  <c r="M28" i="68"/>
  <c r="L28" i="68"/>
  <c r="K28" i="68"/>
  <c r="J28" i="68"/>
  <c r="I28" i="68"/>
  <c r="H28" i="68"/>
  <c r="G28" i="68"/>
  <c r="F28" i="68"/>
  <c r="E28" i="68"/>
  <c r="D28" i="68"/>
  <c r="C28" i="68"/>
  <c r="X27" i="68"/>
  <c r="W27" i="68"/>
  <c r="V27" i="68"/>
  <c r="U27" i="68"/>
  <c r="T27" i="68"/>
  <c r="S27" i="68"/>
  <c r="R27" i="68"/>
  <c r="Q27" i="68"/>
  <c r="P27" i="68"/>
  <c r="O27" i="68"/>
  <c r="N27" i="68"/>
  <c r="M27" i="68"/>
  <c r="L27" i="68"/>
  <c r="K27" i="68"/>
  <c r="J27" i="68"/>
  <c r="I27" i="68"/>
  <c r="H27" i="68"/>
  <c r="G27" i="68"/>
  <c r="F27" i="68"/>
  <c r="E27" i="68"/>
  <c r="D27" i="68"/>
  <c r="C27" i="68"/>
  <c r="X25" i="68"/>
  <c r="W25" i="68"/>
  <c r="V25" i="68"/>
  <c r="U25" i="68"/>
  <c r="T25" i="68"/>
  <c r="S25" i="68"/>
  <c r="R25" i="68"/>
  <c r="Q25" i="68"/>
  <c r="P25" i="68"/>
  <c r="O25" i="68"/>
  <c r="N25" i="68"/>
  <c r="M25" i="68"/>
  <c r="L25" i="68"/>
  <c r="K25" i="68"/>
  <c r="J25" i="68"/>
  <c r="I25" i="68"/>
  <c r="H25" i="68"/>
  <c r="G25" i="68"/>
  <c r="F25" i="68"/>
  <c r="E25" i="68"/>
  <c r="D25" i="68"/>
  <c r="C25" i="68"/>
  <c r="X24" i="68"/>
  <c r="W24" i="68"/>
  <c r="V24" i="68"/>
  <c r="U24" i="68"/>
  <c r="T24" i="68"/>
  <c r="S24" i="68"/>
  <c r="R24" i="68"/>
  <c r="Q24" i="68"/>
  <c r="P24" i="68"/>
  <c r="O24" i="68"/>
  <c r="N24" i="68"/>
  <c r="M24" i="68"/>
  <c r="L24" i="68"/>
  <c r="K24" i="68"/>
  <c r="J24" i="68"/>
  <c r="I24" i="68"/>
  <c r="H24" i="68"/>
  <c r="G24" i="68"/>
  <c r="F24" i="68"/>
  <c r="E24" i="68"/>
  <c r="D24" i="68"/>
  <c r="C24" i="68"/>
  <c r="X23" i="68"/>
  <c r="W23" i="68"/>
  <c r="V23" i="68"/>
  <c r="U23" i="68"/>
  <c r="T23" i="68"/>
  <c r="S23" i="68"/>
  <c r="R23" i="68"/>
  <c r="Q23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C23" i="68"/>
  <c r="X20" i="68"/>
  <c r="W20" i="68"/>
  <c r="V20" i="68"/>
  <c r="U20" i="68"/>
  <c r="T20" i="68"/>
  <c r="S20" i="68"/>
  <c r="R20" i="68"/>
  <c r="Q20" i="68"/>
  <c r="P20" i="68"/>
  <c r="O20" i="68"/>
  <c r="N20" i="68"/>
  <c r="M20" i="68"/>
  <c r="L20" i="68"/>
  <c r="K20" i="68"/>
  <c r="J20" i="68"/>
  <c r="I20" i="68"/>
  <c r="H20" i="68"/>
  <c r="G20" i="68"/>
  <c r="F20" i="68"/>
  <c r="E20" i="68"/>
  <c r="D20" i="68"/>
  <c r="C20" i="68"/>
  <c r="X19" i="68"/>
  <c r="X21" i="68"/>
  <c r="W19" i="68"/>
  <c r="W21" i="68"/>
  <c r="V19" i="68"/>
  <c r="V21" i="68"/>
  <c r="U19" i="68"/>
  <c r="U21" i="68"/>
  <c r="T19" i="68"/>
  <c r="T21" i="68"/>
  <c r="S19" i="68"/>
  <c r="S21" i="68"/>
  <c r="R19" i="68"/>
  <c r="R21" i="68"/>
  <c r="Q19" i="68"/>
  <c r="Q21" i="68"/>
  <c r="P19" i="68"/>
  <c r="P21" i="68"/>
  <c r="O19" i="68"/>
  <c r="O21" i="68"/>
  <c r="N19" i="68"/>
  <c r="N21" i="68"/>
  <c r="M19" i="68"/>
  <c r="M21" i="68"/>
  <c r="L19" i="68"/>
  <c r="L21" i="68"/>
  <c r="K19" i="68"/>
  <c r="K21" i="68"/>
  <c r="J19" i="68"/>
  <c r="J21" i="68"/>
  <c r="I19" i="68"/>
  <c r="I21" i="68"/>
  <c r="H19" i="68"/>
  <c r="H21" i="68"/>
  <c r="G19" i="68"/>
  <c r="G21" i="68"/>
  <c r="F19" i="68"/>
  <c r="F21" i="68"/>
  <c r="E19" i="68"/>
  <c r="E21" i="68"/>
  <c r="D19" i="68"/>
  <c r="D21" i="68"/>
  <c r="C19" i="68"/>
  <c r="C21" i="68"/>
  <c r="X17" i="68"/>
  <c r="W17" i="68"/>
  <c r="V17" i="68"/>
  <c r="U17" i="68"/>
  <c r="T17" i="68"/>
  <c r="S17" i="68"/>
  <c r="R17" i="68"/>
  <c r="Q17" i="68"/>
  <c r="P17" i="68"/>
  <c r="O17" i="68"/>
  <c r="N17" i="68"/>
  <c r="M17" i="68"/>
  <c r="L17" i="68"/>
  <c r="K17" i="68"/>
  <c r="J17" i="68"/>
  <c r="I17" i="68"/>
  <c r="H17" i="68"/>
  <c r="G17" i="68"/>
  <c r="F17" i="68"/>
  <c r="E17" i="68"/>
  <c r="D17" i="68"/>
  <c r="C17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C16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G15" i="68"/>
  <c r="F15" i="68"/>
  <c r="E15" i="68"/>
  <c r="D15" i="68"/>
  <c r="C15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H14" i="68"/>
  <c r="G14" i="68"/>
  <c r="F14" i="68"/>
  <c r="E14" i="68"/>
  <c r="D14" i="68"/>
  <c r="C14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G12" i="68"/>
  <c r="F12" i="68"/>
  <c r="E12" i="68"/>
  <c r="D12" i="68"/>
  <c r="C12" i="68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H11" i="68"/>
  <c r="G11" i="68"/>
  <c r="F11" i="68"/>
  <c r="E11" i="68"/>
  <c r="D11" i="68"/>
  <c r="C11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H9" i="68"/>
  <c r="G9" i="68"/>
  <c r="F9" i="68"/>
  <c r="E9" i="68"/>
  <c r="D9" i="68"/>
  <c r="C9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H8" i="68"/>
  <c r="G8" i="68"/>
  <c r="F8" i="68"/>
  <c r="E8" i="68"/>
  <c r="D8" i="68"/>
  <c r="C8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H7" i="68"/>
  <c r="G7" i="68"/>
  <c r="F7" i="68"/>
  <c r="E7" i="68"/>
  <c r="D7" i="68"/>
  <c r="C7" i="68"/>
  <c r="X6" i="68"/>
  <c r="W6" i="68"/>
  <c r="V6" i="68"/>
  <c r="U6" i="68"/>
  <c r="T6" i="68"/>
  <c r="S6" i="68"/>
  <c r="R6" i="68"/>
  <c r="Q6" i="68"/>
  <c r="P6" i="68"/>
  <c r="O6" i="68"/>
  <c r="N6" i="68"/>
  <c r="M6" i="68"/>
  <c r="L6" i="68"/>
  <c r="K6" i="68"/>
  <c r="J6" i="68"/>
  <c r="I6" i="68"/>
  <c r="H6" i="68"/>
  <c r="G6" i="68"/>
  <c r="F6" i="68"/>
  <c r="E6" i="68"/>
  <c r="D6" i="68"/>
  <c r="C6" i="68"/>
  <c r="X5" i="68"/>
  <c r="W5" i="68"/>
  <c r="V5" i="68"/>
  <c r="U5" i="68"/>
  <c r="T5" i="68"/>
  <c r="S5" i="68"/>
  <c r="R5" i="68"/>
  <c r="Q5" i="68"/>
  <c r="P5" i="68"/>
  <c r="O5" i="68"/>
  <c r="N5" i="68"/>
  <c r="M5" i="68"/>
  <c r="L5" i="68"/>
  <c r="K5" i="68"/>
  <c r="J5" i="68"/>
  <c r="I5" i="68"/>
  <c r="H5" i="68"/>
  <c r="G5" i="68"/>
  <c r="F5" i="68"/>
  <c r="E5" i="68"/>
  <c r="D5" i="68"/>
  <c r="C5" i="68"/>
  <c r="X4" i="68"/>
  <c r="W4" i="68"/>
  <c r="V4" i="68"/>
  <c r="U4" i="68"/>
  <c r="T4" i="68"/>
  <c r="S4" i="68"/>
  <c r="R4" i="68"/>
  <c r="Q4" i="68"/>
  <c r="P4" i="68"/>
  <c r="O4" i="68"/>
  <c r="N4" i="68"/>
  <c r="M4" i="68"/>
  <c r="L4" i="68"/>
  <c r="K4" i="68"/>
  <c r="J4" i="68"/>
  <c r="I4" i="68"/>
  <c r="H4" i="68"/>
  <c r="G4" i="68"/>
  <c r="F4" i="68"/>
  <c r="E4" i="68"/>
  <c r="D4" i="68"/>
  <c r="C4" i="68"/>
  <c r="X3" i="68"/>
  <c r="W3" i="68"/>
  <c r="V3" i="68"/>
  <c r="U3" i="68"/>
  <c r="T3" i="68"/>
  <c r="S3" i="68"/>
  <c r="R3" i="68"/>
  <c r="Q3" i="68"/>
  <c r="P3" i="68"/>
  <c r="O3" i="68"/>
  <c r="N3" i="68"/>
  <c r="M3" i="68"/>
  <c r="L3" i="68"/>
  <c r="K3" i="68"/>
  <c r="J3" i="68"/>
  <c r="I3" i="68"/>
  <c r="H3" i="68"/>
  <c r="G3" i="68"/>
  <c r="F3" i="68"/>
  <c r="E3" i="68"/>
  <c r="D3" i="68"/>
  <c r="C3" i="68"/>
  <c r="X29" i="149"/>
  <c r="W29" i="149"/>
  <c r="V29" i="149"/>
  <c r="U29" i="149"/>
  <c r="T29" i="149"/>
  <c r="S29" i="149"/>
  <c r="R29" i="149"/>
  <c r="Q29" i="149"/>
  <c r="P29" i="149"/>
  <c r="O29" i="149"/>
  <c r="N29" i="149"/>
  <c r="M29" i="149"/>
  <c r="L29" i="149"/>
  <c r="K29" i="149"/>
  <c r="J29" i="149"/>
  <c r="I29" i="149"/>
  <c r="H29" i="149"/>
  <c r="G29" i="149"/>
  <c r="F29" i="149"/>
  <c r="E29" i="149"/>
  <c r="D29" i="149"/>
  <c r="C29" i="149"/>
  <c r="X28" i="149"/>
  <c r="W28" i="149"/>
  <c r="V28" i="149"/>
  <c r="U28" i="149"/>
  <c r="T28" i="149"/>
  <c r="S28" i="149"/>
  <c r="R28" i="149"/>
  <c r="Q28" i="149"/>
  <c r="P28" i="149"/>
  <c r="O28" i="149"/>
  <c r="N28" i="149"/>
  <c r="M28" i="149"/>
  <c r="L28" i="149"/>
  <c r="K28" i="149"/>
  <c r="J28" i="149"/>
  <c r="I28" i="149"/>
  <c r="H28" i="149"/>
  <c r="G28" i="149"/>
  <c r="F28" i="149"/>
  <c r="E28" i="149"/>
  <c r="D28" i="149"/>
  <c r="C28" i="149"/>
  <c r="X27" i="149"/>
  <c r="W27" i="149"/>
  <c r="V27" i="149"/>
  <c r="U27" i="149"/>
  <c r="T27" i="149"/>
  <c r="S27" i="149"/>
  <c r="R27" i="149"/>
  <c r="Q27" i="149"/>
  <c r="P27" i="149"/>
  <c r="O27" i="149"/>
  <c r="N27" i="149"/>
  <c r="M27" i="149"/>
  <c r="L27" i="149"/>
  <c r="K27" i="149"/>
  <c r="J27" i="149"/>
  <c r="I27" i="149"/>
  <c r="H27" i="149"/>
  <c r="G27" i="149"/>
  <c r="F27" i="149"/>
  <c r="E27" i="149"/>
  <c r="D27" i="149"/>
  <c r="C27" i="149"/>
  <c r="X25" i="149"/>
  <c r="W25" i="149"/>
  <c r="V25" i="149"/>
  <c r="U25" i="149"/>
  <c r="T25" i="149"/>
  <c r="S25" i="149"/>
  <c r="R25" i="149"/>
  <c r="Q25" i="149"/>
  <c r="P25" i="149"/>
  <c r="O25" i="149"/>
  <c r="N25" i="149"/>
  <c r="M25" i="149"/>
  <c r="L25" i="149"/>
  <c r="K25" i="149"/>
  <c r="J25" i="149"/>
  <c r="I25" i="149"/>
  <c r="H25" i="149"/>
  <c r="G25" i="149"/>
  <c r="F25" i="149"/>
  <c r="E25" i="149"/>
  <c r="D25" i="149"/>
  <c r="C25" i="149"/>
  <c r="X24" i="149"/>
  <c r="W24" i="149"/>
  <c r="V24" i="149"/>
  <c r="U24" i="149"/>
  <c r="T24" i="149"/>
  <c r="S24" i="149"/>
  <c r="R24" i="149"/>
  <c r="Q24" i="149"/>
  <c r="P24" i="149"/>
  <c r="O24" i="149"/>
  <c r="N24" i="149"/>
  <c r="M24" i="149"/>
  <c r="L24" i="149"/>
  <c r="K24" i="149"/>
  <c r="J24" i="149"/>
  <c r="I24" i="149"/>
  <c r="H24" i="149"/>
  <c r="G24" i="149"/>
  <c r="F24" i="149"/>
  <c r="E24" i="149"/>
  <c r="D24" i="149"/>
  <c r="C24" i="149"/>
  <c r="X23" i="149"/>
  <c r="W23" i="149"/>
  <c r="V23" i="149"/>
  <c r="U23" i="149"/>
  <c r="T23" i="149"/>
  <c r="S23" i="149"/>
  <c r="R23" i="149"/>
  <c r="Q23" i="149"/>
  <c r="P23" i="149"/>
  <c r="O23" i="149"/>
  <c r="N23" i="149"/>
  <c r="M23" i="149"/>
  <c r="L23" i="149"/>
  <c r="K23" i="149"/>
  <c r="J23" i="149"/>
  <c r="I23" i="149"/>
  <c r="H23" i="149"/>
  <c r="G23" i="149"/>
  <c r="F23" i="149"/>
  <c r="E23" i="149"/>
  <c r="D23" i="149"/>
  <c r="C23" i="149"/>
  <c r="X20" i="149"/>
  <c r="W20" i="149"/>
  <c r="V20" i="149"/>
  <c r="U20" i="149"/>
  <c r="T20" i="149"/>
  <c r="S20" i="149"/>
  <c r="R20" i="149"/>
  <c r="Q20" i="149"/>
  <c r="P20" i="149"/>
  <c r="O20" i="149"/>
  <c r="N20" i="149"/>
  <c r="M20" i="149"/>
  <c r="L20" i="149"/>
  <c r="K20" i="149"/>
  <c r="J20" i="149"/>
  <c r="I20" i="149"/>
  <c r="H20" i="149"/>
  <c r="G20" i="149"/>
  <c r="F20" i="149"/>
  <c r="E20" i="149"/>
  <c r="D20" i="149"/>
  <c r="C20" i="149"/>
  <c r="X19" i="149"/>
  <c r="X21" i="149"/>
  <c r="W19" i="149"/>
  <c r="W21" i="149"/>
  <c r="V19" i="149"/>
  <c r="V21" i="149"/>
  <c r="U19" i="149"/>
  <c r="U21" i="149"/>
  <c r="T19" i="149"/>
  <c r="T21" i="149"/>
  <c r="S19" i="149"/>
  <c r="S21" i="149"/>
  <c r="R19" i="149"/>
  <c r="R21" i="149"/>
  <c r="Q19" i="149"/>
  <c r="Q21" i="149"/>
  <c r="P19" i="149"/>
  <c r="P21" i="149"/>
  <c r="O19" i="149"/>
  <c r="O21" i="149"/>
  <c r="N19" i="149"/>
  <c r="N21" i="149"/>
  <c r="M19" i="149"/>
  <c r="M21" i="149"/>
  <c r="L19" i="149"/>
  <c r="L21" i="149"/>
  <c r="K19" i="149"/>
  <c r="K21" i="149"/>
  <c r="J19" i="149"/>
  <c r="J21" i="149"/>
  <c r="I19" i="149"/>
  <c r="I21" i="149"/>
  <c r="H19" i="149"/>
  <c r="H21" i="149"/>
  <c r="G19" i="149"/>
  <c r="G21" i="149"/>
  <c r="F19" i="149"/>
  <c r="F21" i="149"/>
  <c r="E19" i="149"/>
  <c r="E21" i="149"/>
  <c r="D19" i="149"/>
  <c r="D21" i="149"/>
  <c r="C19" i="149"/>
  <c r="C21" i="149"/>
  <c r="X17" i="149"/>
  <c r="W17" i="149"/>
  <c r="V17" i="149"/>
  <c r="U17" i="149"/>
  <c r="T17" i="149"/>
  <c r="S17" i="149"/>
  <c r="R17" i="149"/>
  <c r="Q17" i="149"/>
  <c r="P17" i="149"/>
  <c r="O17" i="149"/>
  <c r="N17" i="149"/>
  <c r="M17" i="149"/>
  <c r="L17" i="149"/>
  <c r="K17" i="149"/>
  <c r="J17" i="149"/>
  <c r="I17" i="149"/>
  <c r="H17" i="149"/>
  <c r="G17" i="149"/>
  <c r="F17" i="149"/>
  <c r="E17" i="149"/>
  <c r="D17" i="149"/>
  <c r="C17" i="149"/>
  <c r="X16" i="149"/>
  <c r="W16" i="149"/>
  <c r="V16" i="149"/>
  <c r="U16" i="149"/>
  <c r="T16" i="149"/>
  <c r="S16" i="149"/>
  <c r="R16" i="149"/>
  <c r="Q16" i="149"/>
  <c r="P16" i="149"/>
  <c r="O16" i="149"/>
  <c r="N16" i="149"/>
  <c r="M16" i="149"/>
  <c r="L16" i="149"/>
  <c r="K16" i="149"/>
  <c r="J16" i="149"/>
  <c r="I16" i="149"/>
  <c r="H16" i="149"/>
  <c r="G16" i="149"/>
  <c r="F16" i="149"/>
  <c r="E16" i="149"/>
  <c r="D16" i="149"/>
  <c r="C16" i="149"/>
  <c r="X15" i="149"/>
  <c r="W15" i="149"/>
  <c r="V15" i="149"/>
  <c r="U15" i="149"/>
  <c r="T15" i="149"/>
  <c r="S15" i="149"/>
  <c r="R15" i="149"/>
  <c r="Q15" i="149"/>
  <c r="P15" i="149"/>
  <c r="O15" i="149"/>
  <c r="N15" i="149"/>
  <c r="M15" i="149"/>
  <c r="L15" i="149"/>
  <c r="K15" i="149"/>
  <c r="J15" i="149"/>
  <c r="I15" i="149"/>
  <c r="H15" i="149"/>
  <c r="G15" i="149"/>
  <c r="F15" i="149"/>
  <c r="E15" i="149"/>
  <c r="D15" i="149"/>
  <c r="C15" i="149"/>
  <c r="X14" i="149"/>
  <c r="W14" i="149"/>
  <c r="V14" i="149"/>
  <c r="U14" i="149"/>
  <c r="T14" i="149"/>
  <c r="S14" i="149"/>
  <c r="R14" i="149"/>
  <c r="Q14" i="149"/>
  <c r="P14" i="149"/>
  <c r="O14" i="149"/>
  <c r="N14" i="149"/>
  <c r="M14" i="149"/>
  <c r="L14" i="149"/>
  <c r="K14" i="149"/>
  <c r="J14" i="149"/>
  <c r="I14" i="149"/>
  <c r="H14" i="149"/>
  <c r="G14" i="149"/>
  <c r="F14" i="149"/>
  <c r="E14" i="149"/>
  <c r="D14" i="149"/>
  <c r="C14" i="149"/>
  <c r="X13" i="149"/>
  <c r="W13" i="149"/>
  <c r="V13" i="149"/>
  <c r="U13" i="149"/>
  <c r="T13" i="149"/>
  <c r="S13" i="149"/>
  <c r="R13" i="149"/>
  <c r="Q13" i="149"/>
  <c r="P13" i="149"/>
  <c r="O13" i="149"/>
  <c r="N13" i="149"/>
  <c r="M13" i="149"/>
  <c r="L13" i="149"/>
  <c r="K13" i="149"/>
  <c r="J13" i="149"/>
  <c r="I13" i="149"/>
  <c r="H13" i="149"/>
  <c r="G13" i="149"/>
  <c r="F13" i="149"/>
  <c r="E13" i="149"/>
  <c r="D13" i="149"/>
  <c r="C13" i="149"/>
  <c r="X12" i="149"/>
  <c r="W12" i="149"/>
  <c r="V12" i="149"/>
  <c r="U12" i="149"/>
  <c r="T12" i="149"/>
  <c r="S12" i="149"/>
  <c r="R12" i="149"/>
  <c r="Q12" i="149"/>
  <c r="P12" i="149"/>
  <c r="O12" i="149"/>
  <c r="N12" i="149"/>
  <c r="M12" i="149"/>
  <c r="L12" i="149"/>
  <c r="K12" i="149"/>
  <c r="J12" i="149"/>
  <c r="I12" i="149"/>
  <c r="H12" i="149"/>
  <c r="G12" i="149"/>
  <c r="F12" i="149"/>
  <c r="E12" i="149"/>
  <c r="D12" i="149"/>
  <c r="C12" i="149"/>
  <c r="X11" i="149"/>
  <c r="W11" i="149"/>
  <c r="V11" i="149"/>
  <c r="U11" i="149"/>
  <c r="T11" i="149"/>
  <c r="S11" i="149"/>
  <c r="R11" i="149"/>
  <c r="Q11" i="149"/>
  <c r="P11" i="149"/>
  <c r="O11" i="149"/>
  <c r="N11" i="149"/>
  <c r="M11" i="149"/>
  <c r="L11" i="149"/>
  <c r="K11" i="149"/>
  <c r="J11" i="149"/>
  <c r="I11" i="149"/>
  <c r="H11" i="149"/>
  <c r="G11" i="149"/>
  <c r="F11" i="149"/>
  <c r="E11" i="149"/>
  <c r="D11" i="149"/>
  <c r="C11" i="149"/>
  <c r="X9" i="149"/>
  <c r="W9" i="149"/>
  <c r="V9" i="149"/>
  <c r="U9" i="149"/>
  <c r="T9" i="149"/>
  <c r="S9" i="149"/>
  <c r="R9" i="149"/>
  <c r="Q9" i="149"/>
  <c r="P9" i="149"/>
  <c r="O9" i="149"/>
  <c r="N9" i="149"/>
  <c r="M9" i="149"/>
  <c r="L9" i="149"/>
  <c r="K9" i="149"/>
  <c r="J9" i="149"/>
  <c r="I9" i="149"/>
  <c r="H9" i="149"/>
  <c r="G9" i="149"/>
  <c r="F9" i="149"/>
  <c r="E9" i="149"/>
  <c r="D9" i="149"/>
  <c r="C9" i="149"/>
  <c r="X8" i="149"/>
  <c r="W8" i="149"/>
  <c r="V8" i="149"/>
  <c r="U8" i="149"/>
  <c r="T8" i="149"/>
  <c r="S8" i="149"/>
  <c r="R8" i="149"/>
  <c r="Q8" i="149"/>
  <c r="P8" i="149"/>
  <c r="O8" i="149"/>
  <c r="N8" i="149"/>
  <c r="M8" i="149"/>
  <c r="L8" i="149"/>
  <c r="K8" i="149"/>
  <c r="J8" i="149"/>
  <c r="I8" i="149"/>
  <c r="H8" i="149"/>
  <c r="G8" i="149"/>
  <c r="F8" i="149"/>
  <c r="E8" i="149"/>
  <c r="D8" i="149"/>
  <c r="C8" i="149"/>
  <c r="X7" i="149"/>
  <c r="W7" i="149"/>
  <c r="V7" i="149"/>
  <c r="U7" i="149"/>
  <c r="T7" i="149"/>
  <c r="S7" i="149"/>
  <c r="R7" i="149"/>
  <c r="Q7" i="149"/>
  <c r="P7" i="149"/>
  <c r="O7" i="149"/>
  <c r="N7" i="149"/>
  <c r="M7" i="149"/>
  <c r="L7" i="149"/>
  <c r="K7" i="149"/>
  <c r="J7" i="149"/>
  <c r="I7" i="149"/>
  <c r="H7" i="149"/>
  <c r="G7" i="149"/>
  <c r="F7" i="149"/>
  <c r="E7" i="149"/>
  <c r="D7" i="149"/>
  <c r="C7" i="149"/>
  <c r="X6" i="149"/>
  <c r="W6" i="149"/>
  <c r="V6" i="149"/>
  <c r="U6" i="149"/>
  <c r="T6" i="149"/>
  <c r="S6" i="149"/>
  <c r="R6" i="149"/>
  <c r="Q6" i="149"/>
  <c r="P6" i="149"/>
  <c r="O6" i="149"/>
  <c r="N6" i="149"/>
  <c r="M6" i="149"/>
  <c r="L6" i="149"/>
  <c r="K6" i="149"/>
  <c r="J6" i="149"/>
  <c r="I6" i="149"/>
  <c r="H6" i="149"/>
  <c r="G6" i="149"/>
  <c r="F6" i="149"/>
  <c r="E6" i="149"/>
  <c r="D6" i="149"/>
  <c r="C6" i="149"/>
  <c r="X5" i="149"/>
  <c r="W5" i="149"/>
  <c r="V5" i="149"/>
  <c r="U5" i="149"/>
  <c r="T5" i="149"/>
  <c r="S5" i="149"/>
  <c r="R5" i="149"/>
  <c r="Q5" i="149"/>
  <c r="P5" i="149"/>
  <c r="O5" i="149"/>
  <c r="N5" i="149"/>
  <c r="M5" i="149"/>
  <c r="L5" i="149"/>
  <c r="K5" i="149"/>
  <c r="J5" i="149"/>
  <c r="I5" i="149"/>
  <c r="H5" i="149"/>
  <c r="G5" i="149"/>
  <c r="F5" i="149"/>
  <c r="E5" i="149"/>
  <c r="D5" i="149"/>
  <c r="C5" i="149"/>
  <c r="X4" i="149"/>
  <c r="W4" i="149"/>
  <c r="V4" i="149"/>
  <c r="U4" i="149"/>
  <c r="T4" i="149"/>
  <c r="S4" i="149"/>
  <c r="R4" i="149"/>
  <c r="Q4" i="149"/>
  <c r="P4" i="149"/>
  <c r="O4" i="149"/>
  <c r="N4" i="149"/>
  <c r="M4" i="149"/>
  <c r="L4" i="149"/>
  <c r="K4" i="149"/>
  <c r="J4" i="149"/>
  <c r="I4" i="149"/>
  <c r="H4" i="149"/>
  <c r="G4" i="149"/>
  <c r="F4" i="149"/>
  <c r="E4" i="149"/>
  <c r="D4" i="149"/>
  <c r="C4" i="149"/>
  <c r="X3" i="149"/>
  <c r="W3" i="149"/>
  <c r="V3" i="149"/>
  <c r="U3" i="149"/>
  <c r="T3" i="149"/>
  <c r="S3" i="149"/>
  <c r="R3" i="149"/>
  <c r="Q3" i="149"/>
  <c r="P3" i="149"/>
  <c r="O3" i="149"/>
  <c r="N3" i="149"/>
  <c r="M3" i="149"/>
  <c r="L3" i="149"/>
  <c r="K3" i="149"/>
  <c r="J3" i="149"/>
  <c r="I3" i="149"/>
  <c r="H3" i="149"/>
  <c r="G3" i="149"/>
  <c r="F3" i="149"/>
  <c r="E3" i="149"/>
  <c r="D3" i="149"/>
  <c r="C3" i="149"/>
  <c r="X29" i="69"/>
  <c r="W29" i="69"/>
  <c r="V29" i="69"/>
  <c r="U29" i="69"/>
  <c r="T29" i="69"/>
  <c r="S29" i="69"/>
  <c r="R29" i="69"/>
  <c r="Q29" i="69"/>
  <c r="P29" i="69"/>
  <c r="O29" i="69"/>
  <c r="N29" i="69"/>
  <c r="M29" i="69"/>
  <c r="L29" i="69"/>
  <c r="K29" i="69"/>
  <c r="J29" i="69"/>
  <c r="I29" i="69"/>
  <c r="H29" i="69"/>
  <c r="G29" i="69"/>
  <c r="F29" i="69"/>
  <c r="E29" i="69"/>
  <c r="D29" i="69"/>
  <c r="C29" i="69"/>
  <c r="X28" i="69"/>
  <c r="W28" i="69"/>
  <c r="V28" i="69"/>
  <c r="U28" i="69"/>
  <c r="T28" i="69"/>
  <c r="S28" i="69"/>
  <c r="R28" i="69"/>
  <c r="Q28" i="69"/>
  <c r="P28" i="69"/>
  <c r="O28" i="69"/>
  <c r="N28" i="69"/>
  <c r="M28" i="69"/>
  <c r="L28" i="69"/>
  <c r="K28" i="69"/>
  <c r="J28" i="69"/>
  <c r="I28" i="69"/>
  <c r="H28" i="69"/>
  <c r="G28" i="69"/>
  <c r="F28" i="69"/>
  <c r="E28" i="69"/>
  <c r="D28" i="69"/>
  <c r="C28" i="69"/>
  <c r="X27" i="69"/>
  <c r="W27" i="69"/>
  <c r="V27" i="69"/>
  <c r="U27" i="69"/>
  <c r="T27" i="69"/>
  <c r="S27" i="69"/>
  <c r="R27" i="69"/>
  <c r="Q27" i="69"/>
  <c r="P27" i="69"/>
  <c r="O27" i="69"/>
  <c r="N27" i="69"/>
  <c r="M27" i="69"/>
  <c r="L27" i="69"/>
  <c r="K27" i="69"/>
  <c r="J27" i="69"/>
  <c r="I27" i="69"/>
  <c r="H27" i="69"/>
  <c r="G27" i="69"/>
  <c r="F27" i="69"/>
  <c r="E27" i="69"/>
  <c r="D27" i="69"/>
  <c r="C27" i="69"/>
  <c r="X25" i="69"/>
  <c r="W25" i="69"/>
  <c r="V25" i="69"/>
  <c r="U25" i="69"/>
  <c r="T25" i="69"/>
  <c r="S25" i="69"/>
  <c r="R25" i="69"/>
  <c r="Q25" i="69"/>
  <c r="P25" i="69"/>
  <c r="O25" i="69"/>
  <c r="N25" i="69"/>
  <c r="M25" i="69"/>
  <c r="L25" i="69"/>
  <c r="K25" i="69"/>
  <c r="J25" i="69"/>
  <c r="I25" i="69"/>
  <c r="H25" i="69"/>
  <c r="G25" i="69"/>
  <c r="F25" i="69"/>
  <c r="E25" i="69"/>
  <c r="D25" i="69"/>
  <c r="C25" i="69"/>
  <c r="X24" i="69"/>
  <c r="W24" i="69"/>
  <c r="V24" i="69"/>
  <c r="U24" i="69"/>
  <c r="T24" i="69"/>
  <c r="S24" i="69"/>
  <c r="R24" i="69"/>
  <c r="Q24" i="69"/>
  <c r="P24" i="69"/>
  <c r="O24" i="69"/>
  <c r="N24" i="69"/>
  <c r="M24" i="69"/>
  <c r="L24" i="69"/>
  <c r="K24" i="69"/>
  <c r="J24" i="69"/>
  <c r="I24" i="69"/>
  <c r="H24" i="69"/>
  <c r="G24" i="69"/>
  <c r="F24" i="69"/>
  <c r="E24" i="69"/>
  <c r="D24" i="69"/>
  <c r="C24" i="69"/>
  <c r="X23" i="69"/>
  <c r="W23" i="69"/>
  <c r="V23" i="69"/>
  <c r="U23" i="69"/>
  <c r="T23" i="69"/>
  <c r="S23" i="69"/>
  <c r="R23" i="69"/>
  <c r="Q23" i="69"/>
  <c r="P23" i="69"/>
  <c r="O23" i="69"/>
  <c r="N23" i="69"/>
  <c r="M23" i="69"/>
  <c r="L23" i="69"/>
  <c r="K23" i="69"/>
  <c r="J23" i="69"/>
  <c r="I23" i="69"/>
  <c r="H23" i="69"/>
  <c r="G23" i="69"/>
  <c r="F23" i="69"/>
  <c r="E23" i="69"/>
  <c r="D23" i="69"/>
  <c r="C23" i="69"/>
  <c r="X20" i="69"/>
  <c r="W20" i="69"/>
  <c r="V20" i="69"/>
  <c r="U20" i="69"/>
  <c r="T20" i="69"/>
  <c r="S20" i="69"/>
  <c r="R20" i="69"/>
  <c r="Q20" i="69"/>
  <c r="P20" i="69"/>
  <c r="O20" i="69"/>
  <c r="N20" i="69"/>
  <c r="M20" i="69"/>
  <c r="L20" i="69"/>
  <c r="K20" i="69"/>
  <c r="J20" i="69"/>
  <c r="I20" i="69"/>
  <c r="H20" i="69"/>
  <c r="G20" i="69"/>
  <c r="F20" i="69"/>
  <c r="E20" i="69"/>
  <c r="D20" i="69"/>
  <c r="C20" i="69"/>
  <c r="X19" i="69"/>
  <c r="X21" i="69"/>
  <c r="W19" i="69"/>
  <c r="W21" i="69"/>
  <c r="V19" i="69"/>
  <c r="V21" i="69"/>
  <c r="U19" i="69"/>
  <c r="U21" i="69"/>
  <c r="T19" i="69"/>
  <c r="T21" i="69"/>
  <c r="S19" i="69"/>
  <c r="S21" i="69"/>
  <c r="R19" i="69"/>
  <c r="R21" i="69"/>
  <c r="Q19" i="69"/>
  <c r="Q21" i="69"/>
  <c r="P19" i="69"/>
  <c r="P21" i="69"/>
  <c r="O19" i="69"/>
  <c r="O21" i="69"/>
  <c r="N19" i="69"/>
  <c r="N21" i="69"/>
  <c r="M19" i="69"/>
  <c r="M21" i="69"/>
  <c r="L19" i="69"/>
  <c r="L21" i="69"/>
  <c r="K19" i="69"/>
  <c r="K21" i="69"/>
  <c r="J19" i="69"/>
  <c r="J21" i="69"/>
  <c r="I19" i="69"/>
  <c r="I21" i="69"/>
  <c r="H19" i="69"/>
  <c r="H21" i="69"/>
  <c r="G19" i="69"/>
  <c r="G21" i="69"/>
  <c r="F19" i="69"/>
  <c r="F21" i="69"/>
  <c r="E19" i="69"/>
  <c r="E21" i="69"/>
  <c r="D19" i="69"/>
  <c r="D21" i="69"/>
  <c r="C19" i="69"/>
  <c r="C21" i="69"/>
  <c r="X17" i="69"/>
  <c r="W17" i="69"/>
  <c r="V17" i="69"/>
  <c r="U17" i="69"/>
  <c r="T17" i="69"/>
  <c r="S17" i="69"/>
  <c r="R17" i="69"/>
  <c r="Q17" i="69"/>
  <c r="P17" i="69"/>
  <c r="O17" i="69"/>
  <c r="N17" i="69"/>
  <c r="M17" i="69"/>
  <c r="L17" i="69"/>
  <c r="K17" i="69"/>
  <c r="J17" i="69"/>
  <c r="I17" i="69"/>
  <c r="H17" i="69"/>
  <c r="G17" i="69"/>
  <c r="F17" i="69"/>
  <c r="E17" i="69"/>
  <c r="D17" i="69"/>
  <c r="C17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G16" i="69"/>
  <c r="F16" i="69"/>
  <c r="E16" i="69"/>
  <c r="D16" i="69"/>
  <c r="C16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H15" i="69"/>
  <c r="G15" i="69"/>
  <c r="F15" i="69"/>
  <c r="E15" i="69"/>
  <c r="D15" i="69"/>
  <c r="C15" i="69"/>
  <c r="X14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H14" i="69"/>
  <c r="G14" i="69"/>
  <c r="F14" i="69"/>
  <c r="E14" i="69"/>
  <c r="D14" i="69"/>
  <c r="C14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H13" i="69"/>
  <c r="G13" i="69"/>
  <c r="F13" i="69"/>
  <c r="E13" i="69"/>
  <c r="D13" i="69"/>
  <c r="C13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H12" i="69"/>
  <c r="G12" i="69"/>
  <c r="F12" i="69"/>
  <c r="E12" i="69"/>
  <c r="D12" i="69"/>
  <c r="C12" i="69"/>
  <c r="X11" i="69"/>
  <c r="W11" i="69"/>
  <c r="V11" i="69"/>
  <c r="U11" i="69"/>
  <c r="T11" i="69"/>
  <c r="S11" i="69"/>
  <c r="R11" i="69"/>
  <c r="Q11" i="69"/>
  <c r="P11" i="69"/>
  <c r="O11" i="69"/>
  <c r="N11" i="69"/>
  <c r="M11" i="69"/>
  <c r="L11" i="69"/>
  <c r="K11" i="69"/>
  <c r="J11" i="69"/>
  <c r="I11" i="69"/>
  <c r="H11" i="69"/>
  <c r="G11" i="69"/>
  <c r="F11" i="69"/>
  <c r="E11" i="69"/>
  <c r="D11" i="69"/>
  <c r="C11" i="69"/>
  <c r="X9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H9" i="69"/>
  <c r="G9" i="69"/>
  <c r="F9" i="69"/>
  <c r="E9" i="69"/>
  <c r="D9" i="69"/>
  <c r="C9" i="69"/>
  <c r="X8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H8" i="69"/>
  <c r="G8" i="69"/>
  <c r="F8" i="69"/>
  <c r="E8" i="69"/>
  <c r="D8" i="69"/>
  <c r="C8" i="69"/>
  <c r="X7" i="69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H7" i="69"/>
  <c r="G7" i="69"/>
  <c r="F7" i="69"/>
  <c r="E7" i="69"/>
  <c r="D7" i="69"/>
  <c r="C7" i="69"/>
  <c r="X6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H6" i="69"/>
  <c r="G6" i="69"/>
  <c r="F6" i="69"/>
  <c r="E6" i="69"/>
  <c r="D6" i="69"/>
  <c r="C6" i="69"/>
  <c r="X5" i="69"/>
  <c r="W5" i="69"/>
  <c r="V5" i="69"/>
  <c r="U5" i="69"/>
  <c r="T5" i="69"/>
  <c r="S5" i="69"/>
  <c r="R5" i="69"/>
  <c r="Q5" i="69"/>
  <c r="P5" i="69"/>
  <c r="O5" i="69"/>
  <c r="N5" i="69"/>
  <c r="M5" i="69"/>
  <c r="L5" i="69"/>
  <c r="K5" i="69"/>
  <c r="J5" i="69"/>
  <c r="I5" i="69"/>
  <c r="H5" i="69"/>
  <c r="G5" i="69"/>
  <c r="F5" i="69"/>
  <c r="E5" i="69"/>
  <c r="D5" i="69"/>
  <c r="C5" i="69"/>
  <c r="X4" i="69"/>
  <c r="W4" i="69"/>
  <c r="V4" i="69"/>
  <c r="U4" i="69"/>
  <c r="T4" i="69"/>
  <c r="S4" i="69"/>
  <c r="R4" i="69"/>
  <c r="Q4" i="69"/>
  <c r="P4" i="69"/>
  <c r="O4" i="69"/>
  <c r="N4" i="69"/>
  <c r="M4" i="69"/>
  <c r="L4" i="69"/>
  <c r="K4" i="69"/>
  <c r="J4" i="69"/>
  <c r="I4" i="69"/>
  <c r="H4" i="69"/>
  <c r="G4" i="69"/>
  <c r="F4" i="69"/>
  <c r="E4" i="69"/>
  <c r="D4" i="69"/>
  <c r="C4" i="69"/>
  <c r="X3" i="69"/>
  <c r="W3" i="69"/>
  <c r="V3" i="69"/>
  <c r="U3" i="69"/>
  <c r="T3" i="69"/>
  <c r="S3" i="69"/>
  <c r="R3" i="69"/>
  <c r="Q3" i="69"/>
  <c r="P3" i="69"/>
  <c r="O3" i="69"/>
  <c r="N3" i="69"/>
  <c r="M3" i="69"/>
  <c r="L3" i="69"/>
  <c r="K3" i="69"/>
  <c r="J3" i="69"/>
  <c r="I3" i="69"/>
  <c r="H3" i="69"/>
  <c r="G3" i="69"/>
  <c r="F3" i="69"/>
  <c r="E3" i="69"/>
  <c r="D3" i="69"/>
  <c r="C3" i="69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X19" i="26"/>
  <c r="X21" i="26"/>
  <c r="W19" i="26"/>
  <c r="W21" i="26"/>
  <c r="V19" i="26"/>
  <c r="V21" i="26"/>
  <c r="U19" i="26"/>
  <c r="U21" i="26"/>
  <c r="T19" i="26"/>
  <c r="T21" i="26"/>
  <c r="S19" i="26"/>
  <c r="S21" i="26"/>
  <c r="R19" i="26"/>
  <c r="R21" i="26"/>
  <c r="Q19" i="26"/>
  <c r="Q21" i="26"/>
  <c r="P19" i="26"/>
  <c r="P21" i="26"/>
  <c r="O19" i="26"/>
  <c r="O21" i="26"/>
  <c r="N19" i="26"/>
  <c r="N21" i="26"/>
  <c r="M19" i="26"/>
  <c r="M21" i="26"/>
  <c r="L19" i="26"/>
  <c r="L21" i="26"/>
  <c r="K19" i="26"/>
  <c r="K21" i="26"/>
  <c r="J19" i="26"/>
  <c r="J21" i="26"/>
  <c r="I19" i="26"/>
  <c r="I21" i="26"/>
  <c r="H19" i="26"/>
  <c r="H21" i="26"/>
  <c r="G19" i="26"/>
  <c r="G21" i="26"/>
  <c r="F19" i="26"/>
  <c r="F21" i="26"/>
  <c r="E19" i="26"/>
  <c r="E21" i="26"/>
  <c r="D19" i="26"/>
  <c r="D21" i="26"/>
  <c r="C19" i="26"/>
  <c r="C21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E11" i="26"/>
  <c r="D11" i="26"/>
  <c r="C11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G7" i="26"/>
  <c r="F7" i="26"/>
  <c r="E7" i="26"/>
  <c r="D7" i="26"/>
  <c r="C7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G6" i="26"/>
  <c r="F6" i="26"/>
  <c r="E6" i="26"/>
  <c r="D6" i="26"/>
  <c r="C6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H5" i="26"/>
  <c r="G5" i="26"/>
  <c r="F5" i="26"/>
  <c r="E5" i="26"/>
  <c r="D5" i="26"/>
  <c r="C5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F3" i="26"/>
  <c r="E3" i="26"/>
  <c r="D3" i="26"/>
  <c r="C3" i="26"/>
  <c r="X29" i="99"/>
  <c r="W29" i="99"/>
  <c r="V29" i="99"/>
  <c r="U29" i="99"/>
  <c r="T29" i="99"/>
  <c r="S29" i="99"/>
  <c r="R29" i="99"/>
  <c r="Q29" i="99"/>
  <c r="P29" i="99"/>
  <c r="O29" i="99"/>
  <c r="N29" i="99"/>
  <c r="M29" i="99"/>
  <c r="L29" i="99"/>
  <c r="K29" i="99"/>
  <c r="J29" i="99"/>
  <c r="I29" i="99"/>
  <c r="H29" i="99"/>
  <c r="G29" i="99"/>
  <c r="F29" i="99"/>
  <c r="E29" i="99"/>
  <c r="D29" i="99"/>
  <c r="C29" i="99"/>
  <c r="X28" i="99"/>
  <c r="W28" i="99"/>
  <c r="V28" i="99"/>
  <c r="U28" i="99"/>
  <c r="T28" i="99"/>
  <c r="S28" i="99"/>
  <c r="R28" i="99"/>
  <c r="Q28" i="99"/>
  <c r="P28" i="99"/>
  <c r="O28" i="99"/>
  <c r="N28" i="99"/>
  <c r="M28" i="99"/>
  <c r="L28" i="99"/>
  <c r="K28" i="99"/>
  <c r="J28" i="99"/>
  <c r="I28" i="99"/>
  <c r="H28" i="99"/>
  <c r="G28" i="99"/>
  <c r="F28" i="99"/>
  <c r="E28" i="99"/>
  <c r="D28" i="99"/>
  <c r="C28" i="99"/>
  <c r="X27" i="99"/>
  <c r="W27" i="99"/>
  <c r="V27" i="99"/>
  <c r="U27" i="99"/>
  <c r="T27" i="99"/>
  <c r="S27" i="99"/>
  <c r="R27" i="99"/>
  <c r="Q27" i="99"/>
  <c r="P27" i="99"/>
  <c r="O27" i="99"/>
  <c r="N27" i="99"/>
  <c r="M27" i="99"/>
  <c r="L27" i="99"/>
  <c r="K27" i="99"/>
  <c r="J27" i="99"/>
  <c r="I27" i="99"/>
  <c r="H27" i="99"/>
  <c r="G27" i="99"/>
  <c r="F27" i="99"/>
  <c r="E27" i="99"/>
  <c r="D27" i="99"/>
  <c r="C27" i="99"/>
  <c r="X25" i="99"/>
  <c r="W25" i="99"/>
  <c r="V25" i="99"/>
  <c r="U25" i="99"/>
  <c r="T25" i="99"/>
  <c r="S25" i="99"/>
  <c r="R25" i="99"/>
  <c r="Q25" i="99"/>
  <c r="P25" i="99"/>
  <c r="O25" i="99"/>
  <c r="N25" i="99"/>
  <c r="M25" i="99"/>
  <c r="L25" i="99"/>
  <c r="K25" i="99"/>
  <c r="J25" i="99"/>
  <c r="I25" i="99"/>
  <c r="H25" i="99"/>
  <c r="G25" i="99"/>
  <c r="F25" i="99"/>
  <c r="E25" i="99"/>
  <c r="D25" i="99"/>
  <c r="C25" i="99"/>
  <c r="X24" i="99"/>
  <c r="W24" i="99"/>
  <c r="V24" i="99"/>
  <c r="U24" i="99"/>
  <c r="T24" i="99"/>
  <c r="S24" i="99"/>
  <c r="R24" i="99"/>
  <c r="Q24" i="99"/>
  <c r="P24" i="99"/>
  <c r="O24" i="99"/>
  <c r="N24" i="99"/>
  <c r="M24" i="99"/>
  <c r="L24" i="99"/>
  <c r="K24" i="99"/>
  <c r="J24" i="99"/>
  <c r="I24" i="99"/>
  <c r="H24" i="99"/>
  <c r="G24" i="99"/>
  <c r="F24" i="99"/>
  <c r="E24" i="99"/>
  <c r="D24" i="99"/>
  <c r="C24" i="99"/>
  <c r="X23" i="99"/>
  <c r="W23" i="99"/>
  <c r="V23" i="99"/>
  <c r="U23" i="99"/>
  <c r="T23" i="99"/>
  <c r="S23" i="99"/>
  <c r="R23" i="99"/>
  <c r="Q23" i="99"/>
  <c r="P23" i="99"/>
  <c r="O23" i="99"/>
  <c r="N23" i="99"/>
  <c r="M23" i="99"/>
  <c r="L23" i="99"/>
  <c r="K23" i="99"/>
  <c r="J23" i="99"/>
  <c r="I23" i="99"/>
  <c r="H23" i="99"/>
  <c r="G23" i="99"/>
  <c r="F23" i="99"/>
  <c r="E23" i="99"/>
  <c r="D23" i="99"/>
  <c r="C23" i="99"/>
  <c r="X20" i="99"/>
  <c r="W20" i="99"/>
  <c r="V20" i="99"/>
  <c r="U20" i="99"/>
  <c r="T20" i="99"/>
  <c r="S20" i="99"/>
  <c r="R20" i="99"/>
  <c r="Q20" i="99"/>
  <c r="P20" i="99"/>
  <c r="O20" i="99"/>
  <c r="N20" i="99"/>
  <c r="M20" i="99"/>
  <c r="L20" i="99"/>
  <c r="K20" i="99"/>
  <c r="J20" i="99"/>
  <c r="I20" i="99"/>
  <c r="H20" i="99"/>
  <c r="G20" i="99"/>
  <c r="F20" i="99"/>
  <c r="E20" i="99"/>
  <c r="D20" i="99"/>
  <c r="C20" i="99"/>
  <c r="X19" i="99"/>
  <c r="X21" i="99"/>
  <c r="W19" i="99"/>
  <c r="W21" i="99"/>
  <c r="V19" i="99"/>
  <c r="V21" i="99"/>
  <c r="U19" i="99"/>
  <c r="U21" i="99"/>
  <c r="T19" i="99"/>
  <c r="T21" i="99"/>
  <c r="S19" i="99"/>
  <c r="S21" i="99"/>
  <c r="R19" i="99"/>
  <c r="R21" i="99"/>
  <c r="Q19" i="99"/>
  <c r="Q21" i="99"/>
  <c r="P19" i="99"/>
  <c r="P21" i="99"/>
  <c r="O19" i="99"/>
  <c r="O21" i="99"/>
  <c r="N19" i="99"/>
  <c r="N21" i="99"/>
  <c r="M19" i="99"/>
  <c r="M21" i="99"/>
  <c r="L19" i="99"/>
  <c r="L21" i="99"/>
  <c r="K19" i="99"/>
  <c r="K21" i="99"/>
  <c r="J19" i="99"/>
  <c r="J21" i="99"/>
  <c r="I19" i="99"/>
  <c r="I21" i="99"/>
  <c r="H19" i="99"/>
  <c r="H21" i="99"/>
  <c r="G19" i="99"/>
  <c r="G21" i="99"/>
  <c r="F19" i="99"/>
  <c r="F21" i="99"/>
  <c r="E19" i="99"/>
  <c r="E21" i="99"/>
  <c r="D19" i="99"/>
  <c r="D21" i="99"/>
  <c r="C19" i="99"/>
  <c r="C21" i="99"/>
  <c r="X17" i="99"/>
  <c r="W17" i="99"/>
  <c r="V17" i="99"/>
  <c r="U17" i="99"/>
  <c r="T17" i="99"/>
  <c r="S17" i="99"/>
  <c r="R17" i="99"/>
  <c r="Q17" i="99"/>
  <c r="P17" i="99"/>
  <c r="O17" i="99"/>
  <c r="N17" i="99"/>
  <c r="M17" i="99"/>
  <c r="L17" i="99"/>
  <c r="K17" i="99"/>
  <c r="J17" i="99"/>
  <c r="I17" i="99"/>
  <c r="H17" i="99"/>
  <c r="G17" i="99"/>
  <c r="F17" i="99"/>
  <c r="E17" i="99"/>
  <c r="D17" i="99"/>
  <c r="C17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H16" i="99"/>
  <c r="G16" i="99"/>
  <c r="F16" i="99"/>
  <c r="E16" i="99"/>
  <c r="D16" i="99"/>
  <c r="C16" i="99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G15" i="99"/>
  <c r="F15" i="99"/>
  <c r="E15" i="99"/>
  <c r="D15" i="99"/>
  <c r="C15" i="99"/>
  <c r="X14" i="99"/>
  <c r="W14" i="99"/>
  <c r="V14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H14" i="99"/>
  <c r="G14" i="99"/>
  <c r="F14" i="99"/>
  <c r="E14" i="99"/>
  <c r="D14" i="99"/>
  <c r="C14" i="99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H13" i="99"/>
  <c r="G13" i="99"/>
  <c r="F13" i="99"/>
  <c r="E13" i="99"/>
  <c r="D13" i="99"/>
  <c r="C13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H12" i="99"/>
  <c r="G12" i="99"/>
  <c r="F12" i="99"/>
  <c r="E12" i="99"/>
  <c r="D12" i="99"/>
  <c r="C12" i="99"/>
  <c r="X11" i="99"/>
  <c r="W11" i="99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H11" i="99"/>
  <c r="G11" i="99"/>
  <c r="F11" i="99"/>
  <c r="E11" i="99"/>
  <c r="D11" i="99"/>
  <c r="C11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H9" i="99"/>
  <c r="G9" i="99"/>
  <c r="F9" i="99"/>
  <c r="E9" i="99"/>
  <c r="D9" i="99"/>
  <c r="C9" i="99"/>
  <c r="X8" i="99"/>
  <c r="W8" i="99"/>
  <c r="V8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H8" i="99"/>
  <c r="G8" i="99"/>
  <c r="F8" i="99"/>
  <c r="E8" i="99"/>
  <c r="D8" i="99"/>
  <c r="C8" i="99"/>
  <c r="X7" i="99"/>
  <c r="W7" i="99"/>
  <c r="V7" i="99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H7" i="99"/>
  <c r="G7" i="99"/>
  <c r="F7" i="99"/>
  <c r="E7" i="99"/>
  <c r="D7" i="99"/>
  <c r="C7" i="99"/>
  <c r="X6" i="99"/>
  <c r="W6" i="99"/>
  <c r="V6" i="99"/>
  <c r="U6" i="99"/>
  <c r="T6" i="99"/>
  <c r="S6" i="99"/>
  <c r="R6" i="99"/>
  <c r="Q6" i="99"/>
  <c r="P6" i="99"/>
  <c r="O6" i="99"/>
  <c r="N6" i="99"/>
  <c r="M6" i="99"/>
  <c r="L6" i="99"/>
  <c r="K6" i="99"/>
  <c r="J6" i="99"/>
  <c r="I6" i="99"/>
  <c r="H6" i="99"/>
  <c r="G6" i="99"/>
  <c r="F6" i="99"/>
  <c r="E6" i="99"/>
  <c r="D6" i="99"/>
  <c r="C6" i="99"/>
  <c r="X5" i="99"/>
  <c r="W5" i="99"/>
  <c r="V5" i="99"/>
  <c r="U5" i="99"/>
  <c r="T5" i="99"/>
  <c r="S5" i="99"/>
  <c r="R5" i="99"/>
  <c r="Q5" i="99"/>
  <c r="P5" i="99"/>
  <c r="O5" i="99"/>
  <c r="N5" i="99"/>
  <c r="M5" i="99"/>
  <c r="L5" i="99"/>
  <c r="K5" i="99"/>
  <c r="J5" i="99"/>
  <c r="I5" i="99"/>
  <c r="H5" i="99"/>
  <c r="G5" i="99"/>
  <c r="F5" i="99"/>
  <c r="E5" i="99"/>
  <c r="D5" i="99"/>
  <c r="C5" i="99"/>
  <c r="X4" i="99"/>
  <c r="W4" i="99"/>
  <c r="V4" i="99"/>
  <c r="U4" i="99"/>
  <c r="T4" i="99"/>
  <c r="S4" i="99"/>
  <c r="R4" i="99"/>
  <c r="Q4" i="99"/>
  <c r="P4" i="99"/>
  <c r="O4" i="99"/>
  <c r="N4" i="99"/>
  <c r="M4" i="99"/>
  <c r="L4" i="99"/>
  <c r="K4" i="99"/>
  <c r="J4" i="99"/>
  <c r="I4" i="99"/>
  <c r="H4" i="99"/>
  <c r="G4" i="99"/>
  <c r="F4" i="99"/>
  <c r="E4" i="99"/>
  <c r="D4" i="99"/>
  <c r="C4" i="99"/>
  <c r="X3" i="99"/>
  <c r="W3" i="99"/>
  <c r="V3" i="99"/>
  <c r="U3" i="99"/>
  <c r="T3" i="99"/>
  <c r="S3" i="99"/>
  <c r="R3" i="99"/>
  <c r="Q3" i="99"/>
  <c r="P3" i="99"/>
  <c r="O3" i="99"/>
  <c r="N3" i="99"/>
  <c r="M3" i="99"/>
  <c r="L3" i="99"/>
  <c r="K3" i="99"/>
  <c r="J3" i="99"/>
  <c r="I3" i="99"/>
  <c r="H3" i="99"/>
  <c r="G3" i="99"/>
  <c r="F3" i="99"/>
  <c r="E3" i="99"/>
  <c r="D3" i="99"/>
  <c r="C3" i="99"/>
  <c r="X29" i="71"/>
  <c r="W29" i="71"/>
  <c r="V29" i="71"/>
  <c r="U29" i="71"/>
  <c r="T29" i="71"/>
  <c r="S29" i="71"/>
  <c r="R29" i="71"/>
  <c r="Q29" i="71"/>
  <c r="P29" i="71"/>
  <c r="O29" i="71"/>
  <c r="N29" i="71"/>
  <c r="M29" i="71"/>
  <c r="L29" i="71"/>
  <c r="K29" i="71"/>
  <c r="J29" i="71"/>
  <c r="I29" i="71"/>
  <c r="H29" i="71"/>
  <c r="G29" i="71"/>
  <c r="F29" i="71"/>
  <c r="E29" i="71"/>
  <c r="D29" i="71"/>
  <c r="C29" i="71"/>
  <c r="X28" i="71"/>
  <c r="W28" i="71"/>
  <c r="V28" i="71"/>
  <c r="U28" i="71"/>
  <c r="T28" i="71"/>
  <c r="S28" i="71"/>
  <c r="R28" i="71"/>
  <c r="Q28" i="71"/>
  <c r="P28" i="71"/>
  <c r="O28" i="71"/>
  <c r="N28" i="71"/>
  <c r="M28" i="71"/>
  <c r="L28" i="71"/>
  <c r="K28" i="71"/>
  <c r="J28" i="71"/>
  <c r="I28" i="71"/>
  <c r="H28" i="71"/>
  <c r="G28" i="71"/>
  <c r="F28" i="71"/>
  <c r="E28" i="71"/>
  <c r="D28" i="71"/>
  <c r="C28" i="71"/>
  <c r="X27" i="71"/>
  <c r="W27" i="71"/>
  <c r="V27" i="71"/>
  <c r="U27" i="71"/>
  <c r="T27" i="71"/>
  <c r="S27" i="71"/>
  <c r="R27" i="71"/>
  <c r="Q27" i="71"/>
  <c r="P27" i="71"/>
  <c r="O27" i="71"/>
  <c r="N27" i="71"/>
  <c r="M27" i="71"/>
  <c r="L27" i="71"/>
  <c r="K27" i="71"/>
  <c r="J27" i="71"/>
  <c r="I27" i="71"/>
  <c r="H27" i="71"/>
  <c r="G27" i="71"/>
  <c r="F27" i="71"/>
  <c r="E27" i="71"/>
  <c r="D27" i="71"/>
  <c r="C27" i="71"/>
  <c r="X25" i="71"/>
  <c r="W25" i="71"/>
  <c r="V25" i="71"/>
  <c r="U25" i="71"/>
  <c r="T25" i="71"/>
  <c r="S25" i="71"/>
  <c r="R25" i="71"/>
  <c r="Q25" i="71"/>
  <c r="P25" i="71"/>
  <c r="O25" i="71"/>
  <c r="N25" i="71"/>
  <c r="M25" i="71"/>
  <c r="L25" i="71"/>
  <c r="K25" i="71"/>
  <c r="J25" i="71"/>
  <c r="I25" i="71"/>
  <c r="H25" i="71"/>
  <c r="G25" i="71"/>
  <c r="F25" i="71"/>
  <c r="E25" i="71"/>
  <c r="D25" i="71"/>
  <c r="C25" i="71"/>
  <c r="X24" i="71"/>
  <c r="W24" i="71"/>
  <c r="V24" i="71"/>
  <c r="U24" i="71"/>
  <c r="T24" i="71"/>
  <c r="S24" i="71"/>
  <c r="R24" i="71"/>
  <c r="Q24" i="71"/>
  <c r="P24" i="71"/>
  <c r="O24" i="71"/>
  <c r="N24" i="71"/>
  <c r="M24" i="71"/>
  <c r="L24" i="71"/>
  <c r="K24" i="71"/>
  <c r="J24" i="71"/>
  <c r="I24" i="71"/>
  <c r="H24" i="71"/>
  <c r="G24" i="71"/>
  <c r="F24" i="71"/>
  <c r="E24" i="71"/>
  <c r="D24" i="71"/>
  <c r="C24" i="71"/>
  <c r="X23" i="71"/>
  <c r="W23" i="71"/>
  <c r="V23" i="71"/>
  <c r="U23" i="71"/>
  <c r="T23" i="71"/>
  <c r="S23" i="71"/>
  <c r="R23" i="71"/>
  <c r="Q23" i="71"/>
  <c r="P23" i="71"/>
  <c r="O23" i="71"/>
  <c r="N23" i="71"/>
  <c r="M23" i="71"/>
  <c r="L23" i="71"/>
  <c r="K23" i="71"/>
  <c r="J23" i="71"/>
  <c r="I23" i="71"/>
  <c r="H23" i="71"/>
  <c r="G23" i="71"/>
  <c r="F23" i="71"/>
  <c r="E23" i="71"/>
  <c r="D23" i="71"/>
  <c r="C23" i="71"/>
  <c r="X20" i="71"/>
  <c r="W20" i="71"/>
  <c r="V20" i="71"/>
  <c r="U20" i="71"/>
  <c r="T20" i="71"/>
  <c r="S20" i="71"/>
  <c r="R20" i="71"/>
  <c r="Q20" i="71"/>
  <c r="P20" i="71"/>
  <c r="O20" i="71"/>
  <c r="N20" i="71"/>
  <c r="M20" i="71"/>
  <c r="L20" i="71"/>
  <c r="K20" i="71"/>
  <c r="J20" i="71"/>
  <c r="I20" i="71"/>
  <c r="H20" i="71"/>
  <c r="G20" i="71"/>
  <c r="F20" i="71"/>
  <c r="E20" i="71"/>
  <c r="D20" i="71"/>
  <c r="C20" i="71"/>
  <c r="X19" i="71"/>
  <c r="X21" i="71"/>
  <c r="W19" i="71"/>
  <c r="W21" i="71"/>
  <c r="V19" i="71"/>
  <c r="V21" i="71"/>
  <c r="U19" i="71"/>
  <c r="U21" i="71"/>
  <c r="T19" i="71"/>
  <c r="T21" i="71"/>
  <c r="S19" i="71"/>
  <c r="S21" i="71"/>
  <c r="R19" i="71"/>
  <c r="R21" i="71"/>
  <c r="Q19" i="71"/>
  <c r="Q21" i="71"/>
  <c r="P19" i="71"/>
  <c r="P21" i="71"/>
  <c r="O19" i="71"/>
  <c r="O21" i="71"/>
  <c r="N19" i="71"/>
  <c r="N21" i="71"/>
  <c r="M19" i="71"/>
  <c r="M21" i="71"/>
  <c r="L19" i="71"/>
  <c r="L21" i="71"/>
  <c r="K19" i="71"/>
  <c r="K21" i="71"/>
  <c r="J19" i="71"/>
  <c r="J21" i="71"/>
  <c r="I19" i="71"/>
  <c r="I21" i="71"/>
  <c r="H19" i="71"/>
  <c r="H21" i="71"/>
  <c r="G19" i="71"/>
  <c r="G21" i="71"/>
  <c r="F19" i="71"/>
  <c r="F21" i="71"/>
  <c r="E19" i="71"/>
  <c r="E21" i="71"/>
  <c r="D19" i="71"/>
  <c r="D21" i="71"/>
  <c r="C19" i="71"/>
  <c r="C21" i="71"/>
  <c r="X17" i="71"/>
  <c r="W17" i="71"/>
  <c r="V17" i="71"/>
  <c r="U17" i="71"/>
  <c r="T17" i="71"/>
  <c r="S17" i="71"/>
  <c r="R17" i="71"/>
  <c r="Q17" i="71"/>
  <c r="P17" i="71"/>
  <c r="O17" i="71"/>
  <c r="N17" i="71"/>
  <c r="M17" i="71"/>
  <c r="L17" i="71"/>
  <c r="K17" i="71"/>
  <c r="J17" i="71"/>
  <c r="I17" i="71"/>
  <c r="H17" i="71"/>
  <c r="G17" i="71"/>
  <c r="F17" i="71"/>
  <c r="E17" i="71"/>
  <c r="D17" i="71"/>
  <c r="C17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G16" i="71"/>
  <c r="F16" i="71"/>
  <c r="E16" i="71"/>
  <c r="D16" i="71"/>
  <c r="C16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G15" i="71"/>
  <c r="F15" i="71"/>
  <c r="E15" i="71"/>
  <c r="D15" i="71"/>
  <c r="C15" i="71"/>
  <c r="X14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H14" i="71"/>
  <c r="G14" i="71"/>
  <c r="F14" i="71"/>
  <c r="E14" i="71"/>
  <c r="D14" i="71"/>
  <c r="C14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H13" i="71"/>
  <c r="G13" i="71"/>
  <c r="F13" i="71"/>
  <c r="E13" i="71"/>
  <c r="D13" i="71"/>
  <c r="C13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G12" i="71"/>
  <c r="F12" i="71"/>
  <c r="E12" i="71"/>
  <c r="D12" i="71"/>
  <c r="C12" i="71"/>
  <c r="X11" i="7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H11" i="71"/>
  <c r="G11" i="71"/>
  <c r="F11" i="71"/>
  <c r="E11" i="71"/>
  <c r="D11" i="71"/>
  <c r="C11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G9" i="71"/>
  <c r="F9" i="71"/>
  <c r="E9" i="71"/>
  <c r="D9" i="71"/>
  <c r="C9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X29" i="63"/>
  <c r="W29" i="63"/>
  <c r="V29" i="63"/>
  <c r="U29" i="63"/>
  <c r="T29" i="63"/>
  <c r="S29" i="63"/>
  <c r="R29" i="63"/>
  <c r="Q29" i="63"/>
  <c r="P29" i="63"/>
  <c r="O29" i="63"/>
  <c r="N29" i="63"/>
  <c r="M29" i="63"/>
  <c r="L29" i="63"/>
  <c r="K29" i="63"/>
  <c r="J29" i="63"/>
  <c r="I29" i="63"/>
  <c r="H29" i="63"/>
  <c r="G29" i="63"/>
  <c r="F29" i="63"/>
  <c r="E29" i="63"/>
  <c r="D29" i="63"/>
  <c r="C29" i="63"/>
  <c r="X28" i="63"/>
  <c r="W28" i="63"/>
  <c r="V28" i="63"/>
  <c r="U28" i="63"/>
  <c r="T28" i="63"/>
  <c r="S28" i="63"/>
  <c r="R28" i="63"/>
  <c r="Q28" i="63"/>
  <c r="P28" i="63"/>
  <c r="O28" i="63"/>
  <c r="N28" i="63"/>
  <c r="M28" i="63"/>
  <c r="L28" i="63"/>
  <c r="K28" i="63"/>
  <c r="J28" i="63"/>
  <c r="I28" i="63"/>
  <c r="H28" i="63"/>
  <c r="G28" i="63"/>
  <c r="F28" i="63"/>
  <c r="E28" i="63"/>
  <c r="D28" i="63"/>
  <c r="C28" i="63"/>
  <c r="X27" i="63"/>
  <c r="W27" i="63"/>
  <c r="V27" i="63"/>
  <c r="U27" i="63"/>
  <c r="T27" i="63"/>
  <c r="S27" i="63"/>
  <c r="R27" i="63"/>
  <c r="Q27" i="63"/>
  <c r="P27" i="63"/>
  <c r="O27" i="63"/>
  <c r="N27" i="63"/>
  <c r="M27" i="63"/>
  <c r="L27" i="63"/>
  <c r="K27" i="63"/>
  <c r="J27" i="63"/>
  <c r="I27" i="63"/>
  <c r="H27" i="63"/>
  <c r="G27" i="63"/>
  <c r="F27" i="63"/>
  <c r="E27" i="63"/>
  <c r="D27" i="63"/>
  <c r="C27" i="63"/>
  <c r="X25" i="63"/>
  <c r="W25" i="63"/>
  <c r="V25" i="63"/>
  <c r="U25" i="63"/>
  <c r="T25" i="63"/>
  <c r="S25" i="63"/>
  <c r="R25" i="63"/>
  <c r="Q25" i="63"/>
  <c r="P25" i="63"/>
  <c r="O25" i="63"/>
  <c r="N25" i="63"/>
  <c r="M25" i="63"/>
  <c r="L25" i="63"/>
  <c r="K25" i="63"/>
  <c r="J25" i="63"/>
  <c r="I25" i="63"/>
  <c r="H25" i="63"/>
  <c r="G25" i="63"/>
  <c r="F25" i="63"/>
  <c r="E25" i="63"/>
  <c r="D25" i="63"/>
  <c r="C25" i="63"/>
  <c r="X24" i="63"/>
  <c r="W24" i="63"/>
  <c r="V24" i="63"/>
  <c r="U24" i="63"/>
  <c r="T24" i="63"/>
  <c r="S24" i="63"/>
  <c r="R24" i="63"/>
  <c r="Q24" i="63"/>
  <c r="P24" i="63"/>
  <c r="O24" i="63"/>
  <c r="N24" i="63"/>
  <c r="M24" i="63"/>
  <c r="L24" i="63"/>
  <c r="K24" i="63"/>
  <c r="J24" i="63"/>
  <c r="I24" i="63"/>
  <c r="H24" i="63"/>
  <c r="G24" i="63"/>
  <c r="F24" i="63"/>
  <c r="E24" i="63"/>
  <c r="D24" i="63"/>
  <c r="C24" i="63"/>
  <c r="X23" i="63"/>
  <c r="W23" i="63"/>
  <c r="V23" i="63"/>
  <c r="U23" i="63"/>
  <c r="T23" i="63"/>
  <c r="S23" i="63"/>
  <c r="R23" i="63"/>
  <c r="Q23" i="63"/>
  <c r="P23" i="63"/>
  <c r="O23" i="63"/>
  <c r="N23" i="63"/>
  <c r="M23" i="63"/>
  <c r="L23" i="63"/>
  <c r="K23" i="63"/>
  <c r="J23" i="63"/>
  <c r="I23" i="63"/>
  <c r="H23" i="63"/>
  <c r="G23" i="63"/>
  <c r="F23" i="63"/>
  <c r="E23" i="63"/>
  <c r="D23" i="63"/>
  <c r="C23" i="63"/>
  <c r="X20" i="63"/>
  <c r="W20" i="63"/>
  <c r="V20" i="63"/>
  <c r="U20" i="63"/>
  <c r="T20" i="63"/>
  <c r="S20" i="63"/>
  <c r="R20" i="63"/>
  <c r="Q20" i="63"/>
  <c r="P20" i="63"/>
  <c r="O20" i="63"/>
  <c r="N20" i="63"/>
  <c r="M20" i="63"/>
  <c r="L20" i="63"/>
  <c r="K20" i="63"/>
  <c r="J20" i="63"/>
  <c r="I20" i="63"/>
  <c r="H20" i="63"/>
  <c r="G20" i="63"/>
  <c r="F20" i="63"/>
  <c r="E20" i="63"/>
  <c r="D20" i="63"/>
  <c r="C20" i="63"/>
  <c r="X19" i="63"/>
  <c r="X21" i="63"/>
  <c r="W19" i="63"/>
  <c r="W21" i="63"/>
  <c r="V19" i="63"/>
  <c r="V21" i="63"/>
  <c r="U19" i="63"/>
  <c r="U21" i="63"/>
  <c r="T19" i="63"/>
  <c r="T21" i="63"/>
  <c r="S19" i="63"/>
  <c r="S21" i="63"/>
  <c r="R19" i="63"/>
  <c r="R21" i="63"/>
  <c r="Q19" i="63"/>
  <c r="Q21" i="63"/>
  <c r="P19" i="63"/>
  <c r="P21" i="63"/>
  <c r="O19" i="63"/>
  <c r="O21" i="63"/>
  <c r="N19" i="63"/>
  <c r="N21" i="63"/>
  <c r="M19" i="63"/>
  <c r="M21" i="63"/>
  <c r="L19" i="63"/>
  <c r="L21" i="63"/>
  <c r="K19" i="63"/>
  <c r="K21" i="63"/>
  <c r="J19" i="63"/>
  <c r="J21" i="63"/>
  <c r="I19" i="63"/>
  <c r="I21" i="63"/>
  <c r="H19" i="63"/>
  <c r="H21" i="63"/>
  <c r="G19" i="63"/>
  <c r="G21" i="63"/>
  <c r="F19" i="63"/>
  <c r="F21" i="63"/>
  <c r="E19" i="63"/>
  <c r="E21" i="63"/>
  <c r="D19" i="63"/>
  <c r="D21" i="63"/>
  <c r="C19" i="63"/>
  <c r="C21" i="63"/>
  <c r="X17" i="63"/>
  <c r="W17" i="63"/>
  <c r="V17" i="63"/>
  <c r="U17" i="63"/>
  <c r="T17" i="63"/>
  <c r="S17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7" i="63"/>
  <c r="C17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X14" i="63"/>
  <c r="W14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H14" i="63"/>
  <c r="G14" i="63"/>
  <c r="F14" i="63"/>
  <c r="E14" i="63"/>
  <c r="D14" i="63"/>
  <c r="C14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C12" i="63"/>
  <c r="X11" i="63"/>
  <c r="W11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E11" i="63"/>
  <c r="D11" i="63"/>
  <c r="C11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D9" i="63"/>
  <c r="C9" i="63"/>
  <c r="X8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D8" i="63"/>
  <c r="C8" i="63"/>
  <c r="X7" i="63"/>
  <c r="W7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H7" i="63"/>
  <c r="G7" i="63"/>
  <c r="F7" i="63"/>
  <c r="E7" i="63"/>
  <c r="D7" i="63"/>
  <c r="C7" i="63"/>
  <c r="X6" i="63"/>
  <c r="W6" i="63"/>
  <c r="V6" i="63"/>
  <c r="U6" i="63"/>
  <c r="T6" i="63"/>
  <c r="S6" i="63"/>
  <c r="R6" i="63"/>
  <c r="Q6" i="63"/>
  <c r="P6" i="63"/>
  <c r="O6" i="63"/>
  <c r="N6" i="63"/>
  <c r="M6" i="63"/>
  <c r="L6" i="63"/>
  <c r="K6" i="63"/>
  <c r="J6" i="63"/>
  <c r="I6" i="63"/>
  <c r="H6" i="63"/>
  <c r="G6" i="63"/>
  <c r="F6" i="63"/>
  <c r="E6" i="63"/>
  <c r="D6" i="63"/>
  <c r="C6" i="63"/>
  <c r="X5" i="63"/>
  <c r="W5" i="63"/>
  <c r="V5" i="63"/>
  <c r="U5" i="63"/>
  <c r="T5" i="63"/>
  <c r="S5" i="63"/>
  <c r="R5" i="63"/>
  <c r="Q5" i="63"/>
  <c r="P5" i="63"/>
  <c r="O5" i="63"/>
  <c r="N5" i="63"/>
  <c r="M5" i="63"/>
  <c r="L5" i="63"/>
  <c r="K5" i="63"/>
  <c r="J5" i="63"/>
  <c r="I5" i="63"/>
  <c r="H5" i="63"/>
  <c r="G5" i="63"/>
  <c r="F5" i="63"/>
  <c r="E5" i="63"/>
  <c r="D5" i="63"/>
  <c r="C5" i="63"/>
  <c r="X4" i="63"/>
  <c r="W4" i="63"/>
  <c r="V4" i="63"/>
  <c r="U4" i="63"/>
  <c r="T4" i="63"/>
  <c r="S4" i="63"/>
  <c r="R4" i="63"/>
  <c r="Q4" i="63"/>
  <c r="P4" i="63"/>
  <c r="O4" i="63"/>
  <c r="N4" i="63"/>
  <c r="M4" i="63"/>
  <c r="L4" i="63"/>
  <c r="K4" i="63"/>
  <c r="J4" i="63"/>
  <c r="I4" i="63"/>
  <c r="H4" i="63"/>
  <c r="G4" i="63"/>
  <c r="F4" i="63"/>
  <c r="E4" i="63"/>
  <c r="D4" i="63"/>
  <c r="C4" i="63"/>
  <c r="X3" i="63"/>
  <c r="W3" i="63"/>
  <c r="V3" i="63"/>
  <c r="U3" i="63"/>
  <c r="T3" i="63"/>
  <c r="S3" i="63"/>
  <c r="R3" i="63"/>
  <c r="Q3" i="63"/>
  <c r="P3" i="63"/>
  <c r="O3" i="63"/>
  <c r="N3" i="63"/>
  <c r="M3" i="63"/>
  <c r="L3" i="63"/>
  <c r="K3" i="63"/>
  <c r="J3" i="63"/>
  <c r="I3" i="63"/>
  <c r="H3" i="63"/>
  <c r="G3" i="63"/>
  <c r="F3" i="63"/>
  <c r="E3" i="63"/>
  <c r="D3" i="63"/>
  <c r="C3" i="63"/>
  <c r="X29" i="70"/>
  <c r="W29" i="70"/>
  <c r="V29" i="70"/>
  <c r="U29" i="70"/>
  <c r="T29" i="70"/>
  <c r="S29" i="70"/>
  <c r="R29" i="70"/>
  <c r="Q29" i="70"/>
  <c r="P29" i="70"/>
  <c r="O29" i="70"/>
  <c r="N29" i="70"/>
  <c r="M29" i="70"/>
  <c r="L29" i="70"/>
  <c r="K29" i="70"/>
  <c r="J29" i="70"/>
  <c r="I29" i="70"/>
  <c r="H29" i="70"/>
  <c r="G29" i="70"/>
  <c r="F29" i="70"/>
  <c r="E29" i="70"/>
  <c r="D29" i="70"/>
  <c r="C29" i="70"/>
  <c r="X28" i="70"/>
  <c r="W28" i="70"/>
  <c r="V28" i="70"/>
  <c r="U28" i="70"/>
  <c r="T28" i="70"/>
  <c r="S28" i="70"/>
  <c r="R28" i="70"/>
  <c r="Q28" i="70"/>
  <c r="P28" i="70"/>
  <c r="O28" i="70"/>
  <c r="N28" i="70"/>
  <c r="M28" i="70"/>
  <c r="L28" i="70"/>
  <c r="K28" i="70"/>
  <c r="J28" i="70"/>
  <c r="I28" i="70"/>
  <c r="H28" i="70"/>
  <c r="G28" i="70"/>
  <c r="F28" i="70"/>
  <c r="E28" i="70"/>
  <c r="D28" i="70"/>
  <c r="C28" i="70"/>
  <c r="X27" i="70"/>
  <c r="W27" i="70"/>
  <c r="V27" i="70"/>
  <c r="U27" i="70"/>
  <c r="T27" i="70"/>
  <c r="S27" i="70"/>
  <c r="R27" i="70"/>
  <c r="Q27" i="70"/>
  <c r="P27" i="70"/>
  <c r="O27" i="70"/>
  <c r="N27" i="70"/>
  <c r="M27" i="70"/>
  <c r="L27" i="70"/>
  <c r="K27" i="70"/>
  <c r="J27" i="70"/>
  <c r="I27" i="70"/>
  <c r="H27" i="70"/>
  <c r="G27" i="70"/>
  <c r="F27" i="70"/>
  <c r="E27" i="70"/>
  <c r="D27" i="70"/>
  <c r="C27" i="70"/>
  <c r="X25" i="70"/>
  <c r="W25" i="70"/>
  <c r="V25" i="70"/>
  <c r="U25" i="70"/>
  <c r="T25" i="70"/>
  <c r="S25" i="70"/>
  <c r="R25" i="70"/>
  <c r="Q25" i="70"/>
  <c r="P25" i="70"/>
  <c r="O25" i="70"/>
  <c r="N25" i="70"/>
  <c r="M25" i="70"/>
  <c r="L25" i="70"/>
  <c r="K25" i="70"/>
  <c r="J25" i="70"/>
  <c r="I25" i="70"/>
  <c r="H25" i="70"/>
  <c r="G25" i="70"/>
  <c r="F25" i="70"/>
  <c r="E25" i="70"/>
  <c r="D25" i="70"/>
  <c r="C25" i="70"/>
  <c r="X24" i="70"/>
  <c r="W24" i="70"/>
  <c r="V24" i="70"/>
  <c r="U24" i="70"/>
  <c r="T24" i="70"/>
  <c r="S24" i="70"/>
  <c r="R24" i="70"/>
  <c r="Q24" i="70"/>
  <c r="P24" i="70"/>
  <c r="O24" i="70"/>
  <c r="N24" i="70"/>
  <c r="M24" i="70"/>
  <c r="L24" i="70"/>
  <c r="K24" i="70"/>
  <c r="J24" i="70"/>
  <c r="I24" i="70"/>
  <c r="H24" i="70"/>
  <c r="G24" i="70"/>
  <c r="F24" i="70"/>
  <c r="E24" i="70"/>
  <c r="D24" i="70"/>
  <c r="C24" i="70"/>
  <c r="X23" i="70"/>
  <c r="W23" i="70"/>
  <c r="V23" i="70"/>
  <c r="U23" i="70"/>
  <c r="T23" i="70"/>
  <c r="S23" i="70"/>
  <c r="R23" i="70"/>
  <c r="Q23" i="70"/>
  <c r="P23" i="70"/>
  <c r="O23" i="70"/>
  <c r="N23" i="70"/>
  <c r="M23" i="70"/>
  <c r="L23" i="70"/>
  <c r="K23" i="70"/>
  <c r="J23" i="70"/>
  <c r="I23" i="70"/>
  <c r="H23" i="70"/>
  <c r="G23" i="70"/>
  <c r="F23" i="70"/>
  <c r="E23" i="70"/>
  <c r="D23" i="70"/>
  <c r="C23" i="70"/>
  <c r="X20" i="70"/>
  <c r="W20" i="70"/>
  <c r="V20" i="70"/>
  <c r="U20" i="70"/>
  <c r="T20" i="70"/>
  <c r="S20" i="70"/>
  <c r="R20" i="70"/>
  <c r="Q20" i="70"/>
  <c r="P20" i="70"/>
  <c r="O20" i="70"/>
  <c r="N20" i="70"/>
  <c r="M20" i="70"/>
  <c r="L20" i="70"/>
  <c r="K20" i="70"/>
  <c r="J20" i="70"/>
  <c r="I20" i="70"/>
  <c r="H20" i="70"/>
  <c r="G20" i="70"/>
  <c r="F20" i="70"/>
  <c r="E20" i="70"/>
  <c r="D20" i="70"/>
  <c r="C20" i="70"/>
  <c r="X19" i="70"/>
  <c r="X21" i="70"/>
  <c r="W19" i="70"/>
  <c r="W21" i="70"/>
  <c r="V19" i="70"/>
  <c r="V21" i="70"/>
  <c r="U19" i="70"/>
  <c r="U21" i="70"/>
  <c r="T19" i="70"/>
  <c r="T21" i="70"/>
  <c r="S19" i="70"/>
  <c r="S21" i="70"/>
  <c r="R19" i="70"/>
  <c r="R21" i="70"/>
  <c r="Q19" i="70"/>
  <c r="Q21" i="70"/>
  <c r="P19" i="70"/>
  <c r="P21" i="70"/>
  <c r="O19" i="70"/>
  <c r="O21" i="70"/>
  <c r="N19" i="70"/>
  <c r="N21" i="70"/>
  <c r="M19" i="70"/>
  <c r="M21" i="70"/>
  <c r="L19" i="70"/>
  <c r="L21" i="70"/>
  <c r="K19" i="70"/>
  <c r="K21" i="70"/>
  <c r="J19" i="70"/>
  <c r="J21" i="70"/>
  <c r="I19" i="70"/>
  <c r="I21" i="70"/>
  <c r="H19" i="70"/>
  <c r="H21" i="70"/>
  <c r="G19" i="70"/>
  <c r="G21" i="70"/>
  <c r="F19" i="70"/>
  <c r="F21" i="70"/>
  <c r="E19" i="70"/>
  <c r="E21" i="70"/>
  <c r="D19" i="70"/>
  <c r="D21" i="70"/>
  <c r="C19" i="70"/>
  <c r="C21" i="70"/>
  <c r="X17" i="70"/>
  <c r="W17" i="70"/>
  <c r="V17" i="70"/>
  <c r="U17" i="70"/>
  <c r="T17" i="70"/>
  <c r="S17" i="70"/>
  <c r="R17" i="70"/>
  <c r="Q17" i="70"/>
  <c r="P17" i="70"/>
  <c r="O17" i="70"/>
  <c r="N17" i="70"/>
  <c r="M17" i="70"/>
  <c r="L17" i="70"/>
  <c r="K17" i="70"/>
  <c r="J17" i="70"/>
  <c r="I17" i="70"/>
  <c r="H17" i="70"/>
  <c r="G17" i="70"/>
  <c r="F17" i="70"/>
  <c r="E17" i="70"/>
  <c r="D17" i="70"/>
  <c r="C17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H16" i="70"/>
  <c r="G16" i="70"/>
  <c r="F16" i="70"/>
  <c r="E16" i="70"/>
  <c r="D16" i="70"/>
  <c r="C16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H15" i="70"/>
  <c r="G15" i="70"/>
  <c r="F15" i="70"/>
  <c r="E15" i="70"/>
  <c r="D15" i="70"/>
  <c r="C15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H14" i="70"/>
  <c r="G14" i="70"/>
  <c r="F14" i="70"/>
  <c r="E14" i="70"/>
  <c r="D14" i="70"/>
  <c r="C14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H13" i="70"/>
  <c r="G13" i="70"/>
  <c r="F13" i="70"/>
  <c r="E13" i="70"/>
  <c r="D13" i="70"/>
  <c r="C13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H12" i="70"/>
  <c r="G12" i="70"/>
  <c r="F12" i="70"/>
  <c r="E12" i="70"/>
  <c r="D12" i="70"/>
  <c r="C12" i="70"/>
  <c r="X11" i="70"/>
  <c r="W11" i="70"/>
  <c r="V11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H11" i="70"/>
  <c r="G11" i="70"/>
  <c r="F11" i="70"/>
  <c r="E11" i="70"/>
  <c r="D11" i="70"/>
  <c r="C11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H9" i="70"/>
  <c r="G9" i="70"/>
  <c r="F9" i="70"/>
  <c r="E9" i="70"/>
  <c r="D9" i="70"/>
  <c r="C9" i="70"/>
  <c r="X8" i="70"/>
  <c r="W8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H8" i="70"/>
  <c r="G8" i="70"/>
  <c r="F8" i="70"/>
  <c r="E8" i="70"/>
  <c r="D8" i="70"/>
  <c r="C8" i="70"/>
  <c r="X7" i="70"/>
  <c r="W7" i="70"/>
  <c r="V7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H7" i="70"/>
  <c r="G7" i="70"/>
  <c r="F7" i="70"/>
  <c r="E7" i="70"/>
  <c r="D7" i="70"/>
  <c r="C7" i="70"/>
  <c r="X6" i="70"/>
  <c r="W6" i="70"/>
  <c r="V6" i="70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H6" i="70"/>
  <c r="G6" i="70"/>
  <c r="F6" i="70"/>
  <c r="E6" i="70"/>
  <c r="D6" i="70"/>
  <c r="C6" i="70"/>
  <c r="X5" i="70"/>
  <c r="W5" i="70"/>
  <c r="V5" i="70"/>
  <c r="U5" i="70"/>
  <c r="T5" i="70"/>
  <c r="S5" i="70"/>
  <c r="R5" i="70"/>
  <c r="Q5" i="70"/>
  <c r="P5" i="70"/>
  <c r="O5" i="70"/>
  <c r="N5" i="70"/>
  <c r="M5" i="70"/>
  <c r="L5" i="70"/>
  <c r="K5" i="70"/>
  <c r="J5" i="70"/>
  <c r="I5" i="70"/>
  <c r="H5" i="70"/>
  <c r="G5" i="70"/>
  <c r="F5" i="70"/>
  <c r="E5" i="70"/>
  <c r="D5" i="70"/>
  <c r="C5" i="70"/>
  <c r="X4" i="70"/>
  <c r="W4" i="70"/>
  <c r="V4" i="70"/>
  <c r="U4" i="70"/>
  <c r="T4" i="70"/>
  <c r="S4" i="70"/>
  <c r="R4" i="70"/>
  <c r="Q4" i="70"/>
  <c r="P4" i="70"/>
  <c r="O4" i="70"/>
  <c r="N4" i="70"/>
  <c r="M4" i="70"/>
  <c r="L4" i="70"/>
  <c r="K4" i="70"/>
  <c r="J4" i="70"/>
  <c r="I4" i="70"/>
  <c r="H4" i="70"/>
  <c r="G4" i="70"/>
  <c r="F4" i="70"/>
  <c r="E4" i="70"/>
  <c r="D4" i="70"/>
  <c r="C4" i="70"/>
  <c r="X3" i="70"/>
  <c r="W3" i="70"/>
  <c r="V3" i="70"/>
  <c r="U3" i="70"/>
  <c r="T3" i="70"/>
  <c r="S3" i="70"/>
  <c r="R3" i="70"/>
  <c r="Q3" i="70"/>
  <c r="P3" i="70"/>
  <c r="O3" i="70"/>
  <c r="N3" i="70"/>
  <c r="M3" i="70"/>
  <c r="L3" i="70"/>
  <c r="K3" i="70"/>
  <c r="J3" i="70"/>
  <c r="I3" i="70"/>
  <c r="H3" i="70"/>
  <c r="G3" i="70"/>
  <c r="F3" i="70"/>
  <c r="E3" i="70"/>
  <c r="D3" i="70"/>
  <c r="C3" i="70"/>
  <c r="X29" i="62"/>
  <c r="W29" i="62"/>
  <c r="V29" i="62"/>
  <c r="U29" i="62"/>
  <c r="T29" i="62"/>
  <c r="S29" i="62"/>
  <c r="R29" i="62"/>
  <c r="Q29" i="62"/>
  <c r="P29" i="62"/>
  <c r="O29" i="62"/>
  <c r="N29" i="62"/>
  <c r="M29" i="62"/>
  <c r="L29" i="62"/>
  <c r="K29" i="62"/>
  <c r="J29" i="62"/>
  <c r="I29" i="62"/>
  <c r="H29" i="62"/>
  <c r="G29" i="62"/>
  <c r="F29" i="62"/>
  <c r="E29" i="62"/>
  <c r="D29" i="62"/>
  <c r="C29" i="62"/>
  <c r="X28" i="62"/>
  <c r="W28" i="62"/>
  <c r="V28" i="62"/>
  <c r="U28" i="62"/>
  <c r="T28" i="62"/>
  <c r="S28" i="62"/>
  <c r="R28" i="62"/>
  <c r="Q28" i="62"/>
  <c r="P28" i="62"/>
  <c r="O28" i="62"/>
  <c r="N28" i="62"/>
  <c r="M28" i="62"/>
  <c r="L28" i="62"/>
  <c r="K28" i="62"/>
  <c r="J28" i="62"/>
  <c r="I28" i="62"/>
  <c r="H28" i="62"/>
  <c r="G28" i="62"/>
  <c r="F28" i="62"/>
  <c r="E28" i="62"/>
  <c r="D28" i="62"/>
  <c r="C28" i="62"/>
  <c r="X27" i="62"/>
  <c r="W27" i="62"/>
  <c r="V27" i="62"/>
  <c r="U27" i="62"/>
  <c r="T27" i="62"/>
  <c r="S27" i="62"/>
  <c r="R27" i="62"/>
  <c r="Q27" i="62"/>
  <c r="P27" i="62"/>
  <c r="O27" i="62"/>
  <c r="N27" i="62"/>
  <c r="M27" i="62"/>
  <c r="L27" i="62"/>
  <c r="K27" i="62"/>
  <c r="J27" i="62"/>
  <c r="I27" i="62"/>
  <c r="H27" i="62"/>
  <c r="G27" i="62"/>
  <c r="F27" i="62"/>
  <c r="E27" i="62"/>
  <c r="D27" i="62"/>
  <c r="C27" i="62"/>
  <c r="X25" i="62"/>
  <c r="W25" i="62"/>
  <c r="V25" i="62"/>
  <c r="U25" i="62"/>
  <c r="T25" i="62"/>
  <c r="S25" i="62"/>
  <c r="R25" i="62"/>
  <c r="Q25" i="62"/>
  <c r="P25" i="62"/>
  <c r="O25" i="62"/>
  <c r="N25" i="62"/>
  <c r="M25" i="62"/>
  <c r="L25" i="62"/>
  <c r="K25" i="62"/>
  <c r="J25" i="62"/>
  <c r="I25" i="62"/>
  <c r="H25" i="62"/>
  <c r="G25" i="62"/>
  <c r="F25" i="62"/>
  <c r="E25" i="62"/>
  <c r="D25" i="62"/>
  <c r="C25" i="62"/>
  <c r="X24" i="62"/>
  <c r="W24" i="62"/>
  <c r="V24" i="62"/>
  <c r="U24" i="62"/>
  <c r="T24" i="62"/>
  <c r="S24" i="62"/>
  <c r="R24" i="62"/>
  <c r="Q24" i="62"/>
  <c r="P24" i="62"/>
  <c r="O24" i="62"/>
  <c r="N24" i="62"/>
  <c r="M24" i="62"/>
  <c r="L24" i="62"/>
  <c r="K24" i="62"/>
  <c r="J24" i="62"/>
  <c r="I24" i="62"/>
  <c r="H24" i="62"/>
  <c r="G24" i="62"/>
  <c r="F24" i="62"/>
  <c r="E24" i="62"/>
  <c r="D24" i="62"/>
  <c r="C24" i="62"/>
  <c r="X23" i="62"/>
  <c r="W23" i="62"/>
  <c r="V23" i="62"/>
  <c r="U23" i="62"/>
  <c r="T23" i="62"/>
  <c r="S23" i="62"/>
  <c r="R23" i="62"/>
  <c r="Q23" i="62"/>
  <c r="P23" i="62"/>
  <c r="O23" i="62"/>
  <c r="N23" i="62"/>
  <c r="M23" i="62"/>
  <c r="L23" i="62"/>
  <c r="K23" i="62"/>
  <c r="J23" i="62"/>
  <c r="I23" i="62"/>
  <c r="H23" i="62"/>
  <c r="G23" i="62"/>
  <c r="F23" i="62"/>
  <c r="E23" i="62"/>
  <c r="D23" i="62"/>
  <c r="C23" i="62"/>
  <c r="X20" i="62"/>
  <c r="W20" i="62"/>
  <c r="V20" i="62"/>
  <c r="U20" i="62"/>
  <c r="T20" i="62"/>
  <c r="S20" i="62"/>
  <c r="R20" i="62"/>
  <c r="Q20" i="62"/>
  <c r="P20" i="62"/>
  <c r="O20" i="62"/>
  <c r="N20" i="62"/>
  <c r="M20" i="62"/>
  <c r="L20" i="62"/>
  <c r="K20" i="62"/>
  <c r="J20" i="62"/>
  <c r="I20" i="62"/>
  <c r="H20" i="62"/>
  <c r="G20" i="62"/>
  <c r="F20" i="62"/>
  <c r="E20" i="62"/>
  <c r="D20" i="62"/>
  <c r="C20" i="62"/>
  <c r="X19" i="62"/>
  <c r="X21" i="62"/>
  <c r="W19" i="62"/>
  <c r="W21" i="62"/>
  <c r="V19" i="62"/>
  <c r="V21" i="62"/>
  <c r="U19" i="62"/>
  <c r="U21" i="62"/>
  <c r="T19" i="62"/>
  <c r="T21" i="62"/>
  <c r="S19" i="62"/>
  <c r="S21" i="62"/>
  <c r="R19" i="62"/>
  <c r="R21" i="62"/>
  <c r="Q19" i="62"/>
  <c r="Q21" i="62"/>
  <c r="P19" i="62"/>
  <c r="P21" i="62"/>
  <c r="O19" i="62"/>
  <c r="O21" i="62"/>
  <c r="N19" i="62"/>
  <c r="N21" i="62"/>
  <c r="M19" i="62"/>
  <c r="M21" i="62"/>
  <c r="L19" i="62"/>
  <c r="L21" i="62"/>
  <c r="K19" i="62"/>
  <c r="K21" i="62"/>
  <c r="J19" i="62"/>
  <c r="J21" i="62"/>
  <c r="I19" i="62"/>
  <c r="I21" i="62"/>
  <c r="H19" i="62"/>
  <c r="H21" i="62"/>
  <c r="G19" i="62"/>
  <c r="G21" i="62"/>
  <c r="F19" i="62"/>
  <c r="F21" i="62"/>
  <c r="E19" i="62"/>
  <c r="E21" i="62"/>
  <c r="D19" i="62"/>
  <c r="D21" i="62"/>
  <c r="C19" i="62"/>
  <c r="C21" i="62"/>
  <c r="X17" i="62"/>
  <c r="W17" i="62"/>
  <c r="V17" i="62"/>
  <c r="U17" i="62"/>
  <c r="T17" i="62"/>
  <c r="S17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D17" i="62"/>
  <c r="C17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C16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C15" i="62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H14" i="62"/>
  <c r="G14" i="62"/>
  <c r="F14" i="62"/>
  <c r="E14" i="62"/>
  <c r="D14" i="62"/>
  <c r="C14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G13" i="62"/>
  <c r="F13" i="62"/>
  <c r="E13" i="62"/>
  <c r="D13" i="62"/>
  <c r="C13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C12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G11" i="62"/>
  <c r="F11" i="62"/>
  <c r="E11" i="62"/>
  <c r="D11" i="62"/>
  <c r="C11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G9" i="62"/>
  <c r="F9" i="62"/>
  <c r="E9" i="62"/>
  <c r="D9" i="62"/>
  <c r="C9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G8" i="62"/>
  <c r="F8" i="62"/>
  <c r="E8" i="62"/>
  <c r="D8" i="62"/>
  <c r="C8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G7" i="62"/>
  <c r="F7" i="62"/>
  <c r="E7" i="62"/>
  <c r="D7" i="62"/>
  <c r="C7" i="62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G6" i="62"/>
  <c r="F6" i="62"/>
  <c r="E6" i="62"/>
  <c r="D6" i="62"/>
  <c r="C6" i="62"/>
  <c r="X5" i="62"/>
  <c r="W5" i="62"/>
  <c r="V5" i="62"/>
  <c r="U5" i="62"/>
  <c r="T5" i="62"/>
  <c r="S5" i="62"/>
  <c r="R5" i="62"/>
  <c r="Q5" i="62"/>
  <c r="P5" i="62"/>
  <c r="O5" i="62"/>
  <c r="N5" i="62"/>
  <c r="M5" i="62"/>
  <c r="L5" i="62"/>
  <c r="K5" i="62"/>
  <c r="J5" i="62"/>
  <c r="I5" i="62"/>
  <c r="H5" i="62"/>
  <c r="G5" i="62"/>
  <c r="F5" i="62"/>
  <c r="E5" i="62"/>
  <c r="D5" i="62"/>
  <c r="C5" i="62"/>
  <c r="X4" i="62"/>
  <c r="W4" i="62"/>
  <c r="V4" i="62"/>
  <c r="U4" i="62"/>
  <c r="T4" i="62"/>
  <c r="S4" i="62"/>
  <c r="R4" i="62"/>
  <c r="Q4" i="62"/>
  <c r="P4" i="62"/>
  <c r="O4" i="62"/>
  <c r="N4" i="62"/>
  <c r="M4" i="62"/>
  <c r="L4" i="62"/>
  <c r="K4" i="62"/>
  <c r="J4" i="62"/>
  <c r="I4" i="62"/>
  <c r="H4" i="62"/>
  <c r="G4" i="62"/>
  <c r="F4" i="62"/>
  <c r="E4" i="62"/>
  <c r="D4" i="62"/>
  <c r="C4" i="62"/>
  <c r="X3" i="62"/>
  <c r="W3" i="62"/>
  <c r="V3" i="62"/>
  <c r="U3" i="62"/>
  <c r="T3" i="62"/>
  <c r="S3" i="62"/>
  <c r="R3" i="62"/>
  <c r="Q3" i="62"/>
  <c r="P3" i="62"/>
  <c r="O3" i="62"/>
  <c r="N3" i="62"/>
  <c r="M3" i="62"/>
  <c r="L3" i="62"/>
  <c r="K3" i="62"/>
  <c r="J3" i="62"/>
  <c r="I3" i="62"/>
  <c r="H3" i="62"/>
  <c r="G3" i="62"/>
  <c r="F3" i="62"/>
  <c r="E3" i="62"/>
  <c r="D3" i="62"/>
  <c r="C3" i="62"/>
  <c r="X29" i="98"/>
  <c r="W29" i="98"/>
  <c r="V29" i="98"/>
  <c r="U29" i="98"/>
  <c r="T29" i="98"/>
  <c r="S29" i="98"/>
  <c r="R29" i="98"/>
  <c r="Q29" i="98"/>
  <c r="P29" i="98"/>
  <c r="O29" i="98"/>
  <c r="N29" i="98"/>
  <c r="M29" i="98"/>
  <c r="L29" i="98"/>
  <c r="K29" i="98"/>
  <c r="J29" i="98"/>
  <c r="I29" i="98"/>
  <c r="H29" i="98"/>
  <c r="G29" i="98"/>
  <c r="F29" i="98"/>
  <c r="E29" i="98"/>
  <c r="D29" i="98"/>
  <c r="C29" i="98"/>
  <c r="X28" i="98"/>
  <c r="W28" i="98"/>
  <c r="V28" i="98"/>
  <c r="U28" i="98"/>
  <c r="T28" i="98"/>
  <c r="S28" i="98"/>
  <c r="R28" i="98"/>
  <c r="Q28" i="98"/>
  <c r="P28" i="98"/>
  <c r="O28" i="98"/>
  <c r="N28" i="98"/>
  <c r="M28" i="98"/>
  <c r="L28" i="98"/>
  <c r="K28" i="98"/>
  <c r="J28" i="98"/>
  <c r="I28" i="98"/>
  <c r="H28" i="98"/>
  <c r="G28" i="98"/>
  <c r="F28" i="98"/>
  <c r="E28" i="98"/>
  <c r="D28" i="98"/>
  <c r="C28" i="98"/>
  <c r="X27" i="98"/>
  <c r="W27" i="98"/>
  <c r="V27" i="98"/>
  <c r="U27" i="98"/>
  <c r="T27" i="98"/>
  <c r="S27" i="98"/>
  <c r="R27" i="98"/>
  <c r="Q27" i="98"/>
  <c r="P27" i="98"/>
  <c r="O27" i="98"/>
  <c r="N27" i="98"/>
  <c r="M27" i="98"/>
  <c r="L27" i="98"/>
  <c r="K27" i="98"/>
  <c r="J27" i="98"/>
  <c r="I27" i="98"/>
  <c r="H27" i="98"/>
  <c r="G27" i="98"/>
  <c r="F27" i="98"/>
  <c r="E27" i="98"/>
  <c r="D27" i="98"/>
  <c r="C27" i="98"/>
  <c r="X25" i="98"/>
  <c r="W25" i="98"/>
  <c r="V25" i="98"/>
  <c r="U25" i="98"/>
  <c r="T25" i="98"/>
  <c r="S25" i="98"/>
  <c r="R25" i="98"/>
  <c r="Q25" i="98"/>
  <c r="P25" i="98"/>
  <c r="O25" i="98"/>
  <c r="N25" i="98"/>
  <c r="M25" i="98"/>
  <c r="L25" i="98"/>
  <c r="K25" i="98"/>
  <c r="J25" i="98"/>
  <c r="I25" i="98"/>
  <c r="H25" i="98"/>
  <c r="G25" i="98"/>
  <c r="F25" i="98"/>
  <c r="E25" i="98"/>
  <c r="D25" i="98"/>
  <c r="C25" i="98"/>
  <c r="X24" i="98"/>
  <c r="W24" i="98"/>
  <c r="V24" i="98"/>
  <c r="U24" i="98"/>
  <c r="T24" i="98"/>
  <c r="S24" i="98"/>
  <c r="R24" i="98"/>
  <c r="Q24" i="98"/>
  <c r="P24" i="98"/>
  <c r="O24" i="98"/>
  <c r="N24" i="98"/>
  <c r="M24" i="98"/>
  <c r="L24" i="98"/>
  <c r="K24" i="98"/>
  <c r="J24" i="98"/>
  <c r="I24" i="98"/>
  <c r="H24" i="98"/>
  <c r="G24" i="98"/>
  <c r="F24" i="98"/>
  <c r="E24" i="98"/>
  <c r="D24" i="98"/>
  <c r="C24" i="98"/>
  <c r="X23" i="98"/>
  <c r="W23" i="98"/>
  <c r="V23" i="98"/>
  <c r="U23" i="98"/>
  <c r="T23" i="98"/>
  <c r="S23" i="98"/>
  <c r="R23" i="98"/>
  <c r="Q23" i="98"/>
  <c r="P23" i="98"/>
  <c r="O23" i="98"/>
  <c r="N23" i="98"/>
  <c r="M23" i="98"/>
  <c r="L23" i="98"/>
  <c r="K23" i="98"/>
  <c r="J23" i="98"/>
  <c r="I23" i="98"/>
  <c r="H23" i="98"/>
  <c r="G23" i="98"/>
  <c r="F23" i="98"/>
  <c r="E23" i="98"/>
  <c r="D23" i="98"/>
  <c r="C23" i="98"/>
  <c r="X20" i="98"/>
  <c r="W20" i="98"/>
  <c r="V20" i="98"/>
  <c r="U20" i="98"/>
  <c r="T20" i="98"/>
  <c r="S20" i="98"/>
  <c r="R20" i="98"/>
  <c r="Q20" i="98"/>
  <c r="P20" i="98"/>
  <c r="O20" i="98"/>
  <c r="N20" i="98"/>
  <c r="M20" i="98"/>
  <c r="L20" i="98"/>
  <c r="K20" i="98"/>
  <c r="J20" i="98"/>
  <c r="I20" i="98"/>
  <c r="H20" i="98"/>
  <c r="G20" i="98"/>
  <c r="F20" i="98"/>
  <c r="E20" i="98"/>
  <c r="D20" i="98"/>
  <c r="C20" i="98"/>
  <c r="X19" i="98"/>
  <c r="X21" i="98"/>
  <c r="W19" i="98"/>
  <c r="W21" i="98"/>
  <c r="V19" i="98"/>
  <c r="V21" i="98"/>
  <c r="U19" i="98"/>
  <c r="U21" i="98"/>
  <c r="T19" i="98"/>
  <c r="T21" i="98"/>
  <c r="S19" i="98"/>
  <c r="S21" i="98"/>
  <c r="R19" i="98"/>
  <c r="R21" i="98"/>
  <c r="Q19" i="98"/>
  <c r="Q21" i="98"/>
  <c r="P19" i="98"/>
  <c r="P21" i="98"/>
  <c r="O19" i="98"/>
  <c r="O21" i="98"/>
  <c r="N19" i="98"/>
  <c r="N21" i="98"/>
  <c r="M19" i="98"/>
  <c r="M21" i="98"/>
  <c r="L19" i="98"/>
  <c r="L21" i="98"/>
  <c r="K19" i="98"/>
  <c r="K21" i="98"/>
  <c r="J19" i="98"/>
  <c r="J21" i="98"/>
  <c r="I19" i="98"/>
  <c r="I21" i="98"/>
  <c r="H19" i="98"/>
  <c r="H21" i="98"/>
  <c r="G19" i="98"/>
  <c r="G21" i="98"/>
  <c r="F19" i="98"/>
  <c r="F21" i="98"/>
  <c r="E19" i="98"/>
  <c r="E21" i="98"/>
  <c r="D19" i="98"/>
  <c r="D21" i="98"/>
  <c r="C19" i="98"/>
  <c r="C21" i="98"/>
  <c r="X17" i="98"/>
  <c r="W17" i="98"/>
  <c r="V17" i="98"/>
  <c r="U17" i="98"/>
  <c r="T17" i="98"/>
  <c r="S17" i="98"/>
  <c r="R17" i="98"/>
  <c r="Q17" i="98"/>
  <c r="P17" i="98"/>
  <c r="O17" i="98"/>
  <c r="N17" i="98"/>
  <c r="M17" i="98"/>
  <c r="L17" i="98"/>
  <c r="K17" i="98"/>
  <c r="J17" i="98"/>
  <c r="I17" i="98"/>
  <c r="H17" i="98"/>
  <c r="G17" i="98"/>
  <c r="F17" i="98"/>
  <c r="E17" i="98"/>
  <c r="D17" i="98"/>
  <c r="C17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H16" i="98"/>
  <c r="G16" i="98"/>
  <c r="F16" i="98"/>
  <c r="E16" i="98"/>
  <c r="D16" i="98"/>
  <c r="C16" i="98"/>
  <c r="X15" i="98"/>
  <c r="W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H15" i="98"/>
  <c r="G15" i="98"/>
  <c r="F15" i="98"/>
  <c r="E15" i="98"/>
  <c r="D15" i="98"/>
  <c r="C15" i="98"/>
  <c r="X14" i="98"/>
  <c r="W14" i="98"/>
  <c r="V14" i="98"/>
  <c r="U14" i="98"/>
  <c r="T14" i="98"/>
  <c r="S14" i="98"/>
  <c r="R14" i="98"/>
  <c r="Q14" i="98"/>
  <c r="P14" i="98"/>
  <c r="O14" i="98"/>
  <c r="N14" i="98"/>
  <c r="M14" i="98"/>
  <c r="L14" i="98"/>
  <c r="K14" i="98"/>
  <c r="J14" i="98"/>
  <c r="I14" i="98"/>
  <c r="H14" i="98"/>
  <c r="G14" i="98"/>
  <c r="F14" i="98"/>
  <c r="E14" i="98"/>
  <c r="D14" i="98"/>
  <c r="C14" i="98"/>
  <c r="X13" i="98"/>
  <c r="W13" i="98"/>
  <c r="V13" i="98"/>
  <c r="U13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H13" i="98"/>
  <c r="G13" i="98"/>
  <c r="F13" i="98"/>
  <c r="E13" i="98"/>
  <c r="D13" i="98"/>
  <c r="C13" i="98"/>
  <c r="X12" i="98"/>
  <c r="W12" i="98"/>
  <c r="V12" i="98"/>
  <c r="U12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H12" i="98"/>
  <c r="G12" i="98"/>
  <c r="F12" i="98"/>
  <c r="E12" i="98"/>
  <c r="D12" i="98"/>
  <c r="C12" i="98"/>
  <c r="X11" i="98"/>
  <c r="W11" i="98"/>
  <c r="V11" i="98"/>
  <c r="U11" i="98"/>
  <c r="T11" i="98"/>
  <c r="S11" i="98"/>
  <c r="R11" i="98"/>
  <c r="Q11" i="98"/>
  <c r="P11" i="98"/>
  <c r="O11" i="98"/>
  <c r="N11" i="98"/>
  <c r="M11" i="98"/>
  <c r="L11" i="98"/>
  <c r="K11" i="98"/>
  <c r="J11" i="98"/>
  <c r="I11" i="98"/>
  <c r="H11" i="98"/>
  <c r="G11" i="98"/>
  <c r="F11" i="98"/>
  <c r="E11" i="98"/>
  <c r="D11" i="98"/>
  <c r="C11" i="98"/>
  <c r="X9" i="98"/>
  <c r="W9" i="98"/>
  <c r="V9" i="98"/>
  <c r="U9" i="98"/>
  <c r="T9" i="98"/>
  <c r="S9" i="98"/>
  <c r="R9" i="98"/>
  <c r="Q9" i="98"/>
  <c r="P9" i="98"/>
  <c r="O9" i="98"/>
  <c r="N9" i="98"/>
  <c r="M9" i="98"/>
  <c r="L9" i="98"/>
  <c r="K9" i="98"/>
  <c r="J9" i="98"/>
  <c r="I9" i="98"/>
  <c r="H9" i="98"/>
  <c r="G9" i="98"/>
  <c r="F9" i="98"/>
  <c r="E9" i="98"/>
  <c r="D9" i="98"/>
  <c r="C9" i="98"/>
  <c r="X8" i="98"/>
  <c r="W8" i="98"/>
  <c r="V8" i="98"/>
  <c r="U8" i="98"/>
  <c r="T8" i="98"/>
  <c r="S8" i="98"/>
  <c r="R8" i="98"/>
  <c r="Q8" i="98"/>
  <c r="P8" i="98"/>
  <c r="O8" i="98"/>
  <c r="N8" i="98"/>
  <c r="M8" i="98"/>
  <c r="L8" i="98"/>
  <c r="K8" i="98"/>
  <c r="J8" i="98"/>
  <c r="I8" i="98"/>
  <c r="H8" i="98"/>
  <c r="G8" i="98"/>
  <c r="F8" i="98"/>
  <c r="E8" i="98"/>
  <c r="D8" i="98"/>
  <c r="C8" i="98"/>
  <c r="X7" i="98"/>
  <c r="W7" i="98"/>
  <c r="V7" i="98"/>
  <c r="U7" i="98"/>
  <c r="T7" i="98"/>
  <c r="S7" i="98"/>
  <c r="R7" i="98"/>
  <c r="Q7" i="98"/>
  <c r="P7" i="98"/>
  <c r="O7" i="98"/>
  <c r="N7" i="98"/>
  <c r="M7" i="98"/>
  <c r="L7" i="98"/>
  <c r="K7" i="98"/>
  <c r="J7" i="98"/>
  <c r="I7" i="98"/>
  <c r="H7" i="98"/>
  <c r="G7" i="98"/>
  <c r="F7" i="98"/>
  <c r="E7" i="98"/>
  <c r="D7" i="98"/>
  <c r="C7" i="98"/>
  <c r="X6" i="98"/>
  <c r="W6" i="98"/>
  <c r="V6" i="98"/>
  <c r="U6" i="98"/>
  <c r="T6" i="98"/>
  <c r="S6" i="98"/>
  <c r="R6" i="98"/>
  <c r="Q6" i="98"/>
  <c r="P6" i="98"/>
  <c r="O6" i="98"/>
  <c r="N6" i="98"/>
  <c r="M6" i="98"/>
  <c r="L6" i="98"/>
  <c r="K6" i="98"/>
  <c r="J6" i="98"/>
  <c r="I6" i="98"/>
  <c r="H6" i="98"/>
  <c r="G6" i="98"/>
  <c r="F6" i="98"/>
  <c r="E6" i="98"/>
  <c r="D6" i="98"/>
  <c r="C6" i="98"/>
  <c r="X5" i="98"/>
  <c r="W5" i="98"/>
  <c r="V5" i="98"/>
  <c r="U5" i="98"/>
  <c r="T5" i="98"/>
  <c r="S5" i="98"/>
  <c r="R5" i="98"/>
  <c r="Q5" i="98"/>
  <c r="P5" i="98"/>
  <c r="O5" i="98"/>
  <c r="N5" i="98"/>
  <c r="M5" i="98"/>
  <c r="L5" i="98"/>
  <c r="K5" i="98"/>
  <c r="J5" i="98"/>
  <c r="I5" i="98"/>
  <c r="H5" i="98"/>
  <c r="G5" i="98"/>
  <c r="F5" i="98"/>
  <c r="E5" i="98"/>
  <c r="D5" i="98"/>
  <c r="C5" i="98"/>
  <c r="X4" i="98"/>
  <c r="W4" i="98"/>
  <c r="V4" i="98"/>
  <c r="U4" i="98"/>
  <c r="T4" i="98"/>
  <c r="S4" i="98"/>
  <c r="R4" i="98"/>
  <c r="Q4" i="98"/>
  <c r="P4" i="98"/>
  <c r="O4" i="98"/>
  <c r="N4" i="98"/>
  <c r="M4" i="98"/>
  <c r="L4" i="98"/>
  <c r="K4" i="98"/>
  <c r="J4" i="98"/>
  <c r="I4" i="98"/>
  <c r="H4" i="98"/>
  <c r="G4" i="98"/>
  <c r="F4" i="98"/>
  <c r="E4" i="98"/>
  <c r="D4" i="98"/>
  <c r="C4" i="98"/>
  <c r="X3" i="98"/>
  <c r="W3" i="98"/>
  <c r="V3" i="98"/>
  <c r="U3" i="98"/>
  <c r="T3" i="98"/>
  <c r="S3" i="98"/>
  <c r="R3" i="98"/>
  <c r="Q3" i="98"/>
  <c r="P3" i="98"/>
  <c r="O3" i="98"/>
  <c r="N3" i="98"/>
  <c r="M3" i="98"/>
  <c r="L3" i="98"/>
  <c r="K3" i="98"/>
  <c r="J3" i="98"/>
  <c r="I3" i="98"/>
  <c r="H3" i="98"/>
  <c r="G3" i="98"/>
  <c r="F3" i="98"/>
  <c r="E3" i="98"/>
  <c r="D3" i="98"/>
  <c r="C3" i="98"/>
  <c r="X29" i="97"/>
  <c r="W29" i="97"/>
  <c r="V29" i="97"/>
  <c r="U29" i="97"/>
  <c r="T29" i="97"/>
  <c r="S29" i="97"/>
  <c r="R29" i="97"/>
  <c r="Q29" i="97"/>
  <c r="P29" i="97"/>
  <c r="O29" i="97"/>
  <c r="N29" i="97"/>
  <c r="M29" i="97"/>
  <c r="L29" i="97"/>
  <c r="K29" i="97"/>
  <c r="J29" i="97"/>
  <c r="I29" i="97"/>
  <c r="H29" i="97"/>
  <c r="G29" i="97"/>
  <c r="F29" i="97"/>
  <c r="E29" i="97"/>
  <c r="D29" i="97"/>
  <c r="C29" i="97"/>
  <c r="X28" i="97"/>
  <c r="W28" i="97"/>
  <c r="V28" i="97"/>
  <c r="U28" i="97"/>
  <c r="T28" i="97"/>
  <c r="S28" i="97"/>
  <c r="R28" i="97"/>
  <c r="Q28" i="97"/>
  <c r="P28" i="97"/>
  <c r="O28" i="97"/>
  <c r="N28" i="97"/>
  <c r="M28" i="97"/>
  <c r="L28" i="97"/>
  <c r="K28" i="97"/>
  <c r="J28" i="97"/>
  <c r="I28" i="97"/>
  <c r="H28" i="97"/>
  <c r="G28" i="97"/>
  <c r="F28" i="97"/>
  <c r="E28" i="97"/>
  <c r="D28" i="97"/>
  <c r="C28" i="97"/>
  <c r="X27" i="97"/>
  <c r="W27" i="97"/>
  <c r="V27" i="97"/>
  <c r="U27" i="97"/>
  <c r="T27" i="97"/>
  <c r="S27" i="97"/>
  <c r="R27" i="97"/>
  <c r="Q27" i="97"/>
  <c r="P27" i="97"/>
  <c r="O27" i="97"/>
  <c r="N27" i="97"/>
  <c r="M27" i="97"/>
  <c r="L27" i="97"/>
  <c r="K27" i="97"/>
  <c r="J27" i="97"/>
  <c r="I27" i="97"/>
  <c r="H27" i="97"/>
  <c r="G27" i="97"/>
  <c r="F27" i="97"/>
  <c r="E27" i="97"/>
  <c r="D27" i="97"/>
  <c r="C27" i="97"/>
  <c r="X25" i="97"/>
  <c r="W25" i="97"/>
  <c r="V25" i="97"/>
  <c r="U25" i="97"/>
  <c r="T25" i="97"/>
  <c r="S25" i="97"/>
  <c r="R25" i="97"/>
  <c r="Q25" i="97"/>
  <c r="P25" i="97"/>
  <c r="O25" i="97"/>
  <c r="N25" i="97"/>
  <c r="M25" i="97"/>
  <c r="L25" i="97"/>
  <c r="K25" i="97"/>
  <c r="J25" i="97"/>
  <c r="I25" i="97"/>
  <c r="H25" i="97"/>
  <c r="G25" i="97"/>
  <c r="F25" i="97"/>
  <c r="E25" i="97"/>
  <c r="D25" i="97"/>
  <c r="C25" i="97"/>
  <c r="X24" i="97"/>
  <c r="W24" i="97"/>
  <c r="V24" i="97"/>
  <c r="U24" i="97"/>
  <c r="T24" i="97"/>
  <c r="S24" i="97"/>
  <c r="R24" i="97"/>
  <c r="Q24" i="97"/>
  <c r="P24" i="97"/>
  <c r="O24" i="97"/>
  <c r="N24" i="97"/>
  <c r="M24" i="97"/>
  <c r="L24" i="97"/>
  <c r="K24" i="97"/>
  <c r="J24" i="97"/>
  <c r="I24" i="97"/>
  <c r="H24" i="97"/>
  <c r="G24" i="97"/>
  <c r="F24" i="97"/>
  <c r="E24" i="97"/>
  <c r="D24" i="97"/>
  <c r="C24" i="97"/>
  <c r="X23" i="97"/>
  <c r="W23" i="97"/>
  <c r="V23" i="97"/>
  <c r="U23" i="97"/>
  <c r="T23" i="97"/>
  <c r="S23" i="97"/>
  <c r="R23" i="97"/>
  <c r="Q23" i="97"/>
  <c r="P23" i="97"/>
  <c r="O23" i="97"/>
  <c r="N23" i="97"/>
  <c r="M23" i="97"/>
  <c r="L23" i="97"/>
  <c r="K23" i="97"/>
  <c r="J23" i="97"/>
  <c r="I23" i="97"/>
  <c r="H23" i="97"/>
  <c r="G23" i="97"/>
  <c r="F23" i="97"/>
  <c r="E23" i="97"/>
  <c r="D23" i="97"/>
  <c r="C23" i="97"/>
  <c r="X20" i="97"/>
  <c r="W20" i="97"/>
  <c r="V20" i="97"/>
  <c r="U20" i="97"/>
  <c r="T20" i="97"/>
  <c r="S20" i="97"/>
  <c r="R20" i="97"/>
  <c r="Q20" i="97"/>
  <c r="P20" i="97"/>
  <c r="O20" i="97"/>
  <c r="N20" i="97"/>
  <c r="M20" i="97"/>
  <c r="L20" i="97"/>
  <c r="K20" i="97"/>
  <c r="J20" i="97"/>
  <c r="I20" i="97"/>
  <c r="H20" i="97"/>
  <c r="G20" i="97"/>
  <c r="F20" i="97"/>
  <c r="E20" i="97"/>
  <c r="D20" i="97"/>
  <c r="C20" i="97"/>
  <c r="X19" i="97"/>
  <c r="X21" i="97"/>
  <c r="W19" i="97"/>
  <c r="W21" i="97"/>
  <c r="V19" i="97"/>
  <c r="V21" i="97"/>
  <c r="U19" i="97"/>
  <c r="U21" i="97"/>
  <c r="T19" i="97"/>
  <c r="T21" i="97"/>
  <c r="S19" i="97"/>
  <c r="S21" i="97"/>
  <c r="R19" i="97"/>
  <c r="R21" i="97"/>
  <c r="Q19" i="97"/>
  <c r="Q21" i="97"/>
  <c r="P19" i="97"/>
  <c r="P21" i="97"/>
  <c r="O19" i="97"/>
  <c r="O21" i="97"/>
  <c r="N19" i="97"/>
  <c r="N21" i="97"/>
  <c r="M19" i="97"/>
  <c r="M21" i="97"/>
  <c r="L19" i="97"/>
  <c r="L21" i="97"/>
  <c r="K19" i="97"/>
  <c r="K21" i="97"/>
  <c r="J19" i="97"/>
  <c r="J21" i="97"/>
  <c r="I19" i="97"/>
  <c r="I21" i="97"/>
  <c r="H19" i="97"/>
  <c r="H21" i="97"/>
  <c r="G19" i="97"/>
  <c r="G21" i="97"/>
  <c r="F19" i="97"/>
  <c r="F21" i="97"/>
  <c r="E19" i="97"/>
  <c r="E21" i="97"/>
  <c r="D19" i="97"/>
  <c r="D21" i="97"/>
  <c r="C19" i="97"/>
  <c r="C21" i="97"/>
  <c r="X17" i="97"/>
  <c r="W17" i="97"/>
  <c r="V17" i="97"/>
  <c r="U17" i="97"/>
  <c r="T17" i="97"/>
  <c r="S17" i="97"/>
  <c r="R17" i="97"/>
  <c r="Q17" i="97"/>
  <c r="P17" i="97"/>
  <c r="O17" i="97"/>
  <c r="N17" i="97"/>
  <c r="M17" i="97"/>
  <c r="L17" i="97"/>
  <c r="K17" i="97"/>
  <c r="J17" i="97"/>
  <c r="I17" i="97"/>
  <c r="H17" i="97"/>
  <c r="G17" i="97"/>
  <c r="F17" i="97"/>
  <c r="E17" i="97"/>
  <c r="D17" i="97"/>
  <c r="C17" i="97"/>
  <c r="X16" i="97"/>
  <c r="W16" i="97"/>
  <c r="V16" i="97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H16" i="97"/>
  <c r="G16" i="97"/>
  <c r="F16" i="97"/>
  <c r="E16" i="97"/>
  <c r="D16" i="97"/>
  <c r="C16" i="97"/>
  <c r="X15" i="97"/>
  <c r="W15" i="97"/>
  <c r="V15" i="97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H15" i="97"/>
  <c r="G15" i="97"/>
  <c r="F15" i="97"/>
  <c r="E15" i="97"/>
  <c r="D15" i="97"/>
  <c r="C15" i="97"/>
  <c r="X14" i="97"/>
  <c r="W14" i="97"/>
  <c r="V14" i="97"/>
  <c r="U14" i="97"/>
  <c r="T14" i="97"/>
  <c r="S14" i="97"/>
  <c r="R14" i="97"/>
  <c r="Q14" i="97"/>
  <c r="P14" i="97"/>
  <c r="O14" i="97"/>
  <c r="N14" i="97"/>
  <c r="M14" i="97"/>
  <c r="L14" i="97"/>
  <c r="K14" i="97"/>
  <c r="J14" i="97"/>
  <c r="I14" i="97"/>
  <c r="H14" i="97"/>
  <c r="G14" i="97"/>
  <c r="F14" i="97"/>
  <c r="E14" i="97"/>
  <c r="D14" i="97"/>
  <c r="C14" i="97"/>
  <c r="X13" i="97"/>
  <c r="W13" i="97"/>
  <c r="V13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H13" i="97"/>
  <c r="G13" i="97"/>
  <c r="F13" i="97"/>
  <c r="E13" i="97"/>
  <c r="D13" i="97"/>
  <c r="C13" i="97"/>
  <c r="X12" i="97"/>
  <c r="W12" i="97"/>
  <c r="V12" i="97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H12" i="97"/>
  <c r="G12" i="97"/>
  <c r="F12" i="97"/>
  <c r="E12" i="97"/>
  <c r="D12" i="97"/>
  <c r="C12" i="97"/>
  <c r="X11" i="97"/>
  <c r="W11" i="97"/>
  <c r="V11" i="97"/>
  <c r="U11" i="97"/>
  <c r="T11" i="97"/>
  <c r="S11" i="97"/>
  <c r="R11" i="97"/>
  <c r="Q11" i="97"/>
  <c r="P11" i="97"/>
  <c r="O11" i="97"/>
  <c r="N11" i="97"/>
  <c r="M11" i="97"/>
  <c r="L11" i="97"/>
  <c r="K11" i="97"/>
  <c r="J11" i="97"/>
  <c r="I11" i="97"/>
  <c r="H11" i="97"/>
  <c r="G11" i="97"/>
  <c r="F11" i="97"/>
  <c r="E11" i="97"/>
  <c r="D11" i="97"/>
  <c r="C11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H9" i="97"/>
  <c r="G9" i="97"/>
  <c r="F9" i="97"/>
  <c r="E9" i="97"/>
  <c r="D9" i="97"/>
  <c r="C9" i="97"/>
  <c r="X8" i="97"/>
  <c r="W8" i="97"/>
  <c r="V8" i="97"/>
  <c r="U8" i="97"/>
  <c r="T8" i="97"/>
  <c r="S8" i="97"/>
  <c r="R8" i="97"/>
  <c r="Q8" i="97"/>
  <c r="P8" i="97"/>
  <c r="O8" i="97"/>
  <c r="N8" i="97"/>
  <c r="M8" i="97"/>
  <c r="L8" i="97"/>
  <c r="K8" i="97"/>
  <c r="J8" i="97"/>
  <c r="I8" i="97"/>
  <c r="H8" i="97"/>
  <c r="G8" i="97"/>
  <c r="F8" i="97"/>
  <c r="E8" i="97"/>
  <c r="D8" i="97"/>
  <c r="C8" i="97"/>
  <c r="X7" i="97"/>
  <c r="W7" i="97"/>
  <c r="V7" i="97"/>
  <c r="U7" i="97"/>
  <c r="T7" i="97"/>
  <c r="S7" i="97"/>
  <c r="R7" i="97"/>
  <c r="Q7" i="97"/>
  <c r="P7" i="97"/>
  <c r="O7" i="97"/>
  <c r="N7" i="97"/>
  <c r="M7" i="97"/>
  <c r="L7" i="97"/>
  <c r="K7" i="97"/>
  <c r="J7" i="97"/>
  <c r="I7" i="97"/>
  <c r="H7" i="97"/>
  <c r="G7" i="97"/>
  <c r="F7" i="97"/>
  <c r="E7" i="97"/>
  <c r="D7" i="97"/>
  <c r="C7" i="97"/>
  <c r="X6" i="97"/>
  <c r="W6" i="97"/>
  <c r="V6" i="97"/>
  <c r="U6" i="97"/>
  <c r="T6" i="97"/>
  <c r="S6" i="97"/>
  <c r="R6" i="97"/>
  <c r="Q6" i="97"/>
  <c r="P6" i="97"/>
  <c r="O6" i="97"/>
  <c r="N6" i="97"/>
  <c r="M6" i="97"/>
  <c r="L6" i="97"/>
  <c r="K6" i="97"/>
  <c r="J6" i="97"/>
  <c r="I6" i="97"/>
  <c r="H6" i="97"/>
  <c r="G6" i="97"/>
  <c r="F6" i="97"/>
  <c r="E6" i="97"/>
  <c r="D6" i="97"/>
  <c r="C6" i="97"/>
  <c r="X5" i="97"/>
  <c r="W5" i="97"/>
  <c r="V5" i="97"/>
  <c r="U5" i="97"/>
  <c r="T5" i="97"/>
  <c r="S5" i="97"/>
  <c r="R5" i="97"/>
  <c r="Q5" i="97"/>
  <c r="P5" i="97"/>
  <c r="O5" i="97"/>
  <c r="N5" i="97"/>
  <c r="M5" i="97"/>
  <c r="L5" i="97"/>
  <c r="K5" i="97"/>
  <c r="J5" i="97"/>
  <c r="I5" i="97"/>
  <c r="H5" i="97"/>
  <c r="G5" i="97"/>
  <c r="F5" i="97"/>
  <c r="E5" i="97"/>
  <c r="D5" i="97"/>
  <c r="C5" i="97"/>
  <c r="X4" i="97"/>
  <c r="W4" i="97"/>
  <c r="V4" i="97"/>
  <c r="U4" i="97"/>
  <c r="T4" i="97"/>
  <c r="S4" i="97"/>
  <c r="R4" i="97"/>
  <c r="Q4" i="97"/>
  <c r="P4" i="97"/>
  <c r="O4" i="97"/>
  <c r="N4" i="97"/>
  <c r="M4" i="97"/>
  <c r="L4" i="97"/>
  <c r="K4" i="97"/>
  <c r="J4" i="97"/>
  <c r="I4" i="97"/>
  <c r="H4" i="97"/>
  <c r="G4" i="97"/>
  <c r="F4" i="97"/>
  <c r="E4" i="97"/>
  <c r="D4" i="97"/>
  <c r="C4" i="97"/>
  <c r="X3" i="97"/>
  <c r="W3" i="97"/>
  <c r="V3" i="97"/>
  <c r="U3" i="97"/>
  <c r="T3" i="97"/>
  <c r="S3" i="97"/>
  <c r="R3" i="97"/>
  <c r="Q3" i="97"/>
  <c r="P3" i="97"/>
  <c r="O3" i="97"/>
  <c r="N3" i="97"/>
  <c r="M3" i="97"/>
  <c r="L3" i="97"/>
  <c r="K3" i="97"/>
  <c r="J3" i="97"/>
  <c r="I3" i="97"/>
  <c r="H3" i="97"/>
  <c r="G3" i="97"/>
  <c r="F3" i="97"/>
  <c r="E3" i="97"/>
  <c r="D3" i="97"/>
  <c r="C3" i="97"/>
  <c r="X29" i="148"/>
  <c r="W29" i="148"/>
  <c r="V29" i="148"/>
  <c r="U29" i="148"/>
  <c r="T29" i="148"/>
  <c r="S29" i="148"/>
  <c r="R29" i="148"/>
  <c r="Q29" i="148"/>
  <c r="P29" i="148"/>
  <c r="O29" i="148"/>
  <c r="N29" i="148"/>
  <c r="M29" i="148"/>
  <c r="L29" i="148"/>
  <c r="K29" i="148"/>
  <c r="J29" i="148"/>
  <c r="I29" i="148"/>
  <c r="H29" i="148"/>
  <c r="G29" i="148"/>
  <c r="F29" i="148"/>
  <c r="E29" i="148"/>
  <c r="D29" i="148"/>
  <c r="C29" i="148"/>
  <c r="X28" i="148"/>
  <c r="W28" i="148"/>
  <c r="V28" i="148"/>
  <c r="U28" i="148"/>
  <c r="T28" i="148"/>
  <c r="S28" i="148"/>
  <c r="R28" i="148"/>
  <c r="Q28" i="148"/>
  <c r="P28" i="148"/>
  <c r="O28" i="148"/>
  <c r="N28" i="148"/>
  <c r="M28" i="148"/>
  <c r="L28" i="148"/>
  <c r="K28" i="148"/>
  <c r="J28" i="148"/>
  <c r="I28" i="148"/>
  <c r="H28" i="148"/>
  <c r="G28" i="148"/>
  <c r="F28" i="148"/>
  <c r="E28" i="148"/>
  <c r="D28" i="148"/>
  <c r="C28" i="148"/>
  <c r="X27" i="148"/>
  <c r="W27" i="148"/>
  <c r="V27" i="148"/>
  <c r="U27" i="148"/>
  <c r="T27" i="148"/>
  <c r="S27" i="148"/>
  <c r="R27" i="148"/>
  <c r="Q27" i="148"/>
  <c r="P27" i="148"/>
  <c r="O27" i="148"/>
  <c r="N27" i="148"/>
  <c r="M27" i="148"/>
  <c r="L27" i="148"/>
  <c r="K27" i="148"/>
  <c r="J27" i="148"/>
  <c r="I27" i="148"/>
  <c r="H27" i="148"/>
  <c r="G27" i="148"/>
  <c r="F27" i="148"/>
  <c r="E27" i="148"/>
  <c r="D27" i="148"/>
  <c r="C27" i="148"/>
  <c r="X25" i="148"/>
  <c r="W25" i="148"/>
  <c r="V25" i="148"/>
  <c r="U25" i="148"/>
  <c r="T25" i="148"/>
  <c r="S25" i="148"/>
  <c r="R25" i="148"/>
  <c r="Q25" i="148"/>
  <c r="P25" i="148"/>
  <c r="O25" i="148"/>
  <c r="N25" i="148"/>
  <c r="M25" i="148"/>
  <c r="L25" i="148"/>
  <c r="K25" i="148"/>
  <c r="J25" i="148"/>
  <c r="I25" i="148"/>
  <c r="H25" i="148"/>
  <c r="G25" i="148"/>
  <c r="F25" i="148"/>
  <c r="E25" i="148"/>
  <c r="D25" i="148"/>
  <c r="C25" i="148"/>
  <c r="X24" i="148"/>
  <c r="W24" i="148"/>
  <c r="V24" i="148"/>
  <c r="U24" i="148"/>
  <c r="T24" i="148"/>
  <c r="S24" i="148"/>
  <c r="R24" i="148"/>
  <c r="Q24" i="148"/>
  <c r="P24" i="148"/>
  <c r="O24" i="148"/>
  <c r="N24" i="148"/>
  <c r="M24" i="148"/>
  <c r="L24" i="148"/>
  <c r="K24" i="148"/>
  <c r="J24" i="148"/>
  <c r="I24" i="148"/>
  <c r="H24" i="148"/>
  <c r="G24" i="148"/>
  <c r="F24" i="148"/>
  <c r="E24" i="148"/>
  <c r="D24" i="148"/>
  <c r="C24" i="148"/>
  <c r="X23" i="148"/>
  <c r="W23" i="148"/>
  <c r="V23" i="148"/>
  <c r="U23" i="148"/>
  <c r="T23" i="148"/>
  <c r="S23" i="148"/>
  <c r="R23" i="148"/>
  <c r="Q23" i="148"/>
  <c r="P23" i="148"/>
  <c r="O23" i="148"/>
  <c r="N23" i="148"/>
  <c r="M23" i="148"/>
  <c r="L23" i="148"/>
  <c r="K23" i="148"/>
  <c r="J23" i="148"/>
  <c r="I23" i="148"/>
  <c r="H23" i="148"/>
  <c r="G23" i="148"/>
  <c r="F23" i="148"/>
  <c r="E23" i="148"/>
  <c r="D23" i="148"/>
  <c r="C23" i="148"/>
  <c r="X20" i="148"/>
  <c r="W20" i="148"/>
  <c r="V20" i="148"/>
  <c r="U20" i="148"/>
  <c r="T20" i="148"/>
  <c r="S20" i="148"/>
  <c r="R20" i="148"/>
  <c r="Q20" i="148"/>
  <c r="P20" i="148"/>
  <c r="O20" i="148"/>
  <c r="N20" i="148"/>
  <c r="M20" i="148"/>
  <c r="L20" i="148"/>
  <c r="K20" i="148"/>
  <c r="J20" i="148"/>
  <c r="I20" i="148"/>
  <c r="H20" i="148"/>
  <c r="G20" i="148"/>
  <c r="F20" i="148"/>
  <c r="E20" i="148"/>
  <c r="D20" i="148"/>
  <c r="C20" i="148"/>
  <c r="X19" i="148"/>
  <c r="X21" i="148"/>
  <c r="W19" i="148"/>
  <c r="W21" i="148"/>
  <c r="V19" i="148"/>
  <c r="V21" i="148"/>
  <c r="U19" i="148"/>
  <c r="U21" i="148"/>
  <c r="T19" i="148"/>
  <c r="T21" i="148"/>
  <c r="S19" i="148"/>
  <c r="S21" i="148"/>
  <c r="R19" i="148"/>
  <c r="R21" i="148"/>
  <c r="Q19" i="148"/>
  <c r="Q21" i="148"/>
  <c r="P19" i="148"/>
  <c r="P21" i="148"/>
  <c r="O19" i="148"/>
  <c r="O21" i="148"/>
  <c r="N19" i="148"/>
  <c r="N21" i="148"/>
  <c r="M19" i="148"/>
  <c r="M21" i="148"/>
  <c r="L19" i="148"/>
  <c r="L21" i="148"/>
  <c r="K19" i="148"/>
  <c r="K21" i="148"/>
  <c r="J19" i="148"/>
  <c r="J21" i="148"/>
  <c r="I19" i="148"/>
  <c r="I21" i="148"/>
  <c r="H19" i="148"/>
  <c r="H21" i="148"/>
  <c r="G19" i="148"/>
  <c r="G21" i="148"/>
  <c r="F19" i="148"/>
  <c r="F21" i="148"/>
  <c r="E19" i="148"/>
  <c r="E21" i="148"/>
  <c r="D19" i="148"/>
  <c r="D21" i="148"/>
  <c r="C19" i="148"/>
  <c r="C21" i="148"/>
  <c r="X17" i="148"/>
  <c r="W17" i="148"/>
  <c r="V17" i="148"/>
  <c r="U17" i="148"/>
  <c r="T17" i="148"/>
  <c r="S17" i="148"/>
  <c r="R17" i="148"/>
  <c r="Q17" i="148"/>
  <c r="P17" i="148"/>
  <c r="O17" i="148"/>
  <c r="N17" i="148"/>
  <c r="M17" i="148"/>
  <c r="L17" i="148"/>
  <c r="K17" i="148"/>
  <c r="J17" i="148"/>
  <c r="I17" i="148"/>
  <c r="H17" i="148"/>
  <c r="G17" i="148"/>
  <c r="F17" i="148"/>
  <c r="E17" i="148"/>
  <c r="D17" i="148"/>
  <c r="C17" i="148"/>
  <c r="X16" i="148"/>
  <c r="W16" i="148"/>
  <c r="V16" i="148"/>
  <c r="U16" i="148"/>
  <c r="T16" i="148"/>
  <c r="S16" i="148"/>
  <c r="R16" i="148"/>
  <c r="Q16" i="148"/>
  <c r="P16" i="148"/>
  <c r="O16" i="148"/>
  <c r="N16" i="148"/>
  <c r="M16" i="148"/>
  <c r="L16" i="148"/>
  <c r="K16" i="148"/>
  <c r="J16" i="148"/>
  <c r="I16" i="148"/>
  <c r="H16" i="148"/>
  <c r="G16" i="148"/>
  <c r="F16" i="148"/>
  <c r="E16" i="148"/>
  <c r="D16" i="148"/>
  <c r="C16" i="148"/>
  <c r="X15" i="148"/>
  <c r="W15" i="148"/>
  <c r="V15" i="148"/>
  <c r="U15" i="148"/>
  <c r="T15" i="148"/>
  <c r="S15" i="148"/>
  <c r="R15" i="148"/>
  <c r="Q15" i="148"/>
  <c r="P15" i="148"/>
  <c r="O15" i="148"/>
  <c r="N15" i="148"/>
  <c r="M15" i="148"/>
  <c r="L15" i="148"/>
  <c r="K15" i="148"/>
  <c r="J15" i="148"/>
  <c r="I15" i="148"/>
  <c r="H15" i="148"/>
  <c r="G15" i="148"/>
  <c r="F15" i="148"/>
  <c r="E15" i="148"/>
  <c r="D15" i="148"/>
  <c r="C15" i="148"/>
  <c r="X14" i="148"/>
  <c r="W14" i="148"/>
  <c r="V14" i="148"/>
  <c r="U14" i="148"/>
  <c r="T14" i="148"/>
  <c r="S14" i="148"/>
  <c r="R14" i="148"/>
  <c r="Q14" i="148"/>
  <c r="P14" i="148"/>
  <c r="O14" i="148"/>
  <c r="N14" i="148"/>
  <c r="M14" i="148"/>
  <c r="L14" i="148"/>
  <c r="K14" i="148"/>
  <c r="J14" i="148"/>
  <c r="I14" i="148"/>
  <c r="H14" i="148"/>
  <c r="G14" i="148"/>
  <c r="F14" i="148"/>
  <c r="E14" i="148"/>
  <c r="D14" i="148"/>
  <c r="C14" i="148"/>
  <c r="X13" i="148"/>
  <c r="W13" i="148"/>
  <c r="V13" i="148"/>
  <c r="U13" i="148"/>
  <c r="T13" i="148"/>
  <c r="S13" i="148"/>
  <c r="R13" i="148"/>
  <c r="Q13" i="148"/>
  <c r="P13" i="148"/>
  <c r="O13" i="148"/>
  <c r="N13" i="148"/>
  <c r="M13" i="148"/>
  <c r="L13" i="148"/>
  <c r="K13" i="148"/>
  <c r="J13" i="148"/>
  <c r="I13" i="148"/>
  <c r="H13" i="148"/>
  <c r="G13" i="148"/>
  <c r="F13" i="148"/>
  <c r="E13" i="148"/>
  <c r="D13" i="148"/>
  <c r="C13" i="148"/>
  <c r="X12" i="148"/>
  <c r="W12" i="148"/>
  <c r="V12" i="148"/>
  <c r="U12" i="148"/>
  <c r="T12" i="148"/>
  <c r="S12" i="148"/>
  <c r="R12" i="148"/>
  <c r="Q12" i="148"/>
  <c r="P12" i="148"/>
  <c r="O12" i="148"/>
  <c r="N12" i="148"/>
  <c r="M12" i="148"/>
  <c r="L12" i="148"/>
  <c r="K12" i="148"/>
  <c r="J12" i="148"/>
  <c r="I12" i="148"/>
  <c r="H12" i="148"/>
  <c r="G12" i="148"/>
  <c r="F12" i="148"/>
  <c r="E12" i="148"/>
  <c r="D12" i="148"/>
  <c r="C12" i="148"/>
  <c r="X11" i="148"/>
  <c r="W11" i="148"/>
  <c r="V11" i="148"/>
  <c r="U11" i="148"/>
  <c r="T11" i="148"/>
  <c r="S11" i="148"/>
  <c r="R11" i="148"/>
  <c r="Q11" i="148"/>
  <c r="P11" i="148"/>
  <c r="O11" i="148"/>
  <c r="N11" i="148"/>
  <c r="M11" i="148"/>
  <c r="L11" i="148"/>
  <c r="K11" i="148"/>
  <c r="J11" i="148"/>
  <c r="I11" i="148"/>
  <c r="H11" i="148"/>
  <c r="G11" i="148"/>
  <c r="F11" i="148"/>
  <c r="E11" i="148"/>
  <c r="D11" i="148"/>
  <c r="C11" i="148"/>
  <c r="X9" i="148"/>
  <c r="W9" i="148"/>
  <c r="V9" i="148"/>
  <c r="U9" i="148"/>
  <c r="T9" i="148"/>
  <c r="S9" i="148"/>
  <c r="R9" i="148"/>
  <c r="Q9" i="148"/>
  <c r="P9" i="148"/>
  <c r="O9" i="148"/>
  <c r="N9" i="148"/>
  <c r="M9" i="148"/>
  <c r="L9" i="148"/>
  <c r="K9" i="148"/>
  <c r="J9" i="148"/>
  <c r="I9" i="148"/>
  <c r="H9" i="148"/>
  <c r="G9" i="148"/>
  <c r="F9" i="148"/>
  <c r="E9" i="148"/>
  <c r="D9" i="148"/>
  <c r="C9" i="148"/>
  <c r="X8" i="148"/>
  <c r="W8" i="148"/>
  <c r="V8" i="148"/>
  <c r="U8" i="148"/>
  <c r="T8" i="148"/>
  <c r="S8" i="148"/>
  <c r="R8" i="148"/>
  <c r="Q8" i="148"/>
  <c r="P8" i="148"/>
  <c r="O8" i="148"/>
  <c r="N8" i="148"/>
  <c r="M8" i="148"/>
  <c r="L8" i="148"/>
  <c r="K8" i="148"/>
  <c r="J8" i="148"/>
  <c r="I8" i="148"/>
  <c r="H8" i="148"/>
  <c r="G8" i="148"/>
  <c r="F8" i="148"/>
  <c r="E8" i="148"/>
  <c r="D8" i="148"/>
  <c r="C8" i="148"/>
  <c r="X7" i="148"/>
  <c r="W7" i="148"/>
  <c r="V7" i="148"/>
  <c r="U7" i="148"/>
  <c r="T7" i="148"/>
  <c r="S7" i="148"/>
  <c r="R7" i="148"/>
  <c r="Q7" i="148"/>
  <c r="P7" i="148"/>
  <c r="O7" i="148"/>
  <c r="N7" i="148"/>
  <c r="M7" i="148"/>
  <c r="L7" i="148"/>
  <c r="K7" i="148"/>
  <c r="J7" i="148"/>
  <c r="I7" i="148"/>
  <c r="H7" i="148"/>
  <c r="G7" i="148"/>
  <c r="F7" i="148"/>
  <c r="E7" i="148"/>
  <c r="D7" i="148"/>
  <c r="C7" i="148"/>
  <c r="X6" i="148"/>
  <c r="W6" i="148"/>
  <c r="V6" i="148"/>
  <c r="U6" i="148"/>
  <c r="T6" i="148"/>
  <c r="S6" i="148"/>
  <c r="R6" i="148"/>
  <c r="Q6" i="148"/>
  <c r="P6" i="148"/>
  <c r="O6" i="148"/>
  <c r="N6" i="148"/>
  <c r="M6" i="148"/>
  <c r="L6" i="148"/>
  <c r="K6" i="148"/>
  <c r="J6" i="148"/>
  <c r="I6" i="148"/>
  <c r="H6" i="148"/>
  <c r="G6" i="148"/>
  <c r="F6" i="148"/>
  <c r="E6" i="148"/>
  <c r="D6" i="148"/>
  <c r="C6" i="148"/>
  <c r="X5" i="148"/>
  <c r="W5" i="148"/>
  <c r="V5" i="148"/>
  <c r="U5" i="148"/>
  <c r="T5" i="148"/>
  <c r="S5" i="148"/>
  <c r="R5" i="148"/>
  <c r="Q5" i="148"/>
  <c r="P5" i="148"/>
  <c r="O5" i="148"/>
  <c r="N5" i="148"/>
  <c r="M5" i="148"/>
  <c r="L5" i="148"/>
  <c r="K5" i="148"/>
  <c r="J5" i="148"/>
  <c r="I5" i="148"/>
  <c r="H5" i="148"/>
  <c r="G5" i="148"/>
  <c r="F5" i="148"/>
  <c r="E5" i="148"/>
  <c r="D5" i="148"/>
  <c r="C5" i="148"/>
  <c r="X4" i="148"/>
  <c r="W4" i="148"/>
  <c r="V4" i="148"/>
  <c r="U4" i="148"/>
  <c r="T4" i="148"/>
  <c r="S4" i="148"/>
  <c r="R4" i="148"/>
  <c r="Q4" i="148"/>
  <c r="P4" i="148"/>
  <c r="O4" i="148"/>
  <c r="N4" i="148"/>
  <c r="M4" i="148"/>
  <c r="L4" i="148"/>
  <c r="K4" i="148"/>
  <c r="J4" i="148"/>
  <c r="I4" i="148"/>
  <c r="H4" i="148"/>
  <c r="G4" i="148"/>
  <c r="F4" i="148"/>
  <c r="E4" i="148"/>
  <c r="D4" i="148"/>
  <c r="C4" i="148"/>
  <c r="X3" i="148"/>
  <c r="W3" i="148"/>
  <c r="V3" i="148"/>
  <c r="U3" i="148"/>
  <c r="T3" i="148"/>
  <c r="S3" i="148"/>
  <c r="R3" i="148"/>
  <c r="Q3" i="148"/>
  <c r="P3" i="148"/>
  <c r="O3" i="148"/>
  <c r="N3" i="148"/>
  <c r="M3" i="148"/>
  <c r="L3" i="148"/>
  <c r="K3" i="148"/>
  <c r="J3" i="148"/>
  <c r="I3" i="148"/>
  <c r="H3" i="148"/>
  <c r="G3" i="148"/>
  <c r="F3" i="148"/>
  <c r="E3" i="148"/>
  <c r="D3" i="148"/>
  <c r="C3" i="148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X19" i="14"/>
  <c r="X21" i="14"/>
  <c r="W19" i="14"/>
  <c r="W21" i="14"/>
  <c r="V19" i="14"/>
  <c r="V21" i="14"/>
  <c r="U19" i="14"/>
  <c r="U21" i="14"/>
  <c r="T19" i="14"/>
  <c r="T21" i="14"/>
  <c r="S19" i="14"/>
  <c r="S21" i="14"/>
  <c r="R19" i="14"/>
  <c r="R21" i="14"/>
  <c r="Q19" i="14"/>
  <c r="Q21" i="14"/>
  <c r="P19" i="14"/>
  <c r="P21" i="14"/>
  <c r="O19" i="14"/>
  <c r="O21" i="14"/>
  <c r="N19" i="14"/>
  <c r="N21" i="14"/>
  <c r="M19" i="14"/>
  <c r="M21" i="14"/>
  <c r="L19" i="14"/>
  <c r="L21" i="14"/>
  <c r="K19" i="14"/>
  <c r="K21" i="14"/>
  <c r="J19" i="14"/>
  <c r="J21" i="14"/>
  <c r="I19" i="14"/>
  <c r="I21" i="14"/>
  <c r="H19" i="14"/>
  <c r="H21" i="14"/>
  <c r="G19" i="14"/>
  <c r="G21" i="14"/>
  <c r="F19" i="14"/>
  <c r="F21" i="14"/>
  <c r="E19" i="14"/>
  <c r="E21" i="14"/>
  <c r="D19" i="14"/>
  <c r="D21" i="14"/>
  <c r="C19" i="14"/>
  <c r="C21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X29" i="146"/>
  <c r="W29" i="146"/>
  <c r="V29" i="146"/>
  <c r="U29" i="146"/>
  <c r="T29" i="146"/>
  <c r="S29" i="146"/>
  <c r="R29" i="146"/>
  <c r="Q29" i="146"/>
  <c r="P29" i="146"/>
  <c r="O29" i="146"/>
  <c r="N29" i="146"/>
  <c r="M29" i="146"/>
  <c r="L29" i="146"/>
  <c r="K29" i="146"/>
  <c r="J29" i="146"/>
  <c r="I29" i="146"/>
  <c r="H29" i="146"/>
  <c r="G29" i="146"/>
  <c r="F29" i="146"/>
  <c r="E29" i="146"/>
  <c r="D29" i="146"/>
  <c r="C29" i="146"/>
  <c r="X28" i="146"/>
  <c r="W28" i="146"/>
  <c r="V28" i="146"/>
  <c r="U28" i="146"/>
  <c r="T28" i="146"/>
  <c r="S28" i="146"/>
  <c r="R28" i="146"/>
  <c r="Q28" i="146"/>
  <c r="P28" i="146"/>
  <c r="O28" i="146"/>
  <c r="N28" i="146"/>
  <c r="M28" i="146"/>
  <c r="L28" i="146"/>
  <c r="K28" i="146"/>
  <c r="J28" i="146"/>
  <c r="I28" i="146"/>
  <c r="H28" i="146"/>
  <c r="G28" i="146"/>
  <c r="F28" i="146"/>
  <c r="E28" i="146"/>
  <c r="D28" i="146"/>
  <c r="C28" i="146"/>
  <c r="X27" i="146"/>
  <c r="W27" i="146"/>
  <c r="V27" i="146"/>
  <c r="U27" i="146"/>
  <c r="T27" i="146"/>
  <c r="S27" i="146"/>
  <c r="R27" i="146"/>
  <c r="Q27" i="146"/>
  <c r="P27" i="146"/>
  <c r="O27" i="146"/>
  <c r="N27" i="146"/>
  <c r="M27" i="146"/>
  <c r="L27" i="146"/>
  <c r="K27" i="146"/>
  <c r="J27" i="146"/>
  <c r="I27" i="146"/>
  <c r="H27" i="146"/>
  <c r="G27" i="146"/>
  <c r="F27" i="146"/>
  <c r="E27" i="146"/>
  <c r="D27" i="146"/>
  <c r="C27" i="146"/>
  <c r="X25" i="146"/>
  <c r="W25" i="146"/>
  <c r="V25" i="146"/>
  <c r="U25" i="146"/>
  <c r="T25" i="146"/>
  <c r="S25" i="146"/>
  <c r="R25" i="146"/>
  <c r="Q25" i="146"/>
  <c r="P25" i="146"/>
  <c r="O25" i="146"/>
  <c r="N25" i="146"/>
  <c r="M25" i="146"/>
  <c r="L25" i="146"/>
  <c r="K25" i="146"/>
  <c r="J25" i="146"/>
  <c r="I25" i="146"/>
  <c r="H25" i="146"/>
  <c r="G25" i="146"/>
  <c r="F25" i="146"/>
  <c r="E25" i="146"/>
  <c r="D25" i="146"/>
  <c r="C25" i="146"/>
  <c r="X24" i="146"/>
  <c r="W24" i="146"/>
  <c r="V24" i="146"/>
  <c r="U24" i="146"/>
  <c r="T24" i="146"/>
  <c r="S24" i="146"/>
  <c r="R24" i="146"/>
  <c r="Q24" i="146"/>
  <c r="P24" i="146"/>
  <c r="O24" i="146"/>
  <c r="N24" i="146"/>
  <c r="M24" i="146"/>
  <c r="L24" i="146"/>
  <c r="K24" i="146"/>
  <c r="J24" i="146"/>
  <c r="I24" i="146"/>
  <c r="H24" i="146"/>
  <c r="G24" i="146"/>
  <c r="F24" i="146"/>
  <c r="E24" i="146"/>
  <c r="D24" i="146"/>
  <c r="C24" i="146"/>
  <c r="X23" i="146"/>
  <c r="W23" i="146"/>
  <c r="V23" i="146"/>
  <c r="U23" i="146"/>
  <c r="T23" i="146"/>
  <c r="S23" i="146"/>
  <c r="R23" i="146"/>
  <c r="Q23" i="146"/>
  <c r="P23" i="146"/>
  <c r="O23" i="146"/>
  <c r="N23" i="146"/>
  <c r="M23" i="146"/>
  <c r="L23" i="146"/>
  <c r="K23" i="146"/>
  <c r="J23" i="146"/>
  <c r="I23" i="146"/>
  <c r="H23" i="146"/>
  <c r="G23" i="146"/>
  <c r="F23" i="146"/>
  <c r="E23" i="146"/>
  <c r="D23" i="146"/>
  <c r="C23" i="146"/>
  <c r="X20" i="146"/>
  <c r="W20" i="146"/>
  <c r="V20" i="146"/>
  <c r="U20" i="146"/>
  <c r="T20" i="146"/>
  <c r="S20" i="146"/>
  <c r="R20" i="146"/>
  <c r="Q20" i="146"/>
  <c r="P20" i="146"/>
  <c r="O20" i="146"/>
  <c r="N20" i="146"/>
  <c r="M20" i="146"/>
  <c r="L20" i="146"/>
  <c r="K20" i="146"/>
  <c r="J20" i="146"/>
  <c r="I20" i="146"/>
  <c r="H20" i="146"/>
  <c r="G20" i="146"/>
  <c r="F20" i="146"/>
  <c r="E20" i="146"/>
  <c r="D20" i="146"/>
  <c r="C20" i="146"/>
  <c r="X19" i="146"/>
  <c r="X21" i="146"/>
  <c r="W19" i="146"/>
  <c r="W21" i="146"/>
  <c r="V19" i="146"/>
  <c r="V21" i="146"/>
  <c r="U19" i="146"/>
  <c r="U21" i="146"/>
  <c r="T19" i="146"/>
  <c r="T21" i="146"/>
  <c r="S19" i="146"/>
  <c r="S21" i="146"/>
  <c r="R19" i="146"/>
  <c r="R21" i="146"/>
  <c r="Q19" i="146"/>
  <c r="Q21" i="146"/>
  <c r="P19" i="146"/>
  <c r="P21" i="146"/>
  <c r="O19" i="146"/>
  <c r="O21" i="146"/>
  <c r="N19" i="146"/>
  <c r="N21" i="146"/>
  <c r="M19" i="146"/>
  <c r="M21" i="146"/>
  <c r="L19" i="146"/>
  <c r="L21" i="146"/>
  <c r="K19" i="146"/>
  <c r="K21" i="146"/>
  <c r="J19" i="146"/>
  <c r="J21" i="146"/>
  <c r="I19" i="146"/>
  <c r="I21" i="146"/>
  <c r="H19" i="146"/>
  <c r="H21" i="146"/>
  <c r="G19" i="146"/>
  <c r="G21" i="146"/>
  <c r="F19" i="146"/>
  <c r="F21" i="146"/>
  <c r="E19" i="146"/>
  <c r="E21" i="146"/>
  <c r="D19" i="146"/>
  <c r="D21" i="146"/>
  <c r="C19" i="146"/>
  <c r="C21" i="146"/>
  <c r="X17" i="146"/>
  <c r="W17" i="146"/>
  <c r="V17" i="146"/>
  <c r="U17" i="146"/>
  <c r="T17" i="146"/>
  <c r="S17" i="146"/>
  <c r="R17" i="146"/>
  <c r="Q17" i="146"/>
  <c r="P17" i="146"/>
  <c r="O17" i="146"/>
  <c r="N17" i="146"/>
  <c r="M17" i="146"/>
  <c r="L17" i="146"/>
  <c r="K17" i="146"/>
  <c r="J17" i="146"/>
  <c r="I17" i="146"/>
  <c r="H17" i="146"/>
  <c r="G17" i="146"/>
  <c r="F17" i="146"/>
  <c r="E17" i="146"/>
  <c r="D17" i="146"/>
  <c r="C17" i="146"/>
  <c r="X16" i="146"/>
  <c r="W16" i="146"/>
  <c r="V16" i="146"/>
  <c r="U16" i="146"/>
  <c r="T16" i="146"/>
  <c r="S16" i="146"/>
  <c r="R16" i="146"/>
  <c r="Q16" i="146"/>
  <c r="P16" i="146"/>
  <c r="O16" i="146"/>
  <c r="N16" i="146"/>
  <c r="M16" i="146"/>
  <c r="L16" i="146"/>
  <c r="K16" i="146"/>
  <c r="J16" i="146"/>
  <c r="I16" i="146"/>
  <c r="H16" i="146"/>
  <c r="G16" i="146"/>
  <c r="F16" i="146"/>
  <c r="E16" i="146"/>
  <c r="D16" i="146"/>
  <c r="C16" i="146"/>
  <c r="X15" i="146"/>
  <c r="W15" i="146"/>
  <c r="V15" i="146"/>
  <c r="U15" i="146"/>
  <c r="T15" i="146"/>
  <c r="S15" i="146"/>
  <c r="R15" i="146"/>
  <c r="Q15" i="146"/>
  <c r="P15" i="146"/>
  <c r="O15" i="146"/>
  <c r="N15" i="146"/>
  <c r="M15" i="146"/>
  <c r="L15" i="146"/>
  <c r="K15" i="146"/>
  <c r="J15" i="146"/>
  <c r="I15" i="146"/>
  <c r="H15" i="146"/>
  <c r="G15" i="146"/>
  <c r="F15" i="146"/>
  <c r="E15" i="146"/>
  <c r="D15" i="146"/>
  <c r="C15" i="146"/>
  <c r="X14" i="146"/>
  <c r="W14" i="146"/>
  <c r="V14" i="146"/>
  <c r="U14" i="146"/>
  <c r="T14" i="146"/>
  <c r="S14" i="146"/>
  <c r="R14" i="146"/>
  <c r="Q14" i="146"/>
  <c r="P14" i="146"/>
  <c r="O14" i="146"/>
  <c r="N14" i="146"/>
  <c r="M14" i="146"/>
  <c r="L14" i="146"/>
  <c r="K14" i="146"/>
  <c r="J14" i="146"/>
  <c r="I14" i="146"/>
  <c r="H14" i="146"/>
  <c r="G14" i="146"/>
  <c r="F14" i="146"/>
  <c r="E14" i="146"/>
  <c r="D14" i="146"/>
  <c r="C14" i="146"/>
  <c r="X13" i="146"/>
  <c r="W13" i="146"/>
  <c r="V13" i="146"/>
  <c r="U13" i="146"/>
  <c r="T13" i="146"/>
  <c r="S13" i="146"/>
  <c r="R13" i="146"/>
  <c r="Q13" i="146"/>
  <c r="P13" i="146"/>
  <c r="O13" i="146"/>
  <c r="N13" i="146"/>
  <c r="M13" i="146"/>
  <c r="L13" i="146"/>
  <c r="K13" i="146"/>
  <c r="J13" i="146"/>
  <c r="I13" i="146"/>
  <c r="H13" i="146"/>
  <c r="G13" i="146"/>
  <c r="F13" i="146"/>
  <c r="E13" i="146"/>
  <c r="D13" i="146"/>
  <c r="C13" i="146"/>
  <c r="X12" i="146"/>
  <c r="W12" i="146"/>
  <c r="V12" i="146"/>
  <c r="U12" i="146"/>
  <c r="T12" i="146"/>
  <c r="S12" i="146"/>
  <c r="R12" i="146"/>
  <c r="Q12" i="146"/>
  <c r="P12" i="146"/>
  <c r="O12" i="146"/>
  <c r="N12" i="146"/>
  <c r="M12" i="146"/>
  <c r="L12" i="146"/>
  <c r="K12" i="146"/>
  <c r="J12" i="146"/>
  <c r="I12" i="146"/>
  <c r="H12" i="146"/>
  <c r="G12" i="146"/>
  <c r="F12" i="146"/>
  <c r="E12" i="146"/>
  <c r="D12" i="146"/>
  <c r="C12" i="146"/>
  <c r="X11" i="146"/>
  <c r="W11" i="146"/>
  <c r="V11" i="146"/>
  <c r="U11" i="146"/>
  <c r="T11" i="146"/>
  <c r="S11" i="146"/>
  <c r="R11" i="146"/>
  <c r="Q11" i="146"/>
  <c r="P11" i="146"/>
  <c r="O11" i="146"/>
  <c r="N11" i="146"/>
  <c r="M11" i="146"/>
  <c r="L11" i="146"/>
  <c r="K11" i="146"/>
  <c r="J11" i="146"/>
  <c r="I11" i="146"/>
  <c r="H11" i="146"/>
  <c r="G11" i="146"/>
  <c r="F11" i="146"/>
  <c r="E11" i="146"/>
  <c r="D11" i="146"/>
  <c r="C11" i="146"/>
  <c r="X9" i="146"/>
  <c r="W9" i="146"/>
  <c r="V9" i="146"/>
  <c r="U9" i="146"/>
  <c r="T9" i="146"/>
  <c r="S9" i="146"/>
  <c r="R9" i="146"/>
  <c r="Q9" i="146"/>
  <c r="P9" i="146"/>
  <c r="O9" i="146"/>
  <c r="N9" i="146"/>
  <c r="M9" i="146"/>
  <c r="L9" i="146"/>
  <c r="K9" i="146"/>
  <c r="J9" i="146"/>
  <c r="I9" i="146"/>
  <c r="H9" i="146"/>
  <c r="G9" i="146"/>
  <c r="F9" i="146"/>
  <c r="E9" i="146"/>
  <c r="D9" i="146"/>
  <c r="C9" i="146"/>
  <c r="X8" i="146"/>
  <c r="W8" i="146"/>
  <c r="V8" i="146"/>
  <c r="U8" i="146"/>
  <c r="T8" i="146"/>
  <c r="S8" i="146"/>
  <c r="R8" i="146"/>
  <c r="Q8" i="146"/>
  <c r="P8" i="146"/>
  <c r="O8" i="146"/>
  <c r="N8" i="146"/>
  <c r="M8" i="146"/>
  <c r="L8" i="146"/>
  <c r="K8" i="146"/>
  <c r="J8" i="146"/>
  <c r="I8" i="146"/>
  <c r="H8" i="146"/>
  <c r="G8" i="146"/>
  <c r="F8" i="146"/>
  <c r="E8" i="146"/>
  <c r="D8" i="146"/>
  <c r="C8" i="146"/>
  <c r="X7" i="146"/>
  <c r="W7" i="146"/>
  <c r="V7" i="146"/>
  <c r="U7" i="146"/>
  <c r="T7" i="146"/>
  <c r="S7" i="146"/>
  <c r="R7" i="146"/>
  <c r="Q7" i="146"/>
  <c r="P7" i="146"/>
  <c r="O7" i="146"/>
  <c r="N7" i="146"/>
  <c r="M7" i="146"/>
  <c r="L7" i="146"/>
  <c r="K7" i="146"/>
  <c r="J7" i="146"/>
  <c r="I7" i="146"/>
  <c r="H7" i="146"/>
  <c r="G7" i="146"/>
  <c r="F7" i="146"/>
  <c r="E7" i="146"/>
  <c r="D7" i="146"/>
  <c r="C7" i="146"/>
  <c r="X6" i="146"/>
  <c r="W6" i="146"/>
  <c r="V6" i="146"/>
  <c r="U6" i="146"/>
  <c r="T6" i="146"/>
  <c r="S6" i="146"/>
  <c r="R6" i="146"/>
  <c r="Q6" i="146"/>
  <c r="P6" i="146"/>
  <c r="O6" i="146"/>
  <c r="N6" i="146"/>
  <c r="M6" i="146"/>
  <c r="L6" i="146"/>
  <c r="K6" i="146"/>
  <c r="J6" i="146"/>
  <c r="I6" i="146"/>
  <c r="H6" i="146"/>
  <c r="G6" i="146"/>
  <c r="F6" i="146"/>
  <c r="E6" i="146"/>
  <c r="D6" i="146"/>
  <c r="C6" i="146"/>
  <c r="X5" i="146"/>
  <c r="W5" i="146"/>
  <c r="V5" i="146"/>
  <c r="U5" i="146"/>
  <c r="T5" i="146"/>
  <c r="S5" i="146"/>
  <c r="R5" i="146"/>
  <c r="Q5" i="146"/>
  <c r="P5" i="146"/>
  <c r="O5" i="146"/>
  <c r="N5" i="146"/>
  <c r="M5" i="146"/>
  <c r="L5" i="146"/>
  <c r="K5" i="146"/>
  <c r="J5" i="146"/>
  <c r="I5" i="146"/>
  <c r="H5" i="146"/>
  <c r="G5" i="146"/>
  <c r="F5" i="146"/>
  <c r="E5" i="146"/>
  <c r="D5" i="146"/>
  <c r="C5" i="146"/>
  <c r="X4" i="146"/>
  <c r="W4" i="146"/>
  <c r="V4" i="146"/>
  <c r="U4" i="146"/>
  <c r="T4" i="146"/>
  <c r="S4" i="146"/>
  <c r="R4" i="146"/>
  <c r="Q4" i="146"/>
  <c r="P4" i="146"/>
  <c r="O4" i="146"/>
  <c r="N4" i="146"/>
  <c r="M4" i="146"/>
  <c r="L4" i="146"/>
  <c r="K4" i="146"/>
  <c r="J4" i="146"/>
  <c r="I4" i="146"/>
  <c r="H4" i="146"/>
  <c r="G4" i="146"/>
  <c r="F4" i="146"/>
  <c r="E4" i="146"/>
  <c r="D4" i="146"/>
  <c r="C4" i="146"/>
  <c r="X3" i="146"/>
  <c r="W3" i="146"/>
  <c r="V3" i="146"/>
  <c r="U3" i="146"/>
  <c r="T3" i="146"/>
  <c r="S3" i="146"/>
  <c r="R3" i="146"/>
  <c r="Q3" i="146"/>
  <c r="P3" i="146"/>
  <c r="O3" i="146"/>
  <c r="N3" i="146"/>
  <c r="M3" i="146"/>
  <c r="L3" i="146"/>
  <c r="K3" i="146"/>
  <c r="J3" i="146"/>
  <c r="I3" i="146"/>
  <c r="H3" i="146"/>
  <c r="G3" i="146"/>
  <c r="F3" i="146"/>
  <c r="E3" i="146"/>
  <c r="D3" i="146"/>
  <c r="C3" i="146"/>
  <c r="X29" i="164"/>
  <c r="W29" i="164"/>
  <c r="V29" i="164"/>
  <c r="U29" i="164"/>
  <c r="T29" i="164"/>
  <c r="S29" i="164"/>
  <c r="R29" i="164"/>
  <c r="Q29" i="164"/>
  <c r="P29" i="164"/>
  <c r="O29" i="164"/>
  <c r="N29" i="164"/>
  <c r="M29" i="164"/>
  <c r="L29" i="164"/>
  <c r="K29" i="164"/>
  <c r="J29" i="164"/>
  <c r="I29" i="164"/>
  <c r="H29" i="164"/>
  <c r="G29" i="164"/>
  <c r="F29" i="164"/>
  <c r="E29" i="164"/>
  <c r="D29" i="164"/>
  <c r="C29" i="164"/>
  <c r="X28" i="164"/>
  <c r="W28" i="164"/>
  <c r="V28" i="164"/>
  <c r="U28" i="164"/>
  <c r="T28" i="164"/>
  <c r="S28" i="164"/>
  <c r="R28" i="164"/>
  <c r="Q28" i="164"/>
  <c r="P28" i="164"/>
  <c r="O28" i="164"/>
  <c r="N28" i="164"/>
  <c r="M28" i="164"/>
  <c r="L28" i="164"/>
  <c r="K28" i="164"/>
  <c r="J28" i="164"/>
  <c r="I28" i="164"/>
  <c r="H28" i="164"/>
  <c r="G28" i="164"/>
  <c r="F28" i="164"/>
  <c r="E28" i="164"/>
  <c r="D28" i="164"/>
  <c r="C28" i="164"/>
  <c r="X27" i="164"/>
  <c r="W27" i="164"/>
  <c r="V27" i="164"/>
  <c r="U27" i="164"/>
  <c r="T27" i="164"/>
  <c r="S27" i="164"/>
  <c r="R27" i="164"/>
  <c r="Q27" i="164"/>
  <c r="P27" i="164"/>
  <c r="O27" i="164"/>
  <c r="N27" i="164"/>
  <c r="M27" i="164"/>
  <c r="L27" i="164"/>
  <c r="K27" i="164"/>
  <c r="J27" i="164"/>
  <c r="I27" i="164"/>
  <c r="H27" i="164"/>
  <c r="G27" i="164"/>
  <c r="F27" i="164"/>
  <c r="E27" i="164"/>
  <c r="D27" i="164"/>
  <c r="C27" i="164"/>
  <c r="X25" i="164"/>
  <c r="W25" i="164"/>
  <c r="V25" i="164"/>
  <c r="U25" i="164"/>
  <c r="T25" i="164"/>
  <c r="S25" i="164"/>
  <c r="R25" i="164"/>
  <c r="Q25" i="164"/>
  <c r="P25" i="164"/>
  <c r="O25" i="164"/>
  <c r="N25" i="164"/>
  <c r="M25" i="164"/>
  <c r="L25" i="164"/>
  <c r="K25" i="164"/>
  <c r="J25" i="164"/>
  <c r="I25" i="164"/>
  <c r="H25" i="164"/>
  <c r="G25" i="164"/>
  <c r="F25" i="164"/>
  <c r="E25" i="164"/>
  <c r="D25" i="164"/>
  <c r="C25" i="164"/>
  <c r="X24" i="164"/>
  <c r="W24" i="164"/>
  <c r="V24" i="164"/>
  <c r="U24" i="164"/>
  <c r="T24" i="164"/>
  <c r="S24" i="164"/>
  <c r="R24" i="164"/>
  <c r="Q24" i="164"/>
  <c r="P24" i="164"/>
  <c r="O24" i="164"/>
  <c r="N24" i="164"/>
  <c r="M24" i="164"/>
  <c r="L24" i="164"/>
  <c r="K24" i="164"/>
  <c r="J24" i="164"/>
  <c r="I24" i="164"/>
  <c r="H24" i="164"/>
  <c r="G24" i="164"/>
  <c r="F24" i="164"/>
  <c r="E24" i="164"/>
  <c r="D24" i="164"/>
  <c r="C24" i="164"/>
  <c r="X23" i="164"/>
  <c r="W23" i="164"/>
  <c r="V23" i="164"/>
  <c r="U23" i="164"/>
  <c r="T23" i="164"/>
  <c r="S23" i="164"/>
  <c r="R23" i="164"/>
  <c r="Q23" i="164"/>
  <c r="P23" i="164"/>
  <c r="O23" i="164"/>
  <c r="N23" i="164"/>
  <c r="M23" i="164"/>
  <c r="L23" i="164"/>
  <c r="K23" i="164"/>
  <c r="J23" i="164"/>
  <c r="I23" i="164"/>
  <c r="H23" i="164"/>
  <c r="G23" i="164"/>
  <c r="F23" i="164"/>
  <c r="E23" i="164"/>
  <c r="D23" i="164"/>
  <c r="C23" i="164"/>
  <c r="X20" i="164"/>
  <c r="W20" i="164"/>
  <c r="V20" i="164"/>
  <c r="U20" i="164"/>
  <c r="T20" i="164"/>
  <c r="S20" i="164"/>
  <c r="R20" i="164"/>
  <c r="Q20" i="164"/>
  <c r="P20" i="164"/>
  <c r="O20" i="164"/>
  <c r="N20" i="164"/>
  <c r="M20" i="164"/>
  <c r="L20" i="164"/>
  <c r="K20" i="164"/>
  <c r="J20" i="164"/>
  <c r="I20" i="164"/>
  <c r="H20" i="164"/>
  <c r="G20" i="164"/>
  <c r="F20" i="164"/>
  <c r="E20" i="164"/>
  <c r="D20" i="164"/>
  <c r="C20" i="164"/>
  <c r="X19" i="164"/>
  <c r="X21" i="164"/>
  <c r="W19" i="164"/>
  <c r="W21" i="164"/>
  <c r="V19" i="164"/>
  <c r="V21" i="164"/>
  <c r="U19" i="164"/>
  <c r="U21" i="164"/>
  <c r="T19" i="164"/>
  <c r="T21" i="164"/>
  <c r="S19" i="164"/>
  <c r="S21" i="164"/>
  <c r="R19" i="164"/>
  <c r="R21" i="164"/>
  <c r="Q19" i="164"/>
  <c r="Q21" i="164"/>
  <c r="P19" i="164"/>
  <c r="P21" i="164"/>
  <c r="O19" i="164"/>
  <c r="O21" i="164"/>
  <c r="N19" i="164"/>
  <c r="N21" i="164"/>
  <c r="M19" i="164"/>
  <c r="M21" i="164"/>
  <c r="L19" i="164"/>
  <c r="L21" i="164"/>
  <c r="K19" i="164"/>
  <c r="K21" i="164"/>
  <c r="J19" i="164"/>
  <c r="J21" i="164"/>
  <c r="I19" i="164"/>
  <c r="I21" i="164"/>
  <c r="H19" i="164"/>
  <c r="H21" i="164"/>
  <c r="G19" i="164"/>
  <c r="G21" i="164"/>
  <c r="F19" i="164"/>
  <c r="F21" i="164"/>
  <c r="E19" i="164"/>
  <c r="E21" i="164"/>
  <c r="D19" i="164"/>
  <c r="D21" i="164"/>
  <c r="C19" i="164"/>
  <c r="C21" i="164"/>
  <c r="X17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X16" i="164"/>
  <c r="W16" i="164"/>
  <c r="V16" i="164"/>
  <c r="U16" i="164"/>
  <c r="T16" i="164"/>
  <c r="S16" i="164"/>
  <c r="R16" i="164"/>
  <c r="Q16" i="164"/>
  <c r="P16" i="164"/>
  <c r="O16" i="164"/>
  <c r="N16" i="164"/>
  <c r="M16" i="164"/>
  <c r="L16" i="164"/>
  <c r="K16" i="164"/>
  <c r="J16" i="164"/>
  <c r="I16" i="164"/>
  <c r="H16" i="164"/>
  <c r="G16" i="164"/>
  <c r="F16" i="164"/>
  <c r="E16" i="164"/>
  <c r="D16" i="164"/>
  <c r="C16" i="164"/>
  <c r="X15" i="164"/>
  <c r="W15" i="164"/>
  <c r="V15" i="164"/>
  <c r="U15" i="164"/>
  <c r="T15" i="164"/>
  <c r="S15" i="164"/>
  <c r="R15" i="164"/>
  <c r="Q15" i="164"/>
  <c r="P15" i="164"/>
  <c r="O15" i="164"/>
  <c r="N15" i="164"/>
  <c r="M15" i="164"/>
  <c r="L15" i="164"/>
  <c r="K15" i="164"/>
  <c r="J15" i="164"/>
  <c r="I15" i="164"/>
  <c r="H15" i="164"/>
  <c r="G15" i="164"/>
  <c r="F15" i="164"/>
  <c r="E15" i="164"/>
  <c r="D15" i="164"/>
  <c r="C15" i="164"/>
  <c r="X14" i="164"/>
  <c r="W14" i="164"/>
  <c r="V14" i="164"/>
  <c r="U14" i="164"/>
  <c r="T14" i="164"/>
  <c r="S14" i="164"/>
  <c r="R14" i="164"/>
  <c r="Q14" i="164"/>
  <c r="P14" i="164"/>
  <c r="O14" i="164"/>
  <c r="N14" i="164"/>
  <c r="M14" i="164"/>
  <c r="L14" i="164"/>
  <c r="K14" i="164"/>
  <c r="J14" i="164"/>
  <c r="I14" i="164"/>
  <c r="H14" i="164"/>
  <c r="G14" i="164"/>
  <c r="F14" i="164"/>
  <c r="E14" i="164"/>
  <c r="D14" i="164"/>
  <c r="C14" i="164"/>
  <c r="X13" i="164"/>
  <c r="W13" i="164"/>
  <c r="V13" i="164"/>
  <c r="U13" i="164"/>
  <c r="T13" i="164"/>
  <c r="S13" i="164"/>
  <c r="R13" i="164"/>
  <c r="Q13" i="164"/>
  <c r="P13" i="164"/>
  <c r="O13" i="164"/>
  <c r="N13" i="164"/>
  <c r="M13" i="164"/>
  <c r="L13" i="164"/>
  <c r="K13" i="164"/>
  <c r="J13" i="164"/>
  <c r="I13" i="164"/>
  <c r="H13" i="164"/>
  <c r="G13" i="164"/>
  <c r="F13" i="164"/>
  <c r="E13" i="164"/>
  <c r="D13" i="164"/>
  <c r="C13" i="164"/>
  <c r="X12" i="164"/>
  <c r="W12" i="164"/>
  <c r="V12" i="164"/>
  <c r="U12" i="164"/>
  <c r="T12" i="164"/>
  <c r="S12" i="164"/>
  <c r="R12" i="164"/>
  <c r="Q12" i="164"/>
  <c r="P12" i="164"/>
  <c r="O12" i="164"/>
  <c r="N12" i="164"/>
  <c r="M12" i="164"/>
  <c r="L12" i="164"/>
  <c r="K12" i="164"/>
  <c r="J12" i="164"/>
  <c r="I12" i="164"/>
  <c r="H12" i="164"/>
  <c r="G12" i="164"/>
  <c r="F12" i="164"/>
  <c r="E12" i="164"/>
  <c r="D12" i="164"/>
  <c r="C12" i="164"/>
  <c r="X11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X9" i="164"/>
  <c r="W9" i="164"/>
  <c r="V9" i="164"/>
  <c r="U9" i="164"/>
  <c r="T9" i="164"/>
  <c r="S9" i="164"/>
  <c r="R9" i="164"/>
  <c r="Q9" i="164"/>
  <c r="P9" i="164"/>
  <c r="O9" i="164"/>
  <c r="N9" i="164"/>
  <c r="M9" i="164"/>
  <c r="L9" i="164"/>
  <c r="K9" i="164"/>
  <c r="J9" i="164"/>
  <c r="I9" i="164"/>
  <c r="H9" i="164"/>
  <c r="G9" i="164"/>
  <c r="F9" i="164"/>
  <c r="E9" i="164"/>
  <c r="D9" i="164"/>
  <c r="C9" i="164"/>
  <c r="X8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X7" i="164"/>
  <c r="W7" i="164"/>
  <c r="V7" i="164"/>
  <c r="U7" i="164"/>
  <c r="T7" i="164"/>
  <c r="S7" i="164"/>
  <c r="R7" i="164"/>
  <c r="Q7" i="164"/>
  <c r="P7" i="164"/>
  <c r="O7" i="164"/>
  <c r="N7" i="164"/>
  <c r="M7" i="164"/>
  <c r="L7" i="164"/>
  <c r="K7" i="164"/>
  <c r="J7" i="164"/>
  <c r="I7" i="164"/>
  <c r="H7" i="164"/>
  <c r="G7" i="164"/>
  <c r="F7" i="164"/>
  <c r="E7" i="164"/>
  <c r="D7" i="164"/>
  <c r="C7" i="164"/>
  <c r="X6" i="164"/>
  <c r="W6" i="164"/>
  <c r="V6" i="164"/>
  <c r="U6" i="164"/>
  <c r="T6" i="164"/>
  <c r="S6" i="164"/>
  <c r="R6" i="164"/>
  <c r="Q6" i="164"/>
  <c r="P6" i="164"/>
  <c r="O6" i="164"/>
  <c r="N6" i="164"/>
  <c r="M6" i="164"/>
  <c r="L6" i="164"/>
  <c r="K6" i="164"/>
  <c r="J6" i="164"/>
  <c r="I6" i="164"/>
  <c r="H6" i="164"/>
  <c r="G6" i="164"/>
  <c r="F6" i="164"/>
  <c r="E6" i="164"/>
  <c r="D6" i="164"/>
  <c r="C6" i="164"/>
  <c r="X5" i="164"/>
  <c r="W5" i="164"/>
  <c r="V5" i="164"/>
  <c r="U5" i="164"/>
  <c r="T5" i="164"/>
  <c r="S5" i="164"/>
  <c r="R5" i="164"/>
  <c r="Q5" i="164"/>
  <c r="P5" i="164"/>
  <c r="O5" i="164"/>
  <c r="N5" i="164"/>
  <c r="M5" i="164"/>
  <c r="L5" i="164"/>
  <c r="K5" i="164"/>
  <c r="J5" i="164"/>
  <c r="I5" i="164"/>
  <c r="H5" i="164"/>
  <c r="G5" i="164"/>
  <c r="F5" i="164"/>
  <c r="E5" i="164"/>
  <c r="D5" i="164"/>
  <c r="C5" i="164"/>
  <c r="X4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X3" i="164"/>
  <c r="W3" i="164"/>
  <c r="V3" i="164"/>
  <c r="U3" i="164"/>
  <c r="T3" i="164"/>
  <c r="S3" i="164"/>
  <c r="R3" i="164"/>
  <c r="Q3" i="164"/>
  <c r="P3" i="164"/>
  <c r="O3" i="164"/>
  <c r="N3" i="164"/>
  <c r="M3" i="164"/>
  <c r="L3" i="164"/>
  <c r="K3" i="164"/>
  <c r="J3" i="164"/>
  <c r="I3" i="164"/>
  <c r="H3" i="164"/>
  <c r="G3" i="164"/>
  <c r="F3" i="164"/>
  <c r="E3" i="164"/>
  <c r="D3" i="164"/>
  <c r="C3" i="164"/>
  <c r="X29" i="163"/>
  <c r="W29" i="163"/>
  <c r="V29" i="163"/>
  <c r="U29" i="163"/>
  <c r="T29" i="163"/>
  <c r="S29" i="163"/>
  <c r="R29" i="163"/>
  <c r="Q29" i="163"/>
  <c r="P29" i="163"/>
  <c r="O29" i="163"/>
  <c r="N29" i="163"/>
  <c r="M29" i="163"/>
  <c r="L29" i="163"/>
  <c r="K29" i="163"/>
  <c r="J29" i="163"/>
  <c r="I29" i="163"/>
  <c r="H29" i="163"/>
  <c r="G29" i="163"/>
  <c r="F29" i="163"/>
  <c r="E29" i="163"/>
  <c r="D29" i="163"/>
  <c r="C29" i="163"/>
  <c r="X28" i="163"/>
  <c r="W28" i="163"/>
  <c r="V28" i="163"/>
  <c r="U28" i="163"/>
  <c r="T28" i="163"/>
  <c r="S28" i="163"/>
  <c r="R28" i="163"/>
  <c r="Q28" i="163"/>
  <c r="P28" i="163"/>
  <c r="O28" i="163"/>
  <c r="N28" i="163"/>
  <c r="M28" i="163"/>
  <c r="L28" i="163"/>
  <c r="K28" i="163"/>
  <c r="J28" i="163"/>
  <c r="I28" i="163"/>
  <c r="H28" i="163"/>
  <c r="G28" i="163"/>
  <c r="F28" i="163"/>
  <c r="E28" i="163"/>
  <c r="D28" i="163"/>
  <c r="C28" i="163"/>
  <c r="X27" i="163"/>
  <c r="W27" i="163"/>
  <c r="V27" i="163"/>
  <c r="U27" i="163"/>
  <c r="T27" i="163"/>
  <c r="S27" i="163"/>
  <c r="R27" i="163"/>
  <c r="Q27" i="163"/>
  <c r="P27" i="163"/>
  <c r="O27" i="163"/>
  <c r="N27" i="163"/>
  <c r="M27" i="163"/>
  <c r="L27" i="163"/>
  <c r="K27" i="163"/>
  <c r="J27" i="163"/>
  <c r="I27" i="163"/>
  <c r="H27" i="163"/>
  <c r="G27" i="163"/>
  <c r="F27" i="163"/>
  <c r="E27" i="163"/>
  <c r="D27" i="163"/>
  <c r="C27" i="163"/>
  <c r="X25" i="163"/>
  <c r="W25" i="163"/>
  <c r="V25" i="163"/>
  <c r="U25" i="163"/>
  <c r="T25" i="163"/>
  <c r="S25" i="163"/>
  <c r="R25" i="163"/>
  <c r="Q25" i="163"/>
  <c r="P25" i="163"/>
  <c r="O25" i="163"/>
  <c r="N25" i="163"/>
  <c r="M25" i="163"/>
  <c r="L25" i="163"/>
  <c r="K25" i="163"/>
  <c r="J25" i="163"/>
  <c r="I25" i="163"/>
  <c r="H25" i="163"/>
  <c r="G25" i="163"/>
  <c r="F25" i="163"/>
  <c r="E25" i="163"/>
  <c r="D25" i="163"/>
  <c r="C25" i="163"/>
  <c r="X24" i="163"/>
  <c r="W24" i="163"/>
  <c r="V24" i="163"/>
  <c r="U24" i="163"/>
  <c r="T24" i="163"/>
  <c r="S24" i="163"/>
  <c r="R24" i="163"/>
  <c r="Q24" i="163"/>
  <c r="P24" i="163"/>
  <c r="O24" i="163"/>
  <c r="N24" i="163"/>
  <c r="M24" i="163"/>
  <c r="L24" i="163"/>
  <c r="K24" i="163"/>
  <c r="J24" i="163"/>
  <c r="I24" i="163"/>
  <c r="H24" i="163"/>
  <c r="G24" i="163"/>
  <c r="F24" i="163"/>
  <c r="E24" i="163"/>
  <c r="D24" i="163"/>
  <c r="C24" i="163"/>
  <c r="X23" i="163"/>
  <c r="W23" i="163"/>
  <c r="V23" i="163"/>
  <c r="U23" i="163"/>
  <c r="T23" i="163"/>
  <c r="S23" i="163"/>
  <c r="R23" i="163"/>
  <c r="Q23" i="163"/>
  <c r="P23" i="163"/>
  <c r="O23" i="163"/>
  <c r="N23" i="163"/>
  <c r="M23" i="163"/>
  <c r="L23" i="163"/>
  <c r="K23" i="163"/>
  <c r="J23" i="163"/>
  <c r="I23" i="163"/>
  <c r="H23" i="163"/>
  <c r="G23" i="163"/>
  <c r="F23" i="163"/>
  <c r="E23" i="163"/>
  <c r="D23" i="163"/>
  <c r="C23" i="163"/>
  <c r="X20" i="163"/>
  <c r="W20" i="163"/>
  <c r="V20" i="163"/>
  <c r="U20" i="163"/>
  <c r="T20" i="163"/>
  <c r="S20" i="163"/>
  <c r="R20" i="163"/>
  <c r="Q20" i="163"/>
  <c r="P20" i="163"/>
  <c r="O20" i="163"/>
  <c r="N20" i="163"/>
  <c r="M20" i="163"/>
  <c r="L20" i="163"/>
  <c r="K20" i="163"/>
  <c r="J20" i="163"/>
  <c r="I20" i="163"/>
  <c r="H20" i="163"/>
  <c r="G20" i="163"/>
  <c r="F20" i="163"/>
  <c r="E20" i="163"/>
  <c r="D20" i="163"/>
  <c r="C20" i="163"/>
  <c r="X19" i="163"/>
  <c r="X21" i="163"/>
  <c r="W19" i="163"/>
  <c r="W21" i="163"/>
  <c r="V19" i="163"/>
  <c r="V21" i="163"/>
  <c r="U19" i="163"/>
  <c r="U21" i="163"/>
  <c r="T19" i="163"/>
  <c r="T21" i="163"/>
  <c r="S19" i="163"/>
  <c r="S21" i="163"/>
  <c r="R19" i="163"/>
  <c r="R21" i="163"/>
  <c r="Q19" i="163"/>
  <c r="Q21" i="163"/>
  <c r="P19" i="163"/>
  <c r="P21" i="163"/>
  <c r="O19" i="163"/>
  <c r="O21" i="163"/>
  <c r="N19" i="163"/>
  <c r="N21" i="163"/>
  <c r="M19" i="163"/>
  <c r="M21" i="163"/>
  <c r="L19" i="163"/>
  <c r="L21" i="163"/>
  <c r="K19" i="163"/>
  <c r="K21" i="163"/>
  <c r="J19" i="163"/>
  <c r="J21" i="163"/>
  <c r="I19" i="163"/>
  <c r="I21" i="163"/>
  <c r="H19" i="163"/>
  <c r="H21" i="163"/>
  <c r="G19" i="163"/>
  <c r="G21" i="163"/>
  <c r="F19" i="163"/>
  <c r="F21" i="163"/>
  <c r="E19" i="163"/>
  <c r="E21" i="163"/>
  <c r="D19" i="163"/>
  <c r="D21" i="163"/>
  <c r="C19" i="163"/>
  <c r="C21" i="163"/>
  <c r="X17" i="163"/>
  <c r="W17" i="163"/>
  <c r="V17" i="163"/>
  <c r="U17" i="163"/>
  <c r="T17" i="163"/>
  <c r="S17" i="163"/>
  <c r="R17" i="163"/>
  <c r="Q17" i="163"/>
  <c r="P17" i="163"/>
  <c r="O17" i="163"/>
  <c r="N17" i="163"/>
  <c r="M17" i="163"/>
  <c r="L17" i="163"/>
  <c r="K17" i="163"/>
  <c r="J17" i="163"/>
  <c r="I17" i="163"/>
  <c r="H17" i="163"/>
  <c r="G17" i="163"/>
  <c r="F17" i="163"/>
  <c r="E17" i="163"/>
  <c r="D17" i="163"/>
  <c r="C17" i="163"/>
  <c r="X16" i="163"/>
  <c r="W16" i="163"/>
  <c r="V16" i="163"/>
  <c r="U16" i="163"/>
  <c r="T16" i="163"/>
  <c r="S16" i="163"/>
  <c r="R16" i="163"/>
  <c r="Q16" i="163"/>
  <c r="P16" i="163"/>
  <c r="O16" i="163"/>
  <c r="N16" i="163"/>
  <c r="M16" i="163"/>
  <c r="L16" i="163"/>
  <c r="K16" i="163"/>
  <c r="J16" i="163"/>
  <c r="I16" i="163"/>
  <c r="H16" i="163"/>
  <c r="G16" i="163"/>
  <c r="F16" i="163"/>
  <c r="E16" i="163"/>
  <c r="D16" i="163"/>
  <c r="C16" i="163"/>
  <c r="X15" i="163"/>
  <c r="W15" i="163"/>
  <c r="V15" i="163"/>
  <c r="U15" i="163"/>
  <c r="T15" i="163"/>
  <c r="S15" i="163"/>
  <c r="R15" i="163"/>
  <c r="Q15" i="163"/>
  <c r="P15" i="163"/>
  <c r="O15" i="163"/>
  <c r="N15" i="163"/>
  <c r="M15" i="163"/>
  <c r="L15" i="163"/>
  <c r="K15" i="163"/>
  <c r="J15" i="163"/>
  <c r="I15" i="163"/>
  <c r="H15" i="163"/>
  <c r="G15" i="163"/>
  <c r="F15" i="163"/>
  <c r="E15" i="163"/>
  <c r="D15" i="163"/>
  <c r="C15" i="163"/>
  <c r="X14" i="163"/>
  <c r="W14" i="163"/>
  <c r="V14" i="163"/>
  <c r="U14" i="163"/>
  <c r="T14" i="163"/>
  <c r="S14" i="163"/>
  <c r="R14" i="163"/>
  <c r="Q14" i="163"/>
  <c r="P14" i="163"/>
  <c r="O14" i="163"/>
  <c r="N14" i="163"/>
  <c r="M14" i="163"/>
  <c r="L14" i="163"/>
  <c r="K14" i="163"/>
  <c r="J14" i="163"/>
  <c r="I14" i="163"/>
  <c r="H14" i="163"/>
  <c r="G14" i="163"/>
  <c r="F14" i="163"/>
  <c r="E14" i="163"/>
  <c r="D14" i="163"/>
  <c r="C14" i="163"/>
  <c r="X13" i="163"/>
  <c r="W13" i="163"/>
  <c r="V13" i="163"/>
  <c r="U13" i="163"/>
  <c r="T13" i="163"/>
  <c r="S13" i="163"/>
  <c r="R13" i="163"/>
  <c r="Q13" i="163"/>
  <c r="P13" i="163"/>
  <c r="O13" i="163"/>
  <c r="N13" i="163"/>
  <c r="M13" i="163"/>
  <c r="L13" i="163"/>
  <c r="K13" i="163"/>
  <c r="J13" i="163"/>
  <c r="I13" i="163"/>
  <c r="H13" i="163"/>
  <c r="G13" i="163"/>
  <c r="F13" i="163"/>
  <c r="E13" i="163"/>
  <c r="D13" i="163"/>
  <c r="C13" i="163"/>
  <c r="X12" i="163"/>
  <c r="W12" i="163"/>
  <c r="V12" i="163"/>
  <c r="U12" i="163"/>
  <c r="T12" i="163"/>
  <c r="S12" i="163"/>
  <c r="R12" i="163"/>
  <c r="Q12" i="163"/>
  <c r="P12" i="163"/>
  <c r="O12" i="163"/>
  <c r="N12" i="163"/>
  <c r="M12" i="163"/>
  <c r="L12" i="163"/>
  <c r="K12" i="163"/>
  <c r="J12" i="163"/>
  <c r="I12" i="163"/>
  <c r="H12" i="163"/>
  <c r="G12" i="163"/>
  <c r="F12" i="163"/>
  <c r="E12" i="163"/>
  <c r="D12" i="163"/>
  <c r="C12" i="163"/>
  <c r="X11" i="163"/>
  <c r="W11" i="163"/>
  <c r="V11" i="163"/>
  <c r="U11" i="163"/>
  <c r="T11" i="163"/>
  <c r="S11" i="163"/>
  <c r="R11" i="163"/>
  <c r="Q11" i="163"/>
  <c r="P11" i="163"/>
  <c r="O11" i="163"/>
  <c r="N11" i="163"/>
  <c r="M11" i="163"/>
  <c r="L11" i="163"/>
  <c r="K11" i="163"/>
  <c r="J11" i="163"/>
  <c r="I11" i="163"/>
  <c r="H11" i="163"/>
  <c r="G11" i="163"/>
  <c r="F11" i="163"/>
  <c r="E11" i="163"/>
  <c r="D11" i="163"/>
  <c r="C11" i="163"/>
  <c r="X9" i="163"/>
  <c r="W9" i="163"/>
  <c r="V9" i="163"/>
  <c r="U9" i="163"/>
  <c r="T9" i="163"/>
  <c r="S9" i="163"/>
  <c r="R9" i="163"/>
  <c r="Q9" i="163"/>
  <c r="P9" i="163"/>
  <c r="O9" i="163"/>
  <c r="N9" i="163"/>
  <c r="M9" i="163"/>
  <c r="L9" i="163"/>
  <c r="K9" i="163"/>
  <c r="J9" i="163"/>
  <c r="I9" i="163"/>
  <c r="H9" i="163"/>
  <c r="G9" i="163"/>
  <c r="F9" i="163"/>
  <c r="E9" i="163"/>
  <c r="D9" i="163"/>
  <c r="C9" i="163"/>
  <c r="X8" i="163"/>
  <c r="W8" i="163"/>
  <c r="V8" i="163"/>
  <c r="U8" i="163"/>
  <c r="T8" i="163"/>
  <c r="S8" i="163"/>
  <c r="R8" i="163"/>
  <c r="Q8" i="163"/>
  <c r="P8" i="163"/>
  <c r="O8" i="163"/>
  <c r="N8" i="163"/>
  <c r="M8" i="163"/>
  <c r="L8" i="163"/>
  <c r="K8" i="163"/>
  <c r="J8" i="163"/>
  <c r="I8" i="163"/>
  <c r="H8" i="163"/>
  <c r="G8" i="163"/>
  <c r="F8" i="163"/>
  <c r="E8" i="163"/>
  <c r="D8" i="163"/>
  <c r="C8" i="163"/>
  <c r="X7" i="163"/>
  <c r="W7" i="163"/>
  <c r="V7" i="163"/>
  <c r="U7" i="163"/>
  <c r="T7" i="163"/>
  <c r="S7" i="163"/>
  <c r="R7" i="163"/>
  <c r="Q7" i="163"/>
  <c r="P7" i="163"/>
  <c r="O7" i="163"/>
  <c r="N7" i="163"/>
  <c r="M7" i="163"/>
  <c r="L7" i="163"/>
  <c r="K7" i="163"/>
  <c r="J7" i="163"/>
  <c r="I7" i="163"/>
  <c r="H7" i="163"/>
  <c r="G7" i="163"/>
  <c r="F7" i="163"/>
  <c r="E7" i="163"/>
  <c r="D7" i="163"/>
  <c r="C7" i="163"/>
  <c r="X6" i="163"/>
  <c r="W6" i="163"/>
  <c r="V6" i="163"/>
  <c r="U6" i="163"/>
  <c r="T6" i="163"/>
  <c r="S6" i="163"/>
  <c r="R6" i="163"/>
  <c r="Q6" i="163"/>
  <c r="P6" i="163"/>
  <c r="O6" i="163"/>
  <c r="N6" i="163"/>
  <c r="M6" i="163"/>
  <c r="L6" i="163"/>
  <c r="K6" i="163"/>
  <c r="J6" i="163"/>
  <c r="I6" i="163"/>
  <c r="H6" i="163"/>
  <c r="G6" i="163"/>
  <c r="F6" i="163"/>
  <c r="E6" i="163"/>
  <c r="D6" i="163"/>
  <c r="C6" i="163"/>
  <c r="X5" i="163"/>
  <c r="W5" i="163"/>
  <c r="V5" i="163"/>
  <c r="U5" i="163"/>
  <c r="T5" i="163"/>
  <c r="S5" i="163"/>
  <c r="R5" i="163"/>
  <c r="Q5" i="163"/>
  <c r="P5" i="163"/>
  <c r="O5" i="163"/>
  <c r="N5" i="163"/>
  <c r="M5" i="163"/>
  <c r="L5" i="163"/>
  <c r="K5" i="163"/>
  <c r="J5" i="163"/>
  <c r="I5" i="163"/>
  <c r="H5" i="163"/>
  <c r="G5" i="163"/>
  <c r="F5" i="163"/>
  <c r="E5" i="163"/>
  <c r="D5" i="163"/>
  <c r="C5" i="163"/>
  <c r="X4" i="163"/>
  <c r="W4" i="163"/>
  <c r="V4" i="163"/>
  <c r="U4" i="163"/>
  <c r="T4" i="163"/>
  <c r="S4" i="163"/>
  <c r="R4" i="163"/>
  <c r="Q4" i="163"/>
  <c r="P4" i="163"/>
  <c r="O4" i="163"/>
  <c r="N4" i="163"/>
  <c r="M4" i="163"/>
  <c r="L4" i="163"/>
  <c r="K4" i="163"/>
  <c r="J4" i="163"/>
  <c r="I4" i="163"/>
  <c r="H4" i="163"/>
  <c r="G4" i="163"/>
  <c r="F4" i="163"/>
  <c r="E4" i="163"/>
  <c r="D4" i="163"/>
  <c r="C4" i="163"/>
  <c r="X3" i="163"/>
  <c r="W3" i="163"/>
  <c r="V3" i="163"/>
  <c r="U3" i="163"/>
  <c r="T3" i="163"/>
  <c r="S3" i="163"/>
  <c r="R3" i="163"/>
  <c r="Q3" i="163"/>
  <c r="P3" i="163"/>
  <c r="O3" i="163"/>
  <c r="N3" i="163"/>
  <c r="M3" i="163"/>
  <c r="L3" i="163"/>
  <c r="K3" i="163"/>
  <c r="J3" i="163"/>
  <c r="I3" i="163"/>
  <c r="H3" i="163"/>
  <c r="G3" i="163"/>
  <c r="F3" i="163"/>
  <c r="E3" i="163"/>
  <c r="D3" i="163"/>
  <c r="C3" i="163"/>
  <c r="X29" i="96"/>
  <c r="W29" i="96"/>
  <c r="V29" i="96"/>
  <c r="U29" i="96"/>
  <c r="T29" i="96"/>
  <c r="S29" i="96"/>
  <c r="R29" i="96"/>
  <c r="Q29" i="96"/>
  <c r="P29" i="96"/>
  <c r="O29" i="96"/>
  <c r="N29" i="96"/>
  <c r="M29" i="96"/>
  <c r="L29" i="96"/>
  <c r="K29" i="96"/>
  <c r="J29" i="96"/>
  <c r="I29" i="96"/>
  <c r="H29" i="96"/>
  <c r="G29" i="96"/>
  <c r="F29" i="96"/>
  <c r="E29" i="96"/>
  <c r="D29" i="96"/>
  <c r="C29" i="96"/>
  <c r="X28" i="96"/>
  <c r="W28" i="96"/>
  <c r="V28" i="96"/>
  <c r="U28" i="96"/>
  <c r="T28" i="96"/>
  <c r="S28" i="96"/>
  <c r="R28" i="96"/>
  <c r="Q28" i="96"/>
  <c r="P28" i="96"/>
  <c r="O28" i="96"/>
  <c r="N28" i="96"/>
  <c r="M28" i="96"/>
  <c r="L28" i="96"/>
  <c r="K28" i="96"/>
  <c r="J28" i="96"/>
  <c r="I28" i="96"/>
  <c r="H28" i="96"/>
  <c r="G28" i="96"/>
  <c r="F28" i="96"/>
  <c r="E28" i="96"/>
  <c r="D28" i="96"/>
  <c r="C28" i="96"/>
  <c r="X27" i="96"/>
  <c r="W27" i="96"/>
  <c r="V27" i="96"/>
  <c r="U27" i="96"/>
  <c r="T27" i="96"/>
  <c r="S27" i="96"/>
  <c r="R27" i="96"/>
  <c r="Q27" i="96"/>
  <c r="P27" i="96"/>
  <c r="O27" i="96"/>
  <c r="N27" i="96"/>
  <c r="M27" i="96"/>
  <c r="L27" i="96"/>
  <c r="K27" i="96"/>
  <c r="J27" i="96"/>
  <c r="I27" i="96"/>
  <c r="H27" i="96"/>
  <c r="G27" i="96"/>
  <c r="F27" i="96"/>
  <c r="E27" i="96"/>
  <c r="D27" i="96"/>
  <c r="C27" i="96"/>
  <c r="X25" i="96"/>
  <c r="W25" i="96"/>
  <c r="V25" i="96"/>
  <c r="U25" i="96"/>
  <c r="T25" i="96"/>
  <c r="S25" i="96"/>
  <c r="R25" i="96"/>
  <c r="Q25" i="96"/>
  <c r="P25" i="96"/>
  <c r="O25" i="96"/>
  <c r="N25" i="96"/>
  <c r="M25" i="96"/>
  <c r="L25" i="96"/>
  <c r="K25" i="96"/>
  <c r="J25" i="96"/>
  <c r="I25" i="96"/>
  <c r="H25" i="96"/>
  <c r="G25" i="96"/>
  <c r="F25" i="96"/>
  <c r="E25" i="96"/>
  <c r="D25" i="96"/>
  <c r="C25" i="96"/>
  <c r="X24" i="96"/>
  <c r="W24" i="96"/>
  <c r="V24" i="96"/>
  <c r="U24" i="96"/>
  <c r="T24" i="96"/>
  <c r="S24" i="96"/>
  <c r="R24" i="96"/>
  <c r="Q24" i="96"/>
  <c r="P24" i="96"/>
  <c r="O24" i="96"/>
  <c r="N24" i="96"/>
  <c r="M24" i="96"/>
  <c r="L24" i="96"/>
  <c r="K24" i="96"/>
  <c r="J24" i="96"/>
  <c r="I24" i="96"/>
  <c r="H24" i="96"/>
  <c r="G24" i="96"/>
  <c r="F24" i="96"/>
  <c r="E24" i="96"/>
  <c r="D24" i="96"/>
  <c r="C24" i="96"/>
  <c r="X23" i="96"/>
  <c r="W23" i="96"/>
  <c r="V23" i="96"/>
  <c r="U23" i="96"/>
  <c r="T23" i="96"/>
  <c r="S23" i="96"/>
  <c r="R23" i="96"/>
  <c r="Q23" i="96"/>
  <c r="P23" i="96"/>
  <c r="O23" i="96"/>
  <c r="N23" i="96"/>
  <c r="M23" i="96"/>
  <c r="L23" i="96"/>
  <c r="K23" i="96"/>
  <c r="J23" i="96"/>
  <c r="I23" i="96"/>
  <c r="H23" i="96"/>
  <c r="G23" i="96"/>
  <c r="F23" i="96"/>
  <c r="E23" i="96"/>
  <c r="D23" i="96"/>
  <c r="C23" i="96"/>
  <c r="X20" i="96"/>
  <c r="W20" i="96"/>
  <c r="V20" i="96"/>
  <c r="U20" i="96"/>
  <c r="T20" i="96"/>
  <c r="S20" i="96"/>
  <c r="R20" i="96"/>
  <c r="Q20" i="96"/>
  <c r="P20" i="96"/>
  <c r="O20" i="96"/>
  <c r="N20" i="96"/>
  <c r="M20" i="96"/>
  <c r="L20" i="96"/>
  <c r="K20" i="96"/>
  <c r="J20" i="96"/>
  <c r="I20" i="96"/>
  <c r="H20" i="96"/>
  <c r="G20" i="96"/>
  <c r="F20" i="96"/>
  <c r="E20" i="96"/>
  <c r="D20" i="96"/>
  <c r="C20" i="96"/>
  <c r="X19" i="96"/>
  <c r="X21" i="96"/>
  <c r="W19" i="96"/>
  <c r="W21" i="96"/>
  <c r="V19" i="96"/>
  <c r="V21" i="96"/>
  <c r="U19" i="96"/>
  <c r="U21" i="96"/>
  <c r="T19" i="96"/>
  <c r="T21" i="96"/>
  <c r="S19" i="96"/>
  <c r="S21" i="96"/>
  <c r="R19" i="96"/>
  <c r="R21" i="96"/>
  <c r="Q19" i="96"/>
  <c r="Q21" i="96"/>
  <c r="P19" i="96"/>
  <c r="P21" i="96"/>
  <c r="O19" i="96"/>
  <c r="O21" i="96"/>
  <c r="N19" i="96"/>
  <c r="N21" i="96"/>
  <c r="M19" i="96"/>
  <c r="M21" i="96"/>
  <c r="L19" i="96"/>
  <c r="L21" i="96"/>
  <c r="K19" i="96"/>
  <c r="K21" i="96"/>
  <c r="J19" i="96"/>
  <c r="J21" i="96"/>
  <c r="I19" i="96"/>
  <c r="I21" i="96"/>
  <c r="H19" i="96"/>
  <c r="H21" i="96"/>
  <c r="G19" i="96"/>
  <c r="G21" i="96"/>
  <c r="F19" i="96"/>
  <c r="F21" i="96"/>
  <c r="E19" i="96"/>
  <c r="E21" i="96"/>
  <c r="D19" i="96"/>
  <c r="D21" i="96"/>
  <c r="C19" i="96"/>
  <c r="C21" i="96"/>
  <c r="X17" i="96"/>
  <c r="W17" i="96"/>
  <c r="V17" i="96"/>
  <c r="U17" i="96"/>
  <c r="T17" i="96"/>
  <c r="S17" i="96"/>
  <c r="R17" i="96"/>
  <c r="Q17" i="96"/>
  <c r="P17" i="96"/>
  <c r="O17" i="96"/>
  <c r="N17" i="96"/>
  <c r="M17" i="96"/>
  <c r="L17" i="96"/>
  <c r="K17" i="96"/>
  <c r="J17" i="96"/>
  <c r="I17" i="96"/>
  <c r="H17" i="96"/>
  <c r="G17" i="96"/>
  <c r="F17" i="96"/>
  <c r="E17" i="96"/>
  <c r="D17" i="96"/>
  <c r="C17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H16" i="96"/>
  <c r="G16" i="96"/>
  <c r="F16" i="96"/>
  <c r="E16" i="96"/>
  <c r="D16" i="96"/>
  <c r="C16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H15" i="96"/>
  <c r="G15" i="96"/>
  <c r="F15" i="96"/>
  <c r="E15" i="96"/>
  <c r="D15" i="96"/>
  <c r="C15" i="96"/>
  <c r="X14" i="96"/>
  <c r="W14" i="96"/>
  <c r="V14" i="96"/>
  <c r="U14" i="96"/>
  <c r="T14" i="96"/>
  <c r="S14" i="96"/>
  <c r="R14" i="96"/>
  <c r="Q14" i="96"/>
  <c r="P14" i="96"/>
  <c r="O14" i="96"/>
  <c r="N14" i="96"/>
  <c r="M14" i="96"/>
  <c r="L14" i="96"/>
  <c r="K14" i="96"/>
  <c r="J14" i="96"/>
  <c r="I14" i="96"/>
  <c r="H14" i="96"/>
  <c r="G14" i="96"/>
  <c r="F14" i="96"/>
  <c r="E14" i="96"/>
  <c r="D14" i="96"/>
  <c r="C14" i="96"/>
  <c r="X13" i="96"/>
  <c r="W13" i="96"/>
  <c r="V13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H13" i="96"/>
  <c r="G13" i="96"/>
  <c r="F13" i="96"/>
  <c r="E13" i="96"/>
  <c r="D13" i="96"/>
  <c r="C13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H12" i="96"/>
  <c r="G12" i="96"/>
  <c r="F12" i="96"/>
  <c r="E12" i="96"/>
  <c r="D12" i="96"/>
  <c r="C12" i="96"/>
  <c r="X11" i="96"/>
  <c r="W11" i="96"/>
  <c r="V11" i="96"/>
  <c r="U11" i="96"/>
  <c r="T11" i="96"/>
  <c r="S11" i="96"/>
  <c r="R11" i="96"/>
  <c r="Q11" i="96"/>
  <c r="P11" i="96"/>
  <c r="O11" i="96"/>
  <c r="N11" i="96"/>
  <c r="M11" i="96"/>
  <c r="L11" i="96"/>
  <c r="K11" i="96"/>
  <c r="J11" i="96"/>
  <c r="I11" i="96"/>
  <c r="H11" i="96"/>
  <c r="G11" i="96"/>
  <c r="F11" i="96"/>
  <c r="E11" i="96"/>
  <c r="D11" i="96"/>
  <c r="C11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H9" i="96"/>
  <c r="G9" i="96"/>
  <c r="F9" i="96"/>
  <c r="E9" i="96"/>
  <c r="D9" i="96"/>
  <c r="C9" i="96"/>
  <c r="X8" i="96"/>
  <c r="W8" i="96"/>
  <c r="V8" i="96"/>
  <c r="U8" i="96"/>
  <c r="T8" i="96"/>
  <c r="S8" i="96"/>
  <c r="R8" i="96"/>
  <c r="Q8" i="96"/>
  <c r="P8" i="96"/>
  <c r="O8" i="96"/>
  <c r="N8" i="96"/>
  <c r="M8" i="96"/>
  <c r="L8" i="96"/>
  <c r="K8" i="96"/>
  <c r="J8" i="96"/>
  <c r="I8" i="96"/>
  <c r="H8" i="96"/>
  <c r="G8" i="96"/>
  <c r="F8" i="96"/>
  <c r="E8" i="96"/>
  <c r="D8" i="96"/>
  <c r="C8" i="96"/>
  <c r="X7" i="96"/>
  <c r="W7" i="96"/>
  <c r="V7" i="96"/>
  <c r="U7" i="96"/>
  <c r="T7" i="96"/>
  <c r="S7" i="96"/>
  <c r="R7" i="96"/>
  <c r="Q7" i="96"/>
  <c r="P7" i="96"/>
  <c r="O7" i="96"/>
  <c r="N7" i="96"/>
  <c r="M7" i="96"/>
  <c r="L7" i="96"/>
  <c r="K7" i="96"/>
  <c r="J7" i="96"/>
  <c r="I7" i="96"/>
  <c r="H7" i="96"/>
  <c r="G7" i="96"/>
  <c r="F7" i="96"/>
  <c r="E7" i="96"/>
  <c r="D7" i="96"/>
  <c r="C7" i="96"/>
  <c r="X6" i="96"/>
  <c r="W6" i="96"/>
  <c r="V6" i="96"/>
  <c r="U6" i="96"/>
  <c r="T6" i="96"/>
  <c r="S6" i="96"/>
  <c r="R6" i="96"/>
  <c r="Q6" i="96"/>
  <c r="P6" i="96"/>
  <c r="O6" i="96"/>
  <c r="N6" i="96"/>
  <c r="M6" i="96"/>
  <c r="L6" i="96"/>
  <c r="K6" i="96"/>
  <c r="J6" i="96"/>
  <c r="I6" i="96"/>
  <c r="H6" i="96"/>
  <c r="G6" i="96"/>
  <c r="F6" i="96"/>
  <c r="E6" i="96"/>
  <c r="D6" i="96"/>
  <c r="C6" i="96"/>
  <c r="X5" i="96"/>
  <c r="W5" i="96"/>
  <c r="V5" i="96"/>
  <c r="U5" i="96"/>
  <c r="T5" i="96"/>
  <c r="S5" i="96"/>
  <c r="R5" i="96"/>
  <c r="Q5" i="96"/>
  <c r="P5" i="96"/>
  <c r="O5" i="96"/>
  <c r="N5" i="96"/>
  <c r="M5" i="96"/>
  <c r="L5" i="96"/>
  <c r="K5" i="96"/>
  <c r="J5" i="96"/>
  <c r="I5" i="96"/>
  <c r="H5" i="96"/>
  <c r="G5" i="96"/>
  <c r="F5" i="96"/>
  <c r="E5" i="96"/>
  <c r="D5" i="96"/>
  <c r="C5" i="96"/>
  <c r="X4" i="96"/>
  <c r="W4" i="96"/>
  <c r="V4" i="96"/>
  <c r="U4" i="96"/>
  <c r="T4" i="96"/>
  <c r="S4" i="96"/>
  <c r="R4" i="96"/>
  <c r="Q4" i="96"/>
  <c r="P4" i="96"/>
  <c r="O4" i="96"/>
  <c r="N4" i="96"/>
  <c r="M4" i="96"/>
  <c r="L4" i="96"/>
  <c r="K4" i="96"/>
  <c r="J4" i="96"/>
  <c r="I4" i="96"/>
  <c r="H4" i="96"/>
  <c r="G4" i="96"/>
  <c r="F4" i="96"/>
  <c r="E4" i="96"/>
  <c r="D4" i="96"/>
  <c r="C4" i="96"/>
  <c r="X3" i="96"/>
  <c r="W3" i="96"/>
  <c r="V3" i="96"/>
  <c r="U3" i="96"/>
  <c r="T3" i="96"/>
  <c r="S3" i="96"/>
  <c r="R3" i="96"/>
  <c r="Q3" i="96"/>
  <c r="P3" i="96"/>
  <c r="O3" i="96"/>
  <c r="N3" i="96"/>
  <c r="M3" i="96"/>
  <c r="L3" i="96"/>
  <c r="K3" i="96"/>
  <c r="J3" i="96"/>
  <c r="I3" i="96"/>
  <c r="H3" i="96"/>
  <c r="G3" i="96"/>
  <c r="F3" i="96"/>
  <c r="E3" i="96"/>
  <c r="D3" i="96"/>
  <c r="C3" i="96"/>
  <c r="X29" i="162"/>
  <c r="W29" i="162"/>
  <c r="V29" i="162"/>
  <c r="U29" i="162"/>
  <c r="T29" i="162"/>
  <c r="S29" i="162"/>
  <c r="R29" i="162"/>
  <c r="Q29" i="162"/>
  <c r="P29" i="162"/>
  <c r="O29" i="162"/>
  <c r="N29" i="162"/>
  <c r="M29" i="162"/>
  <c r="L29" i="162"/>
  <c r="K29" i="162"/>
  <c r="J29" i="162"/>
  <c r="I29" i="162"/>
  <c r="H29" i="162"/>
  <c r="G29" i="162"/>
  <c r="F29" i="162"/>
  <c r="E29" i="162"/>
  <c r="D29" i="162"/>
  <c r="C29" i="162"/>
  <c r="X28" i="162"/>
  <c r="W28" i="162"/>
  <c r="V28" i="162"/>
  <c r="U28" i="162"/>
  <c r="T28" i="162"/>
  <c r="S28" i="162"/>
  <c r="R28" i="162"/>
  <c r="Q28" i="162"/>
  <c r="P28" i="162"/>
  <c r="O28" i="162"/>
  <c r="N28" i="162"/>
  <c r="M28" i="162"/>
  <c r="L28" i="162"/>
  <c r="K28" i="162"/>
  <c r="J28" i="162"/>
  <c r="I28" i="162"/>
  <c r="H28" i="162"/>
  <c r="G28" i="162"/>
  <c r="F28" i="162"/>
  <c r="E28" i="162"/>
  <c r="D28" i="162"/>
  <c r="C28" i="162"/>
  <c r="X27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C27" i="162"/>
  <c r="X25" i="162"/>
  <c r="W25" i="162"/>
  <c r="V25" i="162"/>
  <c r="U25" i="162"/>
  <c r="T25" i="162"/>
  <c r="S25" i="162"/>
  <c r="R25" i="162"/>
  <c r="Q25" i="162"/>
  <c r="P25" i="162"/>
  <c r="O25" i="162"/>
  <c r="N25" i="162"/>
  <c r="M25" i="162"/>
  <c r="L25" i="162"/>
  <c r="K25" i="162"/>
  <c r="J25" i="162"/>
  <c r="I25" i="162"/>
  <c r="H25" i="162"/>
  <c r="G25" i="162"/>
  <c r="F25" i="162"/>
  <c r="E25" i="162"/>
  <c r="D25" i="162"/>
  <c r="C25" i="162"/>
  <c r="X24" i="162"/>
  <c r="W24" i="162"/>
  <c r="V24" i="162"/>
  <c r="U24" i="162"/>
  <c r="T24" i="162"/>
  <c r="S24" i="162"/>
  <c r="R24" i="162"/>
  <c r="Q24" i="162"/>
  <c r="P24" i="162"/>
  <c r="O24" i="162"/>
  <c r="N24" i="162"/>
  <c r="M24" i="162"/>
  <c r="L24" i="162"/>
  <c r="K24" i="162"/>
  <c r="J24" i="162"/>
  <c r="I24" i="162"/>
  <c r="H24" i="162"/>
  <c r="G24" i="162"/>
  <c r="F24" i="162"/>
  <c r="E24" i="162"/>
  <c r="D24" i="162"/>
  <c r="C24" i="162"/>
  <c r="X23" i="162"/>
  <c r="W23" i="162"/>
  <c r="V23" i="162"/>
  <c r="U23" i="162"/>
  <c r="T23" i="162"/>
  <c r="S23" i="162"/>
  <c r="R23" i="162"/>
  <c r="Q23" i="162"/>
  <c r="P23" i="162"/>
  <c r="O23" i="162"/>
  <c r="N23" i="162"/>
  <c r="M23" i="162"/>
  <c r="L23" i="162"/>
  <c r="K23" i="162"/>
  <c r="J23" i="162"/>
  <c r="I23" i="162"/>
  <c r="H23" i="162"/>
  <c r="G23" i="162"/>
  <c r="F23" i="162"/>
  <c r="E23" i="162"/>
  <c r="D23" i="162"/>
  <c r="C23" i="162"/>
  <c r="X20" i="162"/>
  <c r="W20" i="162"/>
  <c r="V20" i="162"/>
  <c r="U20" i="162"/>
  <c r="T20" i="162"/>
  <c r="S20" i="162"/>
  <c r="R20" i="162"/>
  <c r="Q20" i="162"/>
  <c r="P20" i="162"/>
  <c r="O20" i="162"/>
  <c r="N20" i="162"/>
  <c r="M20" i="162"/>
  <c r="L20" i="162"/>
  <c r="K20" i="162"/>
  <c r="J20" i="162"/>
  <c r="I20" i="162"/>
  <c r="H20" i="162"/>
  <c r="G20" i="162"/>
  <c r="F20" i="162"/>
  <c r="E20" i="162"/>
  <c r="D20" i="162"/>
  <c r="C20" i="162"/>
  <c r="X19" i="162"/>
  <c r="X21" i="162"/>
  <c r="W19" i="162"/>
  <c r="W21" i="162"/>
  <c r="V19" i="162"/>
  <c r="V21" i="162"/>
  <c r="U19" i="162"/>
  <c r="U21" i="162"/>
  <c r="T19" i="162"/>
  <c r="T21" i="162"/>
  <c r="S19" i="162"/>
  <c r="S21" i="162"/>
  <c r="R19" i="162"/>
  <c r="R21" i="162"/>
  <c r="Q19" i="162"/>
  <c r="Q21" i="162"/>
  <c r="P19" i="162"/>
  <c r="P21" i="162"/>
  <c r="O19" i="162"/>
  <c r="O21" i="162"/>
  <c r="N19" i="162"/>
  <c r="N21" i="162"/>
  <c r="M19" i="162"/>
  <c r="M21" i="162"/>
  <c r="L19" i="162"/>
  <c r="L21" i="162"/>
  <c r="K19" i="162"/>
  <c r="K21" i="162"/>
  <c r="J19" i="162"/>
  <c r="J21" i="162"/>
  <c r="I19" i="162"/>
  <c r="I21" i="162"/>
  <c r="H19" i="162"/>
  <c r="H21" i="162"/>
  <c r="G19" i="162"/>
  <c r="G21" i="162"/>
  <c r="F19" i="162"/>
  <c r="F21" i="162"/>
  <c r="E19" i="162"/>
  <c r="E21" i="162"/>
  <c r="D19" i="162"/>
  <c r="D21" i="162"/>
  <c r="C19" i="162"/>
  <c r="C21" i="162"/>
  <c r="X17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C17" i="162"/>
  <c r="X16" i="162"/>
  <c r="W16" i="162"/>
  <c r="V16" i="162"/>
  <c r="U16" i="162"/>
  <c r="T16" i="162"/>
  <c r="S16" i="162"/>
  <c r="R16" i="162"/>
  <c r="Q16" i="162"/>
  <c r="P16" i="162"/>
  <c r="O16" i="162"/>
  <c r="N16" i="162"/>
  <c r="M16" i="162"/>
  <c r="L16" i="162"/>
  <c r="K16" i="162"/>
  <c r="J16" i="162"/>
  <c r="I16" i="162"/>
  <c r="H16" i="162"/>
  <c r="G16" i="162"/>
  <c r="F16" i="162"/>
  <c r="E16" i="162"/>
  <c r="D16" i="162"/>
  <c r="C16" i="162"/>
  <c r="X15" i="162"/>
  <c r="W15" i="162"/>
  <c r="V15" i="162"/>
  <c r="U15" i="162"/>
  <c r="T15" i="162"/>
  <c r="S15" i="162"/>
  <c r="R15" i="162"/>
  <c r="Q15" i="162"/>
  <c r="P15" i="162"/>
  <c r="O15" i="162"/>
  <c r="N15" i="162"/>
  <c r="M15" i="162"/>
  <c r="L15" i="162"/>
  <c r="K15" i="162"/>
  <c r="J15" i="162"/>
  <c r="I15" i="162"/>
  <c r="H15" i="162"/>
  <c r="G15" i="162"/>
  <c r="F15" i="162"/>
  <c r="E15" i="162"/>
  <c r="D15" i="162"/>
  <c r="C15" i="162"/>
  <c r="X14" i="162"/>
  <c r="W14" i="162"/>
  <c r="V14" i="162"/>
  <c r="U14" i="162"/>
  <c r="T14" i="162"/>
  <c r="S14" i="162"/>
  <c r="R14" i="162"/>
  <c r="Q14" i="162"/>
  <c r="P14" i="162"/>
  <c r="O14" i="162"/>
  <c r="N14" i="162"/>
  <c r="M14" i="162"/>
  <c r="L14" i="162"/>
  <c r="K14" i="162"/>
  <c r="J14" i="162"/>
  <c r="I14" i="162"/>
  <c r="H14" i="162"/>
  <c r="G14" i="162"/>
  <c r="F14" i="162"/>
  <c r="E14" i="162"/>
  <c r="D14" i="162"/>
  <c r="C14" i="162"/>
  <c r="X13" i="162"/>
  <c r="W13" i="162"/>
  <c r="V13" i="162"/>
  <c r="U13" i="162"/>
  <c r="T13" i="162"/>
  <c r="S13" i="162"/>
  <c r="R13" i="162"/>
  <c r="Q13" i="162"/>
  <c r="P13" i="162"/>
  <c r="O13" i="162"/>
  <c r="N13" i="162"/>
  <c r="M13" i="162"/>
  <c r="L13" i="162"/>
  <c r="K13" i="162"/>
  <c r="J13" i="162"/>
  <c r="I13" i="162"/>
  <c r="H13" i="162"/>
  <c r="G13" i="162"/>
  <c r="F13" i="162"/>
  <c r="E13" i="162"/>
  <c r="D13" i="162"/>
  <c r="C13" i="162"/>
  <c r="X12" i="162"/>
  <c r="W12" i="162"/>
  <c r="V12" i="162"/>
  <c r="U12" i="162"/>
  <c r="T12" i="162"/>
  <c r="S12" i="162"/>
  <c r="R12" i="162"/>
  <c r="Q12" i="162"/>
  <c r="P12" i="162"/>
  <c r="O12" i="162"/>
  <c r="N12" i="162"/>
  <c r="M12" i="162"/>
  <c r="L12" i="162"/>
  <c r="K12" i="162"/>
  <c r="J12" i="162"/>
  <c r="I12" i="162"/>
  <c r="H12" i="162"/>
  <c r="G12" i="162"/>
  <c r="F12" i="162"/>
  <c r="E12" i="162"/>
  <c r="D12" i="162"/>
  <c r="C12" i="162"/>
  <c r="X11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C11" i="162"/>
  <c r="X9" i="162"/>
  <c r="W9" i="162"/>
  <c r="V9" i="162"/>
  <c r="U9" i="162"/>
  <c r="T9" i="162"/>
  <c r="S9" i="162"/>
  <c r="R9" i="162"/>
  <c r="Q9" i="162"/>
  <c r="P9" i="162"/>
  <c r="O9" i="162"/>
  <c r="N9" i="162"/>
  <c r="M9" i="162"/>
  <c r="L9" i="162"/>
  <c r="K9" i="162"/>
  <c r="J9" i="162"/>
  <c r="I9" i="162"/>
  <c r="H9" i="162"/>
  <c r="G9" i="162"/>
  <c r="F9" i="162"/>
  <c r="E9" i="162"/>
  <c r="D9" i="162"/>
  <c r="C9" i="162"/>
  <c r="X8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C8" i="162"/>
  <c r="X7" i="162"/>
  <c r="W7" i="162"/>
  <c r="V7" i="162"/>
  <c r="U7" i="162"/>
  <c r="T7" i="162"/>
  <c r="S7" i="162"/>
  <c r="R7" i="162"/>
  <c r="Q7" i="162"/>
  <c r="P7" i="162"/>
  <c r="O7" i="162"/>
  <c r="N7" i="162"/>
  <c r="M7" i="162"/>
  <c r="L7" i="162"/>
  <c r="K7" i="162"/>
  <c r="J7" i="162"/>
  <c r="I7" i="162"/>
  <c r="H7" i="162"/>
  <c r="G7" i="162"/>
  <c r="F7" i="162"/>
  <c r="E7" i="162"/>
  <c r="D7" i="162"/>
  <c r="C7" i="162"/>
  <c r="X6" i="162"/>
  <c r="W6" i="162"/>
  <c r="V6" i="162"/>
  <c r="U6" i="162"/>
  <c r="T6" i="162"/>
  <c r="S6" i="162"/>
  <c r="R6" i="162"/>
  <c r="Q6" i="162"/>
  <c r="P6" i="162"/>
  <c r="O6" i="162"/>
  <c r="N6" i="162"/>
  <c r="M6" i="162"/>
  <c r="L6" i="162"/>
  <c r="K6" i="162"/>
  <c r="J6" i="162"/>
  <c r="I6" i="162"/>
  <c r="H6" i="162"/>
  <c r="G6" i="162"/>
  <c r="F6" i="162"/>
  <c r="E6" i="162"/>
  <c r="D6" i="162"/>
  <c r="C6" i="162"/>
  <c r="X5" i="162"/>
  <c r="W5" i="162"/>
  <c r="V5" i="162"/>
  <c r="U5" i="162"/>
  <c r="T5" i="162"/>
  <c r="S5" i="162"/>
  <c r="R5" i="162"/>
  <c r="Q5" i="162"/>
  <c r="P5" i="162"/>
  <c r="O5" i="162"/>
  <c r="N5" i="162"/>
  <c r="M5" i="162"/>
  <c r="L5" i="162"/>
  <c r="K5" i="162"/>
  <c r="J5" i="162"/>
  <c r="I5" i="162"/>
  <c r="H5" i="162"/>
  <c r="G5" i="162"/>
  <c r="F5" i="162"/>
  <c r="E5" i="162"/>
  <c r="D5" i="162"/>
  <c r="C5" i="162"/>
  <c r="X4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4" i="162"/>
  <c r="X3" i="162"/>
  <c r="W3" i="162"/>
  <c r="V3" i="162"/>
  <c r="U3" i="162"/>
  <c r="T3" i="162"/>
  <c r="S3" i="162"/>
  <c r="R3" i="162"/>
  <c r="Q3" i="162"/>
  <c r="P3" i="162"/>
  <c r="O3" i="162"/>
  <c r="N3" i="162"/>
  <c r="M3" i="162"/>
  <c r="L3" i="162"/>
  <c r="K3" i="162"/>
  <c r="J3" i="162"/>
  <c r="I3" i="162"/>
  <c r="H3" i="162"/>
  <c r="G3" i="162"/>
  <c r="F3" i="162"/>
  <c r="E3" i="162"/>
  <c r="D3" i="162"/>
  <c r="C3" i="162"/>
  <c r="X29" i="161"/>
  <c r="W29" i="161"/>
  <c r="V29" i="161"/>
  <c r="U29" i="161"/>
  <c r="T29" i="161"/>
  <c r="S29" i="161"/>
  <c r="R29" i="161"/>
  <c r="Q29" i="161"/>
  <c r="P29" i="161"/>
  <c r="O29" i="161"/>
  <c r="N29" i="161"/>
  <c r="M29" i="161"/>
  <c r="L29" i="161"/>
  <c r="K29" i="161"/>
  <c r="J29" i="161"/>
  <c r="I29" i="161"/>
  <c r="H29" i="161"/>
  <c r="G29" i="161"/>
  <c r="F29" i="161"/>
  <c r="E29" i="161"/>
  <c r="D29" i="161"/>
  <c r="C29" i="161"/>
  <c r="X28" i="161"/>
  <c r="W28" i="161"/>
  <c r="V28" i="161"/>
  <c r="U28" i="161"/>
  <c r="T28" i="161"/>
  <c r="S28" i="161"/>
  <c r="R28" i="161"/>
  <c r="Q28" i="161"/>
  <c r="P28" i="161"/>
  <c r="O28" i="161"/>
  <c r="N28" i="161"/>
  <c r="M28" i="161"/>
  <c r="L28" i="161"/>
  <c r="K28" i="161"/>
  <c r="J28" i="161"/>
  <c r="I28" i="161"/>
  <c r="H28" i="161"/>
  <c r="G28" i="161"/>
  <c r="F28" i="161"/>
  <c r="E28" i="161"/>
  <c r="D28" i="161"/>
  <c r="C28" i="161"/>
  <c r="X27" i="161"/>
  <c r="W27" i="161"/>
  <c r="V27" i="161"/>
  <c r="U27" i="161"/>
  <c r="T27" i="161"/>
  <c r="S27" i="161"/>
  <c r="R27" i="161"/>
  <c r="Q27" i="161"/>
  <c r="P27" i="161"/>
  <c r="O27" i="161"/>
  <c r="N27" i="161"/>
  <c r="M27" i="161"/>
  <c r="L27" i="161"/>
  <c r="K27" i="161"/>
  <c r="J27" i="161"/>
  <c r="I27" i="161"/>
  <c r="H27" i="161"/>
  <c r="G27" i="161"/>
  <c r="F27" i="161"/>
  <c r="E27" i="161"/>
  <c r="D27" i="161"/>
  <c r="C27" i="161"/>
  <c r="X25" i="161"/>
  <c r="W25" i="161"/>
  <c r="V25" i="161"/>
  <c r="U25" i="161"/>
  <c r="T25" i="161"/>
  <c r="S25" i="161"/>
  <c r="R25" i="161"/>
  <c r="Q25" i="161"/>
  <c r="P25" i="161"/>
  <c r="O25" i="161"/>
  <c r="N25" i="161"/>
  <c r="M25" i="161"/>
  <c r="L25" i="161"/>
  <c r="K25" i="161"/>
  <c r="J25" i="161"/>
  <c r="I25" i="161"/>
  <c r="H25" i="161"/>
  <c r="G25" i="161"/>
  <c r="F25" i="161"/>
  <c r="E25" i="161"/>
  <c r="D25" i="161"/>
  <c r="C25" i="161"/>
  <c r="X24" i="161"/>
  <c r="W24" i="161"/>
  <c r="V24" i="161"/>
  <c r="U24" i="161"/>
  <c r="T24" i="161"/>
  <c r="S24" i="161"/>
  <c r="R24" i="161"/>
  <c r="Q24" i="161"/>
  <c r="P24" i="161"/>
  <c r="O24" i="161"/>
  <c r="N24" i="161"/>
  <c r="M24" i="161"/>
  <c r="L24" i="161"/>
  <c r="K24" i="161"/>
  <c r="J24" i="161"/>
  <c r="I24" i="161"/>
  <c r="H24" i="161"/>
  <c r="G24" i="161"/>
  <c r="F24" i="161"/>
  <c r="E24" i="161"/>
  <c r="D24" i="161"/>
  <c r="C24" i="161"/>
  <c r="X23" i="161"/>
  <c r="W23" i="161"/>
  <c r="V23" i="161"/>
  <c r="U23" i="161"/>
  <c r="T23" i="161"/>
  <c r="S23" i="161"/>
  <c r="R23" i="161"/>
  <c r="Q23" i="161"/>
  <c r="P23" i="161"/>
  <c r="O23" i="161"/>
  <c r="N23" i="161"/>
  <c r="M23" i="161"/>
  <c r="L23" i="161"/>
  <c r="K23" i="161"/>
  <c r="J23" i="161"/>
  <c r="I23" i="161"/>
  <c r="H23" i="161"/>
  <c r="G23" i="161"/>
  <c r="F23" i="161"/>
  <c r="E23" i="161"/>
  <c r="D23" i="161"/>
  <c r="C23" i="161"/>
  <c r="X20" i="161"/>
  <c r="W20" i="161"/>
  <c r="V20" i="161"/>
  <c r="U20" i="161"/>
  <c r="T20" i="161"/>
  <c r="S20" i="161"/>
  <c r="R20" i="161"/>
  <c r="Q20" i="161"/>
  <c r="P20" i="161"/>
  <c r="O20" i="161"/>
  <c r="N20" i="161"/>
  <c r="M20" i="161"/>
  <c r="L20" i="161"/>
  <c r="K20" i="161"/>
  <c r="J20" i="161"/>
  <c r="I20" i="161"/>
  <c r="H20" i="161"/>
  <c r="G20" i="161"/>
  <c r="F20" i="161"/>
  <c r="E20" i="161"/>
  <c r="D20" i="161"/>
  <c r="C20" i="161"/>
  <c r="X19" i="161"/>
  <c r="X21" i="161"/>
  <c r="W19" i="161"/>
  <c r="W21" i="161"/>
  <c r="V19" i="161"/>
  <c r="V21" i="161"/>
  <c r="U19" i="161"/>
  <c r="U21" i="161"/>
  <c r="T19" i="161"/>
  <c r="T21" i="161"/>
  <c r="S19" i="161"/>
  <c r="S21" i="161"/>
  <c r="R19" i="161"/>
  <c r="R21" i="161"/>
  <c r="Q19" i="161"/>
  <c r="Q21" i="161"/>
  <c r="P19" i="161"/>
  <c r="P21" i="161"/>
  <c r="O19" i="161"/>
  <c r="O21" i="161"/>
  <c r="N19" i="161"/>
  <c r="N21" i="161"/>
  <c r="M19" i="161"/>
  <c r="M21" i="161"/>
  <c r="L19" i="161"/>
  <c r="L21" i="161"/>
  <c r="K19" i="161"/>
  <c r="K21" i="161"/>
  <c r="J19" i="161"/>
  <c r="J21" i="161"/>
  <c r="I19" i="161"/>
  <c r="I21" i="161"/>
  <c r="H19" i="161"/>
  <c r="H21" i="161"/>
  <c r="G19" i="161"/>
  <c r="G21" i="161"/>
  <c r="F19" i="161"/>
  <c r="F21" i="161"/>
  <c r="E19" i="161"/>
  <c r="E21" i="161"/>
  <c r="D19" i="161"/>
  <c r="D21" i="161"/>
  <c r="C19" i="161"/>
  <c r="C21" i="161"/>
  <c r="X17" i="161"/>
  <c r="W17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X16" i="161"/>
  <c r="W16" i="161"/>
  <c r="V16" i="161"/>
  <c r="U16" i="161"/>
  <c r="T16" i="161"/>
  <c r="S16" i="161"/>
  <c r="R16" i="161"/>
  <c r="Q16" i="161"/>
  <c r="P16" i="161"/>
  <c r="O16" i="161"/>
  <c r="N16" i="161"/>
  <c r="M16" i="161"/>
  <c r="L16" i="161"/>
  <c r="K16" i="161"/>
  <c r="J16" i="161"/>
  <c r="I16" i="161"/>
  <c r="H16" i="161"/>
  <c r="G16" i="161"/>
  <c r="F16" i="161"/>
  <c r="E16" i="161"/>
  <c r="D16" i="161"/>
  <c r="C16" i="161"/>
  <c r="X15" i="161"/>
  <c r="W15" i="161"/>
  <c r="V15" i="161"/>
  <c r="U15" i="161"/>
  <c r="T15" i="161"/>
  <c r="S15" i="161"/>
  <c r="R15" i="161"/>
  <c r="Q15" i="161"/>
  <c r="P15" i="161"/>
  <c r="O15" i="161"/>
  <c r="N15" i="161"/>
  <c r="M15" i="161"/>
  <c r="L15" i="161"/>
  <c r="K15" i="161"/>
  <c r="J15" i="161"/>
  <c r="I15" i="161"/>
  <c r="H15" i="161"/>
  <c r="G15" i="161"/>
  <c r="F15" i="161"/>
  <c r="E15" i="161"/>
  <c r="D15" i="161"/>
  <c r="C15" i="161"/>
  <c r="X14" i="161"/>
  <c r="W14" i="161"/>
  <c r="V14" i="161"/>
  <c r="U14" i="161"/>
  <c r="T14" i="161"/>
  <c r="S14" i="161"/>
  <c r="R14" i="161"/>
  <c r="Q14" i="161"/>
  <c r="P14" i="161"/>
  <c r="O14" i="161"/>
  <c r="N14" i="161"/>
  <c r="M14" i="161"/>
  <c r="L14" i="161"/>
  <c r="K14" i="161"/>
  <c r="J14" i="161"/>
  <c r="I14" i="161"/>
  <c r="H14" i="161"/>
  <c r="G14" i="161"/>
  <c r="F14" i="161"/>
  <c r="E14" i="161"/>
  <c r="D14" i="161"/>
  <c r="C14" i="161"/>
  <c r="X13" i="161"/>
  <c r="W13" i="161"/>
  <c r="V13" i="161"/>
  <c r="U13" i="161"/>
  <c r="T13" i="161"/>
  <c r="S13" i="161"/>
  <c r="R13" i="161"/>
  <c r="Q13" i="161"/>
  <c r="P13" i="161"/>
  <c r="O13" i="161"/>
  <c r="N13" i="161"/>
  <c r="M13" i="161"/>
  <c r="L13" i="161"/>
  <c r="K13" i="161"/>
  <c r="J13" i="161"/>
  <c r="I13" i="161"/>
  <c r="H13" i="161"/>
  <c r="G13" i="161"/>
  <c r="F13" i="161"/>
  <c r="E13" i="161"/>
  <c r="D13" i="161"/>
  <c r="C13" i="161"/>
  <c r="X12" i="161"/>
  <c r="W12" i="161"/>
  <c r="V12" i="161"/>
  <c r="U12" i="161"/>
  <c r="T12" i="161"/>
  <c r="S12" i="161"/>
  <c r="R12" i="161"/>
  <c r="Q12" i="161"/>
  <c r="P12" i="161"/>
  <c r="O12" i="161"/>
  <c r="N12" i="161"/>
  <c r="M12" i="161"/>
  <c r="L12" i="161"/>
  <c r="K12" i="161"/>
  <c r="J12" i="161"/>
  <c r="I12" i="161"/>
  <c r="H12" i="161"/>
  <c r="G12" i="161"/>
  <c r="F12" i="161"/>
  <c r="E12" i="161"/>
  <c r="D12" i="161"/>
  <c r="C12" i="161"/>
  <c r="X11" i="161"/>
  <c r="W11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X9" i="161"/>
  <c r="W9" i="161"/>
  <c r="V9" i="161"/>
  <c r="U9" i="161"/>
  <c r="T9" i="161"/>
  <c r="S9" i="161"/>
  <c r="R9" i="161"/>
  <c r="Q9" i="161"/>
  <c r="P9" i="161"/>
  <c r="O9" i="161"/>
  <c r="N9" i="161"/>
  <c r="M9" i="161"/>
  <c r="L9" i="161"/>
  <c r="K9" i="161"/>
  <c r="J9" i="161"/>
  <c r="I9" i="161"/>
  <c r="H9" i="161"/>
  <c r="G9" i="161"/>
  <c r="F9" i="161"/>
  <c r="E9" i="161"/>
  <c r="D9" i="161"/>
  <c r="C9" i="161"/>
  <c r="X8" i="161"/>
  <c r="W8" i="161"/>
  <c r="V8" i="161"/>
  <c r="U8" i="161"/>
  <c r="T8" i="161"/>
  <c r="S8" i="161"/>
  <c r="R8" i="161"/>
  <c r="Q8" i="161"/>
  <c r="P8" i="161"/>
  <c r="O8" i="161"/>
  <c r="N8" i="161"/>
  <c r="M8" i="161"/>
  <c r="L8" i="161"/>
  <c r="K8" i="161"/>
  <c r="J8" i="161"/>
  <c r="I8" i="161"/>
  <c r="H8" i="161"/>
  <c r="G8" i="161"/>
  <c r="F8" i="161"/>
  <c r="E8" i="161"/>
  <c r="D8" i="161"/>
  <c r="C8" i="161"/>
  <c r="X7" i="161"/>
  <c r="W7" i="161"/>
  <c r="V7" i="161"/>
  <c r="U7" i="161"/>
  <c r="T7" i="161"/>
  <c r="S7" i="161"/>
  <c r="R7" i="161"/>
  <c r="Q7" i="161"/>
  <c r="P7" i="161"/>
  <c r="O7" i="161"/>
  <c r="N7" i="161"/>
  <c r="M7" i="161"/>
  <c r="L7" i="161"/>
  <c r="K7" i="161"/>
  <c r="J7" i="161"/>
  <c r="I7" i="161"/>
  <c r="H7" i="161"/>
  <c r="G7" i="161"/>
  <c r="F7" i="161"/>
  <c r="E7" i="161"/>
  <c r="D7" i="161"/>
  <c r="C7" i="161"/>
  <c r="X6" i="161"/>
  <c r="W6" i="161"/>
  <c r="V6" i="161"/>
  <c r="U6" i="161"/>
  <c r="T6" i="161"/>
  <c r="S6" i="161"/>
  <c r="R6" i="161"/>
  <c r="Q6" i="161"/>
  <c r="P6" i="161"/>
  <c r="O6" i="161"/>
  <c r="N6" i="161"/>
  <c r="M6" i="161"/>
  <c r="L6" i="161"/>
  <c r="K6" i="161"/>
  <c r="J6" i="161"/>
  <c r="I6" i="161"/>
  <c r="H6" i="161"/>
  <c r="G6" i="161"/>
  <c r="F6" i="161"/>
  <c r="E6" i="161"/>
  <c r="D6" i="161"/>
  <c r="C6" i="161"/>
  <c r="X5" i="161"/>
  <c r="W5" i="161"/>
  <c r="V5" i="161"/>
  <c r="U5" i="161"/>
  <c r="T5" i="161"/>
  <c r="S5" i="161"/>
  <c r="R5" i="161"/>
  <c r="Q5" i="161"/>
  <c r="P5" i="161"/>
  <c r="O5" i="161"/>
  <c r="N5" i="161"/>
  <c r="M5" i="161"/>
  <c r="L5" i="161"/>
  <c r="K5" i="161"/>
  <c r="J5" i="161"/>
  <c r="I5" i="161"/>
  <c r="H5" i="161"/>
  <c r="G5" i="161"/>
  <c r="F5" i="161"/>
  <c r="E5" i="161"/>
  <c r="D5" i="161"/>
  <c r="C5" i="161"/>
  <c r="X4" i="161"/>
  <c r="W4" i="161"/>
  <c r="V4" i="161"/>
  <c r="U4" i="161"/>
  <c r="T4" i="161"/>
  <c r="S4" i="161"/>
  <c r="R4" i="161"/>
  <c r="Q4" i="161"/>
  <c r="P4" i="161"/>
  <c r="O4" i="161"/>
  <c r="N4" i="161"/>
  <c r="M4" i="161"/>
  <c r="L4" i="161"/>
  <c r="K4" i="161"/>
  <c r="J4" i="161"/>
  <c r="I4" i="161"/>
  <c r="H4" i="161"/>
  <c r="G4" i="161"/>
  <c r="F4" i="161"/>
  <c r="E4" i="161"/>
  <c r="D4" i="161"/>
  <c r="C4" i="161"/>
  <c r="X3" i="161"/>
  <c r="W3" i="161"/>
  <c r="V3" i="161"/>
  <c r="U3" i="161"/>
  <c r="T3" i="161"/>
  <c r="S3" i="161"/>
  <c r="R3" i="161"/>
  <c r="Q3" i="161"/>
  <c r="P3" i="161"/>
  <c r="O3" i="161"/>
  <c r="N3" i="161"/>
  <c r="M3" i="161"/>
  <c r="L3" i="161"/>
  <c r="K3" i="161"/>
  <c r="J3" i="161"/>
  <c r="I3" i="161"/>
  <c r="H3" i="161"/>
  <c r="G3" i="161"/>
  <c r="F3" i="161"/>
  <c r="E3" i="161"/>
  <c r="D3" i="161"/>
  <c r="C3" i="161"/>
  <c r="X29" i="160"/>
  <c r="W29" i="160"/>
  <c r="V29" i="160"/>
  <c r="U29" i="160"/>
  <c r="T29" i="160"/>
  <c r="S29" i="160"/>
  <c r="R29" i="160"/>
  <c r="Q29" i="160"/>
  <c r="P29" i="160"/>
  <c r="O29" i="160"/>
  <c r="N29" i="160"/>
  <c r="M29" i="160"/>
  <c r="L29" i="160"/>
  <c r="K29" i="160"/>
  <c r="J29" i="160"/>
  <c r="I29" i="160"/>
  <c r="H29" i="160"/>
  <c r="G29" i="160"/>
  <c r="F29" i="160"/>
  <c r="E29" i="160"/>
  <c r="D29" i="160"/>
  <c r="C29" i="160"/>
  <c r="X28" i="160"/>
  <c r="W28" i="160"/>
  <c r="V28" i="160"/>
  <c r="U28" i="160"/>
  <c r="T28" i="160"/>
  <c r="S28" i="160"/>
  <c r="R28" i="160"/>
  <c r="Q28" i="160"/>
  <c r="P28" i="160"/>
  <c r="O28" i="160"/>
  <c r="N28" i="160"/>
  <c r="M28" i="160"/>
  <c r="L28" i="160"/>
  <c r="K28" i="160"/>
  <c r="J28" i="160"/>
  <c r="I28" i="160"/>
  <c r="H28" i="160"/>
  <c r="G28" i="160"/>
  <c r="F28" i="160"/>
  <c r="E28" i="160"/>
  <c r="D28" i="160"/>
  <c r="C28" i="160"/>
  <c r="X27" i="160"/>
  <c r="W27" i="160"/>
  <c r="V27" i="160"/>
  <c r="U27" i="160"/>
  <c r="T27" i="160"/>
  <c r="S27" i="160"/>
  <c r="R27" i="160"/>
  <c r="Q27" i="160"/>
  <c r="P27" i="160"/>
  <c r="O27" i="160"/>
  <c r="N27" i="160"/>
  <c r="M27" i="160"/>
  <c r="L27" i="160"/>
  <c r="K27" i="160"/>
  <c r="J27" i="160"/>
  <c r="I27" i="160"/>
  <c r="H27" i="160"/>
  <c r="G27" i="160"/>
  <c r="F27" i="160"/>
  <c r="E27" i="160"/>
  <c r="D27" i="160"/>
  <c r="C27" i="160"/>
  <c r="X25" i="160"/>
  <c r="W25" i="160"/>
  <c r="V25" i="160"/>
  <c r="U25" i="160"/>
  <c r="T25" i="160"/>
  <c r="S25" i="160"/>
  <c r="R25" i="160"/>
  <c r="Q25" i="160"/>
  <c r="P25" i="160"/>
  <c r="O25" i="160"/>
  <c r="N25" i="160"/>
  <c r="M25" i="160"/>
  <c r="L25" i="160"/>
  <c r="K25" i="160"/>
  <c r="J25" i="160"/>
  <c r="I25" i="160"/>
  <c r="H25" i="160"/>
  <c r="G25" i="160"/>
  <c r="F25" i="160"/>
  <c r="E25" i="160"/>
  <c r="D25" i="160"/>
  <c r="C25" i="160"/>
  <c r="X24" i="160"/>
  <c r="W24" i="160"/>
  <c r="V24" i="160"/>
  <c r="U24" i="160"/>
  <c r="T24" i="160"/>
  <c r="S24" i="160"/>
  <c r="R24" i="160"/>
  <c r="Q24" i="160"/>
  <c r="P24" i="160"/>
  <c r="O24" i="160"/>
  <c r="N24" i="160"/>
  <c r="M24" i="160"/>
  <c r="L24" i="160"/>
  <c r="K24" i="160"/>
  <c r="J24" i="160"/>
  <c r="I24" i="160"/>
  <c r="H24" i="160"/>
  <c r="G24" i="160"/>
  <c r="F24" i="160"/>
  <c r="E24" i="160"/>
  <c r="D24" i="160"/>
  <c r="C24" i="160"/>
  <c r="X23" i="160"/>
  <c r="W23" i="160"/>
  <c r="V23" i="160"/>
  <c r="U23" i="160"/>
  <c r="T23" i="160"/>
  <c r="S23" i="160"/>
  <c r="R23" i="160"/>
  <c r="Q23" i="160"/>
  <c r="P23" i="160"/>
  <c r="O23" i="160"/>
  <c r="N23" i="160"/>
  <c r="M23" i="160"/>
  <c r="L23" i="160"/>
  <c r="K23" i="160"/>
  <c r="J23" i="160"/>
  <c r="I23" i="160"/>
  <c r="H23" i="160"/>
  <c r="G23" i="160"/>
  <c r="F23" i="160"/>
  <c r="E23" i="160"/>
  <c r="D23" i="160"/>
  <c r="C23" i="160"/>
  <c r="X20" i="160"/>
  <c r="W20" i="160"/>
  <c r="V20" i="160"/>
  <c r="U20" i="160"/>
  <c r="T20" i="160"/>
  <c r="S20" i="160"/>
  <c r="R20" i="160"/>
  <c r="Q20" i="160"/>
  <c r="P20" i="160"/>
  <c r="O20" i="160"/>
  <c r="N20" i="160"/>
  <c r="M20" i="160"/>
  <c r="L20" i="160"/>
  <c r="K20" i="160"/>
  <c r="J20" i="160"/>
  <c r="I20" i="160"/>
  <c r="H20" i="160"/>
  <c r="G20" i="160"/>
  <c r="F20" i="160"/>
  <c r="E20" i="160"/>
  <c r="D20" i="160"/>
  <c r="C20" i="160"/>
  <c r="X19" i="160"/>
  <c r="X21" i="160"/>
  <c r="W19" i="160"/>
  <c r="W21" i="160"/>
  <c r="V19" i="160"/>
  <c r="V21" i="160"/>
  <c r="U19" i="160"/>
  <c r="U21" i="160"/>
  <c r="T19" i="160"/>
  <c r="T21" i="160"/>
  <c r="S19" i="160"/>
  <c r="S21" i="160"/>
  <c r="R19" i="160"/>
  <c r="R21" i="160"/>
  <c r="Q19" i="160"/>
  <c r="Q21" i="160"/>
  <c r="P19" i="160"/>
  <c r="P21" i="160"/>
  <c r="O19" i="160"/>
  <c r="O21" i="160"/>
  <c r="N19" i="160"/>
  <c r="N21" i="160"/>
  <c r="M19" i="160"/>
  <c r="M21" i="160"/>
  <c r="L19" i="160"/>
  <c r="L21" i="160"/>
  <c r="K19" i="160"/>
  <c r="K21" i="160"/>
  <c r="J19" i="160"/>
  <c r="J21" i="160"/>
  <c r="I19" i="160"/>
  <c r="I21" i="160"/>
  <c r="H19" i="160"/>
  <c r="H21" i="160"/>
  <c r="G19" i="160"/>
  <c r="G21" i="160"/>
  <c r="F19" i="160"/>
  <c r="F21" i="160"/>
  <c r="E19" i="160"/>
  <c r="E21" i="160"/>
  <c r="D19" i="160"/>
  <c r="D21" i="160"/>
  <c r="C19" i="160"/>
  <c r="C21" i="160"/>
  <c r="X17" i="160"/>
  <c r="W17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X16" i="160"/>
  <c r="W16" i="160"/>
  <c r="V16" i="160"/>
  <c r="U16" i="160"/>
  <c r="T16" i="160"/>
  <c r="S16" i="160"/>
  <c r="R16" i="160"/>
  <c r="Q16" i="160"/>
  <c r="P16" i="160"/>
  <c r="O16" i="160"/>
  <c r="N16" i="160"/>
  <c r="M16" i="160"/>
  <c r="L16" i="160"/>
  <c r="K16" i="160"/>
  <c r="J16" i="160"/>
  <c r="I16" i="160"/>
  <c r="H16" i="160"/>
  <c r="G16" i="160"/>
  <c r="F16" i="160"/>
  <c r="E16" i="160"/>
  <c r="D16" i="160"/>
  <c r="C16" i="160"/>
  <c r="X15" i="160"/>
  <c r="W15" i="160"/>
  <c r="V15" i="160"/>
  <c r="U15" i="160"/>
  <c r="T15" i="160"/>
  <c r="S15" i="160"/>
  <c r="R15" i="160"/>
  <c r="Q15" i="160"/>
  <c r="P15" i="160"/>
  <c r="O15" i="160"/>
  <c r="N15" i="160"/>
  <c r="M15" i="160"/>
  <c r="L15" i="160"/>
  <c r="K15" i="160"/>
  <c r="J15" i="160"/>
  <c r="I15" i="160"/>
  <c r="H15" i="160"/>
  <c r="G15" i="160"/>
  <c r="F15" i="160"/>
  <c r="E15" i="160"/>
  <c r="D15" i="160"/>
  <c r="C15" i="160"/>
  <c r="X14" i="160"/>
  <c r="W14" i="160"/>
  <c r="V14" i="160"/>
  <c r="U14" i="160"/>
  <c r="T14" i="160"/>
  <c r="S14" i="160"/>
  <c r="R14" i="160"/>
  <c r="Q14" i="160"/>
  <c r="P14" i="160"/>
  <c r="O14" i="160"/>
  <c r="N14" i="160"/>
  <c r="M14" i="160"/>
  <c r="L14" i="160"/>
  <c r="K14" i="160"/>
  <c r="J14" i="160"/>
  <c r="I14" i="160"/>
  <c r="H14" i="160"/>
  <c r="G14" i="160"/>
  <c r="F14" i="160"/>
  <c r="E14" i="160"/>
  <c r="D14" i="160"/>
  <c r="C14" i="160"/>
  <c r="X13" i="160"/>
  <c r="W13" i="160"/>
  <c r="V13" i="160"/>
  <c r="U13" i="160"/>
  <c r="T13" i="160"/>
  <c r="S13" i="160"/>
  <c r="R13" i="160"/>
  <c r="Q13" i="160"/>
  <c r="P13" i="160"/>
  <c r="O13" i="160"/>
  <c r="N13" i="160"/>
  <c r="M13" i="160"/>
  <c r="L13" i="160"/>
  <c r="K13" i="160"/>
  <c r="J13" i="160"/>
  <c r="I13" i="160"/>
  <c r="H13" i="160"/>
  <c r="G13" i="160"/>
  <c r="F13" i="160"/>
  <c r="E13" i="160"/>
  <c r="D13" i="160"/>
  <c r="C13" i="160"/>
  <c r="X12" i="160"/>
  <c r="W12" i="160"/>
  <c r="V12" i="160"/>
  <c r="U12" i="160"/>
  <c r="T12" i="160"/>
  <c r="S12" i="160"/>
  <c r="R12" i="160"/>
  <c r="Q12" i="160"/>
  <c r="P12" i="160"/>
  <c r="O12" i="160"/>
  <c r="N12" i="160"/>
  <c r="M12" i="160"/>
  <c r="L12" i="160"/>
  <c r="K12" i="160"/>
  <c r="J12" i="160"/>
  <c r="I12" i="160"/>
  <c r="H12" i="160"/>
  <c r="G12" i="160"/>
  <c r="F12" i="160"/>
  <c r="E12" i="160"/>
  <c r="D12" i="160"/>
  <c r="C12" i="160"/>
  <c r="X11" i="160"/>
  <c r="W11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X9" i="160"/>
  <c r="W9" i="160"/>
  <c r="V9" i="160"/>
  <c r="U9" i="160"/>
  <c r="T9" i="160"/>
  <c r="S9" i="160"/>
  <c r="R9" i="160"/>
  <c r="Q9" i="160"/>
  <c r="P9" i="160"/>
  <c r="O9" i="160"/>
  <c r="N9" i="160"/>
  <c r="M9" i="160"/>
  <c r="L9" i="160"/>
  <c r="K9" i="160"/>
  <c r="J9" i="160"/>
  <c r="I9" i="160"/>
  <c r="H9" i="160"/>
  <c r="G9" i="160"/>
  <c r="F9" i="160"/>
  <c r="E9" i="160"/>
  <c r="D9" i="160"/>
  <c r="C9" i="160"/>
  <c r="X8" i="160"/>
  <c r="W8" i="160"/>
  <c r="V8" i="160"/>
  <c r="U8" i="160"/>
  <c r="T8" i="160"/>
  <c r="S8" i="160"/>
  <c r="R8" i="160"/>
  <c r="Q8" i="160"/>
  <c r="P8" i="160"/>
  <c r="O8" i="160"/>
  <c r="N8" i="160"/>
  <c r="M8" i="160"/>
  <c r="L8" i="160"/>
  <c r="K8" i="160"/>
  <c r="J8" i="160"/>
  <c r="I8" i="160"/>
  <c r="H8" i="160"/>
  <c r="G8" i="160"/>
  <c r="F8" i="160"/>
  <c r="E8" i="160"/>
  <c r="D8" i="160"/>
  <c r="C8" i="160"/>
  <c r="X7" i="160"/>
  <c r="W7" i="160"/>
  <c r="V7" i="160"/>
  <c r="U7" i="160"/>
  <c r="T7" i="160"/>
  <c r="S7" i="160"/>
  <c r="R7" i="160"/>
  <c r="Q7" i="160"/>
  <c r="P7" i="160"/>
  <c r="O7" i="160"/>
  <c r="N7" i="160"/>
  <c r="M7" i="160"/>
  <c r="L7" i="160"/>
  <c r="K7" i="160"/>
  <c r="J7" i="160"/>
  <c r="I7" i="160"/>
  <c r="H7" i="160"/>
  <c r="G7" i="160"/>
  <c r="F7" i="160"/>
  <c r="E7" i="160"/>
  <c r="D7" i="160"/>
  <c r="C7" i="160"/>
  <c r="X6" i="160"/>
  <c r="W6" i="160"/>
  <c r="V6" i="160"/>
  <c r="U6" i="160"/>
  <c r="T6" i="160"/>
  <c r="S6" i="160"/>
  <c r="R6" i="160"/>
  <c r="Q6" i="160"/>
  <c r="P6" i="160"/>
  <c r="O6" i="160"/>
  <c r="N6" i="160"/>
  <c r="M6" i="160"/>
  <c r="L6" i="160"/>
  <c r="K6" i="160"/>
  <c r="J6" i="160"/>
  <c r="I6" i="160"/>
  <c r="H6" i="160"/>
  <c r="G6" i="160"/>
  <c r="F6" i="160"/>
  <c r="E6" i="160"/>
  <c r="D6" i="160"/>
  <c r="C6" i="160"/>
  <c r="X5" i="160"/>
  <c r="W5" i="160"/>
  <c r="V5" i="160"/>
  <c r="U5" i="160"/>
  <c r="T5" i="160"/>
  <c r="S5" i="160"/>
  <c r="R5" i="160"/>
  <c r="Q5" i="160"/>
  <c r="P5" i="160"/>
  <c r="O5" i="160"/>
  <c r="N5" i="160"/>
  <c r="M5" i="160"/>
  <c r="L5" i="160"/>
  <c r="K5" i="160"/>
  <c r="J5" i="160"/>
  <c r="I5" i="160"/>
  <c r="H5" i="160"/>
  <c r="G5" i="160"/>
  <c r="F5" i="160"/>
  <c r="E5" i="160"/>
  <c r="D5" i="160"/>
  <c r="C5" i="160"/>
  <c r="X4" i="160"/>
  <c r="W4" i="160"/>
  <c r="V4" i="160"/>
  <c r="U4" i="160"/>
  <c r="T4" i="160"/>
  <c r="S4" i="160"/>
  <c r="R4" i="160"/>
  <c r="Q4" i="160"/>
  <c r="P4" i="160"/>
  <c r="O4" i="160"/>
  <c r="N4" i="160"/>
  <c r="M4" i="160"/>
  <c r="L4" i="160"/>
  <c r="K4" i="160"/>
  <c r="J4" i="160"/>
  <c r="I4" i="160"/>
  <c r="H4" i="160"/>
  <c r="G4" i="160"/>
  <c r="F4" i="160"/>
  <c r="E4" i="160"/>
  <c r="D4" i="160"/>
  <c r="C4" i="160"/>
  <c r="X3" i="160"/>
  <c r="W3" i="160"/>
  <c r="V3" i="160"/>
  <c r="U3" i="160"/>
  <c r="T3" i="160"/>
  <c r="S3" i="160"/>
  <c r="R3" i="160"/>
  <c r="Q3" i="160"/>
  <c r="P3" i="160"/>
  <c r="O3" i="160"/>
  <c r="N3" i="160"/>
  <c r="M3" i="160"/>
  <c r="L3" i="160"/>
  <c r="K3" i="160"/>
  <c r="J3" i="160"/>
  <c r="I3" i="160"/>
  <c r="H3" i="160"/>
  <c r="G3" i="160"/>
  <c r="F3" i="160"/>
  <c r="E3" i="160"/>
  <c r="D3" i="160"/>
  <c r="C3" i="160"/>
  <c r="C4" i="116"/>
  <c r="D4" i="116"/>
  <c r="E4" i="116"/>
  <c r="F4" i="116"/>
  <c r="G4" i="116"/>
  <c r="H4" i="116"/>
  <c r="I4" i="116"/>
  <c r="J4" i="116"/>
  <c r="K4" i="116"/>
  <c r="L4" i="116"/>
  <c r="M4" i="116"/>
  <c r="N4" i="116"/>
  <c r="O4" i="116"/>
  <c r="P4" i="116"/>
  <c r="Q4" i="116"/>
  <c r="R4" i="116"/>
  <c r="S4" i="116"/>
  <c r="T4" i="116"/>
  <c r="U4" i="116"/>
  <c r="V4" i="116"/>
  <c r="W4" i="116"/>
  <c r="X4" i="116"/>
  <c r="C5" i="116"/>
  <c r="D5" i="116"/>
  <c r="E5" i="116"/>
  <c r="F5" i="116"/>
  <c r="G5" i="116"/>
  <c r="H5" i="116"/>
  <c r="I5" i="116"/>
  <c r="J5" i="116"/>
  <c r="K5" i="116"/>
  <c r="L5" i="116"/>
  <c r="M5" i="116"/>
  <c r="N5" i="116"/>
  <c r="O5" i="116"/>
  <c r="P5" i="116"/>
  <c r="Q5" i="116"/>
  <c r="R5" i="116"/>
  <c r="S5" i="116"/>
  <c r="T5" i="116"/>
  <c r="U5" i="116"/>
  <c r="V5" i="116"/>
  <c r="W5" i="116"/>
  <c r="X5" i="116"/>
  <c r="C6" i="116"/>
  <c r="D6" i="116"/>
  <c r="E6" i="116"/>
  <c r="F6" i="116"/>
  <c r="G6" i="116"/>
  <c r="H6" i="116"/>
  <c r="I6" i="116"/>
  <c r="J6" i="116"/>
  <c r="K6" i="116"/>
  <c r="L6" i="116"/>
  <c r="M6" i="116"/>
  <c r="N6" i="116"/>
  <c r="O6" i="116"/>
  <c r="P6" i="116"/>
  <c r="Q6" i="116"/>
  <c r="R6" i="116"/>
  <c r="S6" i="116"/>
  <c r="T6" i="116"/>
  <c r="U6" i="116"/>
  <c r="V6" i="116"/>
  <c r="W6" i="116"/>
  <c r="X6" i="116"/>
  <c r="C7" i="116"/>
  <c r="D7" i="116"/>
  <c r="E7" i="116"/>
  <c r="F7" i="116"/>
  <c r="G7" i="116"/>
  <c r="H7" i="116"/>
  <c r="I7" i="116"/>
  <c r="J7" i="116"/>
  <c r="K7" i="116"/>
  <c r="L7" i="116"/>
  <c r="M7" i="116"/>
  <c r="N7" i="116"/>
  <c r="O7" i="116"/>
  <c r="P7" i="116"/>
  <c r="Q7" i="116"/>
  <c r="R7" i="116"/>
  <c r="S7" i="116"/>
  <c r="T7" i="116"/>
  <c r="U7" i="116"/>
  <c r="V7" i="116"/>
  <c r="W7" i="116"/>
  <c r="X7" i="116"/>
  <c r="C8" i="116"/>
  <c r="D8" i="116"/>
  <c r="E8" i="116"/>
  <c r="F8" i="116"/>
  <c r="G8" i="116"/>
  <c r="H8" i="116"/>
  <c r="I8" i="116"/>
  <c r="J8" i="116"/>
  <c r="K8" i="116"/>
  <c r="L8" i="116"/>
  <c r="M8" i="116"/>
  <c r="N8" i="116"/>
  <c r="O8" i="116"/>
  <c r="P8" i="116"/>
  <c r="Q8" i="116"/>
  <c r="R8" i="116"/>
  <c r="S8" i="116"/>
  <c r="T8" i="116"/>
  <c r="U8" i="116"/>
  <c r="V8" i="116"/>
  <c r="W8" i="116"/>
  <c r="X8" i="116"/>
  <c r="C9" i="116"/>
  <c r="D9" i="116"/>
  <c r="E9" i="116"/>
  <c r="F9" i="116"/>
  <c r="G9" i="116"/>
  <c r="H9" i="116"/>
  <c r="I9" i="116"/>
  <c r="J9" i="116"/>
  <c r="K9" i="116"/>
  <c r="L9" i="116"/>
  <c r="M9" i="116"/>
  <c r="N9" i="116"/>
  <c r="O9" i="116"/>
  <c r="P9" i="116"/>
  <c r="Q9" i="116"/>
  <c r="R9" i="116"/>
  <c r="S9" i="116"/>
  <c r="T9" i="116"/>
  <c r="U9" i="116"/>
  <c r="V9" i="116"/>
  <c r="W9" i="116"/>
  <c r="X9" i="116"/>
  <c r="C10" i="116"/>
  <c r="D10" i="116"/>
  <c r="E10" i="116"/>
  <c r="F10" i="116"/>
  <c r="G10" i="116"/>
  <c r="H10" i="116"/>
  <c r="I10" i="116"/>
  <c r="J10" i="116"/>
  <c r="K10" i="116"/>
  <c r="L10" i="116"/>
  <c r="M10" i="116"/>
  <c r="N10" i="116"/>
  <c r="O10" i="116"/>
  <c r="P10" i="116"/>
  <c r="Q10" i="116"/>
  <c r="R10" i="116"/>
  <c r="S10" i="116"/>
  <c r="T10" i="116"/>
  <c r="U10" i="116"/>
  <c r="V10" i="116"/>
  <c r="W10" i="116"/>
  <c r="X10" i="116"/>
  <c r="C11" i="116"/>
  <c r="D11" i="116"/>
  <c r="E11" i="116"/>
  <c r="F11" i="116"/>
  <c r="G11" i="116"/>
  <c r="H11" i="116"/>
  <c r="I11" i="116"/>
  <c r="J11" i="116"/>
  <c r="K11" i="116"/>
  <c r="L11" i="116"/>
  <c r="M11" i="116"/>
  <c r="N11" i="116"/>
  <c r="O11" i="116"/>
  <c r="P11" i="116"/>
  <c r="Q11" i="116"/>
  <c r="R11" i="116"/>
  <c r="S11" i="116"/>
  <c r="T11" i="116"/>
  <c r="U11" i="116"/>
  <c r="V11" i="116"/>
  <c r="W11" i="116"/>
  <c r="X11" i="116"/>
  <c r="C13" i="116"/>
  <c r="D13" i="116"/>
  <c r="E13" i="116"/>
  <c r="F13" i="116"/>
  <c r="G13" i="116"/>
  <c r="H13" i="116"/>
  <c r="I13" i="116"/>
  <c r="J13" i="116"/>
  <c r="K13" i="116"/>
  <c r="L13" i="116"/>
  <c r="M13" i="116"/>
  <c r="N13" i="116"/>
  <c r="O13" i="116"/>
  <c r="P13" i="116"/>
  <c r="Q13" i="116"/>
  <c r="R13" i="116"/>
  <c r="S13" i="116"/>
  <c r="T13" i="116"/>
  <c r="U13" i="116"/>
  <c r="V13" i="116"/>
  <c r="W13" i="116"/>
  <c r="X13" i="116"/>
  <c r="C14" i="116"/>
  <c r="D14" i="116"/>
  <c r="E14" i="116"/>
  <c r="F14" i="116"/>
  <c r="G14" i="116"/>
  <c r="H14" i="116"/>
  <c r="I14" i="116"/>
  <c r="J14" i="116"/>
  <c r="K14" i="116"/>
  <c r="L14" i="116"/>
  <c r="M14" i="116"/>
  <c r="N14" i="116"/>
  <c r="O14" i="116"/>
  <c r="P14" i="116"/>
  <c r="Q14" i="116"/>
  <c r="R14" i="116"/>
  <c r="S14" i="116"/>
  <c r="T14" i="116"/>
  <c r="U14" i="116"/>
  <c r="V14" i="116"/>
  <c r="W14" i="116"/>
  <c r="X14" i="116"/>
  <c r="C15" i="116"/>
  <c r="D15" i="116"/>
  <c r="E15" i="116"/>
  <c r="F15" i="116"/>
  <c r="G15" i="116"/>
  <c r="H15" i="116"/>
  <c r="I15" i="116"/>
  <c r="J15" i="116"/>
  <c r="K15" i="116"/>
  <c r="L15" i="116"/>
  <c r="M15" i="116"/>
  <c r="N15" i="116"/>
  <c r="O15" i="116"/>
  <c r="P15" i="116"/>
  <c r="Q15" i="116"/>
  <c r="R15" i="116"/>
  <c r="S15" i="116"/>
  <c r="T15" i="116"/>
  <c r="U15" i="116"/>
  <c r="V15" i="116"/>
  <c r="W15" i="116"/>
  <c r="X15" i="116"/>
  <c r="C16" i="116"/>
  <c r="D16" i="116"/>
  <c r="E16" i="116"/>
  <c r="F16" i="116"/>
  <c r="G16" i="116"/>
  <c r="H16" i="116"/>
  <c r="I16" i="116"/>
  <c r="J16" i="116"/>
  <c r="K16" i="116"/>
  <c r="L16" i="116"/>
  <c r="M16" i="116"/>
  <c r="N16" i="116"/>
  <c r="O16" i="116"/>
  <c r="P16" i="116"/>
  <c r="Q16" i="116"/>
  <c r="R16" i="116"/>
  <c r="S16" i="116"/>
  <c r="T16" i="116"/>
  <c r="U16" i="116"/>
  <c r="V16" i="116"/>
  <c r="W16" i="116"/>
  <c r="X16" i="116"/>
  <c r="C17" i="116"/>
  <c r="D17" i="116"/>
  <c r="E17" i="116"/>
  <c r="F17" i="116"/>
  <c r="G17" i="116"/>
  <c r="H17" i="116"/>
  <c r="I17" i="116"/>
  <c r="J17" i="116"/>
  <c r="K17" i="116"/>
  <c r="L17" i="116"/>
  <c r="M17" i="116"/>
  <c r="N17" i="116"/>
  <c r="O17" i="116"/>
  <c r="P17" i="116"/>
  <c r="Q17" i="116"/>
  <c r="R17" i="116"/>
  <c r="S17" i="116"/>
  <c r="T17" i="116"/>
  <c r="U17" i="116"/>
  <c r="V17" i="116"/>
  <c r="W17" i="116"/>
  <c r="X17" i="116"/>
  <c r="C18" i="116"/>
  <c r="D18" i="116"/>
  <c r="E18" i="116"/>
  <c r="F18" i="116"/>
  <c r="G18" i="116"/>
  <c r="H18" i="116"/>
  <c r="I18" i="116"/>
  <c r="J18" i="116"/>
  <c r="K18" i="116"/>
  <c r="L18" i="116"/>
  <c r="M18" i="116"/>
  <c r="N18" i="116"/>
  <c r="O18" i="116"/>
  <c r="P18" i="116"/>
  <c r="Q18" i="116"/>
  <c r="R18" i="116"/>
  <c r="S18" i="116"/>
  <c r="T18" i="116"/>
  <c r="U18" i="116"/>
  <c r="V18" i="116"/>
  <c r="W18" i="116"/>
  <c r="X18" i="116"/>
  <c r="C19" i="116"/>
  <c r="D19" i="116"/>
  <c r="E19" i="116"/>
  <c r="F19" i="116"/>
  <c r="G19" i="116"/>
  <c r="H19" i="116"/>
  <c r="I19" i="116"/>
  <c r="J19" i="116"/>
  <c r="K19" i="116"/>
  <c r="L19" i="116"/>
  <c r="M19" i="116"/>
  <c r="N19" i="116"/>
  <c r="O19" i="116"/>
  <c r="P19" i="116"/>
  <c r="Q19" i="116"/>
  <c r="R19" i="116"/>
  <c r="S19" i="116"/>
  <c r="T19" i="116"/>
  <c r="U19" i="116"/>
  <c r="V19" i="116"/>
  <c r="W19" i="116"/>
  <c r="X19" i="116"/>
  <c r="C21" i="116"/>
  <c r="D21" i="116"/>
  <c r="E21" i="116"/>
  <c r="F21" i="116"/>
  <c r="G21" i="116"/>
  <c r="H21" i="116"/>
  <c r="I21" i="116"/>
  <c r="J21" i="116"/>
  <c r="K21" i="116"/>
  <c r="L21" i="116"/>
  <c r="M21" i="116"/>
  <c r="N21" i="116"/>
  <c r="O21" i="116"/>
  <c r="P21" i="116"/>
  <c r="Q21" i="116"/>
  <c r="R21" i="116"/>
  <c r="S21" i="116"/>
  <c r="T21" i="116"/>
  <c r="U21" i="116"/>
  <c r="V21" i="116"/>
  <c r="W21" i="116"/>
  <c r="X21" i="116"/>
  <c r="C22" i="116"/>
  <c r="D22" i="116"/>
  <c r="E22" i="116"/>
  <c r="F22" i="116"/>
  <c r="G22" i="116"/>
  <c r="H22" i="116"/>
  <c r="I22" i="116"/>
  <c r="J22" i="116"/>
  <c r="K22" i="116"/>
  <c r="L22" i="116"/>
  <c r="M22" i="116"/>
  <c r="N22" i="116"/>
  <c r="O22" i="116"/>
  <c r="P22" i="116"/>
  <c r="Q22" i="116"/>
  <c r="R22" i="116"/>
  <c r="S22" i="116"/>
  <c r="T22" i="116"/>
  <c r="U22" i="116"/>
  <c r="V22" i="116"/>
  <c r="W22" i="116"/>
  <c r="X22" i="116"/>
  <c r="C23" i="116"/>
  <c r="D23" i="116"/>
  <c r="E23" i="116"/>
  <c r="F23" i="116"/>
  <c r="G23" i="116"/>
  <c r="H23" i="116"/>
  <c r="I23" i="116"/>
  <c r="J23" i="116"/>
  <c r="K23" i="116"/>
  <c r="L23" i="116"/>
  <c r="M23" i="116"/>
  <c r="N23" i="116"/>
  <c r="O23" i="116"/>
  <c r="P23" i="116"/>
  <c r="Q23" i="116"/>
  <c r="R23" i="116"/>
  <c r="S23" i="116"/>
  <c r="T23" i="116"/>
  <c r="U23" i="116"/>
  <c r="V23" i="116"/>
  <c r="W23" i="116"/>
  <c r="X23" i="116"/>
  <c r="C24" i="116"/>
  <c r="D24" i="116"/>
  <c r="E24" i="116"/>
  <c r="F24" i="116"/>
  <c r="G24" i="116"/>
  <c r="H24" i="116"/>
  <c r="I24" i="116"/>
  <c r="J24" i="116"/>
  <c r="K24" i="116"/>
  <c r="L24" i="116"/>
  <c r="M24" i="116"/>
  <c r="N24" i="116"/>
  <c r="O24" i="116"/>
  <c r="P24" i="116"/>
  <c r="Q24" i="116"/>
  <c r="R24" i="116"/>
  <c r="S24" i="116"/>
  <c r="T24" i="116"/>
  <c r="U24" i="116"/>
  <c r="V24" i="116"/>
  <c r="W24" i="116"/>
  <c r="X24" i="116"/>
  <c r="C25" i="116"/>
  <c r="D25" i="116"/>
  <c r="E25" i="116"/>
  <c r="F25" i="116"/>
  <c r="G25" i="116"/>
  <c r="H25" i="116"/>
  <c r="I25" i="116"/>
  <c r="J25" i="116"/>
  <c r="K25" i="116"/>
  <c r="L25" i="116"/>
  <c r="M25" i="116"/>
  <c r="N25" i="116"/>
  <c r="O25" i="116"/>
  <c r="P25" i="116"/>
  <c r="Q25" i="116"/>
  <c r="R25" i="116"/>
  <c r="S25" i="116"/>
  <c r="T25" i="116"/>
  <c r="U25" i="116"/>
  <c r="V25" i="116"/>
  <c r="W25" i="116"/>
  <c r="X25" i="116"/>
  <c r="C26" i="116"/>
  <c r="D26" i="116"/>
  <c r="E26" i="116"/>
  <c r="F26" i="116"/>
  <c r="G26" i="116"/>
  <c r="H26" i="116"/>
  <c r="I26" i="116"/>
  <c r="J26" i="116"/>
  <c r="K26" i="116"/>
  <c r="L26" i="116"/>
  <c r="M26" i="116"/>
  <c r="N26" i="116"/>
  <c r="O26" i="116"/>
  <c r="P26" i="116"/>
  <c r="Q26" i="116"/>
  <c r="R26" i="116"/>
  <c r="S26" i="116"/>
  <c r="T26" i="116"/>
  <c r="U26" i="116"/>
  <c r="V26" i="116"/>
  <c r="W26" i="116"/>
  <c r="X26" i="116"/>
  <c r="C27" i="116"/>
  <c r="D27" i="116"/>
  <c r="E27" i="116"/>
  <c r="F27" i="116"/>
  <c r="G27" i="116"/>
  <c r="H27" i="116"/>
  <c r="I27" i="116"/>
  <c r="J27" i="116"/>
  <c r="K27" i="116"/>
  <c r="L27" i="116"/>
  <c r="M27" i="116"/>
  <c r="N27" i="116"/>
  <c r="O27" i="116"/>
  <c r="P27" i="116"/>
  <c r="Q27" i="116"/>
  <c r="R27" i="116"/>
  <c r="S27" i="116"/>
  <c r="T27" i="116"/>
  <c r="U27" i="116"/>
  <c r="V27" i="116"/>
  <c r="W27" i="116"/>
  <c r="X27" i="116"/>
  <c r="C28" i="116"/>
  <c r="D28" i="116"/>
  <c r="E28" i="116"/>
  <c r="F28" i="116"/>
  <c r="G28" i="116"/>
  <c r="H28" i="116"/>
  <c r="I28" i="116"/>
  <c r="J28" i="116"/>
  <c r="K28" i="116"/>
  <c r="L28" i="116"/>
  <c r="M28" i="116"/>
  <c r="N28" i="116"/>
  <c r="O28" i="116"/>
  <c r="P28" i="116"/>
  <c r="Q28" i="116"/>
  <c r="R28" i="116"/>
  <c r="S28" i="116"/>
  <c r="T28" i="116"/>
  <c r="U28" i="116"/>
  <c r="V28" i="116"/>
  <c r="W28" i="116"/>
  <c r="X28" i="116"/>
  <c r="C29" i="116"/>
  <c r="D29" i="116"/>
  <c r="E29" i="116"/>
  <c r="F29" i="116"/>
  <c r="G29" i="116"/>
  <c r="H29" i="116"/>
  <c r="I29" i="116"/>
  <c r="J29" i="116"/>
  <c r="K29" i="116"/>
  <c r="L29" i="116"/>
  <c r="M29" i="116"/>
  <c r="N29" i="116"/>
  <c r="O29" i="116"/>
  <c r="P29" i="116"/>
  <c r="Q29" i="116"/>
  <c r="R29" i="116"/>
  <c r="S29" i="116"/>
  <c r="T29" i="116"/>
  <c r="U29" i="116"/>
  <c r="V29" i="116"/>
  <c r="W29" i="116"/>
  <c r="X29" i="116"/>
  <c r="C31" i="116"/>
  <c r="D31" i="116"/>
  <c r="E31" i="116"/>
  <c r="F31" i="116"/>
  <c r="G31" i="116"/>
  <c r="H31" i="116"/>
  <c r="I31" i="116"/>
  <c r="J31" i="116"/>
  <c r="K31" i="116"/>
  <c r="L31" i="116"/>
  <c r="M31" i="116"/>
  <c r="N31" i="116"/>
  <c r="O31" i="116"/>
  <c r="P31" i="116"/>
  <c r="Q31" i="116"/>
  <c r="R31" i="116"/>
  <c r="S31" i="116"/>
  <c r="T31" i="116"/>
  <c r="U31" i="116"/>
  <c r="V31" i="116"/>
  <c r="W31" i="116"/>
  <c r="X31" i="116"/>
  <c r="C32" i="116"/>
  <c r="D32" i="116"/>
  <c r="E32" i="116"/>
  <c r="F32" i="116"/>
  <c r="G32" i="116"/>
  <c r="H32" i="116"/>
  <c r="I32" i="116"/>
  <c r="J32" i="116"/>
  <c r="K32" i="116"/>
  <c r="L32" i="116"/>
  <c r="M32" i="116"/>
  <c r="N32" i="116"/>
  <c r="O32" i="116"/>
  <c r="P32" i="116"/>
  <c r="Q32" i="116"/>
  <c r="R32" i="116"/>
  <c r="S32" i="116"/>
  <c r="T32" i="116"/>
  <c r="U32" i="116"/>
  <c r="V32" i="116"/>
  <c r="W32" i="116"/>
  <c r="X32" i="116"/>
  <c r="C33" i="116"/>
  <c r="D33" i="116"/>
  <c r="E33" i="116"/>
  <c r="F33" i="116"/>
  <c r="G33" i="116"/>
  <c r="H33" i="116"/>
  <c r="I33" i="116"/>
  <c r="J33" i="116"/>
  <c r="K33" i="116"/>
  <c r="L33" i="116"/>
  <c r="M33" i="116"/>
  <c r="N33" i="116"/>
  <c r="O33" i="116"/>
  <c r="P33" i="116"/>
  <c r="Q33" i="116"/>
  <c r="R33" i="116"/>
  <c r="S33" i="116"/>
  <c r="T33" i="116"/>
  <c r="U33" i="116"/>
  <c r="V33" i="116"/>
  <c r="W33" i="116"/>
  <c r="X33" i="116"/>
  <c r="C34" i="116"/>
  <c r="D34" i="116"/>
  <c r="E34" i="116"/>
  <c r="F34" i="116"/>
  <c r="G34" i="116"/>
  <c r="H34" i="116"/>
  <c r="I34" i="116"/>
  <c r="J34" i="116"/>
  <c r="K34" i="116"/>
  <c r="L34" i="116"/>
  <c r="M34" i="116"/>
  <c r="N34" i="116"/>
  <c r="O34" i="116"/>
  <c r="P34" i="116"/>
  <c r="Q34" i="116"/>
  <c r="R34" i="116"/>
  <c r="S34" i="116"/>
  <c r="T34" i="116"/>
  <c r="U34" i="116"/>
  <c r="V34" i="116"/>
  <c r="W34" i="116"/>
  <c r="X34" i="116"/>
  <c r="C35" i="116"/>
  <c r="D35" i="116"/>
  <c r="E35" i="116"/>
  <c r="F35" i="116"/>
  <c r="G35" i="116"/>
  <c r="H35" i="116"/>
  <c r="I35" i="116"/>
  <c r="J35" i="116"/>
  <c r="K35" i="116"/>
  <c r="L35" i="116"/>
  <c r="M35" i="116"/>
  <c r="N35" i="116"/>
  <c r="O35" i="116"/>
  <c r="P35" i="116"/>
  <c r="Q35" i="116"/>
  <c r="R35" i="116"/>
  <c r="S35" i="116"/>
  <c r="T35" i="116"/>
  <c r="U35" i="116"/>
  <c r="V35" i="116"/>
  <c r="W35" i="116"/>
  <c r="X35" i="116"/>
  <c r="C36" i="116"/>
  <c r="D36" i="116"/>
  <c r="E36" i="116"/>
  <c r="F36" i="116"/>
  <c r="G36" i="116"/>
  <c r="H36" i="116"/>
  <c r="I36" i="116"/>
  <c r="J36" i="116"/>
  <c r="K36" i="116"/>
  <c r="L36" i="116"/>
  <c r="M36" i="116"/>
  <c r="N36" i="116"/>
  <c r="O36" i="116"/>
  <c r="P36" i="116"/>
  <c r="Q36" i="116"/>
  <c r="R36" i="116"/>
  <c r="S36" i="116"/>
  <c r="T36" i="116"/>
  <c r="U36" i="116"/>
  <c r="V36" i="116"/>
  <c r="W36" i="116"/>
  <c r="X36" i="116"/>
  <c r="C37" i="116"/>
  <c r="D37" i="116"/>
  <c r="E37" i="116"/>
  <c r="F37" i="116"/>
  <c r="G37" i="116"/>
  <c r="H37" i="116"/>
  <c r="I37" i="116"/>
  <c r="J37" i="116"/>
  <c r="K37" i="116"/>
  <c r="L37" i="116"/>
  <c r="M37" i="116"/>
  <c r="N37" i="116"/>
  <c r="O37" i="116"/>
  <c r="P37" i="116"/>
  <c r="Q37" i="116"/>
  <c r="R37" i="116"/>
  <c r="S37" i="116"/>
  <c r="T37" i="116"/>
  <c r="U37" i="116"/>
  <c r="V37" i="116"/>
  <c r="W37" i="116"/>
  <c r="X37" i="116"/>
  <c r="C38" i="116"/>
  <c r="D38" i="116"/>
  <c r="E38" i="116"/>
  <c r="F38" i="116"/>
  <c r="G38" i="116"/>
  <c r="H38" i="116"/>
  <c r="I38" i="116"/>
  <c r="J38" i="116"/>
  <c r="K38" i="116"/>
  <c r="L38" i="116"/>
  <c r="M38" i="116"/>
  <c r="N38" i="116"/>
  <c r="O38" i="116"/>
  <c r="P38" i="116"/>
  <c r="Q38" i="116"/>
  <c r="R38" i="116"/>
  <c r="S38" i="116"/>
  <c r="T38" i="116"/>
  <c r="U38" i="116"/>
  <c r="V38" i="116"/>
  <c r="W38" i="116"/>
  <c r="X38" i="116"/>
  <c r="C40" i="116"/>
  <c r="D40" i="116"/>
  <c r="E40" i="116"/>
  <c r="F40" i="116"/>
  <c r="G40" i="116"/>
  <c r="H40" i="116"/>
  <c r="I40" i="116"/>
  <c r="J40" i="116"/>
  <c r="K40" i="116"/>
  <c r="L40" i="116"/>
  <c r="M40" i="116"/>
  <c r="N40" i="116"/>
  <c r="O40" i="116"/>
  <c r="P40" i="116"/>
  <c r="Q40" i="116"/>
  <c r="R40" i="116"/>
  <c r="S40" i="116"/>
  <c r="T40" i="116"/>
  <c r="U40" i="116"/>
  <c r="V40" i="116"/>
  <c r="W40" i="116"/>
  <c r="X40" i="116"/>
  <c r="C41" i="116"/>
  <c r="D41" i="116"/>
  <c r="E41" i="116"/>
  <c r="F41" i="116"/>
  <c r="G41" i="116"/>
  <c r="H41" i="116"/>
  <c r="I41" i="116"/>
  <c r="J41" i="116"/>
  <c r="K41" i="116"/>
  <c r="L41" i="116"/>
  <c r="M41" i="116"/>
  <c r="N41" i="116"/>
  <c r="O41" i="116"/>
  <c r="P41" i="116"/>
  <c r="Q41" i="116"/>
  <c r="R41" i="116"/>
  <c r="S41" i="116"/>
  <c r="T41" i="116"/>
  <c r="U41" i="116"/>
  <c r="V41" i="116"/>
  <c r="W41" i="116"/>
  <c r="X41" i="116"/>
  <c r="C42" i="116"/>
  <c r="D42" i="116"/>
  <c r="E42" i="116"/>
  <c r="F42" i="116"/>
  <c r="G42" i="116"/>
  <c r="H42" i="116"/>
  <c r="I42" i="116"/>
  <c r="J42" i="116"/>
  <c r="K42" i="116"/>
  <c r="L42" i="116"/>
  <c r="M42" i="116"/>
  <c r="N42" i="116"/>
  <c r="O42" i="116"/>
  <c r="P42" i="116"/>
  <c r="Q42" i="116"/>
  <c r="R42" i="116"/>
  <c r="S42" i="116"/>
  <c r="T42" i="116"/>
  <c r="U42" i="116"/>
  <c r="V42" i="116"/>
  <c r="W42" i="116"/>
  <c r="X42" i="116"/>
  <c r="C44" i="116"/>
  <c r="D44" i="116"/>
  <c r="E44" i="116"/>
  <c r="F44" i="116"/>
  <c r="G44" i="116"/>
  <c r="H44" i="116"/>
  <c r="I44" i="116"/>
  <c r="J44" i="116"/>
  <c r="K44" i="116"/>
  <c r="L44" i="116"/>
  <c r="M44" i="116"/>
  <c r="N44" i="116"/>
  <c r="O44" i="116"/>
  <c r="P44" i="116"/>
  <c r="Q44" i="116"/>
  <c r="R44" i="116"/>
  <c r="S44" i="116"/>
  <c r="T44" i="116"/>
  <c r="U44" i="116"/>
  <c r="V44" i="116"/>
  <c r="W44" i="116"/>
  <c r="X44" i="116"/>
  <c r="C45" i="116"/>
  <c r="D45" i="116"/>
  <c r="E45" i="116"/>
  <c r="F45" i="116"/>
  <c r="G45" i="116"/>
  <c r="H45" i="116"/>
  <c r="I45" i="116"/>
  <c r="J45" i="116"/>
  <c r="K45" i="116"/>
  <c r="L45" i="116"/>
  <c r="M45" i="116"/>
  <c r="N45" i="116"/>
  <c r="O45" i="116"/>
  <c r="P45" i="116"/>
  <c r="Q45" i="116"/>
  <c r="R45" i="116"/>
  <c r="S45" i="116"/>
  <c r="T45" i="116"/>
  <c r="U45" i="116"/>
  <c r="V45" i="116"/>
  <c r="W45" i="116"/>
  <c r="X45" i="116"/>
  <c r="C46" i="116"/>
  <c r="D46" i="116"/>
  <c r="E46" i="116"/>
  <c r="F46" i="116"/>
  <c r="G46" i="116"/>
  <c r="H46" i="116"/>
  <c r="I46" i="116"/>
  <c r="J46" i="116"/>
  <c r="K46" i="116"/>
  <c r="L46" i="116"/>
  <c r="M46" i="116"/>
  <c r="N46" i="116"/>
  <c r="O46" i="116"/>
  <c r="P46" i="116"/>
  <c r="Q46" i="116"/>
  <c r="R46" i="116"/>
  <c r="S46" i="116"/>
  <c r="T46" i="116"/>
  <c r="U46" i="116"/>
  <c r="V46" i="116"/>
  <c r="W46" i="116"/>
  <c r="X46" i="116"/>
  <c r="C47" i="116"/>
  <c r="D47" i="116"/>
  <c r="E47" i="116"/>
  <c r="F47" i="116"/>
  <c r="G47" i="116"/>
  <c r="H47" i="116"/>
  <c r="I47" i="116"/>
  <c r="J47" i="116"/>
  <c r="K47" i="116"/>
  <c r="L47" i="116"/>
  <c r="M47" i="116"/>
  <c r="N47" i="116"/>
  <c r="O47" i="116"/>
  <c r="P47" i="116"/>
  <c r="Q47" i="116"/>
  <c r="R47" i="116"/>
  <c r="S47" i="116"/>
  <c r="T47" i="116"/>
  <c r="U47" i="116"/>
  <c r="V47" i="116"/>
  <c r="W47" i="116"/>
  <c r="X47" i="116"/>
  <c r="C48" i="116"/>
  <c r="D48" i="116"/>
  <c r="E48" i="116"/>
  <c r="F48" i="116"/>
  <c r="G48" i="116"/>
  <c r="H48" i="116"/>
  <c r="I48" i="116"/>
  <c r="J48" i="116"/>
  <c r="K48" i="116"/>
  <c r="L48" i="116"/>
  <c r="M48" i="116"/>
  <c r="N48" i="116"/>
  <c r="O48" i="116"/>
  <c r="P48" i="116"/>
  <c r="Q48" i="116"/>
  <c r="R48" i="116"/>
  <c r="S48" i="116"/>
  <c r="T48" i="116"/>
  <c r="U48" i="116"/>
  <c r="V48" i="116"/>
  <c r="W48" i="116"/>
  <c r="X48" i="116"/>
  <c r="C49" i="116"/>
  <c r="D49" i="116"/>
  <c r="E49" i="116"/>
  <c r="F49" i="116"/>
  <c r="G49" i="116"/>
  <c r="H49" i="116"/>
  <c r="I49" i="116"/>
  <c r="J49" i="116"/>
  <c r="K49" i="116"/>
  <c r="L49" i="116"/>
  <c r="M49" i="116"/>
  <c r="N49" i="116"/>
  <c r="O49" i="116"/>
  <c r="P49" i="116"/>
  <c r="Q49" i="116"/>
  <c r="R49" i="116"/>
  <c r="S49" i="116"/>
  <c r="T49" i="116"/>
  <c r="U49" i="116"/>
  <c r="V49" i="116"/>
  <c r="W49" i="116"/>
  <c r="X49" i="116"/>
  <c r="C50" i="116"/>
  <c r="D50" i="116"/>
  <c r="E50" i="116"/>
  <c r="F50" i="116"/>
  <c r="G50" i="116"/>
  <c r="H50" i="116"/>
  <c r="I50" i="116"/>
  <c r="J50" i="116"/>
  <c r="K50" i="116"/>
  <c r="L50" i="116"/>
  <c r="M50" i="116"/>
  <c r="N50" i="116"/>
  <c r="O50" i="116"/>
  <c r="P50" i="116"/>
  <c r="Q50" i="116"/>
  <c r="R50" i="116"/>
  <c r="S50" i="116"/>
  <c r="T50" i="116"/>
  <c r="U50" i="116"/>
  <c r="V50" i="116"/>
  <c r="W50" i="116"/>
  <c r="X50" i="116"/>
  <c r="C51" i="116"/>
  <c r="D51" i="116"/>
  <c r="E51" i="116"/>
  <c r="F51" i="116"/>
  <c r="G51" i="116"/>
  <c r="H51" i="116"/>
  <c r="I51" i="116"/>
  <c r="J51" i="116"/>
  <c r="K51" i="116"/>
  <c r="L51" i="116"/>
  <c r="M51" i="116"/>
  <c r="N51" i="116"/>
  <c r="O51" i="116"/>
  <c r="P51" i="116"/>
  <c r="Q51" i="116"/>
  <c r="R51" i="116"/>
  <c r="S51" i="116"/>
  <c r="T51" i="116"/>
  <c r="U51" i="116"/>
  <c r="V51" i="116"/>
  <c r="W51" i="116"/>
  <c r="X51" i="116"/>
  <c r="C52" i="116"/>
  <c r="D52" i="116"/>
  <c r="E52" i="116"/>
  <c r="F52" i="116"/>
  <c r="G52" i="116"/>
  <c r="H52" i="116"/>
  <c r="I52" i="116"/>
  <c r="J52" i="116"/>
  <c r="K52" i="116"/>
  <c r="L52" i="116"/>
  <c r="M52" i="116"/>
  <c r="N52" i="116"/>
  <c r="O52" i="116"/>
  <c r="P52" i="116"/>
  <c r="Q52" i="116"/>
  <c r="R52" i="116"/>
  <c r="S52" i="116"/>
  <c r="T52" i="116"/>
  <c r="U52" i="116"/>
  <c r="V52" i="116"/>
  <c r="W52" i="116"/>
  <c r="X52" i="116"/>
  <c r="C53" i="116"/>
  <c r="D53" i="116"/>
  <c r="E53" i="116"/>
  <c r="F53" i="116"/>
  <c r="G53" i="116"/>
  <c r="H53" i="116"/>
  <c r="I53" i="116"/>
  <c r="J53" i="116"/>
  <c r="K53" i="116"/>
  <c r="L53" i="116"/>
  <c r="M53" i="116"/>
  <c r="N53" i="116"/>
  <c r="O53" i="116"/>
  <c r="P53" i="116"/>
  <c r="Q53" i="116"/>
  <c r="R53" i="116"/>
  <c r="S53" i="116"/>
  <c r="T53" i="116"/>
  <c r="U53" i="116"/>
  <c r="V53" i="116"/>
  <c r="W53" i="116"/>
  <c r="X53" i="116"/>
  <c r="C54" i="116"/>
  <c r="D54" i="116"/>
  <c r="E54" i="116"/>
  <c r="F54" i="116"/>
  <c r="G54" i="116"/>
  <c r="H54" i="116"/>
  <c r="I54" i="116"/>
  <c r="J54" i="116"/>
  <c r="K54" i="116"/>
  <c r="L54" i="116"/>
  <c r="M54" i="116"/>
  <c r="N54" i="116"/>
  <c r="O54" i="116"/>
  <c r="P54" i="116"/>
  <c r="Q54" i="116"/>
  <c r="R54" i="116"/>
  <c r="S54" i="116"/>
  <c r="T54" i="116"/>
  <c r="U54" i="116"/>
  <c r="V54" i="116"/>
  <c r="W54" i="116"/>
  <c r="X54" i="116"/>
  <c r="C56" i="116"/>
  <c r="D56" i="116"/>
  <c r="E56" i="116"/>
  <c r="F56" i="116"/>
  <c r="G56" i="116"/>
  <c r="H56" i="116"/>
  <c r="I56" i="116"/>
  <c r="J56" i="116"/>
  <c r="K56" i="116"/>
  <c r="L56" i="116"/>
  <c r="M56" i="116"/>
  <c r="N56" i="116"/>
  <c r="O56" i="116"/>
  <c r="P56" i="116"/>
  <c r="Q56" i="116"/>
  <c r="R56" i="116"/>
  <c r="S56" i="116"/>
  <c r="T56" i="116"/>
  <c r="U56" i="116"/>
  <c r="V56" i="116"/>
  <c r="W56" i="116"/>
  <c r="X56" i="116"/>
  <c r="C57" i="116"/>
  <c r="D57" i="116"/>
  <c r="E57" i="116"/>
  <c r="F57" i="116"/>
  <c r="G57" i="116"/>
  <c r="H57" i="116"/>
  <c r="I57" i="116"/>
  <c r="J57" i="116"/>
  <c r="K57" i="116"/>
  <c r="L57" i="116"/>
  <c r="M57" i="116"/>
  <c r="N57" i="116"/>
  <c r="O57" i="116"/>
  <c r="P57" i="116"/>
  <c r="Q57" i="116"/>
  <c r="R57" i="116"/>
  <c r="S57" i="116"/>
  <c r="T57" i="116"/>
  <c r="U57" i="116"/>
  <c r="V57" i="116"/>
  <c r="W57" i="116"/>
  <c r="X57" i="116"/>
  <c r="C58" i="116"/>
  <c r="D58" i="116"/>
  <c r="E58" i="116"/>
  <c r="F58" i="116"/>
  <c r="G58" i="116"/>
  <c r="H58" i="116"/>
  <c r="I58" i="116"/>
  <c r="J58" i="116"/>
  <c r="K58" i="116"/>
  <c r="L58" i="116"/>
  <c r="M58" i="116"/>
  <c r="N58" i="116"/>
  <c r="O58" i="116"/>
  <c r="P58" i="116"/>
  <c r="Q58" i="116"/>
  <c r="R58" i="116"/>
  <c r="S58" i="116"/>
  <c r="T58" i="116"/>
  <c r="U58" i="116"/>
  <c r="V58" i="116"/>
  <c r="W58" i="116"/>
  <c r="X58" i="116"/>
  <c r="C59" i="116"/>
  <c r="D59" i="116"/>
  <c r="E59" i="116"/>
  <c r="F59" i="116"/>
  <c r="G59" i="116"/>
  <c r="H59" i="116"/>
  <c r="I59" i="116"/>
  <c r="J59" i="116"/>
  <c r="K59" i="116"/>
  <c r="L59" i="116"/>
  <c r="M59" i="116"/>
  <c r="N59" i="116"/>
  <c r="O59" i="116"/>
  <c r="P59" i="116"/>
  <c r="Q59" i="116"/>
  <c r="R59" i="116"/>
  <c r="S59" i="116"/>
  <c r="T59" i="116"/>
  <c r="U59" i="116"/>
  <c r="V59" i="116"/>
  <c r="W59" i="116"/>
  <c r="X59" i="116"/>
  <c r="C60" i="116"/>
  <c r="D60" i="116"/>
  <c r="E60" i="116"/>
  <c r="F60" i="116"/>
  <c r="G60" i="116"/>
  <c r="H60" i="116"/>
  <c r="I60" i="116"/>
  <c r="J60" i="116"/>
  <c r="K60" i="116"/>
  <c r="L60" i="116"/>
  <c r="M60" i="116"/>
  <c r="N60" i="116"/>
  <c r="O60" i="116"/>
  <c r="P60" i="116"/>
  <c r="Q60" i="116"/>
  <c r="R60" i="116"/>
  <c r="S60" i="116"/>
  <c r="T60" i="116"/>
  <c r="U60" i="116"/>
  <c r="V60" i="116"/>
  <c r="W60" i="116"/>
  <c r="X60" i="116"/>
  <c r="C61" i="116"/>
  <c r="D61" i="116"/>
  <c r="E61" i="116"/>
  <c r="F61" i="116"/>
  <c r="G61" i="116"/>
  <c r="H61" i="116"/>
  <c r="I61" i="116"/>
  <c r="J61" i="116"/>
  <c r="K61" i="116"/>
  <c r="L61" i="116"/>
  <c r="M61" i="116"/>
  <c r="N61" i="116"/>
  <c r="O61" i="116"/>
  <c r="P61" i="116"/>
  <c r="Q61" i="116"/>
  <c r="R61" i="116"/>
  <c r="S61" i="116"/>
  <c r="T61" i="116"/>
  <c r="U61" i="116"/>
  <c r="V61" i="116"/>
  <c r="W61" i="116"/>
  <c r="X61" i="116"/>
  <c r="C63" i="116"/>
  <c r="D63" i="116"/>
  <c r="E63" i="116"/>
  <c r="F63" i="116"/>
  <c r="G63" i="116"/>
  <c r="H63" i="116"/>
  <c r="I63" i="116"/>
  <c r="J63" i="116"/>
  <c r="K63" i="116"/>
  <c r="L63" i="116"/>
  <c r="M63" i="116"/>
  <c r="N63" i="116"/>
  <c r="O63" i="116"/>
  <c r="P63" i="116"/>
  <c r="Q63" i="116"/>
  <c r="R63" i="116"/>
  <c r="S63" i="116"/>
  <c r="T63" i="116"/>
  <c r="U63" i="116"/>
  <c r="V63" i="116"/>
  <c r="W63" i="116"/>
  <c r="X63" i="116"/>
  <c r="C65" i="116"/>
  <c r="D65" i="116"/>
  <c r="E65" i="116"/>
  <c r="F65" i="116"/>
  <c r="G65" i="116"/>
  <c r="H65" i="116"/>
  <c r="I65" i="116"/>
  <c r="J65" i="116"/>
  <c r="K65" i="116"/>
  <c r="L65" i="116"/>
  <c r="M65" i="116"/>
  <c r="N65" i="116"/>
  <c r="O65" i="116"/>
  <c r="P65" i="116"/>
  <c r="Q65" i="116"/>
  <c r="R65" i="116"/>
  <c r="S65" i="116"/>
  <c r="T65" i="116"/>
  <c r="U65" i="116"/>
  <c r="V65" i="116"/>
  <c r="W65" i="116"/>
  <c r="X65" i="116"/>
  <c r="C66" i="116"/>
  <c r="D66" i="116"/>
  <c r="E66" i="116"/>
  <c r="F66" i="116"/>
  <c r="G66" i="116"/>
  <c r="H66" i="116"/>
  <c r="I66" i="116"/>
  <c r="J66" i="116"/>
  <c r="K66" i="116"/>
  <c r="L66" i="116"/>
  <c r="M66" i="116"/>
  <c r="N66" i="116"/>
  <c r="O66" i="116"/>
  <c r="P66" i="116"/>
  <c r="Q66" i="116"/>
  <c r="R66" i="116"/>
  <c r="S66" i="116"/>
  <c r="T66" i="116"/>
  <c r="U66" i="116"/>
  <c r="V66" i="116"/>
  <c r="W66" i="116"/>
  <c r="X66" i="116"/>
  <c r="C67" i="116"/>
  <c r="D67" i="116"/>
  <c r="E67" i="116"/>
  <c r="F67" i="116"/>
  <c r="G67" i="116"/>
  <c r="H67" i="116"/>
  <c r="I67" i="116"/>
  <c r="J67" i="116"/>
  <c r="K67" i="116"/>
  <c r="L67" i="116"/>
  <c r="M67" i="116"/>
  <c r="N67" i="116"/>
  <c r="O67" i="116"/>
  <c r="P67" i="116"/>
  <c r="Q67" i="116"/>
  <c r="R67" i="116"/>
  <c r="S67" i="116"/>
  <c r="T67" i="116"/>
  <c r="U67" i="116"/>
  <c r="V67" i="116"/>
  <c r="W67" i="116"/>
  <c r="X67" i="116"/>
  <c r="C68" i="116"/>
  <c r="D68" i="116"/>
  <c r="E68" i="116"/>
  <c r="F68" i="116"/>
  <c r="G68" i="116"/>
  <c r="H68" i="116"/>
  <c r="I68" i="116"/>
  <c r="J68" i="116"/>
  <c r="K68" i="116"/>
  <c r="L68" i="116"/>
  <c r="M68" i="116"/>
  <c r="N68" i="116"/>
  <c r="O68" i="116"/>
  <c r="P68" i="116"/>
  <c r="Q68" i="116"/>
  <c r="R68" i="116"/>
  <c r="S68" i="116"/>
  <c r="T68" i="116"/>
  <c r="U68" i="116"/>
  <c r="V68" i="116"/>
  <c r="W68" i="116"/>
  <c r="X68" i="116"/>
  <c r="C69" i="116"/>
  <c r="D69" i="116"/>
  <c r="E69" i="116"/>
  <c r="F69" i="116"/>
  <c r="G69" i="116"/>
  <c r="H69" i="116"/>
  <c r="I69" i="116"/>
  <c r="J69" i="116"/>
  <c r="K69" i="116"/>
  <c r="L69" i="116"/>
  <c r="M69" i="116"/>
  <c r="N69" i="116"/>
  <c r="O69" i="116"/>
  <c r="P69" i="116"/>
  <c r="Q69" i="116"/>
  <c r="R69" i="116"/>
  <c r="S69" i="116"/>
  <c r="T69" i="116"/>
  <c r="U69" i="116"/>
  <c r="V69" i="116"/>
  <c r="W69" i="116"/>
  <c r="X69" i="116"/>
  <c r="C70" i="116"/>
  <c r="D70" i="116"/>
  <c r="E70" i="116"/>
  <c r="F70" i="116"/>
  <c r="G70" i="116"/>
  <c r="H70" i="116"/>
  <c r="I70" i="116"/>
  <c r="J70" i="116"/>
  <c r="K70" i="116"/>
  <c r="L70" i="116"/>
  <c r="M70" i="116"/>
  <c r="N70" i="116"/>
  <c r="O70" i="116"/>
  <c r="P70" i="116"/>
  <c r="Q70" i="116"/>
  <c r="R70" i="116"/>
  <c r="S70" i="116"/>
  <c r="T70" i="116"/>
  <c r="U70" i="116"/>
  <c r="V70" i="116"/>
  <c r="W70" i="116"/>
  <c r="X70" i="116"/>
  <c r="C71" i="116"/>
  <c r="D71" i="116"/>
  <c r="E71" i="116"/>
  <c r="F71" i="116"/>
  <c r="G71" i="116"/>
  <c r="H71" i="116"/>
  <c r="I71" i="116"/>
  <c r="J71" i="116"/>
  <c r="K71" i="116"/>
  <c r="L71" i="116"/>
  <c r="M71" i="116"/>
  <c r="N71" i="116"/>
  <c r="O71" i="116"/>
  <c r="P71" i="116"/>
  <c r="Q71" i="116"/>
  <c r="R71" i="116"/>
  <c r="S71" i="116"/>
  <c r="T71" i="116"/>
  <c r="U71" i="116"/>
  <c r="V71" i="116"/>
  <c r="W71" i="116"/>
  <c r="X71" i="116"/>
  <c r="C72" i="116"/>
  <c r="D72" i="116"/>
  <c r="E72" i="116"/>
  <c r="F72" i="116"/>
  <c r="G72" i="116"/>
  <c r="H72" i="116"/>
  <c r="I72" i="116"/>
  <c r="J72" i="116"/>
  <c r="K72" i="116"/>
  <c r="L72" i="116"/>
  <c r="M72" i="116"/>
  <c r="N72" i="116"/>
  <c r="O72" i="116"/>
  <c r="P72" i="116"/>
  <c r="Q72" i="116"/>
  <c r="R72" i="116"/>
  <c r="S72" i="116"/>
  <c r="T72" i="116"/>
  <c r="U72" i="116"/>
  <c r="V72" i="116"/>
  <c r="W72" i="116"/>
  <c r="X72" i="116"/>
  <c r="C73" i="116"/>
  <c r="D73" i="116"/>
  <c r="E73" i="116"/>
  <c r="F73" i="116"/>
  <c r="G73" i="116"/>
  <c r="H73" i="116"/>
  <c r="I73" i="116"/>
  <c r="J73" i="116"/>
  <c r="K73" i="116"/>
  <c r="L73" i="116"/>
  <c r="M73" i="116"/>
  <c r="N73" i="116"/>
  <c r="O73" i="116"/>
  <c r="P73" i="116"/>
  <c r="Q73" i="116"/>
  <c r="R73" i="116"/>
  <c r="S73" i="116"/>
  <c r="T73" i="116"/>
  <c r="U73" i="116"/>
  <c r="V73" i="116"/>
  <c r="W73" i="116"/>
  <c r="X73" i="116"/>
  <c r="C74" i="116"/>
  <c r="D74" i="116"/>
  <c r="E74" i="116"/>
  <c r="F74" i="116"/>
  <c r="G74" i="116"/>
  <c r="H74" i="116"/>
  <c r="I74" i="116"/>
  <c r="J74" i="116"/>
  <c r="K74" i="116"/>
  <c r="L74" i="116"/>
  <c r="M74" i="116"/>
  <c r="N74" i="116"/>
  <c r="O74" i="116"/>
  <c r="P74" i="116"/>
  <c r="Q74" i="116"/>
  <c r="R74" i="116"/>
  <c r="S74" i="116"/>
  <c r="T74" i="116"/>
  <c r="U74" i="116"/>
  <c r="V74" i="116"/>
  <c r="W74" i="116"/>
  <c r="X74" i="116"/>
  <c r="C75" i="116"/>
  <c r="D75" i="116"/>
  <c r="E75" i="116"/>
  <c r="F75" i="116"/>
  <c r="G75" i="116"/>
  <c r="H75" i="116"/>
  <c r="I75" i="116"/>
  <c r="J75" i="116"/>
  <c r="K75" i="116"/>
  <c r="L75" i="116"/>
  <c r="M75" i="116"/>
  <c r="N75" i="116"/>
  <c r="O75" i="116"/>
  <c r="P75" i="116"/>
  <c r="Q75" i="116"/>
  <c r="R75" i="116"/>
  <c r="S75" i="116"/>
  <c r="T75" i="116"/>
  <c r="U75" i="116"/>
  <c r="V75" i="116"/>
  <c r="W75" i="116"/>
  <c r="X75" i="116"/>
  <c r="C76" i="116"/>
  <c r="D76" i="116"/>
  <c r="E76" i="116"/>
  <c r="F76" i="116"/>
  <c r="G76" i="116"/>
  <c r="H76" i="116"/>
  <c r="I76" i="116"/>
  <c r="J76" i="116"/>
  <c r="K76" i="116"/>
  <c r="L76" i="116"/>
  <c r="M76" i="116"/>
  <c r="N76" i="116"/>
  <c r="O76" i="116"/>
  <c r="P76" i="116"/>
  <c r="Q76" i="116"/>
  <c r="R76" i="116"/>
  <c r="S76" i="116"/>
  <c r="T76" i="116"/>
  <c r="U76" i="116"/>
  <c r="V76" i="116"/>
  <c r="W76" i="116"/>
  <c r="X76" i="116"/>
  <c r="C77" i="116"/>
  <c r="D77" i="116"/>
  <c r="E77" i="116"/>
  <c r="F77" i="116"/>
  <c r="G77" i="116"/>
  <c r="H77" i="116"/>
  <c r="I77" i="116"/>
  <c r="J77" i="116"/>
  <c r="K77" i="116"/>
  <c r="L77" i="116"/>
  <c r="M77" i="116"/>
  <c r="N77" i="116"/>
  <c r="O77" i="116"/>
  <c r="P77" i="116"/>
  <c r="Q77" i="116"/>
  <c r="R77" i="116"/>
  <c r="S77" i="116"/>
  <c r="T77" i="116"/>
  <c r="U77" i="116"/>
  <c r="V77" i="116"/>
  <c r="W77" i="116"/>
  <c r="X77" i="116"/>
  <c r="C78" i="116"/>
  <c r="D78" i="116"/>
  <c r="E78" i="116"/>
  <c r="F78" i="116"/>
  <c r="G78" i="116"/>
  <c r="H78" i="116"/>
  <c r="I78" i="116"/>
  <c r="J78" i="116"/>
  <c r="K78" i="116"/>
  <c r="L78" i="116"/>
  <c r="M78" i="116"/>
  <c r="N78" i="116"/>
  <c r="O78" i="116"/>
  <c r="P78" i="116"/>
  <c r="Q78" i="116"/>
  <c r="R78" i="116"/>
  <c r="S78" i="116"/>
  <c r="T78" i="116"/>
  <c r="U78" i="116"/>
  <c r="V78" i="116"/>
  <c r="W78" i="116"/>
  <c r="X78" i="116"/>
  <c r="C79" i="116"/>
  <c r="D79" i="116"/>
  <c r="E79" i="116"/>
  <c r="F79" i="116"/>
  <c r="G79" i="116"/>
  <c r="H79" i="116"/>
  <c r="I79" i="116"/>
  <c r="J79" i="116"/>
  <c r="K79" i="116"/>
  <c r="L79" i="116"/>
  <c r="M79" i="116"/>
  <c r="N79" i="116"/>
  <c r="O79" i="116"/>
  <c r="P79" i="116"/>
  <c r="Q79" i="116"/>
  <c r="R79" i="116"/>
  <c r="S79" i="116"/>
  <c r="T79" i="116"/>
  <c r="U79" i="116"/>
  <c r="V79" i="116"/>
  <c r="W79" i="116"/>
  <c r="X79" i="116"/>
  <c r="C80" i="116"/>
  <c r="D80" i="116"/>
  <c r="E80" i="116"/>
  <c r="F80" i="116"/>
  <c r="G80" i="116"/>
  <c r="H80" i="116"/>
  <c r="I80" i="116"/>
  <c r="J80" i="116"/>
  <c r="K80" i="116"/>
  <c r="L80" i="116"/>
  <c r="M80" i="116"/>
  <c r="N80" i="116"/>
  <c r="O80" i="116"/>
  <c r="P80" i="116"/>
  <c r="Q80" i="116"/>
  <c r="R80" i="116"/>
  <c r="S80" i="116"/>
  <c r="T80" i="116"/>
  <c r="U80" i="116"/>
  <c r="V80" i="116"/>
  <c r="W80" i="116"/>
  <c r="X80" i="116"/>
  <c r="C81" i="116"/>
  <c r="D81" i="116"/>
  <c r="E81" i="116"/>
  <c r="F81" i="116"/>
  <c r="G81" i="116"/>
  <c r="H81" i="116"/>
  <c r="I81" i="116"/>
  <c r="J81" i="116"/>
  <c r="K81" i="116"/>
  <c r="L81" i="116"/>
  <c r="M81" i="116"/>
  <c r="N81" i="116"/>
  <c r="O81" i="116"/>
  <c r="P81" i="116"/>
  <c r="Q81" i="116"/>
  <c r="R81" i="116"/>
  <c r="S81" i="116"/>
  <c r="T81" i="116"/>
  <c r="U81" i="116"/>
  <c r="V81" i="116"/>
  <c r="W81" i="116"/>
  <c r="X81" i="116"/>
  <c r="C82" i="116"/>
  <c r="D82" i="116"/>
  <c r="E82" i="116"/>
  <c r="F82" i="116"/>
  <c r="G82" i="116"/>
  <c r="H82" i="116"/>
  <c r="I82" i="116"/>
  <c r="J82" i="116"/>
  <c r="K82" i="116"/>
  <c r="L82" i="116"/>
  <c r="M82" i="116"/>
  <c r="N82" i="116"/>
  <c r="O82" i="116"/>
  <c r="P82" i="116"/>
  <c r="Q82" i="116"/>
  <c r="R82" i="116"/>
  <c r="S82" i="116"/>
  <c r="T82" i="116"/>
  <c r="U82" i="116"/>
  <c r="V82" i="116"/>
  <c r="W82" i="116"/>
  <c r="X82" i="116"/>
  <c r="C83" i="116"/>
  <c r="D83" i="116"/>
  <c r="E83" i="116"/>
  <c r="F83" i="116"/>
  <c r="G83" i="116"/>
  <c r="H83" i="116"/>
  <c r="I83" i="116"/>
  <c r="J83" i="116"/>
  <c r="K83" i="116"/>
  <c r="L83" i="116"/>
  <c r="M83" i="116"/>
  <c r="N83" i="116"/>
  <c r="O83" i="116"/>
  <c r="P83" i="116"/>
  <c r="Q83" i="116"/>
  <c r="R83" i="116"/>
  <c r="S83" i="116"/>
  <c r="T83" i="116"/>
  <c r="U83" i="116"/>
  <c r="V83" i="116"/>
  <c r="W83" i="116"/>
  <c r="X83" i="116"/>
  <c r="C84" i="116"/>
  <c r="D84" i="116"/>
  <c r="E84" i="116"/>
  <c r="F84" i="116"/>
  <c r="G84" i="116"/>
  <c r="H84" i="116"/>
  <c r="I84" i="116"/>
  <c r="J84" i="116"/>
  <c r="K84" i="116"/>
  <c r="L84" i="116"/>
  <c r="M84" i="116"/>
  <c r="N84" i="116"/>
  <c r="O84" i="116"/>
  <c r="P84" i="116"/>
  <c r="Q84" i="116"/>
  <c r="R84" i="116"/>
  <c r="S84" i="116"/>
  <c r="T84" i="116"/>
  <c r="U84" i="116"/>
  <c r="V84" i="116"/>
  <c r="W84" i="116"/>
  <c r="X84" i="116"/>
  <c r="C85" i="116"/>
  <c r="D85" i="116"/>
  <c r="E85" i="116"/>
  <c r="F85" i="116"/>
  <c r="G85" i="116"/>
  <c r="H85" i="116"/>
  <c r="I85" i="116"/>
  <c r="J85" i="116"/>
  <c r="K85" i="116"/>
  <c r="L85" i="116"/>
  <c r="M85" i="116"/>
  <c r="N85" i="116"/>
  <c r="O85" i="116"/>
  <c r="P85" i="116"/>
  <c r="Q85" i="116"/>
  <c r="R85" i="116"/>
  <c r="S85" i="116"/>
  <c r="T85" i="116"/>
  <c r="U85" i="116"/>
  <c r="V85" i="116"/>
  <c r="W85" i="116"/>
  <c r="X85" i="116"/>
  <c r="C86" i="116"/>
  <c r="D86" i="116"/>
  <c r="E86" i="116"/>
  <c r="F86" i="116"/>
  <c r="G86" i="116"/>
  <c r="H86" i="116"/>
  <c r="I86" i="116"/>
  <c r="J86" i="116"/>
  <c r="K86" i="116"/>
  <c r="L86" i="116"/>
  <c r="M86" i="116"/>
  <c r="N86" i="116"/>
  <c r="O86" i="116"/>
  <c r="P86" i="116"/>
  <c r="Q86" i="116"/>
  <c r="R86" i="116"/>
  <c r="S86" i="116"/>
  <c r="T86" i="116"/>
  <c r="U86" i="116"/>
  <c r="V86" i="116"/>
  <c r="W86" i="116"/>
  <c r="X86" i="116"/>
  <c r="C87" i="116"/>
  <c r="D87" i="116"/>
  <c r="E87" i="116"/>
  <c r="F87" i="116"/>
  <c r="G87" i="116"/>
  <c r="H87" i="116"/>
  <c r="I87" i="116"/>
  <c r="J87" i="116"/>
  <c r="K87" i="116"/>
  <c r="L87" i="116"/>
  <c r="M87" i="116"/>
  <c r="N87" i="116"/>
  <c r="O87" i="116"/>
  <c r="P87" i="116"/>
  <c r="Q87" i="116"/>
  <c r="R87" i="116"/>
  <c r="S87" i="116"/>
  <c r="T87" i="116"/>
  <c r="U87" i="116"/>
  <c r="V87" i="116"/>
  <c r="W87" i="116"/>
  <c r="X87" i="116"/>
  <c r="C88" i="116"/>
  <c r="D88" i="116"/>
  <c r="E88" i="116"/>
  <c r="F88" i="116"/>
  <c r="G88" i="116"/>
  <c r="H88" i="116"/>
  <c r="I88" i="116"/>
  <c r="J88" i="116"/>
  <c r="K88" i="116"/>
  <c r="L88" i="116"/>
  <c r="M88" i="116"/>
  <c r="N88" i="116"/>
  <c r="O88" i="116"/>
  <c r="P88" i="116"/>
  <c r="Q88" i="116"/>
  <c r="R88" i="116"/>
  <c r="S88" i="116"/>
  <c r="T88" i="116"/>
  <c r="U88" i="116"/>
  <c r="V88" i="116"/>
  <c r="W88" i="116"/>
  <c r="X88" i="116"/>
  <c r="C89" i="116"/>
  <c r="D89" i="116"/>
  <c r="E89" i="116"/>
  <c r="F89" i="116"/>
  <c r="G89" i="116"/>
  <c r="H89" i="116"/>
  <c r="I89" i="116"/>
  <c r="J89" i="116"/>
  <c r="K89" i="116"/>
  <c r="L89" i="116"/>
  <c r="M89" i="116"/>
  <c r="N89" i="116"/>
  <c r="O89" i="116"/>
  <c r="P89" i="116"/>
  <c r="Q89" i="116"/>
  <c r="R89" i="116"/>
  <c r="S89" i="116"/>
  <c r="T89" i="116"/>
  <c r="U89" i="116"/>
  <c r="V89" i="116"/>
  <c r="W89" i="116"/>
  <c r="X89" i="116"/>
  <c r="C90" i="116"/>
  <c r="D90" i="116"/>
  <c r="E90" i="116"/>
  <c r="F90" i="116"/>
  <c r="G90" i="116"/>
  <c r="H90" i="116"/>
  <c r="I90" i="116"/>
  <c r="J90" i="116"/>
  <c r="K90" i="116"/>
  <c r="L90" i="116"/>
  <c r="M90" i="116"/>
  <c r="N90" i="116"/>
  <c r="O90" i="116"/>
  <c r="P90" i="116"/>
  <c r="Q90" i="116"/>
  <c r="R90" i="116"/>
  <c r="S90" i="116"/>
  <c r="T90" i="116"/>
  <c r="U90" i="116"/>
  <c r="V90" i="116"/>
  <c r="W90" i="116"/>
  <c r="X90" i="116"/>
  <c r="C91" i="116"/>
  <c r="D91" i="116"/>
  <c r="E91" i="116"/>
  <c r="F91" i="116"/>
  <c r="G91" i="116"/>
  <c r="H91" i="116"/>
  <c r="I91" i="116"/>
  <c r="J91" i="116"/>
  <c r="K91" i="116"/>
  <c r="L91" i="116"/>
  <c r="M91" i="116"/>
  <c r="N91" i="116"/>
  <c r="O91" i="116"/>
  <c r="P91" i="116"/>
  <c r="Q91" i="116"/>
  <c r="R91" i="116"/>
  <c r="S91" i="116"/>
  <c r="T91" i="116"/>
  <c r="U91" i="116"/>
  <c r="V91" i="116"/>
  <c r="W91" i="116"/>
  <c r="X91" i="116"/>
  <c r="C92" i="116"/>
  <c r="D92" i="116"/>
  <c r="E92" i="116"/>
  <c r="F92" i="116"/>
  <c r="G92" i="116"/>
  <c r="H92" i="116"/>
  <c r="I92" i="116"/>
  <c r="J92" i="116"/>
  <c r="K92" i="116"/>
  <c r="L92" i="116"/>
  <c r="M92" i="116"/>
  <c r="N92" i="116"/>
  <c r="O92" i="116"/>
  <c r="P92" i="116"/>
  <c r="Q92" i="116"/>
  <c r="R92" i="116"/>
  <c r="S92" i="116"/>
  <c r="T92" i="116"/>
  <c r="U92" i="116"/>
  <c r="V92" i="116"/>
  <c r="W92" i="116"/>
  <c r="X92" i="116"/>
  <c r="C93" i="116"/>
  <c r="D93" i="116"/>
  <c r="E93" i="116"/>
  <c r="F93" i="116"/>
  <c r="G93" i="116"/>
  <c r="H93" i="116"/>
  <c r="I93" i="116"/>
  <c r="J93" i="116"/>
  <c r="K93" i="116"/>
  <c r="L93" i="116"/>
  <c r="M93" i="116"/>
  <c r="N93" i="116"/>
  <c r="O93" i="116"/>
  <c r="P93" i="116"/>
  <c r="Q93" i="116"/>
  <c r="R93" i="116"/>
  <c r="S93" i="116"/>
  <c r="T93" i="116"/>
  <c r="U93" i="116"/>
  <c r="V93" i="116"/>
  <c r="W93" i="116"/>
  <c r="X93" i="116"/>
  <c r="C94" i="116"/>
  <c r="D94" i="116"/>
  <c r="E94" i="116"/>
  <c r="F94" i="116"/>
  <c r="G94" i="116"/>
  <c r="H94" i="116"/>
  <c r="I94" i="116"/>
  <c r="J94" i="116"/>
  <c r="K94" i="116"/>
  <c r="L94" i="116"/>
  <c r="M94" i="116"/>
  <c r="N94" i="116"/>
  <c r="O94" i="116"/>
  <c r="P94" i="116"/>
  <c r="Q94" i="116"/>
  <c r="R94" i="116"/>
  <c r="S94" i="116"/>
  <c r="T94" i="116"/>
  <c r="U94" i="116"/>
  <c r="V94" i="116"/>
  <c r="W94" i="116"/>
  <c r="X94" i="116"/>
  <c r="C95" i="116"/>
  <c r="D95" i="116"/>
  <c r="E95" i="116"/>
  <c r="F95" i="116"/>
  <c r="G95" i="116"/>
  <c r="H95" i="116"/>
  <c r="I95" i="116"/>
  <c r="J95" i="116"/>
  <c r="K95" i="116"/>
  <c r="L95" i="116"/>
  <c r="M95" i="116"/>
  <c r="N95" i="116"/>
  <c r="O95" i="116"/>
  <c r="P95" i="116"/>
  <c r="Q95" i="116"/>
  <c r="R95" i="116"/>
  <c r="S95" i="116"/>
  <c r="T95" i="116"/>
  <c r="U95" i="116"/>
  <c r="V95" i="116"/>
  <c r="W95" i="116"/>
  <c r="X95" i="116"/>
  <c r="C96" i="116"/>
  <c r="D96" i="116"/>
  <c r="E96" i="116"/>
  <c r="F96" i="116"/>
  <c r="G96" i="116"/>
  <c r="H96" i="116"/>
  <c r="I96" i="116"/>
  <c r="J96" i="116"/>
  <c r="K96" i="116"/>
  <c r="L96" i="116"/>
  <c r="M96" i="116"/>
  <c r="N96" i="116"/>
  <c r="O96" i="116"/>
  <c r="P96" i="116"/>
  <c r="Q96" i="116"/>
  <c r="R96" i="116"/>
  <c r="S96" i="116"/>
  <c r="T96" i="116"/>
  <c r="U96" i="116"/>
  <c r="V96" i="116"/>
  <c r="W96" i="116"/>
  <c r="X96" i="116"/>
  <c r="C97" i="116"/>
  <c r="D97" i="116"/>
  <c r="E97" i="116"/>
  <c r="F97" i="116"/>
  <c r="G97" i="116"/>
  <c r="H97" i="116"/>
  <c r="I97" i="116"/>
  <c r="J97" i="116"/>
  <c r="K97" i="116"/>
  <c r="L97" i="116"/>
  <c r="M97" i="116"/>
  <c r="N97" i="116"/>
  <c r="O97" i="116"/>
  <c r="P97" i="116"/>
  <c r="Q97" i="116"/>
  <c r="R97" i="116"/>
  <c r="S97" i="116"/>
  <c r="T97" i="116"/>
  <c r="U97" i="116"/>
  <c r="V97" i="116"/>
  <c r="W97" i="116"/>
  <c r="X97" i="116"/>
  <c r="C99" i="116"/>
  <c r="D99" i="116"/>
  <c r="E99" i="116"/>
  <c r="F99" i="116"/>
  <c r="G99" i="116"/>
  <c r="H99" i="116"/>
  <c r="I99" i="116"/>
  <c r="J99" i="116"/>
  <c r="K99" i="116"/>
  <c r="L99" i="116"/>
  <c r="M99" i="116"/>
  <c r="N99" i="116"/>
  <c r="O99" i="116"/>
  <c r="P99" i="116"/>
  <c r="Q99" i="116"/>
  <c r="R99" i="116"/>
  <c r="S99" i="116"/>
  <c r="T99" i="116"/>
  <c r="U99" i="116"/>
  <c r="V99" i="116"/>
  <c r="W99" i="116"/>
  <c r="X99" i="116"/>
  <c r="C100" i="116"/>
  <c r="D100" i="116"/>
  <c r="E100" i="116"/>
  <c r="F100" i="116"/>
  <c r="G100" i="116"/>
  <c r="H100" i="116"/>
  <c r="I100" i="116"/>
  <c r="J100" i="116"/>
  <c r="K100" i="116"/>
  <c r="L100" i="116"/>
  <c r="M100" i="116"/>
  <c r="N100" i="116"/>
  <c r="O100" i="116"/>
  <c r="P100" i="116"/>
  <c r="Q100" i="116"/>
  <c r="R100" i="116"/>
  <c r="S100" i="116"/>
  <c r="T100" i="116"/>
  <c r="U100" i="116"/>
  <c r="V100" i="116"/>
  <c r="W100" i="116"/>
  <c r="X100" i="116"/>
  <c r="C101" i="116"/>
  <c r="D101" i="116"/>
  <c r="E101" i="116"/>
  <c r="F101" i="116"/>
  <c r="G101" i="116"/>
  <c r="H101" i="116"/>
  <c r="I101" i="116"/>
  <c r="J101" i="116"/>
  <c r="K101" i="116"/>
  <c r="L101" i="116"/>
  <c r="M101" i="116"/>
  <c r="N101" i="116"/>
  <c r="O101" i="116"/>
  <c r="P101" i="116"/>
  <c r="Q101" i="116"/>
  <c r="R101" i="116"/>
  <c r="S101" i="116"/>
  <c r="T101" i="116"/>
  <c r="U101" i="116"/>
  <c r="V101" i="116"/>
  <c r="W101" i="116"/>
  <c r="X101" i="116"/>
  <c r="C103" i="116"/>
  <c r="D103" i="116"/>
  <c r="E103" i="116"/>
  <c r="F103" i="116"/>
  <c r="G103" i="116"/>
  <c r="H103" i="116"/>
  <c r="I103" i="116"/>
  <c r="J103" i="116"/>
  <c r="K103" i="116"/>
  <c r="L103" i="116"/>
  <c r="M103" i="116"/>
  <c r="N103" i="116"/>
  <c r="O103" i="116"/>
  <c r="P103" i="116"/>
  <c r="Q103" i="116"/>
  <c r="R103" i="116"/>
  <c r="S103" i="116"/>
  <c r="T103" i="116"/>
  <c r="U103" i="116"/>
  <c r="V103" i="116"/>
  <c r="W103" i="116"/>
  <c r="X103" i="116"/>
  <c r="C104" i="116"/>
  <c r="D104" i="116"/>
  <c r="E104" i="116"/>
  <c r="F104" i="116"/>
  <c r="G104" i="116"/>
  <c r="H104" i="116"/>
  <c r="I104" i="116"/>
  <c r="J104" i="116"/>
  <c r="K104" i="116"/>
  <c r="L104" i="116"/>
  <c r="M104" i="116"/>
  <c r="N104" i="116"/>
  <c r="O104" i="116"/>
  <c r="P104" i="116"/>
  <c r="Q104" i="116"/>
  <c r="R104" i="116"/>
  <c r="S104" i="116"/>
  <c r="T104" i="116"/>
  <c r="U104" i="116"/>
  <c r="V104" i="116"/>
  <c r="W104" i="116"/>
  <c r="X104" i="116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X19" i="13"/>
  <c r="X21" i="13"/>
  <c r="W19" i="13"/>
  <c r="W21" i="13"/>
  <c r="V19" i="13"/>
  <c r="V21" i="13"/>
  <c r="U19" i="13"/>
  <c r="U21" i="13"/>
  <c r="T19" i="13"/>
  <c r="T21" i="13"/>
  <c r="S19" i="13"/>
  <c r="S21" i="13"/>
  <c r="R19" i="13"/>
  <c r="R21" i="13"/>
  <c r="Q19" i="13"/>
  <c r="Q21" i="13"/>
  <c r="P19" i="13"/>
  <c r="P21" i="13"/>
  <c r="O19" i="13"/>
  <c r="O21" i="13"/>
  <c r="N19" i="13"/>
  <c r="N21" i="13"/>
  <c r="M19" i="13"/>
  <c r="M21" i="13"/>
  <c r="L19" i="13"/>
  <c r="L21" i="13"/>
  <c r="K19" i="13"/>
  <c r="K21" i="13"/>
  <c r="J19" i="13"/>
  <c r="J21" i="13"/>
  <c r="I19" i="13"/>
  <c r="I21" i="13"/>
  <c r="H19" i="13"/>
  <c r="H21" i="13"/>
  <c r="G19" i="13"/>
  <c r="G21" i="13"/>
  <c r="F19" i="13"/>
  <c r="F21" i="13"/>
  <c r="E19" i="13"/>
  <c r="E21" i="13"/>
  <c r="D19" i="13"/>
  <c r="D21" i="13"/>
  <c r="C19" i="13"/>
  <c r="C21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X29" i="159"/>
  <c r="W29" i="159"/>
  <c r="V29" i="159"/>
  <c r="U29" i="159"/>
  <c r="T29" i="159"/>
  <c r="S29" i="159"/>
  <c r="R29" i="159"/>
  <c r="Q29" i="159"/>
  <c r="P29" i="159"/>
  <c r="O29" i="159"/>
  <c r="N29" i="159"/>
  <c r="M29" i="159"/>
  <c r="L29" i="159"/>
  <c r="K29" i="159"/>
  <c r="J29" i="159"/>
  <c r="I29" i="159"/>
  <c r="H29" i="159"/>
  <c r="G29" i="159"/>
  <c r="F29" i="159"/>
  <c r="E29" i="159"/>
  <c r="D29" i="159"/>
  <c r="C29" i="159"/>
  <c r="X28" i="159"/>
  <c r="W28" i="159"/>
  <c r="V28" i="159"/>
  <c r="U28" i="159"/>
  <c r="T28" i="159"/>
  <c r="S28" i="159"/>
  <c r="R28" i="159"/>
  <c r="Q28" i="159"/>
  <c r="P28" i="159"/>
  <c r="O28" i="159"/>
  <c r="N28" i="159"/>
  <c r="M28" i="159"/>
  <c r="L28" i="159"/>
  <c r="K28" i="159"/>
  <c r="J28" i="159"/>
  <c r="I28" i="159"/>
  <c r="H28" i="159"/>
  <c r="G28" i="159"/>
  <c r="F28" i="159"/>
  <c r="E28" i="159"/>
  <c r="D28" i="159"/>
  <c r="C28" i="159"/>
  <c r="X27" i="159"/>
  <c r="W27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X25" i="159"/>
  <c r="W25" i="159"/>
  <c r="V25" i="159"/>
  <c r="U25" i="159"/>
  <c r="T25" i="159"/>
  <c r="S25" i="159"/>
  <c r="R25" i="159"/>
  <c r="Q25" i="159"/>
  <c r="P25" i="159"/>
  <c r="O25" i="159"/>
  <c r="N25" i="159"/>
  <c r="M25" i="159"/>
  <c r="L25" i="159"/>
  <c r="K25" i="159"/>
  <c r="J25" i="159"/>
  <c r="I25" i="159"/>
  <c r="H25" i="159"/>
  <c r="G25" i="159"/>
  <c r="F25" i="159"/>
  <c r="E25" i="159"/>
  <c r="D25" i="159"/>
  <c r="C25" i="159"/>
  <c r="X24" i="159"/>
  <c r="W24" i="159"/>
  <c r="V24" i="159"/>
  <c r="U24" i="159"/>
  <c r="T24" i="159"/>
  <c r="S24" i="159"/>
  <c r="R24" i="159"/>
  <c r="Q24" i="159"/>
  <c r="P24" i="159"/>
  <c r="O24" i="159"/>
  <c r="N24" i="159"/>
  <c r="M24" i="159"/>
  <c r="L24" i="159"/>
  <c r="K24" i="159"/>
  <c r="J24" i="159"/>
  <c r="I24" i="159"/>
  <c r="H24" i="159"/>
  <c r="G24" i="159"/>
  <c r="F24" i="159"/>
  <c r="E24" i="159"/>
  <c r="D24" i="159"/>
  <c r="C24" i="159"/>
  <c r="X23" i="159"/>
  <c r="W23" i="159"/>
  <c r="V23" i="159"/>
  <c r="U23" i="159"/>
  <c r="T23" i="159"/>
  <c r="S23" i="159"/>
  <c r="R23" i="159"/>
  <c r="Q23" i="159"/>
  <c r="P23" i="159"/>
  <c r="O23" i="159"/>
  <c r="N23" i="159"/>
  <c r="M23" i="159"/>
  <c r="L23" i="159"/>
  <c r="K23" i="159"/>
  <c r="J23" i="159"/>
  <c r="I23" i="159"/>
  <c r="H23" i="159"/>
  <c r="G23" i="159"/>
  <c r="F23" i="159"/>
  <c r="E23" i="159"/>
  <c r="D23" i="159"/>
  <c r="C23" i="159"/>
  <c r="X20" i="159"/>
  <c r="W20" i="159"/>
  <c r="V20" i="159"/>
  <c r="U20" i="159"/>
  <c r="T20" i="159"/>
  <c r="S20" i="159"/>
  <c r="R20" i="159"/>
  <c r="Q20" i="159"/>
  <c r="P20" i="159"/>
  <c r="O20" i="159"/>
  <c r="N20" i="159"/>
  <c r="M20" i="159"/>
  <c r="L20" i="159"/>
  <c r="K20" i="159"/>
  <c r="J20" i="159"/>
  <c r="I20" i="159"/>
  <c r="H20" i="159"/>
  <c r="G20" i="159"/>
  <c r="F20" i="159"/>
  <c r="E20" i="159"/>
  <c r="D20" i="159"/>
  <c r="C20" i="159"/>
  <c r="X19" i="159"/>
  <c r="X21" i="159"/>
  <c r="W19" i="159"/>
  <c r="W21" i="159"/>
  <c r="V19" i="159"/>
  <c r="V21" i="159"/>
  <c r="U19" i="159"/>
  <c r="U21" i="159"/>
  <c r="T19" i="159"/>
  <c r="T21" i="159"/>
  <c r="S19" i="159"/>
  <c r="S21" i="159"/>
  <c r="R19" i="159"/>
  <c r="R21" i="159"/>
  <c r="Q19" i="159"/>
  <c r="Q21" i="159"/>
  <c r="P19" i="159"/>
  <c r="P21" i="159"/>
  <c r="O19" i="159"/>
  <c r="O21" i="159"/>
  <c r="N19" i="159"/>
  <c r="N21" i="159"/>
  <c r="M19" i="159"/>
  <c r="M21" i="159"/>
  <c r="L19" i="159"/>
  <c r="L21" i="159"/>
  <c r="K19" i="159"/>
  <c r="K21" i="159"/>
  <c r="J19" i="159"/>
  <c r="J21" i="159"/>
  <c r="I19" i="159"/>
  <c r="I21" i="159"/>
  <c r="H19" i="159"/>
  <c r="H21" i="159"/>
  <c r="G19" i="159"/>
  <c r="G21" i="159"/>
  <c r="F19" i="159"/>
  <c r="F21" i="159"/>
  <c r="E19" i="159"/>
  <c r="E21" i="159"/>
  <c r="D19" i="159"/>
  <c r="D21" i="159"/>
  <c r="C19" i="159"/>
  <c r="C21" i="159"/>
  <c r="X17" i="159"/>
  <c r="W17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X16" i="159"/>
  <c r="W16" i="159"/>
  <c r="V16" i="159"/>
  <c r="U16" i="159"/>
  <c r="T16" i="159"/>
  <c r="S16" i="159"/>
  <c r="R16" i="159"/>
  <c r="Q16" i="159"/>
  <c r="P16" i="159"/>
  <c r="O16" i="159"/>
  <c r="N16" i="159"/>
  <c r="M16" i="159"/>
  <c r="L16" i="159"/>
  <c r="K16" i="159"/>
  <c r="J16" i="159"/>
  <c r="I16" i="159"/>
  <c r="H16" i="159"/>
  <c r="G16" i="159"/>
  <c r="F16" i="159"/>
  <c r="E16" i="159"/>
  <c r="D16" i="159"/>
  <c r="C16" i="159"/>
  <c r="X15" i="159"/>
  <c r="W15" i="159"/>
  <c r="V15" i="159"/>
  <c r="U15" i="159"/>
  <c r="T15" i="159"/>
  <c r="S15" i="159"/>
  <c r="R15" i="159"/>
  <c r="Q15" i="159"/>
  <c r="P15" i="159"/>
  <c r="O15" i="159"/>
  <c r="N15" i="159"/>
  <c r="M15" i="159"/>
  <c r="L15" i="159"/>
  <c r="K15" i="159"/>
  <c r="J15" i="159"/>
  <c r="I15" i="159"/>
  <c r="H15" i="159"/>
  <c r="G15" i="159"/>
  <c r="F15" i="159"/>
  <c r="E15" i="159"/>
  <c r="D15" i="159"/>
  <c r="C15" i="159"/>
  <c r="X14" i="159"/>
  <c r="W14" i="159"/>
  <c r="V14" i="159"/>
  <c r="U14" i="159"/>
  <c r="T14" i="159"/>
  <c r="S14" i="159"/>
  <c r="R14" i="159"/>
  <c r="Q14" i="159"/>
  <c r="P14" i="159"/>
  <c r="O14" i="159"/>
  <c r="N14" i="159"/>
  <c r="M14" i="159"/>
  <c r="L14" i="159"/>
  <c r="K14" i="159"/>
  <c r="J14" i="159"/>
  <c r="I14" i="159"/>
  <c r="H14" i="159"/>
  <c r="G14" i="159"/>
  <c r="F14" i="159"/>
  <c r="E14" i="159"/>
  <c r="D14" i="159"/>
  <c r="C14" i="159"/>
  <c r="X13" i="159"/>
  <c r="W13" i="159"/>
  <c r="V13" i="159"/>
  <c r="U13" i="159"/>
  <c r="T13" i="159"/>
  <c r="S13" i="159"/>
  <c r="R13" i="159"/>
  <c r="Q13" i="159"/>
  <c r="P13" i="159"/>
  <c r="O13" i="159"/>
  <c r="N13" i="159"/>
  <c r="M13" i="159"/>
  <c r="L13" i="159"/>
  <c r="K13" i="159"/>
  <c r="J13" i="159"/>
  <c r="I13" i="159"/>
  <c r="H13" i="159"/>
  <c r="G13" i="159"/>
  <c r="F13" i="159"/>
  <c r="E13" i="159"/>
  <c r="D13" i="159"/>
  <c r="C13" i="159"/>
  <c r="X12" i="159"/>
  <c r="W12" i="159"/>
  <c r="V12" i="159"/>
  <c r="U12" i="159"/>
  <c r="T12" i="159"/>
  <c r="S12" i="159"/>
  <c r="R12" i="159"/>
  <c r="Q12" i="159"/>
  <c r="P12" i="159"/>
  <c r="O12" i="159"/>
  <c r="N12" i="159"/>
  <c r="M12" i="159"/>
  <c r="L12" i="159"/>
  <c r="K12" i="159"/>
  <c r="J12" i="159"/>
  <c r="I12" i="159"/>
  <c r="H12" i="159"/>
  <c r="G12" i="159"/>
  <c r="F12" i="159"/>
  <c r="E12" i="159"/>
  <c r="D12" i="159"/>
  <c r="C12" i="159"/>
  <c r="X11" i="159"/>
  <c r="W11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X9" i="159"/>
  <c r="W9" i="159"/>
  <c r="V9" i="159"/>
  <c r="U9" i="159"/>
  <c r="T9" i="159"/>
  <c r="S9" i="159"/>
  <c r="R9" i="159"/>
  <c r="Q9" i="159"/>
  <c r="P9" i="159"/>
  <c r="O9" i="159"/>
  <c r="N9" i="159"/>
  <c r="M9" i="159"/>
  <c r="L9" i="159"/>
  <c r="K9" i="159"/>
  <c r="J9" i="159"/>
  <c r="I9" i="159"/>
  <c r="H9" i="159"/>
  <c r="G9" i="159"/>
  <c r="F9" i="159"/>
  <c r="E9" i="159"/>
  <c r="D9" i="159"/>
  <c r="C9" i="159"/>
  <c r="X8" i="159"/>
  <c r="W8" i="159"/>
  <c r="V8" i="159"/>
  <c r="U8" i="159"/>
  <c r="T8" i="159"/>
  <c r="S8" i="159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X7" i="159"/>
  <c r="W7" i="159"/>
  <c r="V7" i="159"/>
  <c r="U7" i="159"/>
  <c r="T7" i="159"/>
  <c r="S7" i="159"/>
  <c r="R7" i="159"/>
  <c r="Q7" i="159"/>
  <c r="P7" i="159"/>
  <c r="O7" i="159"/>
  <c r="N7" i="159"/>
  <c r="M7" i="159"/>
  <c r="L7" i="159"/>
  <c r="K7" i="159"/>
  <c r="J7" i="159"/>
  <c r="I7" i="159"/>
  <c r="H7" i="159"/>
  <c r="G7" i="159"/>
  <c r="F7" i="159"/>
  <c r="E7" i="159"/>
  <c r="D7" i="159"/>
  <c r="C7" i="159"/>
  <c r="X6" i="159"/>
  <c r="W6" i="159"/>
  <c r="V6" i="159"/>
  <c r="U6" i="159"/>
  <c r="T6" i="159"/>
  <c r="S6" i="159"/>
  <c r="R6" i="159"/>
  <c r="Q6" i="159"/>
  <c r="P6" i="159"/>
  <c r="O6" i="159"/>
  <c r="N6" i="159"/>
  <c r="M6" i="159"/>
  <c r="L6" i="159"/>
  <c r="K6" i="159"/>
  <c r="J6" i="159"/>
  <c r="I6" i="159"/>
  <c r="H6" i="159"/>
  <c r="G6" i="159"/>
  <c r="F6" i="159"/>
  <c r="E6" i="159"/>
  <c r="D6" i="159"/>
  <c r="C6" i="159"/>
  <c r="X5" i="159"/>
  <c r="W5" i="159"/>
  <c r="V5" i="159"/>
  <c r="U5" i="159"/>
  <c r="T5" i="159"/>
  <c r="S5" i="159"/>
  <c r="R5" i="159"/>
  <c r="Q5" i="159"/>
  <c r="P5" i="159"/>
  <c r="O5" i="159"/>
  <c r="N5" i="159"/>
  <c r="M5" i="159"/>
  <c r="L5" i="159"/>
  <c r="K5" i="159"/>
  <c r="J5" i="159"/>
  <c r="I5" i="159"/>
  <c r="H5" i="159"/>
  <c r="G5" i="159"/>
  <c r="F5" i="159"/>
  <c r="E5" i="159"/>
  <c r="D5" i="159"/>
  <c r="C5" i="159"/>
  <c r="X4" i="159"/>
  <c r="W4" i="159"/>
  <c r="V4" i="159"/>
  <c r="U4" i="159"/>
  <c r="T4" i="159"/>
  <c r="S4" i="159"/>
  <c r="R4" i="159"/>
  <c r="Q4" i="159"/>
  <c r="P4" i="159"/>
  <c r="O4" i="159"/>
  <c r="N4" i="159"/>
  <c r="M4" i="159"/>
  <c r="L4" i="159"/>
  <c r="K4" i="159"/>
  <c r="J4" i="159"/>
  <c r="I4" i="159"/>
  <c r="H4" i="159"/>
  <c r="G4" i="159"/>
  <c r="F4" i="159"/>
  <c r="E4" i="159"/>
  <c r="D4" i="159"/>
  <c r="C4" i="159"/>
  <c r="X3" i="159"/>
  <c r="W3" i="159"/>
  <c r="V3" i="159"/>
  <c r="U3" i="159"/>
  <c r="T3" i="159"/>
  <c r="S3" i="159"/>
  <c r="R3" i="159"/>
  <c r="Q3" i="159"/>
  <c r="P3" i="159"/>
  <c r="O3" i="159"/>
  <c r="N3" i="159"/>
  <c r="M3" i="159"/>
  <c r="L3" i="159"/>
  <c r="K3" i="159"/>
  <c r="J3" i="159"/>
  <c r="I3" i="159"/>
  <c r="H3" i="159"/>
  <c r="G3" i="159"/>
  <c r="F3" i="159"/>
  <c r="E3" i="159"/>
  <c r="D3" i="159"/>
  <c r="C3" i="159"/>
  <c r="X29" i="67"/>
  <c r="W29" i="67"/>
  <c r="V29" i="67"/>
  <c r="U29" i="67"/>
  <c r="T29" i="67"/>
  <c r="S29" i="67"/>
  <c r="R29" i="67"/>
  <c r="Q29" i="67"/>
  <c r="P29" i="67"/>
  <c r="O29" i="67"/>
  <c r="N29" i="67"/>
  <c r="M29" i="67"/>
  <c r="L29" i="67"/>
  <c r="K29" i="67"/>
  <c r="J29" i="67"/>
  <c r="I29" i="67"/>
  <c r="H29" i="67"/>
  <c r="G29" i="67"/>
  <c r="F29" i="67"/>
  <c r="E29" i="67"/>
  <c r="D29" i="67"/>
  <c r="C29" i="67"/>
  <c r="X28" i="67"/>
  <c r="W28" i="67"/>
  <c r="V28" i="67"/>
  <c r="U28" i="67"/>
  <c r="T28" i="67"/>
  <c r="S28" i="67"/>
  <c r="R28" i="67"/>
  <c r="Q28" i="67"/>
  <c r="P28" i="67"/>
  <c r="O28" i="67"/>
  <c r="N28" i="67"/>
  <c r="M28" i="67"/>
  <c r="L28" i="67"/>
  <c r="K28" i="67"/>
  <c r="J28" i="67"/>
  <c r="I28" i="67"/>
  <c r="H28" i="67"/>
  <c r="G28" i="67"/>
  <c r="F28" i="67"/>
  <c r="E28" i="67"/>
  <c r="D28" i="67"/>
  <c r="C28" i="67"/>
  <c r="X27" i="67"/>
  <c r="W27" i="67"/>
  <c r="V27" i="67"/>
  <c r="U27" i="67"/>
  <c r="T27" i="67"/>
  <c r="S27" i="67"/>
  <c r="R27" i="67"/>
  <c r="Q27" i="67"/>
  <c r="P27" i="67"/>
  <c r="O27" i="67"/>
  <c r="N27" i="67"/>
  <c r="M27" i="67"/>
  <c r="L27" i="67"/>
  <c r="K27" i="67"/>
  <c r="J27" i="67"/>
  <c r="I27" i="67"/>
  <c r="H27" i="67"/>
  <c r="G27" i="67"/>
  <c r="F27" i="67"/>
  <c r="E27" i="67"/>
  <c r="D27" i="67"/>
  <c r="C27" i="67"/>
  <c r="X25" i="67"/>
  <c r="W25" i="67"/>
  <c r="V25" i="67"/>
  <c r="U25" i="67"/>
  <c r="T25" i="67"/>
  <c r="S25" i="67"/>
  <c r="R25" i="67"/>
  <c r="Q25" i="67"/>
  <c r="P25" i="67"/>
  <c r="O25" i="67"/>
  <c r="N25" i="67"/>
  <c r="M25" i="67"/>
  <c r="L25" i="67"/>
  <c r="K25" i="67"/>
  <c r="J25" i="67"/>
  <c r="I25" i="67"/>
  <c r="H25" i="67"/>
  <c r="G25" i="67"/>
  <c r="F25" i="67"/>
  <c r="E25" i="67"/>
  <c r="D25" i="67"/>
  <c r="C25" i="67"/>
  <c r="X24" i="67"/>
  <c r="W24" i="67"/>
  <c r="V24" i="67"/>
  <c r="U24" i="67"/>
  <c r="T24" i="67"/>
  <c r="S24" i="67"/>
  <c r="R24" i="67"/>
  <c r="Q24" i="67"/>
  <c r="P24" i="67"/>
  <c r="O24" i="67"/>
  <c r="N24" i="67"/>
  <c r="M24" i="67"/>
  <c r="L24" i="67"/>
  <c r="K24" i="67"/>
  <c r="J24" i="67"/>
  <c r="I24" i="67"/>
  <c r="H24" i="67"/>
  <c r="G24" i="67"/>
  <c r="F24" i="67"/>
  <c r="E24" i="67"/>
  <c r="D24" i="67"/>
  <c r="C24" i="67"/>
  <c r="X23" i="67"/>
  <c r="W23" i="67"/>
  <c r="V23" i="67"/>
  <c r="U23" i="67"/>
  <c r="T23" i="67"/>
  <c r="S23" i="67"/>
  <c r="R23" i="67"/>
  <c r="Q23" i="67"/>
  <c r="P23" i="67"/>
  <c r="O23" i="67"/>
  <c r="N23" i="67"/>
  <c r="M23" i="67"/>
  <c r="L23" i="67"/>
  <c r="K23" i="67"/>
  <c r="J23" i="67"/>
  <c r="I23" i="67"/>
  <c r="H23" i="67"/>
  <c r="G23" i="67"/>
  <c r="F23" i="67"/>
  <c r="E23" i="67"/>
  <c r="D23" i="67"/>
  <c r="C23" i="67"/>
  <c r="X20" i="67"/>
  <c r="W20" i="67"/>
  <c r="V20" i="67"/>
  <c r="U20" i="67"/>
  <c r="T20" i="67"/>
  <c r="S20" i="67"/>
  <c r="R20" i="67"/>
  <c r="Q20" i="67"/>
  <c r="P20" i="67"/>
  <c r="O20" i="67"/>
  <c r="N20" i="67"/>
  <c r="M20" i="67"/>
  <c r="L20" i="67"/>
  <c r="K20" i="67"/>
  <c r="J20" i="67"/>
  <c r="I20" i="67"/>
  <c r="H20" i="67"/>
  <c r="G20" i="67"/>
  <c r="F20" i="67"/>
  <c r="E20" i="67"/>
  <c r="D20" i="67"/>
  <c r="C20" i="67"/>
  <c r="X19" i="67"/>
  <c r="X21" i="67"/>
  <c r="W19" i="67"/>
  <c r="W21" i="67"/>
  <c r="V19" i="67"/>
  <c r="V21" i="67"/>
  <c r="U19" i="67"/>
  <c r="U21" i="67"/>
  <c r="T19" i="67"/>
  <c r="T21" i="67"/>
  <c r="S19" i="67"/>
  <c r="S21" i="67"/>
  <c r="R19" i="67"/>
  <c r="R21" i="67"/>
  <c r="Q19" i="67"/>
  <c r="Q21" i="67"/>
  <c r="P19" i="67"/>
  <c r="P21" i="67"/>
  <c r="O19" i="67"/>
  <c r="O21" i="67"/>
  <c r="N19" i="67"/>
  <c r="N21" i="67"/>
  <c r="M19" i="67"/>
  <c r="M21" i="67"/>
  <c r="L19" i="67"/>
  <c r="L21" i="67"/>
  <c r="K19" i="67"/>
  <c r="K21" i="67"/>
  <c r="J19" i="67"/>
  <c r="J21" i="67"/>
  <c r="I19" i="67"/>
  <c r="I21" i="67"/>
  <c r="H19" i="67"/>
  <c r="H21" i="67"/>
  <c r="G19" i="67"/>
  <c r="G21" i="67"/>
  <c r="F19" i="67"/>
  <c r="F21" i="67"/>
  <c r="E19" i="67"/>
  <c r="E21" i="67"/>
  <c r="D19" i="67"/>
  <c r="D21" i="67"/>
  <c r="C19" i="67"/>
  <c r="C21" i="67"/>
  <c r="X17" i="67"/>
  <c r="W17" i="67"/>
  <c r="V17" i="67"/>
  <c r="U17" i="67"/>
  <c r="T17" i="67"/>
  <c r="S17" i="67"/>
  <c r="R17" i="67"/>
  <c r="Q17" i="67"/>
  <c r="P17" i="67"/>
  <c r="O17" i="67"/>
  <c r="N17" i="67"/>
  <c r="M17" i="67"/>
  <c r="L17" i="67"/>
  <c r="K17" i="67"/>
  <c r="J17" i="67"/>
  <c r="I17" i="67"/>
  <c r="H17" i="67"/>
  <c r="G17" i="67"/>
  <c r="F17" i="67"/>
  <c r="E17" i="67"/>
  <c r="D17" i="67"/>
  <c r="C17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G16" i="67"/>
  <c r="F16" i="67"/>
  <c r="E16" i="67"/>
  <c r="D16" i="67"/>
  <c r="C16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G15" i="67"/>
  <c r="F15" i="67"/>
  <c r="E15" i="67"/>
  <c r="D15" i="67"/>
  <c r="C15" i="67"/>
  <c r="X14" i="67"/>
  <c r="W14" i="67"/>
  <c r="V14" i="67"/>
  <c r="U14" i="67"/>
  <c r="T14" i="67"/>
  <c r="S14" i="67"/>
  <c r="R14" i="67"/>
  <c r="Q14" i="67"/>
  <c r="P14" i="67"/>
  <c r="O14" i="67"/>
  <c r="N14" i="67"/>
  <c r="M14" i="67"/>
  <c r="L14" i="67"/>
  <c r="K14" i="67"/>
  <c r="J14" i="67"/>
  <c r="I14" i="67"/>
  <c r="H14" i="67"/>
  <c r="G14" i="67"/>
  <c r="F14" i="67"/>
  <c r="E14" i="67"/>
  <c r="D14" i="67"/>
  <c r="C14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E13" i="67"/>
  <c r="D13" i="67"/>
  <c r="C13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H12" i="67"/>
  <c r="G12" i="67"/>
  <c r="F12" i="67"/>
  <c r="E12" i="67"/>
  <c r="D12" i="67"/>
  <c r="C12" i="67"/>
  <c r="X11" i="67"/>
  <c r="W11" i="67"/>
  <c r="V11" i="67"/>
  <c r="U11" i="67"/>
  <c r="T11" i="67"/>
  <c r="S11" i="67"/>
  <c r="R11" i="67"/>
  <c r="Q11" i="67"/>
  <c r="P11" i="67"/>
  <c r="O11" i="67"/>
  <c r="N11" i="67"/>
  <c r="M11" i="67"/>
  <c r="L11" i="67"/>
  <c r="K11" i="67"/>
  <c r="J11" i="67"/>
  <c r="I11" i="67"/>
  <c r="H11" i="67"/>
  <c r="G11" i="67"/>
  <c r="F11" i="67"/>
  <c r="E11" i="67"/>
  <c r="D11" i="67"/>
  <c r="C11" i="67"/>
  <c r="X9" i="67"/>
  <c r="W9" i="67"/>
  <c r="V9" i="67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H9" i="67"/>
  <c r="G9" i="67"/>
  <c r="F9" i="67"/>
  <c r="E9" i="67"/>
  <c r="D9" i="67"/>
  <c r="C9" i="67"/>
  <c r="X8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H8" i="67"/>
  <c r="G8" i="67"/>
  <c r="F8" i="67"/>
  <c r="E8" i="67"/>
  <c r="D8" i="67"/>
  <c r="C8" i="67"/>
  <c r="X7" i="67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H7" i="67"/>
  <c r="G7" i="67"/>
  <c r="F7" i="67"/>
  <c r="E7" i="67"/>
  <c r="D7" i="67"/>
  <c r="C7" i="67"/>
  <c r="X6" i="67"/>
  <c r="W6" i="67"/>
  <c r="V6" i="67"/>
  <c r="U6" i="67"/>
  <c r="T6" i="67"/>
  <c r="S6" i="67"/>
  <c r="R6" i="67"/>
  <c r="Q6" i="67"/>
  <c r="P6" i="67"/>
  <c r="O6" i="67"/>
  <c r="N6" i="67"/>
  <c r="M6" i="67"/>
  <c r="L6" i="67"/>
  <c r="K6" i="67"/>
  <c r="J6" i="67"/>
  <c r="I6" i="67"/>
  <c r="H6" i="67"/>
  <c r="G6" i="67"/>
  <c r="F6" i="67"/>
  <c r="E6" i="67"/>
  <c r="D6" i="67"/>
  <c r="C6" i="67"/>
  <c r="X5" i="67"/>
  <c r="W5" i="67"/>
  <c r="V5" i="67"/>
  <c r="U5" i="67"/>
  <c r="T5" i="67"/>
  <c r="S5" i="67"/>
  <c r="R5" i="67"/>
  <c r="Q5" i="67"/>
  <c r="P5" i="67"/>
  <c r="O5" i="67"/>
  <c r="N5" i="67"/>
  <c r="M5" i="67"/>
  <c r="L5" i="67"/>
  <c r="K5" i="67"/>
  <c r="J5" i="67"/>
  <c r="I5" i="67"/>
  <c r="H5" i="67"/>
  <c r="G5" i="67"/>
  <c r="F5" i="67"/>
  <c r="E5" i="67"/>
  <c r="D5" i="67"/>
  <c r="C5" i="67"/>
  <c r="X4" i="67"/>
  <c r="W4" i="67"/>
  <c r="V4" i="67"/>
  <c r="U4" i="67"/>
  <c r="T4" i="67"/>
  <c r="S4" i="67"/>
  <c r="R4" i="67"/>
  <c r="Q4" i="67"/>
  <c r="P4" i="67"/>
  <c r="O4" i="67"/>
  <c r="N4" i="67"/>
  <c r="M4" i="67"/>
  <c r="L4" i="67"/>
  <c r="K4" i="67"/>
  <c r="J4" i="67"/>
  <c r="I4" i="67"/>
  <c r="H4" i="67"/>
  <c r="G4" i="67"/>
  <c r="F4" i="67"/>
  <c r="E4" i="67"/>
  <c r="D4" i="67"/>
  <c r="C4" i="67"/>
  <c r="X3" i="67"/>
  <c r="W3" i="67"/>
  <c r="V3" i="67"/>
  <c r="U3" i="67"/>
  <c r="T3" i="67"/>
  <c r="S3" i="67"/>
  <c r="R3" i="67"/>
  <c r="Q3" i="67"/>
  <c r="P3" i="67"/>
  <c r="O3" i="67"/>
  <c r="N3" i="67"/>
  <c r="M3" i="67"/>
  <c r="L3" i="67"/>
  <c r="K3" i="67"/>
  <c r="J3" i="67"/>
  <c r="I3" i="67"/>
  <c r="H3" i="67"/>
  <c r="G3" i="67"/>
  <c r="F3" i="67"/>
  <c r="E3" i="67"/>
  <c r="D3" i="67"/>
  <c r="C3" i="67"/>
  <c r="X29" i="61"/>
  <c r="W29" i="61"/>
  <c r="V29" i="61"/>
  <c r="U29" i="61"/>
  <c r="T29" i="61"/>
  <c r="S29" i="61"/>
  <c r="R29" i="61"/>
  <c r="Q29" i="61"/>
  <c r="P29" i="61"/>
  <c r="O29" i="61"/>
  <c r="N29" i="61"/>
  <c r="M29" i="61"/>
  <c r="L29" i="61"/>
  <c r="K29" i="61"/>
  <c r="J29" i="61"/>
  <c r="I29" i="61"/>
  <c r="H29" i="61"/>
  <c r="G29" i="61"/>
  <c r="F29" i="61"/>
  <c r="E29" i="61"/>
  <c r="D29" i="61"/>
  <c r="C29" i="61"/>
  <c r="X28" i="61"/>
  <c r="W28" i="61"/>
  <c r="V28" i="61"/>
  <c r="U28" i="61"/>
  <c r="T28" i="61"/>
  <c r="S28" i="61"/>
  <c r="R28" i="61"/>
  <c r="Q28" i="61"/>
  <c r="P28" i="61"/>
  <c r="O28" i="61"/>
  <c r="N28" i="61"/>
  <c r="M28" i="61"/>
  <c r="L28" i="61"/>
  <c r="K28" i="61"/>
  <c r="J28" i="61"/>
  <c r="I28" i="61"/>
  <c r="H28" i="61"/>
  <c r="G28" i="61"/>
  <c r="F28" i="61"/>
  <c r="E28" i="61"/>
  <c r="D28" i="61"/>
  <c r="C28" i="61"/>
  <c r="X27" i="61"/>
  <c r="W27" i="61"/>
  <c r="V27" i="61"/>
  <c r="U27" i="61"/>
  <c r="T27" i="61"/>
  <c r="S27" i="61"/>
  <c r="R27" i="61"/>
  <c r="Q27" i="61"/>
  <c r="P27" i="61"/>
  <c r="O27" i="61"/>
  <c r="N27" i="61"/>
  <c r="M27" i="61"/>
  <c r="L27" i="61"/>
  <c r="K27" i="61"/>
  <c r="J27" i="61"/>
  <c r="I27" i="61"/>
  <c r="H27" i="61"/>
  <c r="G27" i="61"/>
  <c r="F27" i="61"/>
  <c r="E27" i="61"/>
  <c r="D27" i="61"/>
  <c r="C27" i="61"/>
  <c r="X25" i="61"/>
  <c r="W25" i="61"/>
  <c r="V25" i="61"/>
  <c r="U25" i="61"/>
  <c r="T25" i="61"/>
  <c r="S25" i="61"/>
  <c r="R25" i="61"/>
  <c r="Q25" i="61"/>
  <c r="P25" i="61"/>
  <c r="O25" i="61"/>
  <c r="N25" i="61"/>
  <c r="M25" i="61"/>
  <c r="L25" i="61"/>
  <c r="K25" i="61"/>
  <c r="J25" i="61"/>
  <c r="I25" i="61"/>
  <c r="H25" i="61"/>
  <c r="G25" i="61"/>
  <c r="F25" i="61"/>
  <c r="E25" i="61"/>
  <c r="D25" i="61"/>
  <c r="C25" i="61"/>
  <c r="X24" i="61"/>
  <c r="W24" i="61"/>
  <c r="V24" i="61"/>
  <c r="U24" i="61"/>
  <c r="T24" i="61"/>
  <c r="S24" i="61"/>
  <c r="R24" i="61"/>
  <c r="Q24" i="61"/>
  <c r="P24" i="61"/>
  <c r="O24" i="61"/>
  <c r="N24" i="61"/>
  <c r="M24" i="61"/>
  <c r="L24" i="61"/>
  <c r="K24" i="61"/>
  <c r="J24" i="61"/>
  <c r="I24" i="61"/>
  <c r="H24" i="61"/>
  <c r="G24" i="61"/>
  <c r="F24" i="61"/>
  <c r="E24" i="61"/>
  <c r="D24" i="61"/>
  <c r="C24" i="61"/>
  <c r="X23" i="61"/>
  <c r="W23" i="61"/>
  <c r="V23" i="61"/>
  <c r="U23" i="61"/>
  <c r="T23" i="61"/>
  <c r="S23" i="61"/>
  <c r="R23" i="61"/>
  <c r="Q23" i="61"/>
  <c r="P23" i="61"/>
  <c r="O23" i="61"/>
  <c r="N23" i="61"/>
  <c r="M23" i="61"/>
  <c r="L23" i="61"/>
  <c r="K23" i="61"/>
  <c r="J23" i="61"/>
  <c r="I23" i="61"/>
  <c r="H23" i="61"/>
  <c r="G23" i="61"/>
  <c r="F23" i="61"/>
  <c r="E23" i="61"/>
  <c r="D23" i="61"/>
  <c r="C23" i="61"/>
  <c r="X20" i="61"/>
  <c r="W20" i="61"/>
  <c r="V20" i="61"/>
  <c r="U20" i="61"/>
  <c r="T20" i="61"/>
  <c r="S20" i="61"/>
  <c r="R20" i="61"/>
  <c r="Q20" i="61"/>
  <c r="P20" i="61"/>
  <c r="O20" i="61"/>
  <c r="N20" i="61"/>
  <c r="M20" i="61"/>
  <c r="L20" i="61"/>
  <c r="K20" i="61"/>
  <c r="J20" i="61"/>
  <c r="I20" i="61"/>
  <c r="H20" i="61"/>
  <c r="G20" i="61"/>
  <c r="F20" i="61"/>
  <c r="E20" i="61"/>
  <c r="D20" i="61"/>
  <c r="C20" i="61"/>
  <c r="X19" i="61"/>
  <c r="X21" i="61"/>
  <c r="W19" i="61"/>
  <c r="W21" i="61"/>
  <c r="V19" i="61"/>
  <c r="V21" i="61"/>
  <c r="U19" i="61"/>
  <c r="U21" i="61"/>
  <c r="T19" i="61"/>
  <c r="T21" i="61"/>
  <c r="S19" i="61"/>
  <c r="S21" i="61"/>
  <c r="R19" i="61"/>
  <c r="R21" i="61"/>
  <c r="Q19" i="61"/>
  <c r="Q21" i="61"/>
  <c r="P19" i="61"/>
  <c r="P21" i="61"/>
  <c r="O19" i="61"/>
  <c r="O21" i="61"/>
  <c r="N19" i="61"/>
  <c r="N21" i="61"/>
  <c r="M19" i="61"/>
  <c r="M21" i="61"/>
  <c r="L19" i="61"/>
  <c r="L21" i="61"/>
  <c r="K19" i="61"/>
  <c r="K21" i="61"/>
  <c r="J19" i="61"/>
  <c r="J21" i="61"/>
  <c r="I19" i="61"/>
  <c r="I21" i="61"/>
  <c r="H19" i="61"/>
  <c r="H21" i="61"/>
  <c r="G19" i="61"/>
  <c r="G21" i="61"/>
  <c r="F19" i="61"/>
  <c r="F21" i="61"/>
  <c r="E19" i="61"/>
  <c r="E21" i="61"/>
  <c r="D19" i="61"/>
  <c r="D21" i="61"/>
  <c r="C19" i="61"/>
  <c r="C21" i="61"/>
  <c r="X17" i="61"/>
  <c r="W17" i="61"/>
  <c r="V17" i="61"/>
  <c r="U17" i="61"/>
  <c r="T17" i="61"/>
  <c r="S17" i="61"/>
  <c r="R17" i="61"/>
  <c r="Q17" i="61"/>
  <c r="P17" i="61"/>
  <c r="O17" i="61"/>
  <c r="N17" i="61"/>
  <c r="M17" i="61"/>
  <c r="L17" i="61"/>
  <c r="K17" i="61"/>
  <c r="J17" i="61"/>
  <c r="I17" i="61"/>
  <c r="H17" i="61"/>
  <c r="G17" i="61"/>
  <c r="F17" i="61"/>
  <c r="E17" i="61"/>
  <c r="D17" i="61"/>
  <c r="C17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G16" i="61"/>
  <c r="F16" i="61"/>
  <c r="E16" i="61"/>
  <c r="D16" i="61"/>
  <c r="C16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H15" i="61"/>
  <c r="G15" i="61"/>
  <c r="F15" i="61"/>
  <c r="E15" i="61"/>
  <c r="D15" i="61"/>
  <c r="C15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H14" i="61"/>
  <c r="G14" i="61"/>
  <c r="F14" i="61"/>
  <c r="E14" i="61"/>
  <c r="D14" i="61"/>
  <c r="C14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H13" i="61"/>
  <c r="G13" i="61"/>
  <c r="F13" i="61"/>
  <c r="E13" i="61"/>
  <c r="D13" i="61"/>
  <c r="C13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H12" i="61"/>
  <c r="G12" i="61"/>
  <c r="F12" i="61"/>
  <c r="E12" i="61"/>
  <c r="D12" i="61"/>
  <c r="C12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H11" i="61"/>
  <c r="G11" i="61"/>
  <c r="F11" i="61"/>
  <c r="E11" i="61"/>
  <c r="D11" i="61"/>
  <c r="C11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G9" i="61"/>
  <c r="F9" i="61"/>
  <c r="E9" i="61"/>
  <c r="D9" i="61"/>
  <c r="C9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H8" i="61"/>
  <c r="G8" i="61"/>
  <c r="F8" i="61"/>
  <c r="E8" i="61"/>
  <c r="D8" i="61"/>
  <c r="C8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G7" i="61"/>
  <c r="F7" i="61"/>
  <c r="E7" i="61"/>
  <c r="D7" i="61"/>
  <c r="C7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H6" i="61"/>
  <c r="G6" i="61"/>
  <c r="F6" i="61"/>
  <c r="E6" i="61"/>
  <c r="D6" i="61"/>
  <c r="C6" i="61"/>
  <c r="X5" i="61"/>
  <c r="W5" i="61"/>
  <c r="V5" i="61"/>
  <c r="U5" i="61"/>
  <c r="T5" i="61"/>
  <c r="S5" i="61"/>
  <c r="R5" i="61"/>
  <c r="Q5" i="61"/>
  <c r="P5" i="61"/>
  <c r="O5" i="61"/>
  <c r="N5" i="61"/>
  <c r="M5" i="61"/>
  <c r="L5" i="61"/>
  <c r="K5" i="61"/>
  <c r="J5" i="61"/>
  <c r="I5" i="61"/>
  <c r="H5" i="61"/>
  <c r="G5" i="61"/>
  <c r="F5" i="61"/>
  <c r="E5" i="61"/>
  <c r="D5" i="61"/>
  <c r="C5" i="61"/>
  <c r="X4" i="61"/>
  <c r="W4" i="61"/>
  <c r="V4" i="61"/>
  <c r="U4" i="61"/>
  <c r="T4" i="61"/>
  <c r="S4" i="61"/>
  <c r="R4" i="61"/>
  <c r="Q4" i="61"/>
  <c r="P4" i="61"/>
  <c r="O4" i="61"/>
  <c r="N4" i="61"/>
  <c r="M4" i="61"/>
  <c r="L4" i="61"/>
  <c r="K4" i="61"/>
  <c r="J4" i="61"/>
  <c r="I4" i="61"/>
  <c r="H4" i="61"/>
  <c r="G4" i="61"/>
  <c r="F4" i="61"/>
  <c r="E4" i="61"/>
  <c r="D4" i="61"/>
  <c r="C4" i="61"/>
  <c r="X3" i="61"/>
  <c r="W3" i="61"/>
  <c r="V3" i="61"/>
  <c r="U3" i="61"/>
  <c r="T3" i="61"/>
  <c r="S3" i="61"/>
  <c r="R3" i="61"/>
  <c r="Q3" i="61"/>
  <c r="P3" i="61"/>
  <c r="O3" i="61"/>
  <c r="N3" i="61"/>
  <c r="M3" i="61"/>
  <c r="L3" i="61"/>
  <c r="K3" i="61"/>
  <c r="J3" i="61"/>
  <c r="I3" i="61"/>
  <c r="H3" i="61"/>
  <c r="G3" i="61"/>
  <c r="F3" i="61"/>
  <c r="E3" i="61"/>
  <c r="D3" i="61"/>
  <c r="C3" i="61"/>
  <c r="X29" i="158"/>
  <c r="W29" i="158"/>
  <c r="V29" i="158"/>
  <c r="U29" i="158"/>
  <c r="T29" i="158"/>
  <c r="S29" i="158"/>
  <c r="R29" i="158"/>
  <c r="Q29" i="158"/>
  <c r="P29" i="158"/>
  <c r="O29" i="158"/>
  <c r="N29" i="158"/>
  <c r="M29" i="158"/>
  <c r="L29" i="158"/>
  <c r="K29" i="158"/>
  <c r="J29" i="158"/>
  <c r="I29" i="158"/>
  <c r="H29" i="158"/>
  <c r="G29" i="158"/>
  <c r="F29" i="158"/>
  <c r="E29" i="158"/>
  <c r="D29" i="158"/>
  <c r="C29" i="158"/>
  <c r="X28" i="158"/>
  <c r="W28" i="158"/>
  <c r="V28" i="158"/>
  <c r="U28" i="158"/>
  <c r="T28" i="158"/>
  <c r="S28" i="158"/>
  <c r="R28" i="158"/>
  <c r="Q28" i="158"/>
  <c r="P28" i="158"/>
  <c r="O28" i="158"/>
  <c r="N28" i="158"/>
  <c r="M28" i="158"/>
  <c r="L28" i="158"/>
  <c r="K28" i="158"/>
  <c r="J28" i="158"/>
  <c r="I28" i="158"/>
  <c r="H28" i="158"/>
  <c r="G28" i="158"/>
  <c r="F28" i="158"/>
  <c r="E28" i="158"/>
  <c r="D28" i="158"/>
  <c r="C28" i="158"/>
  <c r="X27" i="158"/>
  <c r="W27" i="158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X25" i="158"/>
  <c r="W25" i="158"/>
  <c r="V25" i="158"/>
  <c r="U25" i="158"/>
  <c r="T25" i="158"/>
  <c r="S25" i="158"/>
  <c r="R25" i="158"/>
  <c r="Q25" i="158"/>
  <c r="P25" i="158"/>
  <c r="O25" i="158"/>
  <c r="N25" i="158"/>
  <c r="M25" i="158"/>
  <c r="L25" i="158"/>
  <c r="K25" i="158"/>
  <c r="J25" i="158"/>
  <c r="I25" i="158"/>
  <c r="H25" i="158"/>
  <c r="G25" i="158"/>
  <c r="F25" i="158"/>
  <c r="E25" i="158"/>
  <c r="D25" i="158"/>
  <c r="C25" i="158"/>
  <c r="X24" i="158"/>
  <c r="W24" i="158"/>
  <c r="V24" i="158"/>
  <c r="U24" i="158"/>
  <c r="T24" i="158"/>
  <c r="S24" i="158"/>
  <c r="R24" i="158"/>
  <c r="Q24" i="158"/>
  <c r="P24" i="158"/>
  <c r="O24" i="158"/>
  <c r="N24" i="158"/>
  <c r="M24" i="158"/>
  <c r="L24" i="158"/>
  <c r="K24" i="158"/>
  <c r="J24" i="158"/>
  <c r="I24" i="158"/>
  <c r="H24" i="158"/>
  <c r="G24" i="158"/>
  <c r="F24" i="158"/>
  <c r="E24" i="158"/>
  <c r="D24" i="158"/>
  <c r="C24" i="158"/>
  <c r="X23" i="158"/>
  <c r="W23" i="158"/>
  <c r="V23" i="158"/>
  <c r="U23" i="158"/>
  <c r="T23" i="158"/>
  <c r="S23" i="158"/>
  <c r="R23" i="158"/>
  <c r="Q23" i="158"/>
  <c r="P23" i="158"/>
  <c r="O23" i="158"/>
  <c r="N23" i="158"/>
  <c r="M23" i="158"/>
  <c r="L23" i="158"/>
  <c r="K23" i="158"/>
  <c r="J23" i="158"/>
  <c r="I23" i="158"/>
  <c r="H23" i="158"/>
  <c r="G23" i="158"/>
  <c r="F23" i="158"/>
  <c r="E23" i="158"/>
  <c r="D23" i="158"/>
  <c r="C23" i="158"/>
  <c r="X20" i="158"/>
  <c r="W20" i="158"/>
  <c r="V20" i="158"/>
  <c r="U20" i="158"/>
  <c r="T20" i="158"/>
  <c r="S20" i="158"/>
  <c r="R20" i="158"/>
  <c r="Q20" i="158"/>
  <c r="P20" i="158"/>
  <c r="O20" i="158"/>
  <c r="N20" i="158"/>
  <c r="M20" i="158"/>
  <c r="L20" i="158"/>
  <c r="K20" i="158"/>
  <c r="J20" i="158"/>
  <c r="I20" i="158"/>
  <c r="H20" i="158"/>
  <c r="G20" i="158"/>
  <c r="F20" i="158"/>
  <c r="E20" i="158"/>
  <c r="D20" i="158"/>
  <c r="C20" i="158"/>
  <c r="X19" i="158"/>
  <c r="X21" i="158"/>
  <c r="W19" i="158"/>
  <c r="W21" i="158"/>
  <c r="V19" i="158"/>
  <c r="V21" i="158"/>
  <c r="U19" i="158"/>
  <c r="U21" i="158"/>
  <c r="T19" i="158"/>
  <c r="T21" i="158"/>
  <c r="S19" i="158"/>
  <c r="S21" i="158"/>
  <c r="R19" i="158"/>
  <c r="R21" i="158"/>
  <c r="Q19" i="158"/>
  <c r="Q21" i="158"/>
  <c r="P19" i="158"/>
  <c r="P21" i="158"/>
  <c r="O19" i="158"/>
  <c r="O21" i="158"/>
  <c r="N19" i="158"/>
  <c r="N21" i="158"/>
  <c r="M19" i="158"/>
  <c r="M21" i="158"/>
  <c r="L19" i="158"/>
  <c r="L21" i="158"/>
  <c r="K19" i="158"/>
  <c r="K21" i="158"/>
  <c r="J19" i="158"/>
  <c r="J21" i="158"/>
  <c r="I19" i="158"/>
  <c r="I21" i="158"/>
  <c r="H19" i="158"/>
  <c r="H21" i="158"/>
  <c r="G19" i="158"/>
  <c r="G21" i="158"/>
  <c r="F19" i="158"/>
  <c r="F21" i="158"/>
  <c r="E19" i="158"/>
  <c r="E21" i="158"/>
  <c r="D19" i="158"/>
  <c r="D21" i="158"/>
  <c r="C19" i="158"/>
  <c r="C21" i="158"/>
  <c r="X17" i="158"/>
  <c r="W17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X16" i="158"/>
  <c r="W16" i="158"/>
  <c r="V16" i="158"/>
  <c r="U16" i="158"/>
  <c r="T16" i="158"/>
  <c r="S16" i="158"/>
  <c r="R16" i="158"/>
  <c r="Q16" i="158"/>
  <c r="P16" i="158"/>
  <c r="O16" i="158"/>
  <c r="N16" i="158"/>
  <c r="M16" i="158"/>
  <c r="L16" i="158"/>
  <c r="K16" i="158"/>
  <c r="J16" i="158"/>
  <c r="I16" i="158"/>
  <c r="H16" i="158"/>
  <c r="G16" i="158"/>
  <c r="F16" i="158"/>
  <c r="E16" i="158"/>
  <c r="D16" i="158"/>
  <c r="C16" i="158"/>
  <c r="X15" i="158"/>
  <c r="W15" i="158"/>
  <c r="V15" i="158"/>
  <c r="U15" i="158"/>
  <c r="T15" i="158"/>
  <c r="S15" i="158"/>
  <c r="R15" i="158"/>
  <c r="Q15" i="158"/>
  <c r="P15" i="158"/>
  <c r="O15" i="158"/>
  <c r="N15" i="158"/>
  <c r="M15" i="158"/>
  <c r="L15" i="158"/>
  <c r="K15" i="158"/>
  <c r="J15" i="158"/>
  <c r="I15" i="158"/>
  <c r="H15" i="158"/>
  <c r="G15" i="158"/>
  <c r="F15" i="158"/>
  <c r="E15" i="158"/>
  <c r="D15" i="158"/>
  <c r="C15" i="158"/>
  <c r="X14" i="158"/>
  <c r="W14" i="158"/>
  <c r="V14" i="158"/>
  <c r="U14" i="158"/>
  <c r="T14" i="158"/>
  <c r="S14" i="158"/>
  <c r="R14" i="158"/>
  <c r="Q14" i="158"/>
  <c r="P14" i="158"/>
  <c r="O14" i="158"/>
  <c r="N14" i="158"/>
  <c r="M14" i="158"/>
  <c r="L14" i="158"/>
  <c r="K14" i="158"/>
  <c r="J14" i="158"/>
  <c r="I14" i="158"/>
  <c r="H14" i="158"/>
  <c r="G14" i="158"/>
  <c r="F14" i="158"/>
  <c r="E14" i="158"/>
  <c r="D14" i="158"/>
  <c r="C14" i="158"/>
  <c r="X13" i="158"/>
  <c r="W13" i="158"/>
  <c r="V13" i="158"/>
  <c r="U13" i="158"/>
  <c r="T13" i="158"/>
  <c r="S13" i="158"/>
  <c r="R13" i="158"/>
  <c r="Q13" i="158"/>
  <c r="P13" i="158"/>
  <c r="O13" i="158"/>
  <c r="N13" i="158"/>
  <c r="M13" i="158"/>
  <c r="L13" i="158"/>
  <c r="K13" i="158"/>
  <c r="J13" i="158"/>
  <c r="I13" i="158"/>
  <c r="H13" i="158"/>
  <c r="G13" i="158"/>
  <c r="F13" i="158"/>
  <c r="E13" i="158"/>
  <c r="D13" i="158"/>
  <c r="C13" i="158"/>
  <c r="X12" i="158"/>
  <c r="W12" i="158"/>
  <c r="V12" i="158"/>
  <c r="U12" i="158"/>
  <c r="T12" i="158"/>
  <c r="S12" i="158"/>
  <c r="R12" i="158"/>
  <c r="Q12" i="158"/>
  <c r="P12" i="158"/>
  <c r="O12" i="158"/>
  <c r="N12" i="158"/>
  <c r="M12" i="158"/>
  <c r="L12" i="158"/>
  <c r="K12" i="158"/>
  <c r="J12" i="158"/>
  <c r="I12" i="158"/>
  <c r="H12" i="158"/>
  <c r="G12" i="158"/>
  <c r="F12" i="158"/>
  <c r="E12" i="158"/>
  <c r="D12" i="158"/>
  <c r="C12" i="158"/>
  <c r="X11" i="158"/>
  <c r="W11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X9" i="158"/>
  <c r="W9" i="158"/>
  <c r="V9" i="158"/>
  <c r="U9" i="158"/>
  <c r="T9" i="158"/>
  <c r="S9" i="158"/>
  <c r="R9" i="158"/>
  <c r="Q9" i="158"/>
  <c r="P9" i="158"/>
  <c r="O9" i="158"/>
  <c r="N9" i="158"/>
  <c r="M9" i="158"/>
  <c r="L9" i="158"/>
  <c r="K9" i="158"/>
  <c r="J9" i="158"/>
  <c r="I9" i="158"/>
  <c r="H9" i="158"/>
  <c r="G9" i="158"/>
  <c r="F9" i="158"/>
  <c r="E9" i="158"/>
  <c r="D9" i="158"/>
  <c r="C9" i="158"/>
  <c r="X8" i="158"/>
  <c r="W8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X7" i="158"/>
  <c r="W7" i="158"/>
  <c r="V7" i="158"/>
  <c r="U7" i="158"/>
  <c r="T7" i="158"/>
  <c r="S7" i="158"/>
  <c r="R7" i="158"/>
  <c r="Q7" i="158"/>
  <c r="P7" i="158"/>
  <c r="O7" i="158"/>
  <c r="N7" i="158"/>
  <c r="M7" i="158"/>
  <c r="L7" i="158"/>
  <c r="K7" i="158"/>
  <c r="J7" i="158"/>
  <c r="I7" i="158"/>
  <c r="H7" i="158"/>
  <c r="G7" i="158"/>
  <c r="F7" i="158"/>
  <c r="E7" i="158"/>
  <c r="D7" i="158"/>
  <c r="C7" i="158"/>
  <c r="X6" i="158"/>
  <c r="W6" i="158"/>
  <c r="V6" i="158"/>
  <c r="U6" i="158"/>
  <c r="T6" i="158"/>
  <c r="S6" i="158"/>
  <c r="R6" i="158"/>
  <c r="Q6" i="158"/>
  <c r="P6" i="158"/>
  <c r="O6" i="158"/>
  <c r="N6" i="158"/>
  <c r="M6" i="158"/>
  <c r="L6" i="158"/>
  <c r="K6" i="158"/>
  <c r="J6" i="158"/>
  <c r="I6" i="158"/>
  <c r="H6" i="158"/>
  <c r="G6" i="158"/>
  <c r="F6" i="158"/>
  <c r="E6" i="158"/>
  <c r="D6" i="158"/>
  <c r="C6" i="158"/>
  <c r="X5" i="158"/>
  <c r="W5" i="158"/>
  <c r="V5" i="158"/>
  <c r="U5" i="158"/>
  <c r="T5" i="158"/>
  <c r="S5" i="158"/>
  <c r="R5" i="158"/>
  <c r="Q5" i="158"/>
  <c r="P5" i="158"/>
  <c r="O5" i="158"/>
  <c r="N5" i="158"/>
  <c r="M5" i="158"/>
  <c r="L5" i="158"/>
  <c r="K5" i="158"/>
  <c r="J5" i="158"/>
  <c r="I5" i="158"/>
  <c r="H5" i="158"/>
  <c r="G5" i="158"/>
  <c r="F5" i="158"/>
  <c r="E5" i="158"/>
  <c r="D5" i="158"/>
  <c r="C5" i="158"/>
  <c r="X4" i="158"/>
  <c r="W4" i="158"/>
  <c r="V4" i="158"/>
  <c r="U4" i="158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G4" i="158"/>
  <c r="F4" i="158"/>
  <c r="E4" i="158"/>
  <c r="D4" i="158"/>
  <c r="C4" i="158"/>
  <c r="X3" i="158"/>
  <c r="W3" i="158"/>
  <c r="V3" i="158"/>
  <c r="U3" i="158"/>
  <c r="T3" i="158"/>
  <c r="S3" i="158"/>
  <c r="R3" i="158"/>
  <c r="Q3" i="158"/>
  <c r="P3" i="158"/>
  <c r="O3" i="158"/>
  <c r="N3" i="158"/>
  <c r="M3" i="158"/>
  <c r="L3" i="158"/>
  <c r="K3" i="158"/>
  <c r="J3" i="158"/>
  <c r="I3" i="158"/>
  <c r="H3" i="158"/>
  <c r="G3" i="158"/>
  <c r="F3" i="158"/>
  <c r="E3" i="158"/>
  <c r="D3" i="158"/>
  <c r="C3" i="158"/>
  <c r="X29" i="157"/>
  <c r="W29" i="157"/>
  <c r="V29" i="157"/>
  <c r="U29" i="157"/>
  <c r="T29" i="157"/>
  <c r="S29" i="157"/>
  <c r="R29" i="157"/>
  <c r="Q29" i="157"/>
  <c r="P29" i="157"/>
  <c r="O29" i="157"/>
  <c r="N29" i="157"/>
  <c r="M29" i="157"/>
  <c r="L29" i="157"/>
  <c r="K29" i="157"/>
  <c r="J29" i="157"/>
  <c r="I29" i="157"/>
  <c r="H29" i="157"/>
  <c r="G29" i="157"/>
  <c r="F29" i="157"/>
  <c r="E29" i="157"/>
  <c r="D29" i="157"/>
  <c r="C29" i="157"/>
  <c r="X28" i="157"/>
  <c r="W28" i="157"/>
  <c r="V28" i="157"/>
  <c r="U28" i="157"/>
  <c r="T28" i="157"/>
  <c r="S28" i="157"/>
  <c r="R28" i="157"/>
  <c r="Q28" i="157"/>
  <c r="P28" i="157"/>
  <c r="O28" i="157"/>
  <c r="N28" i="157"/>
  <c r="M28" i="157"/>
  <c r="L28" i="157"/>
  <c r="K28" i="157"/>
  <c r="J28" i="157"/>
  <c r="I28" i="157"/>
  <c r="H28" i="157"/>
  <c r="G28" i="157"/>
  <c r="F28" i="157"/>
  <c r="E28" i="157"/>
  <c r="D28" i="157"/>
  <c r="C28" i="157"/>
  <c r="X27" i="157"/>
  <c r="W27" i="157"/>
  <c r="V27" i="157"/>
  <c r="U27" i="157"/>
  <c r="T27" i="157"/>
  <c r="S27" i="157"/>
  <c r="R27" i="157"/>
  <c r="Q27" i="157"/>
  <c r="P27" i="157"/>
  <c r="O27" i="157"/>
  <c r="N27" i="157"/>
  <c r="M27" i="157"/>
  <c r="L27" i="157"/>
  <c r="K27" i="157"/>
  <c r="J27" i="157"/>
  <c r="I27" i="157"/>
  <c r="H27" i="157"/>
  <c r="G27" i="157"/>
  <c r="F27" i="157"/>
  <c r="E27" i="157"/>
  <c r="D27" i="157"/>
  <c r="C27" i="157"/>
  <c r="X25" i="157"/>
  <c r="W25" i="157"/>
  <c r="V25" i="157"/>
  <c r="U25" i="157"/>
  <c r="T25" i="157"/>
  <c r="S25" i="157"/>
  <c r="R25" i="157"/>
  <c r="Q25" i="157"/>
  <c r="P25" i="157"/>
  <c r="O25" i="157"/>
  <c r="N25" i="157"/>
  <c r="M25" i="157"/>
  <c r="L25" i="157"/>
  <c r="K25" i="157"/>
  <c r="J25" i="157"/>
  <c r="I25" i="157"/>
  <c r="H25" i="157"/>
  <c r="G25" i="157"/>
  <c r="F25" i="157"/>
  <c r="E25" i="157"/>
  <c r="D25" i="157"/>
  <c r="C25" i="157"/>
  <c r="X24" i="157"/>
  <c r="W24" i="157"/>
  <c r="V24" i="157"/>
  <c r="U24" i="157"/>
  <c r="T24" i="157"/>
  <c r="S24" i="157"/>
  <c r="R24" i="157"/>
  <c r="Q24" i="157"/>
  <c r="P24" i="157"/>
  <c r="O24" i="157"/>
  <c r="N24" i="157"/>
  <c r="M24" i="157"/>
  <c r="L24" i="157"/>
  <c r="K24" i="157"/>
  <c r="J24" i="157"/>
  <c r="I24" i="157"/>
  <c r="H24" i="157"/>
  <c r="G24" i="157"/>
  <c r="F24" i="157"/>
  <c r="E24" i="157"/>
  <c r="D24" i="157"/>
  <c r="C24" i="157"/>
  <c r="X23" i="157"/>
  <c r="W23" i="157"/>
  <c r="V23" i="157"/>
  <c r="U23" i="157"/>
  <c r="T23" i="157"/>
  <c r="S23" i="157"/>
  <c r="R23" i="157"/>
  <c r="Q23" i="157"/>
  <c r="P23" i="157"/>
  <c r="O23" i="157"/>
  <c r="N23" i="157"/>
  <c r="M23" i="157"/>
  <c r="L23" i="157"/>
  <c r="K23" i="157"/>
  <c r="J23" i="157"/>
  <c r="I23" i="157"/>
  <c r="H23" i="157"/>
  <c r="G23" i="157"/>
  <c r="F23" i="157"/>
  <c r="E23" i="157"/>
  <c r="D23" i="157"/>
  <c r="C23" i="157"/>
  <c r="X20" i="157"/>
  <c r="W20" i="157"/>
  <c r="V20" i="157"/>
  <c r="U20" i="157"/>
  <c r="T20" i="157"/>
  <c r="S20" i="157"/>
  <c r="R20" i="157"/>
  <c r="Q20" i="157"/>
  <c r="P20" i="157"/>
  <c r="O20" i="157"/>
  <c r="N20" i="157"/>
  <c r="M20" i="157"/>
  <c r="L20" i="157"/>
  <c r="K20" i="157"/>
  <c r="J20" i="157"/>
  <c r="I20" i="157"/>
  <c r="H20" i="157"/>
  <c r="G20" i="157"/>
  <c r="F20" i="157"/>
  <c r="E20" i="157"/>
  <c r="D20" i="157"/>
  <c r="C20" i="157"/>
  <c r="X19" i="157"/>
  <c r="X21" i="157"/>
  <c r="W19" i="157"/>
  <c r="W21" i="157"/>
  <c r="V19" i="157"/>
  <c r="V21" i="157"/>
  <c r="U19" i="157"/>
  <c r="U21" i="157"/>
  <c r="T19" i="157"/>
  <c r="T21" i="157"/>
  <c r="S19" i="157"/>
  <c r="S21" i="157"/>
  <c r="R19" i="157"/>
  <c r="R21" i="157"/>
  <c r="Q19" i="157"/>
  <c r="Q21" i="157"/>
  <c r="P19" i="157"/>
  <c r="P21" i="157"/>
  <c r="O19" i="157"/>
  <c r="O21" i="157"/>
  <c r="N19" i="157"/>
  <c r="N21" i="157"/>
  <c r="M19" i="157"/>
  <c r="M21" i="157"/>
  <c r="L19" i="157"/>
  <c r="L21" i="157"/>
  <c r="K19" i="157"/>
  <c r="K21" i="157"/>
  <c r="J19" i="157"/>
  <c r="J21" i="157"/>
  <c r="I19" i="157"/>
  <c r="I21" i="157"/>
  <c r="H19" i="157"/>
  <c r="H21" i="157"/>
  <c r="G19" i="157"/>
  <c r="G21" i="157"/>
  <c r="F19" i="157"/>
  <c r="F21" i="157"/>
  <c r="E19" i="157"/>
  <c r="E21" i="157"/>
  <c r="D19" i="157"/>
  <c r="D21" i="157"/>
  <c r="C19" i="157"/>
  <c r="C21" i="157"/>
  <c r="X17" i="157"/>
  <c r="W17" i="157"/>
  <c r="V17" i="157"/>
  <c r="U17" i="157"/>
  <c r="T17" i="157"/>
  <c r="S17" i="157"/>
  <c r="R17" i="157"/>
  <c r="Q17" i="157"/>
  <c r="P17" i="157"/>
  <c r="O17" i="157"/>
  <c r="N17" i="157"/>
  <c r="M17" i="157"/>
  <c r="L17" i="157"/>
  <c r="K17" i="157"/>
  <c r="J17" i="157"/>
  <c r="I17" i="157"/>
  <c r="H17" i="157"/>
  <c r="G17" i="157"/>
  <c r="F17" i="157"/>
  <c r="E17" i="157"/>
  <c r="D17" i="157"/>
  <c r="C17" i="157"/>
  <c r="X16" i="157"/>
  <c r="W16" i="157"/>
  <c r="V16" i="157"/>
  <c r="U16" i="157"/>
  <c r="T16" i="157"/>
  <c r="S16" i="157"/>
  <c r="R16" i="157"/>
  <c r="Q16" i="157"/>
  <c r="P16" i="157"/>
  <c r="O16" i="157"/>
  <c r="N16" i="157"/>
  <c r="M16" i="157"/>
  <c r="L16" i="157"/>
  <c r="K16" i="157"/>
  <c r="J16" i="157"/>
  <c r="I16" i="157"/>
  <c r="H16" i="157"/>
  <c r="G16" i="157"/>
  <c r="F16" i="157"/>
  <c r="E16" i="157"/>
  <c r="D16" i="157"/>
  <c r="C16" i="157"/>
  <c r="X15" i="157"/>
  <c r="W15" i="157"/>
  <c r="V15" i="157"/>
  <c r="U15" i="157"/>
  <c r="T15" i="157"/>
  <c r="S15" i="157"/>
  <c r="R15" i="157"/>
  <c r="Q15" i="157"/>
  <c r="P15" i="157"/>
  <c r="O15" i="157"/>
  <c r="N15" i="157"/>
  <c r="M15" i="157"/>
  <c r="L15" i="157"/>
  <c r="K15" i="157"/>
  <c r="J15" i="157"/>
  <c r="I15" i="157"/>
  <c r="H15" i="157"/>
  <c r="G15" i="157"/>
  <c r="F15" i="157"/>
  <c r="E15" i="157"/>
  <c r="D15" i="157"/>
  <c r="C15" i="157"/>
  <c r="X14" i="157"/>
  <c r="W14" i="157"/>
  <c r="V14" i="157"/>
  <c r="U14" i="157"/>
  <c r="T14" i="157"/>
  <c r="S14" i="157"/>
  <c r="R14" i="157"/>
  <c r="Q14" i="157"/>
  <c r="P14" i="157"/>
  <c r="O14" i="157"/>
  <c r="N14" i="157"/>
  <c r="M14" i="157"/>
  <c r="L14" i="157"/>
  <c r="K14" i="157"/>
  <c r="J14" i="157"/>
  <c r="I14" i="157"/>
  <c r="H14" i="157"/>
  <c r="G14" i="157"/>
  <c r="F14" i="157"/>
  <c r="E14" i="157"/>
  <c r="D14" i="157"/>
  <c r="C14" i="157"/>
  <c r="X13" i="157"/>
  <c r="W13" i="157"/>
  <c r="V13" i="157"/>
  <c r="U13" i="157"/>
  <c r="T13" i="157"/>
  <c r="S13" i="157"/>
  <c r="R13" i="157"/>
  <c r="Q13" i="157"/>
  <c r="P13" i="157"/>
  <c r="O13" i="157"/>
  <c r="N13" i="157"/>
  <c r="M13" i="157"/>
  <c r="L13" i="157"/>
  <c r="K13" i="157"/>
  <c r="J13" i="157"/>
  <c r="I13" i="157"/>
  <c r="H13" i="157"/>
  <c r="G13" i="157"/>
  <c r="F13" i="157"/>
  <c r="E13" i="157"/>
  <c r="D13" i="157"/>
  <c r="C13" i="157"/>
  <c r="X12" i="157"/>
  <c r="W12" i="157"/>
  <c r="V12" i="157"/>
  <c r="U12" i="157"/>
  <c r="T12" i="157"/>
  <c r="S12" i="157"/>
  <c r="R12" i="157"/>
  <c r="Q12" i="157"/>
  <c r="P12" i="157"/>
  <c r="O12" i="157"/>
  <c r="N12" i="157"/>
  <c r="M12" i="157"/>
  <c r="L12" i="157"/>
  <c r="K12" i="157"/>
  <c r="J12" i="157"/>
  <c r="I12" i="157"/>
  <c r="H12" i="157"/>
  <c r="G12" i="157"/>
  <c r="F12" i="157"/>
  <c r="E12" i="157"/>
  <c r="D12" i="157"/>
  <c r="C12" i="157"/>
  <c r="X11" i="157"/>
  <c r="W11" i="157"/>
  <c r="V11" i="157"/>
  <c r="U11" i="157"/>
  <c r="T11" i="157"/>
  <c r="S11" i="157"/>
  <c r="R11" i="157"/>
  <c r="Q11" i="157"/>
  <c r="P11" i="157"/>
  <c r="O11" i="157"/>
  <c r="N11" i="157"/>
  <c r="M11" i="157"/>
  <c r="L11" i="157"/>
  <c r="K11" i="157"/>
  <c r="J11" i="157"/>
  <c r="I11" i="157"/>
  <c r="H11" i="157"/>
  <c r="G11" i="157"/>
  <c r="F11" i="157"/>
  <c r="E11" i="157"/>
  <c r="D11" i="157"/>
  <c r="C11" i="157"/>
  <c r="X9" i="157"/>
  <c r="W9" i="157"/>
  <c r="V9" i="157"/>
  <c r="U9" i="157"/>
  <c r="T9" i="157"/>
  <c r="S9" i="157"/>
  <c r="R9" i="157"/>
  <c r="Q9" i="157"/>
  <c r="P9" i="157"/>
  <c r="O9" i="157"/>
  <c r="N9" i="157"/>
  <c r="M9" i="157"/>
  <c r="L9" i="157"/>
  <c r="K9" i="157"/>
  <c r="J9" i="157"/>
  <c r="I9" i="157"/>
  <c r="H9" i="157"/>
  <c r="G9" i="157"/>
  <c r="F9" i="157"/>
  <c r="E9" i="157"/>
  <c r="D9" i="157"/>
  <c r="C9" i="157"/>
  <c r="X8" i="157"/>
  <c r="W8" i="157"/>
  <c r="V8" i="157"/>
  <c r="U8" i="157"/>
  <c r="T8" i="157"/>
  <c r="S8" i="157"/>
  <c r="R8" i="157"/>
  <c r="Q8" i="157"/>
  <c r="P8" i="157"/>
  <c r="O8" i="157"/>
  <c r="N8" i="157"/>
  <c r="M8" i="157"/>
  <c r="L8" i="157"/>
  <c r="K8" i="157"/>
  <c r="J8" i="157"/>
  <c r="I8" i="157"/>
  <c r="H8" i="157"/>
  <c r="G8" i="157"/>
  <c r="F8" i="157"/>
  <c r="E8" i="157"/>
  <c r="D8" i="157"/>
  <c r="C8" i="157"/>
  <c r="X7" i="157"/>
  <c r="W7" i="157"/>
  <c r="V7" i="157"/>
  <c r="U7" i="157"/>
  <c r="T7" i="157"/>
  <c r="S7" i="157"/>
  <c r="R7" i="157"/>
  <c r="Q7" i="157"/>
  <c r="P7" i="157"/>
  <c r="O7" i="157"/>
  <c r="N7" i="157"/>
  <c r="M7" i="157"/>
  <c r="L7" i="157"/>
  <c r="K7" i="157"/>
  <c r="J7" i="157"/>
  <c r="I7" i="157"/>
  <c r="H7" i="157"/>
  <c r="G7" i="157"/>
  <c r="F7" i="157"/>
  <c r="E7" i="157"/>
  <c r="D7" i="157"/>
  <c r="C7" i="157"/>
  <c r="X6" i="157"/>
  <c r="W6" i="157"/>
  <c r="V6" i="157"/>
  <c r="U6" i="157"/>
  <c r="T6" i="157"/>
  <c r="S6" i="157"/>
  <c r="R6" i="157"/>
  <c r="Q6" i="157"/>
  <c r="P6" i="157"/>
  <c r="O6" i="157"/>
  <c r="N6" i="157"/>
  <c r="M6" i="157"/>
  <c r="L6" i="157"/>
  <c r="K6" i="157"/>
  <c r="J6" i="157"/>
  <c r="I6" i="157"/>
  <c r="H6" i="157"/>
  <c r="G6" i="157"/>
  <c r="F6" i="157"/>
  <c r="E6" i="157"/>
  <c r="D6" i="157"/>
  <c r="C6" i="157"/>
  <c r="X5" i="157"/>
  <c r="W5" i="157"/>
  <c r="V5" i="157"/>
  <c r="U5" i="157"/>
  <c r="T5" i="157"/>
  <c r="S5" i="157"/>
  <c r="R5" i="157"/>
  <c r="Q5" i="157"/>
  <c r="P5" i="157"/>
  <c r="O5" i="157"/>
  <c r="N5" i="157"/>
  <c r="M5" i="157"/>
  <c r="L5" i="157"/>
  <c r="K5" i="157"/>
  <c r="J5" i="157"/>
  <c r="I5" i="157"/>
  <c r="H5" i="157"/>
  <c r="G5" i="157"/>
  <c r="F5" i="157"/>
  <c r="E5" i="157"/>
  <c r="D5" i="157"/>
  <c r="C5" i="157"/>
  <c r="X4" i="157"/>
  <c r="W4" i="157"/>
  <c r="V4" i="157"/>
  <c r="U4" i="157"/>
  <c r="T4" i="157"/>
  <c r="S4" i="157"/>
  <c r="R4" i="157"/>
  <c r="Q4" i="157"/>
  <c r="P4" i="157"/>
  <c r="O4" i="157"/>
  <c r="N4" i="157"/>
  <c r="M4" i="157"/>
  <c r="L4" i="157"/>
  <c r="K4" i="157"/>
  <c r="J4" i="157"/>
  <c r="I4" i="157"/>
  <c r="H4" i="157"/>
  <c r="G4" i="157"/>
  <c r="F4" i="157"/>
  <c r="E4" i="157"/>
  <c r="D4" i="157"/>
  <c r="C4" i="157"/>
  <c r="X3" i="157"/>
  <c r="W3" i="157"/>
  <c r="V3" i="157"/>
  <c r="U3" i="157"/>
  <c r="T3" i="157"/>
  <c r="S3" i="157"/>
  <c r="R3" i="157"/>
  <c r="Q3" i="157"/>
  <c r="P3" i="157"/>
  <c r="O3" i="157"/>
  <c r="N3" i="157"/>
  <c r="M3" i="157"/>
  <c r="L3" i="157"/>
  <c r="K3" i="157"/>
  <c r="J3" i="157"/>
  <c r="I3" i="157"/>
  <c r="H3" i="157"/>
  <c r="G3" i="157"/>
  <c r="F3" i="157"/>
  <c r="E3" i="157"/>
  <c r="D3" i="157"/>
  <c r="C3" i="157"/>
  <c r="C4" i="115"/>
  <c r="D4" i="115"/>
  <c r="E4" i="115"/>
  <c r="F4" i="115"/>
  <c r="G4" i="115"/>
  <c r="H4" i="115"/>
  <c r="I4" i="115"/>
  <c r="J4" i="115"/>
  <c r="K4" i="115"/>
  <c r="L4" i="115"/>
  <c r="M4" i="115"/>
  <c r="N4" i="115"/>
  <c r="O4" i="115"/>
  <c r="P4" i="115"/>
  <c r="Q4" i="115"/>
  <c r="R4" i="115"/>
  <c r="S4" i="115"/>
  <c r="T4" i="115"/>
  <c r="U4" i="115"/>
  <c r="V4" i="115"/>
  <c r="W4" i="115"/>
  <c r="X4" i="115"/>
  <c r="C5" i="115"/>
  <c r="D5" i="115"/>
  <c r="E5" i="115"/>
  <c r="F5" i="115"/>
  <c r="G5" i="115"/>
  <c r="H5" i="115"/>
  <c r="I5" i="115"/>
  <c r="J5" i="115"/>
  <c r="K5" i="115"/>
  <c r="L5" i="115"/>
  <c r="M5" i="115"/>
  <c r="N5" i="115"/>
  <c r="O5" i="115"/>
  <c r="P5" i="115"/>
  <c r="Q5" i="115"/>
  <c r="R5" i="115"/>
  <c r="S5" i="115"/>
  <c r="T5" i="115"/>
  <c r="U5" i="115"/>
  <c r="V5" i="115"/>
  <c r="W5" i="115"/>
  <c r="X5" i="115"/>
  <c r="C6" i="115"/>
  <c r="D6" i="115"/>
  <c r="E6" i="115"/>
  <c r="F6" i="115"/>
  <c r="G6" i="115"/>
  <c r="H6" i="115"/>
  <c r="I6" i="115"/>
  <c r="J6" i="115"/>
  <c r="K6" i="115"/>
  <c r="L6" i="115"/>
  <c r="M6" i="115"/>
  <c r="N6" i="115"/>
  <c r="O6" i="115"/>
  <c r="P6" i="115"/>
  <c r="Q6" i="115"/>
  <c r="R6" i="115"/>
  <c r="S6" i="115"/>
  <c r="T6" i="115"/>
  <c r="U6" i="115"/>
  <c r="V6" i="115"/>
  <c r="W6" i="115"/>
  <c r="X6" i="115"/>
  <c r="C7" i="115"/>
  <c r="D7" i="115"/>
  <c r="E7" i="115"/>
  <c r="F7" i="115"/>
  <c r="G7" i="115"/>
  <c r="H7" i="115"/>
  <c r="I7" i="115"/>
  <c r="J7" i="115"/>
  <c r="K7" i="115"/>
  <c r="L7" i="115"/>
  <c r="M7" i="115"/>
  <c r="N7" i="115"/>
  <c r="O7" i="115"/>
  <c r="P7" i="115"/>
  <c r="Q7" i="115"/>
  <c r="R7" i="115"/>
  <c r="S7" i="115"/>
  <c r="T7" i="115"/>
  <c r="U7" i="115"/>
  <c r="V7" i="115"/>
  <c r="W7" i="115"/>
  <c r="X7" i="115"/>
  <c r="C8" i="115"/>
  <c r="D8" i="115"/>
  <c r="E8" i="115"/>
  <c r="F8" i="115"/>
  <c r="G8" i="115"/>
  <c r="H8" i="115"/>
  <c r="I8" i="115"/>
  <c r="J8" i="115"/>
  <c r="K8" i="115"/>
  <c r="L8" i="115"/>
  <c r="M8" i="115"/>
  <c r="N8" i="115"/>
  <c r="O8" i="115"/>
  <c r="P8" i="115"/>
  <c r="Q8" i="115"/>
  <c r="R8" i="115"/>
  <c r="S8" i="115"/>
  <c r="T8" i="115"/>
  <c r="U8" i="115"/>
  <c r="V8" i="115"/>
  <c r="W8" i="115"/>
  <c r="X8" i="115"/>
  <c r="C9" i="115"/>
  <c r="D9" i="115"/>
  <c r="E9" i="115"/>
  <c r="F9" i="115"/>
  <c r="G9" i="115"/>
  <c r="H9" i="115"/>
  <c r="I9" i="115"/>
  <c r="J9" i="115"/>
  <c r="K9" i="115"/>
  <c r="L9" i="115"/>
  <c r="M9" i="115"/>
  <c r="N9" i="115"/>
  <c r="O9" i="115"/>
  <c r="P9" i="115"/>
  <c r="Q9" i="115"/>
  <c r="R9" i="115"/>
  <c r="S9" i="115"/>
  <c r="T9" i="115"/>
  <c r="U9" i="115"/>
  <c r="V9" i="115"/>
  <c r="W9" i="115"/>
  <c r="X9" i="115"/>
  <c r="C10" i="115"/>
  <c r="D10" i="115"/>
  <c r="E10" i="115"/>
  <c r="F10" i="115"/>
  <c r="G10" i="115"/>
  <c r="H10" i="115"/>
  <c r="I10" i="115"/>
  <c r="J10" i="115"/>
  <c r="K10" i="115"/>
  <c r="L10" i="115"/>
  <c r="M10" i="115"/>
  <c r="N10" i="115"/>
  <c r="O10" i="115"/>
  <c r="P10" i="115"/>
  <c r="Q10" i="115"/>
  <c r="R10" i="115"/>
  <c r="S10" i="115"/>
  <c r="T10" i="115"/>
  <c r="U10" i="115"/>
  <c r="V10" i="115"/>
  <c r="W10" i="115"/>
  <c r="X10" i="115"/>
  <c r="C11" i="115"/>
  <c r="D11" i="115"/>
  <c r="E11" i="115"/>
  <c r="F11" i="115"/>
  <c r="G11" i="115"/>
  <c r="H11" i="115"/>
  <c r="I11" i="115"/>
  <c r="J11" i="115"/>
  <c r="K11" i="115"/>
  <c r="L11" i="115"/>
  <c r="M11" i="115"/>
  <c r="N11" i="115"/>
  <c r="O11" i="115"/>
  <c r="P11" i="115"/>
  <c r="Q11" i="115"/>
  <c r="R11" i="115"/>
  <c r="S11" i="115"/>
  <c r="T11" i="115"/>
  <c r="U11" i="115"/>
  <c r="V11" i="115"/>
  <c r="W11" i="115"/>
  <c r="X11" i="115"/>
  <c r="C13" i="115"/>
  <c r="D13" i="115"/>
  <c r="E13" i="115"/>
  <c r="F13" i="115"/>
  <c r="G13" i="115"/>
  <c r="H13" i="115"/>
  <c r="I13" i="115"/>
  <c r="J13" i="115"/>
  <c r="K13" i="115"/>
  <c r="L13" i="115"/>
  <c r="M13" i="115"/>
  <c r="N13" i="115"/>
  <c r="O13" i="115"/>
  <c r="P13" i="115"/>
  <c r="Q13" i="115"/>
  <c r="R13" i="115"/>
  <c r="S13" i="115"/>
  <c r="T13" i="115"/>
  <c r="U13" i="115"/>
  <c r="V13" i="115"/>
  <c r="W13" i="115"/>
  <c r="X13" i="115"/>
  <c r="C14" i="115"/>
  <c r="D14" i="115"/>
  <c r="E14" i="115"/>
  <c r="F14" i="115"/>
  <c r="G14" i="115"/>
  <c r="H14" i="115"/>
  <c r="I14" i="115"/>
  <c r="J14" i="115"/>
  <c r="K14" i="115"/>
  <c r="L14" i="115"/>
  <c r="M14" i="115"/>
  <c r="N14" i="115"/>
  <c r="O14" i="115"/>
  <c r="P14" i="115"/>
  <c r="Q14" i="115"/>
  <c r="R14" i="115"/>
  <c r="S14" i="115"/>
  <c r="T14" i="115"/>
  <c r="U14" i="115"/>
  <c r="V14" i="115"/>
  <c r="W14" i="115"/>
  <c r="X14" i="115"/>
  <c r="C15" i="115"/>
  <c r="D15" i="115"/>
  <c r="E15" i="115"/>
  <c r="F15" i="115"/>
  <c r="G15" i="115"/>
  <c r="H15" i="115"/>
  <c r="I15" i="115"/>
  <c r="J15" i="115"/>
  <c r="K15" i="115"/>
  <c r="L15" i="115"/>
  <c r="M15" i="115"/>
  <c r="N15" i="115"/>
  <c r="O15" i="115"/>
  <c r="P15" i="115"/>
  <c r="Q15" i="115"/>
  <c r="R15" i="115"/>
  <c r="S15" i="115"/>
  <c r="T15" i="115"/>
  <c r="U15" i="115"/>
  <c r="V15" i="115"/>
  <c r="W15" i="115"/>
  <c r="X15" i="115"/>
  <c r="C16" i="115"/>
  <c r="D16" i="115"/>
  <c r="E16" i="115"/>
  <c r="F16" i="115"/>
  <c r="G16" i="115"/>
  <c r="H16" i="115"/>
  <c r="I16" i="115"/>
  <c r="J16" i="115"/>
  <c r="K16" i="115"/>
  <c r="L16" i="115"/>
  <c r="M16" i="115"/>
  <c r="N16" i="115"/>
  <c r="O16" i="115"/>
  <c r="P16" i="115"/>
  <c r="Q16" i="115"/>
  <c r="R16" i="115"/>
  <c r="S16" i="115"/>
  <c r="T16" i="115"/>
  <c r="U16" i="115"/>
  <c r="V16" i="115"/>
  <c r="W16" i="115"/>
  <c r="X16" i="115"/>
  <c r="C18" i="115"/>
  <c r="D18" i="115"/>
  <c r="E18" i="115"/>
  <c r="F18" i="115"/>
  <c r="G18" i="115"/>
  <c r="H18" i="115"/>
  <c r="I18" i="115"/>
  <c r="J18" i="115"/>
  <c r="K18" i="115"/>
  <c r="L18" i="115"/>
  <c r="M18" i="115"/>
  <c r="N18" i="115"/>
  <c r="O18" i="115"/>
  <c r="P18" i="115"/>
  <c r="Q18" i="115"/>
  <c r="R18" i="115"/>
  <c r="S18" i="115"/>
  <c r="T18" i="115"/>
  <c r="U18" i="115"/>
  <c r="V18" i="115"/>
  <c r="W18" i="115"/>
  <c r="X18" i="115"/>
  <c r="C19" i="115"/>
  <c r="D19" i="115"/>
  <c r="E19" i="115"/>
  <c r="F19" i="115"/>
  <c r="G19" i="115"/>
  <c r="H19" i="115"/>
  <c r="I19" i="115"/>
  <c r="J19" i="115"/>
  <c r="K19" i="115"/>
  <c r="L19" i="115"/>
  <c r="M19" i="115"/>
  <c r="N19" i="115"/>
  <c r="O19" i="115"/>
  <c r="P19" i="115"/>
  <c r="Q19" i="115"/>
  <c r="R19" i="115"/>
  <c r="S19" i="115"/>
  <c r="T19" i="115"/>
  <c r="U19" i="115"/>
  <c r="V19" i="115"/>
  <c r="W19" i="115"/>
  <c r="X19" i="115"/>
  <c r="C20" i="115"/>
  <c r="D20" i="115"/>
  <c r="E20" i="115"/>
  <c r="F20" i="115"/>
  <c r="G20" i="115"/>
  <c r="H20" i="115"/>
  <c r="I20" i="115"/>
  <c r="J20" i="115"/>
  <c r="K20" i="115"/>
  <c r="L20" i="115"/>
  <c r="M20" i="115"/>
  <c r="N20" i="115"/>
  <c r="O20" i="115"/>
  <c r="P20" i="115"/>
  <c r="Q20" i="115"/>
  <c r="R20" i="115"/>
  <c r="S20" i="115"/>
  <c r="T20" i="115"/>
  <c r="U20" i="115"/>
  <c r="V20" i="115"/>
  <c r="W20" i="115"/>
  <c r="X20" i="115"/>
  <c r="C21" i="115"/>
  <c r="D21" i="115"/>
  <c r="E21" i="115"/>
  <c r="F21" i="115"/>
  <c r="G21" i="115"/>
  <c r="H21" i="115"/>
  <c r="I21" i="115"/>
  <c r="J21" i="115"/>
  <c r="K21" i="115"/>
  <c r="L21" i="115"/>
  <c r="M21" i="115"/>
  <c r="N21" i="115"/>
  <c r="O21" i="115"/>
  <c r="P21" i="115"/>
  <c r="Q21" i="115"/>
  <c r="R21" i="115"/>
  <c r="S21" i="115"/>
  <c r="T21" i="115"/>
  <c r="U21" i="115"/>
  <c r="V21" i="115"/>
  <c r="W21" i="115"/>
  <c r="X21" i="115"/>
  <c r="C22" i="115"/>
  <c r="D22" i="115"/>
  <c r="E22" i="115"/>
  <c r="F22" i="115"/>
  <c r="G22" i="115"/>
  <c r="H22" i="115"/>
  <c r="I22" i="115"/>
  <c r="J22" i="115"/>
  <c r="K22" i="115"/>
  <c r="L22" i="115"/>
  <c r="M22" i="115"/>
  <c r="N22" i="115"/>
  <c r="O22" i="115"/>
  <c r="P22" i="115"/>
  <c r="Q22" i="115"/>
  <c r="R22" i="115"/>
  <c r="S22" i="115"/>
  <c r="T22" i="115"/>
  <c r="U22" i="115"/>
  <c r="V22" i="115"/>
  <c r="W22" i="115"/>
  <c r="X22" i="115"/>
  <c r="C23" i="115"/>
  <c r="D23" i="115"/>
  <c r="E23" i="115"/>
  <c r="F23" i="115"/>
  <c r="G23" i="115"/>
  <c r="H23" i="115"/>
  <c r="I23" i="115"/>
  <c r="J23" i="115"/>
  <c r="K23" i="115"/>
  <c r="L23" i="115"/>
  <c r="M23" i="115"/>
  <c r="N23" i="115"/>
  <c r="O23" i="115"/>
  <c r="P23" i="115"/>
  <c r="Q23" i="115"/>
  <c r="R23" i="115"/>
  <c r="S23" i="115"/>
  <c r="T23" i="115"/>
  <c r="U23" i="115"/>
  <c r="V23" i="115"/>
  <c r="W23" i="115"/>
  <c r="X23" i="115"/>
  <c r="C24" i="115"/>
  <c r="D24" i="115"/>
  <c r="E24" i="115"/>
  <c r="F24" i="115"/>
  <c r="G24" i="115"/>
  <c r="H24" i="115"/>
  <c r="I24" i="115"/>
  <c r="J24" i="115"/>
  <c r="K24" i="115"/>
  <c r="L24" i="115"/>
  <c r="M24" i="115"/>
  <c r="N24" i="115"/>
  <c r="O24" i="115"/>
  <c r="P24" i="115"/>
  <c r="Q24" i="115"/>
  <c r="R24" i="115"/>
  <c r="S24" i="115"/>
  <c r="T24" i="115"/>
  <c r="U24" i="115"/>
  <c r="V24" i="115"/>
  <c r="W24" i="115"/>
  <c r="X24" i="115"/>
  <c r="C26" i="115"/>
  <c r="D26" i="115"/>
  <c r="E26" i="115"/>
  <c r="F26" i="115"/>
  <c r="G26" i="115"/>
  <c r="H26" i="115"/>
  <c r="I26" i="115"/>
  <c r="J26" i="115"/>
  <c r="K26" i="115"/>
  <c r="L26" i="115"/>
  <c r="M26" i="115"/>
  <c r="N26" i="115"/>
  <c r="O26" i="115"/>
  <c r="P26" i="115"/>
  <c r="Q26" i="115"/>
  <c r="R26" i="115"/>
  <c r="S26" i="115"/>
  <c r="T26" i="115"/>
  <c r="U26" i="115"/>
  <c r="V26" i="115"/>
  <c r="W26" i="115"/>
  <c r="X26" i="115"/>
  <c r="C27" i="115"/>
  <c r="D27" i="115"/>
  <c r="E27" i="115"/>
  <c r="F27" i="115"/>
  <c r="G27" i="115"/>
  <c r="H27" i="115"/>
  <c r="I27" i="115"/>
  <c r="J27" i="115"/>
  <c r="K27" i="115"/>
  <c r="L27" i="115"/>
  <c r="M27" i="115"/>
  <c r="N27" i="115"/>
  <c r="O27" i="115"/>
  <c r="P27" i="115"/>
  <c r="Q27" i="115"/>
  <c r="R27" i="115"/>
  <c r="S27" i="115"/>
  <c r="T27" i="115"/>
  <c r="U27" i="115"/>
  <c r="V27" i="115"/>
  <c r="W27" i="115"/>
  <c r="X27" i="115"/>
  <c r="C28" i="115"/>
  <c r="D28" i="115"/>
  <c r="E28" i="115"/>
  <c r="F28" i="115"/>
  <c r="G28" i="115"/>
  <c r="H28" i="115"/>
  <c r="I28" i="115"/>
  <c r="J28" i="115"/>
  <c r="K28" i="115"/>
  <c r="L28" i="115"/>
  <c r="M28" i="115"/>
  <c r="N28" i="115"/>
  <c r="O28" i="115"/>
  <c r="P28" i="115"/>
  <c r="Q28" i="115"/>
  <c r="R28" i="115"/>
  <c r="S28" i="115"/>
  <c r="T28" i="115"/>
  <c r="U28" i="115"/>
  <c r="V28" i="115"/>
  <c r="W28" i="115"/>
  <c r="X28" i="115"/>
  <c r="C29" i="115"/>
  <c r="D29" i="115"/>
  <c r="E29" i="115"/>
  <c r="F29" i="115"/>
  <c r="G29" i="115"/>
  <c r="H29" i="115"/>
  <c r="I29" i="115"/>
  <c r="J29" i="115"/>
  <c r="K29" i="115"/>
  <c r="L29" i="115"/>
  <c r="M29" i="115"/>
  <c r="N29" i="115"/>
  <c r="O29" i="115"/>
  <c r="P29" i="115"/>
  <c r="Q29" i="115"/>
  <c r="R29" i="115"/>
  <c r="S29" i="115"/>
  <c r="T29" i="115"/>
  <c r="U29" i="115"/>
  <c r="V29" i="115"/>
  <c r="W29" i="115"/>
  <c r="X29" i="115"/>
  <c r="C30" i="115"/>
  <c r="D30" i="115"/>
  <c r="E30" i="115"/>
  <c r="F30" i="115"/>
  <c r="G30" i="115"/>
  <c r="H30" i="115"/>
  <c r="I30" i="115"/>
  <c r="J30" i="115"/>
  <c r="K30" i="115"/>
  <c r="L30" i="115"/>
  <c r="M30" i="115"/>
  <c r="N30" i="115"/>
  <c r="O30" i="115"/>
  <c r="P30" i="115"/>
  <c r="Q30" i="115"/>
  <c r="R30" i="115"/>
  <c r="S30" i="115"/>
  <c r="T30" i="115"/>
  <c r="U30" i="115"/>
  <c r="V30" i="115"/>
  <c r="W30" i="115"/>
  <c r="X30" i="115"/>
  <c r="C31" i="115"/>
  <c r="D31" i="115"/>
  <c r="E31" i="115"/>
  <c r="F31" i="115"/>
  <c r="G31" i="115"/>
  <c r="H31" i="115"/>
  <c r="I31" i="115"/>
  <c r="J31" i="115"/>
  <c r="K31" i="115"/>
  <c r="L31" i="115"/>
  <c r="M31" i="115"/>
  <c r="N31" i="115"/>
  <c r="O31" i="115"/>
  <c r="P31" i="115"/>
  <c r="Q31" i="115"/>
  <c r="R31" i="115"/>
  <c r="S31" i="115"/>
  <c r="T31" i="115"/>
  <c r="U31" i="115"/>
  <c r="V31" i="115"/>
  <c r="W31" i="115"/>
  <c r="X31" i="115"/>
  <c r="C32" i="115"/>
  <c r="D32" i="115"/>
  <c r="E32" i="115"/>
  <c r="F32" i="115"/>
  <c r="G32" i="115"/>
  <c r="H32" i="115"/>
  <c r="I32" i="115"/>
  <c r="J32" i="115"/>
  <c r="K32" i="115"/>
  <c r="L32" i="115"/>
  <c r="M32" i="115"/>
  <c r="N32" i="115"/>
  <c r="O32" i="115"/>
  <c r="P32" i="115"/>
  <c r="Q32" i="115"/>
  <c r="R32" i="115"/>
  <c r="S32" i="115"/>
  <c r="T32" i="115"/>
  <c r="U32" i="115"/>
  <c r="V32" i="115"/>
  <c r="W32" i="115"/>
  <c r="X32" i="115"/>
  <c r="C33" i="115"/>
  <c r="D33" i="115"/>
  <c r="E33" i="115"/>
  <c r="F33" i="115"/>
  <c r="G33" i="115"/>
  <c r="H33" i="115"/>
  <c r="I33" i="115"/>
  <c r="J33" i="115"/>
  <c r="K33" i="115"/>
  <c r="L33" i="115"/>
  <c r="M33" i="115"/>
  <c r="N33" i="115"/>
  <c r="O33" i="115"/>
  <c r="P33" i="115"/>
  <c r="Q33" i="115"/>
  <c r="R33" i="115"/>
  <c r="S33" i="115"/>
  <c r="T33" i="115"/>
  <c r="U33" i="115"/>
  <c r="V33" i="115"/>
  <c r="W33" i="115"/>
  <c r="X33" i="115"/>
  <c r="C35" i="115"/>
  <c r="D35" i="115"/>
  <c r="E35" i="115"/>
  <c r="F35" i="115"/>
  <c r="G35" i="115"/>
  <c r="H35" i="115"/>
  <c r="I35" i="115"/>
  <c r="J35" i="115"/>
  <c r="K35" i="115"/>
  <c r="L35" i="115"/>
  <c r="M35" i="115"/>
  <c r="N35" i="115"/>
  <c r="O35" i="115"/>
  <c r="P35" i="115"/>
  <c r="Q35" i="115"/>
  <c r="R35" i="115"/>
  <c r="S35" i="115"/>
  <c r="T35" i="115"/>
  <c r="U35" i="115"/>
  <c r="V35" i="115"/>
  <c r="W35" i="115"/>
  <c r="X35" i="115"/>
  <c r="C36" i="115"/>
  <c r="D36" i="115"/>
  <c r="E36" i="115"/>
  <c r="F36" i="115"/>
  <c r="G36" i="115"/>
  <c r="H36" i="115"/>
  <c r="I36" i="115"/>
  <c r="J36" i="115"/>
  <c r="K36" i="115"/>
  <c r="L36" i="115"/>
  <c r="M36" i="115"/>
  <c r="N36" i="115"/>
  <c r="O36" i="115"/>
  <c r="P36" i="115"/>
  <c r="Q36" i="115"/>
  <c r="R36" i="115"/>
  <c r="S36" i="115"/>
  <c r="T36" i="115"/>
  <c r="U36" i="115"/>
  <c r="V36" i="115"/>
  <c r="W36" i="115"/>
  <c r="X36" i="115"/>
  <c r="C37" i="115"/>
  <c r="D37" i="115"/>
  <c r="E37" i="115"/>
  <c r="F37" i="115"/>
  <c r="G37" i="115"/>
  <c r="H37" i="115"/>
  <c r="I37" i="115"/>
  <c r="J37" i="115"/>
  <c r="K37" i="115"/>
  <c r="L37" i="115"/>
  <c r="M37" i="115"/>
  <c r="N37" i="115"/>
  <c r="O37" i="115"/>
  <c r="P37" i="115"/>
  <c r="Q37" i="115"/>
  <c r="R37" i="115"/>
  <c r="S37" i="115"/>
  <c r="T37" i="115"/>
  <c r="U37" i="115"/>
  <c r="V37" i="115"/>
  <c r="W37" i="115"/>
  <c r="X37" i="115"/>
  <c r="C38" i="115"/>
  <c r="D38" i="115"/>
  <c r="E38" i="115"/>
  <c r="F38" i="115"/>
  <c r="G38" i="115"/>
  <c r="H38" i="115"/>
  <c r="I38" i="115"/>
  <c r="J38" i="115"/>
  <c r="K38" i="115"/>
  <c r="L38" i="115"/>
  <c r="M38" i="115"/>
  <c r="N38" i="115"/>
  <c r="O38" i="115"/>
  <c r="P38" i="115"/>
  <c r="Q38" i="115"/>
  <c r="R38" i="115"/>
  <c r="S38" i="115"/>
  <c r="T38" i="115"/>
  <c r="U38" i="115"/>
  <c r="V38" i="115"/>
  <c r="W38" i="115"/>
  <c r="X38" i="115"/>
  <c r="C39" i="115"/>
  <c r="D39" i="115"/>
  <c r="E39" i="115"/>
  <c r="F39" i="115"/>
  <c r="G39" i="115"/>
  <c r="H39" i="115"/>
  <c r="I39" i="115"/>
  <c r="J39" i="115"/>
  <c r="K39" i="115"/>
  <c r="L39" i="115"/>
  <c r="M39" i="115"/>
  <c r="N39" i="115"/>
  <c r="O39" i="115"/>
  <c r="P39" i="115"/>
  <c r="Q39" i="115"/>
  <c r="R39" i="115"/>
  <c r="S39" i="115"/>
  <c r="T39" i="115"/>
  <c r="U39" i="115"/>
  <c r="V39" i="115"/>
  <c r="W39" i="115"/>
  <c r="X39" i="115"/>
  <c r="C40" i="115"/>
  <c r="D40" i="115"/>
  <c r="E40" i="115"/>
  <c r="F40" i="115"/>
  <c r="G40" i="115"/>
  <c r="H40" i="115"/>
  <c r="I40" i="115"/>
  <c r="J40" i="115"/>
  <c r="K40" i="115"/>
  <c r="L40" i="115"/>
  <c r="M40" i="115"/>
  <c r="N40" i="115"/>
  <c r="O40" i="115"/>
  <c r="P40" i="115"/>
  <c r="Q40" i="115"/>
  <c r="R40" i="115"/>
  <c r="S40" i="115"/>
  <c r="T40" i="115"/>
  <c r="U40" i="115"/>
  <c r="V40" i="115"/>
  <c r="W40" i="115"/>
  <c r="X40" i="115"/>
  <c r="C41" i="115"/>
  <c r="D41" i="115"/>
  <c r="E41" i="115"/>
  <c r="F41" i="115"/>
  <c r="G41" i="115"/>
  <c r="H41" i="115"/>
  <c r="I41" i="115"/>
  <c r="J41" i="115"/>
  <c r="K41" i="115"/>
  <c r="L41" i="115"/>
  <c r="M41" i="115"/>
  <c r="N41" i="115"/>
  <c r="O41" i="115"/>
  <c r="P41" i="115"/>
  <c r="Q41" i="115"/>
  <c r="R41" i="115"/>
  <c r="S41" i="115"/>
  <c r="T41" i="115"/>
  <c r="U41" i="115"/>
  <c r="V41" i="115"/>
  <c r="W41" i="115"/>
  <c r="X41" i="115"/>
  <c r="C42" i="115"/>
  <c r="D42" i="115"/>
  <c r="E42" i="115"/>
  <c r="F42" i="115"/>
  <c r="G42" i="115"/>
  <c r="H42" i="115"/>
  <c r="I42" i="115"/>
  <c r="J42" i="115"/>
  <c r="K42" i="115"/>
  <c r="L42" i="115"/>
  <c r="M42" i="115"/>
  <c r="N42" i="115"/>
  <c r="O42" i="115"/>
  <c r="P42" i="115"/>
  <c r="Q42" i="115"/>
  <c r="R42" i="115"/>
  <c r="S42" i="115"/>
  <c r="T42" i="115"/>
  <c r="U42" i="115"/>
  <c r="V42" i="115"/>
  <c r="W42" i="115"/>
  <c r="X42" i="115"/>
  <c r="C43" i="115"/>
  <c r="D43" i="115"/>
  <c r="E43" i="115"/>
  <c r="F43" i="115"/>
  <c r="G43" i="115"/>
  <c r="H43" i="115"/>
  <c r="I43" i="115"/>
  <c r="J43" i="115"/>
  <c r="K43" i="115"/>
  <c r="L43" i="115"/>
  <c r="M43" i="115"/>
  <c r="N43" i="115"/>
  <c r="O43" i="115"/>
  <c r="P43" i="115"/>
  <c r="Q43" i="115"/>
  <c r="R43" i="115"/>
  <c r="S43" i="115"/>
  <c r="T43" i="115"/>
  <c r="U43" i="115"/>
  <c r="V43" i="115"/>
  <c r="W43" i="115"/>
  <c r="X43" i="115"/>
  <c r="C44" i="115"/>
  <c r="D44" i="115"/>
  <c r="E44" i="115"/>
  <c r="F44" i="115"/>
  <c r="G44" i="115"/>
  <c r="H44" i="115"/>
  <c r="I44" i="115"/>
  <c r="J44" i="115"/>
  <c r="K44" i="115"/>
  <c r="L44" i="115"/>
  <c r="M44" i="115"/>
  <c r="N44" i="115"/>
  <c r="O44" i="115"/>
  <c r="P44" i="115"/>
  <c r="Q44" i="115"/>
  <c r="R44" i="115"/>
  <c r="S44" i="115"/>
  <c r="T44" i="115"/>
  <c r="U44" i="115"/>
  <c r="V44" i="115"/>
  <c r="W44" i="115"/>
  <c r="X44" i="115"/>
  <c r="C45" i="115"/>
  <c r="D45" i="115"/>
  <c r="E45" i="115"/>
  <c r="F45" i="115"/>
  <c r="G45" i="115"/>
  <c r="H45" i="115"/>
  <c r="I45" i="115"/>
  <c r="J45" i="115"/>
  <c r="K45" i="115"/>
  <c r="L45" i="115"/>
  <c r="M45" i="115"/>
  <c r="N45" i="115"/>
  <c r="O45" i="115"/>
  <c r="P45" i="115"/>
  <c r="Q45" i="115"/>
  <c r="R45" i="115"/>
  <c r="S45" i="115"/>
  <c r="T45" i="115"/>
  <c r="U45" i="115"/>
  <c r="V45" i="115"/>
  <c r="W45" i="115"/>
  <c r="X45" i="115"/>
  <c r="C46" i="115"/>
  <c r="D46" i="115"/>
  <c r="E46" i="115"/>
  <c r="F46" i="115"/>
  <c r="G46" i="115"/>
  <c r="H46" i="115"/>
  <c r="I46" i="115"/>
  <c r="J46" i="115"/>
  <c r="K46" i="115"/>
  <c r="L46" i="115"/>
  <c r="M46" i="115"/>
  <c r="N46" i="115"/>
  <c r="O46" i="115"/>
  <c r="P46" i="115"/>
  <c r="Q46" i="115"/>
  <c r="R46" i="115"/>
  <c r="S46" i="115"/>
  <c r="T46" i="115"/>
  <c r="U46" i="115"/>
  <c r="V46" i="115"/>
  <c r="W46" i="115"/>
  <c r="X46" i="115"/>
  <c r="C47" i="115"/>
  <c r="D47" i="115"/>
  <c r="E47" i="115"/>
  <c r="F47" i="115"/>
  <c r="G47" i="115"/>
  <c r="H47" i="115"/>
  <c r="I47" i="115"/>
  <c r="J47" i="115"/>
  <c r="K47" i="115"/>
  <c r="L47" i="115"/>
  <c r="M47" i="115"/>
  <c r="N47" i="115"/>
  <c r="O47" i="115"/>
  <c r="P47" i="115"/>
  <c r="Q47" i="115"/>
  <c r="R47" i="115"/>
  <c r="S47" i="115"/>
  <c r="T47" i="115"/>
  <c r="U47" i="115"/>
  <c r="V47" i="115"/>
  <c r="W47" i="115"/>
  <c r="X47" i="115"/>
  <c r="C48" i="115"/>
  <c r="D48" i="115"/>
  <c r="E48" i="115"/>
  <c r="F48" i="115"/>
  <c r="G48" i="115"/>
  <c r="H48" i="115"/>
  <c r="I48" i="115"/>
  <c r="J48" i="115"/>
  <c r="K48" i="115"/>
  <c r="L48" i="115"/>
  <c r="M48" i="115"/>
  <c r="N48" i="115"/>
  <c r="O48" i="115"/>
  <c r="P48" i="115"/>
  <c r="Q48" i="115"/>
  <c r="R48" i="115"/>
  <c r="S48" i="115"/>
  <c r="T48" i="115"/>
  <c r="U48" i="115"/>
  <c r="V48" i="115"/>
  <c r="W48" i="115"/>
  <c r="X48" i="115"/>
  <c r="C49" i="115"/>
  <c r="D49" i="115"/>
  <c r="E49" i="115"/>
  <c r="F49" i="115"/>
  <c r="G49" i="115"/>
  <c r="H49" i="115"/>
  <c r="I49" i="115"/>
  <c r="J49" i="115"/>
  <c r="K49" i="115"/>
  <c r="L49" i="115"/>
  <c r="M49" i="115"/>
  <c r="N49" i="115"/>
  <c r="O49" i="115"/>
  <c r="P49" i="115"/>
  <c r="Q49" i="115"/>
  <c r="R49" i="115"/>
  <c r="S49" i="115"/>
  <c r="T49" i="115"/>
  <c r="U49" i="115"/>
  <c r="V49" i="115"/>
  <c r="W49" i="115"/>
  <c r="X49" i="115"/>
  <c r="C50" i="115"/>
  <c r="D50" i="115"/>
  <c r="E50" i="115"/>
  <c r="F50" i="115"/>
  <c r="G50" i="115"/>
  <c r="H50" i="115"/>
  <c r="I50" i="115"/>
  <c r="J50" i="115"/>
  <c r="K50" i="115"/>
  <c r="L50" i="115"/>
  <c r="M50" i="115"/>
  <c r="N50" i="115"/>
  <c r="O50" i="115"/>
  <c r="P50" i="115"/>
  <c r="Q50" i="115"/>
  <c r="R50" i="115"/>
  <c r="S50" i="115"/>
  <c r="T50" i="115"/>
  <c r="U50" i="115"/>
  <c r="V50" i="115"/>
  <c r="W50" i="115"/>
  <c r="X50" i="115"/>
  <c r="C51" i="115"/>
  <c r="D51" i="115"/>
  <c r="E51" i="115"/>
  <c r="F51" i="115"/>
  <c r="G51" i="115"/>
  <c r="H51" i="115"/>
  <c r="I51" i="115"/>
  <c r="J51" i="115"/>
  <c r="K51" i="115"/>
  <c r="L51" i="115"/>
  <c r="M51" i="115"/>
  <c r="N51" i="115"/>
  <c r="O51" i="115"/>
  <c r="P51" i="115"/>
  <c r="Q51" i="115"/>
  <c r="R51" i="115"/>
  <c r="S51" i="115"/>
  <c r="T51" i="115"/>
  <c r="U51" i="115"/>
  <c r="V51" i="115"/>
  <c r="W51" i="115"/>
  <c r="X51" i="115"/>
  <c r="C52" i="115"/>
  <c r="D52" i="115"/>
  <c r="E52" i="115"/>
  <c r="F52" i="115"/>
  <c r="G52" i="115"/>
  <c r="H52" i="115"/>
  <c r="I52" i="115"/>
  <c r="J52" i="115"/>
  <c r="K52" i="115"/>
  <c r="L52" i="115"/>
  <c r="M52" i="115"/>
  <c r="N52" i="115"/>
  <c r="O52" i="115"/>
  <c r="P52" i="115"/>
  <c r="Q52" i="115"/>
  <c r="R52" i="115"/>
  <c r="S52" i="115"/>
  <c r="T52" i="115"/>
  <c r="U52" i="115"/>
  <c r="V52" i="115"/>
  <c r="W52" i="115"/>
  <c r="X52" i="115"/>
  <c r="C54" i="115"/>
  <c r="D54" i="115"/>
  <c r="E54" i="115"/>
  <c r="F54" i="115"/>
  <c r="G54" i="115"/>
  <c r="H54" i="115"/>
  <c r="I54" i="115"/>
  <c r="J54" i="115"/>
  <c r="K54" i="115"/>
  <c r="L54" i="115"/>
  <c r="M54" i="115"/>
  <c r="N54" i="115"/>
  <c r="O54" i="115"/>
  <c r="P54" i="115"/>
  <c r="Q54" i="115"/>
  <c r="R54" i="115"/>
  <c r="S54" i="115"/>
  <c r="T54" i="115"/>
  <c r="U54" i="115"/>
  <c r="V54" i="115"/>
  <c r="W54" i="115"/>
  <c r="X54" i="115"/>
  <c r="C55" i="115"/>
  <c r="D55" i="115"/>
  <c r="E55" i="115"/>
  <c r="F55" i="115"/>
  <c r="G55" i="115"/>
  <c r="H55" i="115"/>
  <c r="I55" i="115"/>
  <c r="J55" i="115"/>
  <c r="K55" i="115"/>
  <c r="L55" i="115"/>
  <c r="M55" i="115"/>
  <c r="N55" i="115"/>
  <c r="O55" i="115"/>
  <c r="P55" i="115"/>
  <c r="Q55" i="115"/>
  <c r="R55" i="115"/>
  <c r="S55" i="115"/>
  <c r="T55" i="115"/>
  <c r="U55" i="115"/>
  <c r="V55" i="115"/>
  <c r="W55" i="115"/>
  <c r="X55" i="115"/>
  <c r="C56" i="115"/>
  <c r="D56" i="115"/>
  <c r="E56" i="115"/>
  <c r="F56" i="115"/>
  <c r="G56" i="115"/>
  <c r="H56" i="115"/>
  <c r="I56" i="115"/>
  <c r="J56" i="115"/>
  <c r="K56" i="115"/>
  <c r="L56" i="115"/>
  <c r="M56" i="115"/>
  <c r="N56" i="115"/>
  <c r="O56" i="115"/>
  <c r="P56" i="115"/>
  <c r="Q56" i="115"/>
  <c r="R56" i="115"/>
  <c r="S56" i="115"/>
  <c r="T56" i="115"/>
  <c r="U56" i="115"/>
  <c r="V56" i="115"/>
  <c r="W56" i="115"/>
  <c r="X56" i="115"/>
  <c r="C58" i="115"/>
  <c r="D58" i="115"/>
  <c r="E58" i="115"/>
  <c r="F58" i="115"/>
  <c r="G58" i="115"/>
  <c r="H58" i="115"/>
  <c r="I58" i="115"/>
  <c r="J58" i="115"/>
  <c r="K58" i="115"/>
  <c r="L58" i="115"/>
  <c r="M58" i="115"/>
  <c r="N58" i="115"/>
  <c r="O58" i="115"/>
  <c r="P58" i="115"/>
  <c r="Q58" i="115"/>
  <c r="R58" i="115"/>
  <c r="S58" i="115"/>
  <c r="T58" i="115"/>
  <c r="U58" i="115"/>
  <c r="V58" i="115"/>
  <c r="W58" i="115"/>
  <c r="X58" i="115"/>
  <c r="C59" i="115"/>
  <c r="D59" i="115"/>
  <c r="E59" i="115"/>
  <c r="F59" i="115"/>
  <c r="G59" i="115"/>
  <c r="H59" i="115"/>
  <c r="I59" i="115"/>
  <c r="J59" i="115"/>
  <c r="K59" i="115"/>
  <c r="L59" i="115"/>
  <c r="M59" i="115"/>
  <c r="N59" i="115"/>
  <c r="O59" i="115"/>
  <c r="P59" i="115"/>
  <c r="Q59" i="115"/>
  <c r="R59" i="115"/>
  <c r="S59" i="115"/>
  <c r="T59" i="115"/>
  <c r="U59" i="115"/>
  <c r="V59" i="115"/>
  <c r="W59" i="115"/>
  <c r="X59" i="115"/>
  <c r="C60" i="115"/>
  <c r="D60" i="115"/>
  <c r="E60" i="115"/>
  <c r="F60" i="115"/>
  <c r="G60" i="115"/>
  <c r="H60" i="115"/>
  <c r="I60" i="115"/>
  <c r="J60" i="115"/>
  <c r="K60" i="115"/>
  <c r="L60" i="115"/>
  <c r="M60" i="115"/>
  <c r="N60" i="115"/>
  <c r="O60" i="115"/>
  <c r="P60" i="115"/>
  <c r="Q60" i="115"/>
  <c r="R60" i="115"/>
  <c r="S60" i="115"/>
  <c r="T60" i="115"/>
  <c r="U60" i="115"/>
  <c r="V60" i="115"/>
  <c r="W60" i="115"/>
  <c r="X60" i="115"/>
  <c r="B14" i="115"/>
  <c r="B15" i="115"/>
  <c r="B16" i="115"/>
  <c r="B9" i="115"/>
  <c r="B10" i="115"/>
  <c r="A11" i="115"/>
  <c r="B11" i="115"/>
  <c r="Y11" i="115"/>
  <c r="W3" i="115"/>
  <c r="V3" i="115"/>
  <c r="U3" i="115"/>
  <c r="T3" i="115"/>
  <c r="R3" i="115"/>
  <c r="Q3" i="115"/>
  <c r="P3" i="115"/>
  <c r="O3" i="115"/>
  <c r="M3" i="115"/>
  <c r="L3" i="115"/>
  <c r="K3" i="115"/>
  <c r="J3" i="115"/>
  <c r="H3" i="115"/>
  <c r="G3" i="115"/>
  <c r="F3" i="115"/>
  <c r="E3" i="115"/>
  <c r="C3" i="115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X19" i="31"/>
  <c r="X21" i="31"/>
  <c r="W19" i="31"/>
  <c r="W21" i="31"/>
  <c r="V19" i="31"/>
  <c r="V21" i="31"/>
  <c r="U19" i="31"/>
  <c r="U21" i="31"/>
  <c r="T19" i="31"/>
  <c r="T21" i="31"/>
  <c r="S19" i="31"/>
  <c r="S21" i="31"/>
  <c r="R19" i="31"/>
  <c r="R21" i="31"/>
  <c r="Q19" i="31"/>
  <c r="Q21" i="31"/>
  <c r="P19" i="31"/>
  <c r="P21" i="31"/>
  <c r="O19" i="31"/>
  <c r="O21" i="31"/>
  <c r="N19" i="31"/>
  <c r="N21" i="31"/>
  <c r="M19" i="31"/>
  <c r="M21" i="31"/>
  <c r="L19" i="31"/>
  <c r="L21" i="31"/>
  <c r="K19" i="31"/>
  <c r="K21" i="31"/>
  <c r="J19" i="31"/>
  <c r="J21" i="31"/>
  <c r="I19" i="31"/>
  <c r="I21" i="31"/>
  <c r="H19" i="31"/>
  <c r="H21" i="31"/>
  <c r="G19" i="31"/>
  <c r="G21" i="31"/>
  <c r="F19" i="31"/>
  <c r="F21" i="31"/>
  <c r="E19" i="31"/>
  <c r="E21" i="31"/>
  <c r="D19" i="31"/>
  <c r="D21" i="31"/>
  <c r="C19" i="31"/>
  <c r="C21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X29" i="114"/>
  <c r="W29" i="114"/>
  <c r="V29" i="114"/>
  <c r="U29" i="114"/>
  <c r="T29" i="114"/>
  <c r="S29" i="114"/>
  <c r="R29" i="114"/>
  <c r="Q29" i="114"/>
  <c r="P29" i="114"/>
  <c r="O29" i="114"/>
  <c r="N29" i="114"/>
  <c r="M29" i="114"/>
  <c r="L29" i="114"/>
  <c r="K29" i="114"/>
  <c r="J29" i="114"/>
  <c r="I29" i="114"/>
  <c r="H29" i="114"/>
  <c r="G29" i="114"/>
  <c r="F29" i="114"/>
  <c r="E29" i="114"/>
  <c r="D29" i="114"/>
  <c r="C29" i="114"/>
  <c r="X28" i="114"/>
  <c r="W28" i="114"/>
  <c r="V28" i="114"/>
  <c r="U28" i="114"/>
  <c r="T28" i="114"/>
  <c r="S28" i="114"/>
  <c r="R28" i="114"/>
  <c r="Q28" i="114"/>
  <c r="P28" i="114"/>
  <c r="O28" i="114"/>
  <c r="N28" i="114"/>
  <c r="M28" i="114"/>
  <c r="L28" i="114"/>
  <c r="K28" i="114"/>
  <c r="J28" i="114"/>
  <c r="I28" i="114"/>
  <c r="H28" i="114"/>
  <c r="G28" i="114"/>
  <c r="F28" i="114"/>
  <c r="E28" i="114"/>
  <c r="D28" i="114"/>
  <c r="C28" i="114"/>
  <c r="X27" i="114"/>
  <c r="W27" i="114"/>
  <c r="V27" i="114"/>
  <c r="U27" i="114"/>
  <c r="T27" i="114"/>
  <c r="S27" i="114"/>
  <c r="R27" i="114"/>
  <c r="Q27" i="114"/>
  <c r="P27" i="114"/>
  <c r="O27" i="114"/>
  <c r="N27" i="114"/>
  <c r="M27" i="114"/>
  <c r="L27" i="114"/>
  <c r="K27" i="114"/>
  <c r="J27" i="114"/>
  <c r="I27" i="114"/>
  <c r="H27" i="114"/>
  <c r="G27" i="114"/>
  <c r="F27" i="114"/>
  <c r="E27" i="114"/>
  <c r="D27" i="114"/>
  <c r="C27" i="114"/>
  <c r="X25" i="114"/>
  <c r="W25" i="114"/>
  <c r="V25" i="114"/>
  <c r="U25" i="114"/>
  <c r="T25" i="114"/>
  <c r="S25" i="114"/>
  <c r="R25" i="114"/>
  <c r="Q25" i="114"/>
  <c r="P25" i="114"/>
  <c r="O25" i="114"/>
  <c r="N25" i="114"/>
  <c r="M25" i="114"/>
  <c r="L25" i="114"/>
  <c r="K25" i="114"/>
  <c r="J25" i="114"/>
  <c r="I25" i="114"/>
  <c r="H25" i="114"/>
  <c r="G25" i="114"/>
  <c r="F25" i="114"/>
  <c r="E25" i="114"/>
  <c r="D25" i="114"/>
  <c r="C25" i="114"/>
  <c r="X24" i="114"/>
  <c r="W24" i="114"/>
  <c r="V24" i="114"/>
  <c r="U24" i="114"/>
  <c r="T24" i="114"/>
  <c r="S24" i="114"/>
  <c r="R24" i="114"/>
  <c r="Q24" i="114"/>
  <c r="P24" i="114"/>
  <c r="O24" i="114"/>
  <c r="N24" i="114"/>
  <c r="M24" i="114"/>
  <c r="L24" i="114"/>
  <c r="K24" i="114"/>
  <c r="J24" i="114"/>
  <c r="I24" i="114"/>
  <c r="H24" i="114"/>
  <c r="G24" i="114"/>
  <c r="F24" i="114"/>
  <c r="E24" i="114"/>
  <c r="D24" i="114"/>
  <c r="C24" i="114"/>
  <c r="X23" i="114"/>
  <c r="W23" i="114"/>
  <c r="V23" i="114"/>
  <c r="U23" i="114"/>
  <c r="T23" i="114"/>
  <c r="S23" i="114"/>
  <c r="R23" i="114"/>
  <c r="Q23" i="114"/>
  <c r="P23" i="114"/>
  <c r="O23" i="114"/>
  <c r="N23" i="114"/>
  <c r="M23" i="114"/>
  <c r="L23" i="114"/>
  <c r="K23" i="114"/>
  <c r="J23" i="114"/>
  <c r="I23" i="114"/>
  <c r="H23" i="114"/>
  <c r="G23" i="114"/>
  <c r="F23" i="114"/>
  <c r="E23" i="114"/>
  <c r="D23" i="114"/>
  <c r="C23" i="114"/>
  <c r="X20" i="114"/>
  <c r="W20" i="114"/>
  <c r="V20" i="114"/>
  <c r="U20" i="114"/>
  <c r="T20" i="114"/>
  <c r="S20" i="114"/>
  <c r="R20" i="114"/>
  <c r="Q20" i="114"/>
  <c r="P20" i="114"/>
  <c r="O20" i="114"/>
  <c r="N20" i="114"/>
  <c r="M20" i="114"/>
  <c r="L20" i="114"/>
  <c r="K20" i="114"/>
  <c r="J20" i="114"/>
  <c r="I20" i="114"/>
  <c r="H20" i="114"/>
  <c r="G20" i="114"/>
  <c r="F20" i="114"/>
  <c r="E20" i="114"/>
  <c r="D20" i="114"/>
  <c r="C20" i="114"/>
  <c r="X19" i="114"/>
  <c r="X21" i="114"/>
  <c r="W19" i="114"/>
  <c r="W21" i="114"/>
  <c r="V19" i="114"/>
  <c r="V21" i="114"/>
  <c r="U19" i="114"/>
  <c r="U21" i="114"/>
  <c r="T19" i="114"/>
  <c r="T21" i="114"/>
  <c r="S19" i="114"/>
  <c r="S21" i="114"/>
  <c r="R19" i="114"/>
  <c r="R21" i="114"/>
  <c r="Q19" i="114"/>
  <c r="Q21" i="114"/>
  <c r="P19" i="114"/>
  <c r="P21" i="114"/>
  <c r="O19" i="114"/>
  <c r="O21" i="114"/>
  <c r="N19" i="114"/>
  <c r="N21" i="114"/>
  <c r="M19" i="114"/>
  <c r="M21" i="114"/>
  <c r="L19" i="114"/>
  <c r="L21" i="114"/>
  <c r="K19" i="114"/>
  <c r="K21" i="114"/>
  <c r="J19" i="114"/>
  <c r="J21" i="114"/>
  <c r="I19" i="114"/>
  <c r="I21" i="114"/>
  <c r="H19" i="114"/>
  <c r="H21" i="114"/>
  <c r="G19" i="114"/>
  <c r="G21" i="114"/>
  <c r="F19" i="114"/>
  <c r="F21" i="114"/>
  <c r="E19" i="114"/>
  <c r="E21" i="114"/>
  <c r="D19" i="114"/>
  <c r="D21" i="114"/>
  <c r="C19" i="114"/>
  <c r="C21" i="114"/>
  <c r="X17" i="114"/>
  <c r="W17" i="114"/>
  <c r="V17" i="114"/>
  <c r="U17" i="114"/>
  <c r="T17" i="114"/>
  <c r="S17" i="114"/>
  <c r="R17" i="114"/>
  <c r="Q17" i="114"/>
  <c r="P17" i="114"/>
  <c r="O17" i="114"/>
  <c r="N17" i="114"/>
  <c r="M17" i="114"/>
  <c r="L17" i="114"/>
  <c r="K17" i="114"/>
  <c r="J17" i="114"/>
  <c r="I17" i="114"/>
  <c r="H17" i="114"/>
  <c r="G17" i="114"/>
  <c r="F17" i="114"/>
  <c r="E17" i="114"/>
  <c r="D17" i="114"/>
  <c r="C17" i="114"/>
  <c r="X16" i="114"/>
  <c r="W16" i="114"/>
  <c r="V16" i="114"/>
  <c r="U16" i="114"/>
  <c r="T16" i="114"/>
  <c r="S16" i="114"/>
  <c r="R16" i="114"/>
  <c r="Q16" i="114"/>
  <c r="P16" i="114"/>
  <c r="O16" i="114"/>
  <c r="N16" i="114"/>
  <c r="M16" i="114"/>
  <c r="L16" i="114"/>
  <c r="K16" i="114"/>
  <c r="J16" i="114"/>
  <c r="I16" i="114"/>
  <c r="H16" i="114"/>
  <c r="G16" i="114"/>
  <c r="F16" i="114"/>
  <c r="E16" i="114"/>
  <c r="D16" i="114"/>
  <c r="C16" i="114"/>
  <c r="X15" i="114"/>
  <c r="W15" i="114"/>
  <c r="V15" i="114"/>
  <c r="U15" i="114"/>
  <c r="T15" i="114"/>
  <c r="S15" i="114"/>
  <c r="R15" i="114"/>
  <c r="Q15" i="114"/>
  <c r="P15" i="114"/>
  <c r="O15" i="114"/>
  <c r="N15" i="114"/>
  <c r="M15" i="114"/>
  <c r="L15" i="114"/>
  <c r="K15" i="114"/>
  <c r="J15" i="114"/>
  <c r="I15" i="114"/>
  <c r="H15" i="114"/>
  <c r="G15" i="114"/>
  <c r="F15" i="114"/>
  <c r="E15" i="114"/>
  <c r="D15" i="114"/>
  <c r="C15" i="114"/>
  <c r="X14" i="114"/>
  <c r="W14" i="114"/>
  <c r="V14" i="114"/>
  <c r="U14" i="114"/>
  <c r="T14" i="114"/>
  <c r="S14" i="114"/>
  <c r="R14" i="114"/>
  <c r="Q14" i="114"/>
  <c r="P14" i="114"/>
  <c r="O14" i="114"/>
  <c r="N14" i="114"/>
  <c r="M14" i="114"/>
  <c r="L14" i="114"/>
  <c r="K14" i="114"/>
  <c r="J14" i="114"/>
  <c r="I14" i="114"/>
  <c r="H14" i="114"/>
  <c r="G14" i="114"/>
  <c r="F14" i="114"/>
  <c r="E14" i="114"/>
  <c r="D14" i="114"/>
  <c r="C14" i="114"/>
  <c r="X13" i="114"/>
  <c r="W13" i="114"/>
  <c r="V13" i="114"/>
  <c r="U13" i="114"/>
  <c r="T13" i="114"/>
  <c r="S13" i="114"/>
  <c r="R13" i="114"/>
  <c r="Q13" i="114"/>
  <c r="P13" i="114"/>
  <c r="O13" i="114"/>
  <c r="N13" i="114"/>
  <c r="M13" i="114"/>
  <c r="L13" i="114"/>
  <c r="K13" i="114"/>
  <c r="J13" i="114"/>
  <c r="I13" i="114"/>
  <c r="H13" i="114"/>
  <c r="G13" i="114"/>
  <c r="F13" i="114"/>
  <c r="E13" i="114"/>
  <c r="D13" i="114"/>
  <c r="C13" i="114"/>
  <c r="X12" i="114"/>
  <c r="W12" i="114"/>
  <c r="V12" i="114"/>
  <c r="U12" i="114"/>
  <c r="T12" i="114"/>
  <c r="S12" i="114"/>
  <c r="R12" i="114"/>
  <c r="Q12" i="114"/>
  <c r="P12" i="114"/>
  <c r="O12" i="114"/>
  <c r="N12" i="114"/>
  <c r="M12" i="114"/>
  <c r="L12" i="114"/>
  <c r="K12" i="114"/>
  <c r="J12" i="114"/>
  <c r="I12" i="114"/>
  <c r="H12" i="114"/>
  <c r="G12" i="114"/>
  <c r="F12" i="114"/>
  <c r="E12" i="114"/>
  <c r="D12" i="114"/>
  <c r="C12" i="114"/>
  <c r="X11" i="114"/>
  <c r="W11" i="114"/>
  <c r="V11" i="114"/>
  <c r="U11" i="114"/>
  <c r="T11" i="114"/>
  <c r="S11" i="114"/>
  <c r="R11" i="114"/>
  <c r="Q11" i="114"/>
  <c r="P11" i="114"/>
  <c r="O11" i="114"/>
  <c r="N11" i="114"/>
  <c r="M11" i="114"/>
  <c r="L11" i="114"/>
  <c r="K11" i="114"/>
  <c r="J11" i="114"/>
  <c r="I11" i="114"/>
  <c r="H11" i="114"/>
  <c r="G11" i="114"/>
  <c r="F11" i="114"/>
  <c r="E11" i="114"/>
  <c r="D11" i="114"/>
  <c r="C11" i="114"/>
  <c r="X9" i="114"/>
  <c r="W9" i="114"/>
  <c r="V9" i="114"/>
  <c r="U9" i="114"/>
  <c r="T9" i="114"/>
  <c r="S9" i="114"/>
  <c r="R9" i="114"/>
  <c r="Q9" i="114"/>
  <c r="P9" i="114"/>
  <c r="O9" i="114"/>
  <c r="N9" i="114"/>
  <c r="M9" i="114"/>
  <c r="L9" i="114"/>
  <c r="K9" i="114"/>
  <c r="J9" i="114"/>
  <c r="I9" i="114"/>
  <c r="H9" i="114"/>
  <c r="G9" i="114"/>
  <c r="F9" i="114"/>
  <c r="E9" i="114"/>
  <c r="D9" i="114"/>
  <c r="C9" i="114"/>
  <c r="X8" i="114"/>
  <c r="W8" i="114"/>
  <c r="V8" i="114"/>
  <c r="U8" i="114"/>
  <c r="T8" i="114"/>
  <c r="S8" i="114"/>
  <c r="R8" i="114"/>
  <c r="Q8" i="114"/>
  <c r="P8" i="114"/>
  <c r="O8" i="114"/>
  <c r="N8" i="114"/>
  <c r="M8" i="114"/>
  <c r="L8" i="114"/>
  <c r="K8" i="114"/>
  <c r="J8" i="114"/>
  <c r="I8" i="114"/>
  <c r="H8" i="114"/>
  <c r="G8" i="114"/>
  <c r="F8" i="114"/>
  <c r="E8" i="114"/>
  <c r="D8" i="114"/>
  <c r="C8" i="114"/>
  <c r="X7" i="114"/>
  <c r="W7" i="114"/>
  <c r="V7" i="114"/>
  <c r="U7" i="114"/>
  <c r="T7" i="114"/>
  <c r="S7" i="114"/>
  <c r="R7" i="114"/>
  <c r="Q7" i="114"/>
  <c r="P7" i="114"/>
  <c r="O7" i="114"/>
  <c r="N7" i="114"/>
  <c r="M7" i="114"/>
  <c r="L7" i="114"/>
  <c r="K7" i="114"/>
  <c r="J7" i="114"/>
  <c r="I7" i="114"/>
  <c r="H7" i="114"/>
  <c r="G7" i="114"/>
  <c r="F7" i="114"/>
  <c r="E7" i="114"/>
  <c r="D7" i="114"/>
  <c r="C7" i="114"/>
  <c r="X6" i="114"/>
  <c r="W6" i="114"/>
  <c r="V6" i="114"/>
  <c r="U6" i="114"/>
  <c r="T6" i="114"/>
  <c r="S6" i="114"/>
  <c r="R6" i="114"/>
  <c r="Q6" i="114"/>
  <c r="P6" i="114"/>
  <c r="O6" i="114"/>
  <c r="N6" i="114"/>
  <c r="M6" i="114"/>
  <c r="L6" i="114"/>
  <c r="K6" i="114"/>
  <c r="J6" i="114"/>
  <c r="I6" i="114"/>
  <c r="H6" i="114"/>
  <c r="G6" i="114"/>
  <c r="F6" i="114"/>
  <c r="E6" i="114"/>
  <c r="D6" i="114"/>
  <c r="C6" i="114"/>
  <c r="X5" i="114"/>
  <c r="W5" i="114"/>
  <c r="V5" i="114"/>
  <c r="U5" i="114"/>
  <c r="T5" i="114"/>
  <c r="S5" i="114"/>
  <c r="R5" i="114"/>
  <c r="Q5" i="114"/>
  <c r="P5" i="114"/>
  <c r="O5" i="114"/>
  <c r="N5" i="114"/>
  <c r="M5" i="114"/>
  <c r="L5" i="114"/>
  <c r="K5" i="114"/>
  <c r="J5" i="114"/>
  <c r="I5" i="114"/>
  <c r="H5" i="114"/>
  <c r="G5" i="114"/>
  <c r="F5" i="114"/>
  <c r="E5" i="114"/>
  <c r="D5" i="114"/>
  <c r="C5" i="114"/>
  <c r="X4" i="114"/>
  <c r="W4" i="114"/>
  <c r="V4" i="114"/>
  <c r="U4" i="114"/>
  <c r="T4" i="114"/>
  <c r="S4" i="114"/>
  <c r="R4" i="114"/>
  <c r="Q4" i="114"/>
  <c r="P4" i="114"/>
  <c r="O4" i="114"/>
  <c r="N4" i="114"/>
  <c r="M4" i="114"/>
  <c r="L4" i="114"/>
  <c r="K4" i="114"/>
  <c r="J4" i="114"/>
  <c r="I4" i="114"/>
  <c r="H4" i="114"/>
  <c r="G4" i="114"/>
  <c r="F4" i="114"/>
  <c r="E4" i="114"/>
  <c r="D4" i="114"/>
  <c r="C4" i="114"/>
  <c r="X3" i="114"/>
  <c r="W3" i="114"/>
  <c r="V3" i="114"/>
  <c r="U3" i="114"/>
  <c r="T3" i="114"/>
  <c r="S3" i="114"/>
  <c r="R3" i="114"/>
  <c r="Q3" i="114"/>
  <c r="P3" i="114"/>
  <c r="O3" i="114"/>
  <c r="N3" i="114"/>
  <c r="M3" i="114"/>
  <c r="L3" i="114"/>
  <c r="K3" i="114"/>
  <c r="J3" i="114"/>
  <c r="I3" i="114"/>
  <c r="H3" i="114"/>
  <c r="G3" i="114"/>
  <c r="F3" i="114"/>
  <c r="E3" i="114"/>
  <c r="D3" i="114"/>
  <c r="C3" i="114"/>
  <c r="X29" i="156"/>
  <c r="W29" i="156"/>
  <c r="V29" i="156"/>
  <c r="U29" i="156"/>
  <c r="T29" i="156"/>
  <c r="S29" i="156"/>
  <c r="R29" i="156"/>
  <c r="Q29" i="156"/>
  <c r="P29" i="156"/>
  <c r="O29" i="156"/>
  <c r="N29" i="156"/>
  <c r="M29" i="156"/>
  <c r="L29" i="156"/>
  <c r="K29" i="156"/>
  <c r="J29" i="156"/>
  <c r="I29" i="156"/>
  <c r="H29" i="156"/>
  <c r="G29" i="156"/>
  <c r="F29" i="156"/>
  <c r="E29" i="156"/>
  <c r="D29" i="156"/>
  <c r="C29" i="156"/>
  <c r="X28" i="156"/>
  <c r="W28" i="156"/>
  <c r="V28" i="156"/>
  <c r="U28" i="156"/>
  <c r="T28" i="156"/>
  <c r="S28" i="156"/>
  <c r="R28" i="156"/>
  <c r="Q28" i="156"/>
  <c r="P28" i="156"/>
  <c r="O28" i="156"/>
  <c r="N28" i="156"/>
  <c r="M28" i="156"/>
  <c r="L28" i="156"/>
  <c r="K28" i="156"/>
  <c r="J28" i="156"/>
  <c r="I28" i="156"/>
  <c r="H28" i="156"/>
  <c r="G28" i="156"/>
  <c r="F28" i="156"/>
  <c r="E28" i="156"/>
  <c r="D28" i="156"/>
  <c r="C28" i="156"/>
  <c r="X27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X25" i="156"/>
  <c r="W25" i="156"/>
  <c r="V25" i="156"/>
  <c r="U25" i="156"/>
  <c r="T25" i="156"/>
  <c r="S25" i="156"/>
  <c r="R25" i="156"/>
  <c r="Q25" i="156"/>
  <c r="P25" i="156"/>
  <c r="O25" i="156"/>
  <c r="N25" i="156"/>
  <c r="M25" i="156"/>
  <c r="L25" i="156"/>
  <c r="K25" i="156"/>
  <c r="J25" i="156"/>
  <c r="I25" i="156"/>
  <c r="H25" i="156"/>
  <c r="G25" i="156"/>
  <c r="F25" i="156"/>
  <c r="E25" i="156"/>
  <c r="D25" i="156"/>
  <c r="C25" i="156"/>
  <c r="X24" i="156"/>
  <c r="W24" i="156"/>
  <c r="V24" i="156"/>
  <c r="U24" i="156"/>
  <c r="T24" i="156"/>
  <c r="S24" i="156"/>
  <c r="R24" i="156"/>
  <c r="Q24" i="156"/>
  <c r="P24" i="156"/>
  <c r="O24" i="156"/>
  <c r="N24" i="156"/>
  <c r="M24" i="156"/>
  <c r="L24" i="156"/>
  <c r="K24" i="156"/>
  <c r="J24" i="156"/>
  <c r="I24" i="156"/>
  <c r="H24" i="156"/>
  <c r="G24" i="156"/>
  <c r="F24" i="156"/>
  <c r="E24" i="156"/>
  <c r="D24" i="156"/>
  <c r="C24" i="156"/>
  <c r="X23" i="156"/>
  <c r="W23" i="156"/>
  <c r="V23" i="156"/>
  <c r="U23" i="156"/>
  <c r="T23" i="156"/>
  <c r="S23" i="156"/>
  <c r="R23" i="156"/>
  <c r="Q23" i="156"/>
  <c r="P23" i="156"/>
  <c r="O23" i="156"/>
  <c r="N23" i="156"/>
  <c r="M23" i="156"/>
  <c r="L23" i="156"/>
  <c r="K23" i="156"/>
  <c r="J23" i="156"/>
  <c r="I23" i="156"/>
  <c r="H23" i="156"/>
  <c r="G23" i="156"/>
  <c r="F23" i="156"/>
  <c r="E23" i="156"/>
  <c r="D23" i="156"/>
  <c r="C23" i="156"/>
  <c r="X20" i="156"/>
  <c r="W20" i="156"/>
  <c r="V20" i="156"/>
  <c r="U20" i="156"/>
  <c r="T20" i="156"/>
  <c r="S20" i="156"/>
  <c r="R20" i="156"/>
  <c r="Q20" i="156"/>
  <c r="P20" i="156"/>
  <c r="O20" i="156"/>
  <c r="N20" i="156"/>
  <c r="M20" i="156"/>
  <c r="L20" i="156"/>
  <c r="K20" i="156"/>
  <c r="J20" i="156"/>
  <c r="I20" i="156"/>
  <c r="H20" i="156"/>
  <c r="G20" i="156"/>
  <c r="F20" i="156"/>
  <c r="E20" i="156"/>
  <c r="D20" i="156"/>
  <c r="C20" i="156"/>
  <c r="X19" i="156"/>
  <c r="X21" i="156"/>
  <c r="W19" i="156"/>
  <c r="W21" i="156"/>
  <c r="V19" i="156"/>
  <c r="V21" i="156"/>
  <c r="U19" i="156"/>
  <c r="U21" i="156"/>
  <c r="T19" i="156"/>
  <c r="T21" i="156"/>
  <c r="S19" i="156"/>
  <c r="S21" i="156"/>
  <c r="R19" i="156"/>
  <c r="R21" i="156"/>
  <c r="Q19" i="156"/>
  <c r="Q21" i="156"/>
  <c r="P19" i="156"/>
  <c r="P21" i="156"/>
  <c r="O19" i="156"/>
  <c r="O21" i="156"/>
  <c r="N19" i="156"/>
  <c r="N21" i="156"/>
  <c r="M19" i="156"/>
  <c r="M21" i="156"/>
  <c r="L19" i="156"/>
  <c r="L21" i="156"/>
  <c r="K19" i="156"/>
  <c r="K21" i="156"/>
  <c r="J19" i="156"/>
  <c r="J21" i="156"/>
  <c r="I19" i="156"/>
  <c r="I21" i="156"/>
  <c r="H19" i="156"/>
  <c r="H21" i="156"/>
  <c r="G19" i="156"/>
  <c r="G21" i="156"/>
  <c r="F19" i="156"/>
  <c r="F21" i="156"/>
  <c r="E19" i="156"/>
  <c r="E21" i="156"/>
  <c r="D19" i="156"/>
  <c r="D21" i="156"/>
  <c r="C19" i="156"/>
  <c r="C21" i="156"/>
  <c r="X17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X16" i="156"/>
  <c r="W16" i="156"/>
  <c r="V16" i="156"/>
  <c r="U16" i="156"/>
  <c r="T16" i="156"/>
  <c r="S16" i="156"/>
  <c r="R16" i="156"/>
  <c r="Q16" i="156"/>
  <c r="P16" i="156"/>
  <c r="O16" i="156"/>
  <c r="N16" i="156"/>
  <c r="M16" i="156"/>
  <c r="L16" i="156"/>
  <c r="K16" i="156"/>
  <c r="J16" i="156"/>
  <c r="I16" i="156"/>
  <c r="H16" i="156"/>
  <c r="G16" i="156"/>
  <c r="F16" i="156"/>
  <c r="E16" i="156"/>
  <c r="D16" i="156"/>
  <c r="C16" i="156"/>
  <c r="X15" i="156"/>
  <c r="W15" i="156"/>
  <c r="V15" i="156"/>
  <c r="U15" i="156"/>
  <c r="T15" i="156"/>
  <c r="S15" i="156"/>
  <c r="R15" i="156"/>
  <c r="Q15" i="156"/>
  <c r="P15" i="156"/>
  <c r="O15" i="156"/>
  <c r="N15" i="156"/>
  <c r="M15" i="156"/>
  <c r="L15" i="156"/>
  <c r="K15" i="156"/>
  <c r="J15" i="156"/>
  <c r="I15" i="156"/>
  <c r="H15" i="156"/>
  <c r="G15" i="156"/>
  <c r="F15" i="156"/>
  <c r="E15" i="156"/>
  <c r="D15" i="156"/>
  <c r="C15" i="156"/>
  <c r="X14" i="156"/>
  <c r="W14" i="156"/>
  <c r="V14" i="156"/>
  <c r="U14" i="156"/>
  <c r="T14" i="156"/>
  <c r="S14" i="156"/>
  <c r="R14" i="156"/>
  <c r="Q14" i="156"/>
  <c r="P14" i="156"/>
  <c r="O14" i="156"/>
  <c r="N14" i="156"/>
  <c r="M14" i="156"/>
  <c r="L14" i="156"/>
  <c r="K14" i="156"/>
  <c r="J14" i="156"/>
  <c r="I14" i="156"/>
  <c r="H14" i="156"/>
  <c r="G14" i="156"/>
  <c r="F14" i="156"/>
  <c r="E14" i="156"/>
  <c r="D14" i="156"/>
  <c r="C14" i="156"/>
  <c r="X13" i="156"/>
  <c r="W13" i="156"/>
  <c r="V13" i="156"/>
  <c r="U13" i="156"/>
  <c r="T13" i="156"/>
  <c r="S13" i="156"/>
  <c r="R13" i="156"/>
  <c r="Q13" i="156"/>
  <c r="P13" i="156"/>
  <c r="O13" i="156"/>
  <c r="N13" i="156"/>
  <c r="M13" i="156"/>
  <c r="L13" i="156"/>
  <c r="K13" i="156"/>
  <c r="J13" i="156"/>
  <c r="I13" i="156"/>
  <c r="H13" i="156"/>
  <c r="G13" i="156"/>
  <c r="F13" i="156"/>
  <c r="E13" i="156"/>
  <c r="D13" i="156"/>
  <c r="C13" i="156"/>
  <c r="X12" i="156"/>
  <c r="W12" i="156"/>
  <c r="V12" i="156"/>
  <c r="U12" i="156"/>
  <c r="T12" i="156"/>
  <c r="S12" i="156"/>
  <c r="R12" i="156"/>
  <c r="Q12" i="156"/>
  <c r="P12" i="156"/>
  <c r="O12" i="156"/>
  <c r="N12" i="156"/>
  <c r="M12" i="156"/>
  <c r="L12" i="156"/>
  <c r="K12" i="156"/>
  <c r="J12" i="156"/>
  <c r="I12" i="156"/>
  <c r="H12" i="156"/>
  <c r="G12" i="156"/>
  <c r="F12" i="156"/>
  <c r="E12" i="156"/>
  <c r="D12" i="156"/>
  <c r="C12" i="156"/>
  <c r="X11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X9" i="156"/>
  <c r="W9" i="156"/>
  <c r="V9" i="156"/>
  <c r="U9" i="156"/>
  <c r="T9" i="156"/>
  <c r="S9" i="156"/>
  <c r="R9" i="156"/>
  <c r="Q9" i="156"/>
  <c r="P9" i="156"/>
  <c r="O9" i="156"/>
  <c r="N9" i="156"/>
  <c r="M9" i="156"/>
  <c r="L9" i="156"/>
  <c r="K9" i="156"/>
  <c r="J9" i="156"/>
  <c r="I9" i="156"/>
  <c r="H9" i="156"/>
  <c r="G9" i="156"/>
  <c r="F9" i="156"/>
  <c r="E9" i="156"/>
  <c r="D9" i="156"/>
  <c r="C9" i="156"/>
  <c r="X8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X7" i="156"/>
  <c r="W7" i="156"/>
  <c r="V7" i="156"/>
  <c r="U7" i="156"/>
  <c r="T7" i="156"/>
  <c r="S7" i="156"/>
  <c r="R7" i="156"/>
  <c r="Q7" i="156"/>
  <c r="P7" i="156"/>
  <c r="O7" i="156"/>
  <c r="N7" i="156"/>
  <c r="M7" i="156"/>
  <c r="L7" i="156"/>
  <c r="K7" i="156"/>
  <c r="J7" i="156"/>
  <c r="I7" i="156"/>
  <c r="H7" i="156"/>
  <c r="G7" i="156"/>
  <c r="F7" i="156"/>
  <c r="E7" i="156"/>
  <c r="D7" i="156"/>
  <c r="C7" i="156"/>
  <c r="X6" i="156"/>
  <c r="W6" i="156"/>
  <c r="V6" i="156"/>
  <c r="U6" i="156"/>
  <c r="T6" i="156"/>
  <c r="S6" i="156"/>
  <c r="R6" i="156"/>
  <c r="Q6" i="156"/>
  <c r="P6" i="156"/>
  <c r="O6" i="156"/>
  <c r="N6" i="156"/>
  <c r="M6" i="156"/>
  <c r="L6" i="156"/>
  <c r="K6" i="156"/>
  <c r="J6" i="156"/>
  <c r="I6" i="156"/>
  <c r="H6" i="156"/>
  <c r="G6" i="156"/>
  <c r="F6" i="156"/>
  <c r="E6" i="156"/>
  <c r="D6" i="156"/>
  <c r="C6" i="156"/>
  <c r="X5" i="156"/>
  <c r="W5" i="156"/>
  <c r="V5" i="156"/>
  <c r="U5" i="156"/>
  <c r="T5" i="156"/>
  <c r="S5" i="156"/>
  <c r="R5" i="156"/>
  <c r="Q5" i="156"/>
  <c r="P5" i="156"/>
  <c r="O5" i="156"/>
  <c r="N5" i="156"/>
  <c r="M5" i="156"/>
  <c r="L5" i="156"/>
  <c r="K5" i="156"/>
  <c r="J5" i="156"/>
  <c r="I5" i="156"/>
  <c r="H5" i="156"/>
  <c r="G5" i="156"/>
  <c r="F5" i="156"/>
  <c r="E5" i="156"/>
  <c r="D5" i="156"/>
  <c r="C5" i="156"/>
  <c r="X4" i="156"/>
  <c r="W4" i="156"/>
  <c r="V4" i="156"/>
  <c r="U4" i="156"/>
  <c r="T4" i="156"/>
  <c r="S4" i="156"/>
  <c r="R4" i="156"/>
  <c r="Q4" i="156"/>
  <c r="P4" i="156"/>
  <c r="O4" i="156"/>
  <c r="N4" i="156"/>
  <c r="M4" i="156"/>
  <c r="L4" i="156"/>
  <c r="K4" i="156"/>
  <c r="J4" i="156"/>
  <c r="I4" i="156"/>
  <c r="H4" i="156"/>
  <c r="G4" i="156"/>
  <c r="F4" i="156"/>
  <c r="E4" i="156"/>
  <c r="D4" i="156"/>
  <c r="C4" i="156"/>
  <c r="X3" i="156"/>
  <c r="W3" i="156"/>
  <c r="V3" i="156"/>
  <c r="U3" i="156"/>
  <c r="T3" i="156"/>
  <c r="S3" i="156"/>
  <c r="R3" i="156"/>
  <c r="Q3" i="156"/>
  <c r="P3" i="156"/>
  <c r="O3" i="156"/>
  <c r="N3" i="156"/>
  <c r="M3" i="156"/>
  <c r="L3" i="156"/>
  <c r="K3" i="156"/>
  <c r="J3" i="156"/>
  <c r="I3" i="156"/>
  <c r="H3" i="156"/>
  <c r="G3" i="156"/>
  <c r="F3" i="156"/>
  <c r="E3" i="156"/>
  <c r="D3" i="156"/>
  <c r="C3" i="156"/>
  <c r="X29" i="155"/>
  <c r="W29" i="155"/>
  <c r="V29" i="155"/>
  <c r="U29" i="155"/>
  <c r="T29" i="155"/>
  <c r="S29" i="155"/>
  <c r="R29" i="155"/>
  <c r="Q29" i="155"/>
  <c r="P29" i="155"/>
  <c r="O29" i="155"/>
  <c r="N29" i="155"/>
  <c r="M29" i="155"/>
  <c r="L29" i="155"/>
  <c r="K29" i="155"/>
  <c r="J29" i="155"/>
  <c r="I29" i="155"/>
  <c r="H29" i="155"/>
  <c r="G29" i="155"/>
  <c r="F29" i="155"/>
  <c r="E29" i="155"/>
  <c r="D29" i="155"/>
  <c r="C29" i="155"/>
  <c r="X28" i="155"/>
  <c r="W28" i="155"/>
  <c r="V28" i="155"/>
  <c r="U28" i="155"/>
  <c r="T28" i="155"/>
  <c r="S28" i="155"/>
  <c r="R28" i="155"/>
  <c r="Q28" i="155"/>
  <c r="P28" i="155"/>
  <c r="O28" i="155"/>
  <c r="N28" i="155"/>
  <c r="M28" i="155"/>
  <c r="L28" i="155"/>
  <c r="K28" i="155"/>
  <c r="J28" i="155"/>
  <c r="I28" i="155"/>
  <c r="H28" i="155"/>
  <c r="G28" i="155"/>
  <c r="F28" i="155"/>
  <c r="E28" i="155"/>
  <c r="D28" i="155"/>
  <c r="C28" i="155"/>
  <c r="X27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X25" i="155"/>
  <c r="W25" i="155"/>
  <c r="V25" i="155"/>
  <c r="U25" i="155"/>
  <c r="T25" i="155"/>
  <c r="S25" i="155"/>
  <c r="R25" i="155"/>
  <c r="Q25" i="155"/>
  <c r="P25" i="155"/>
  <c r="O25" i="155"/>
  <c r="N25" i="155"/>
  <c r="M25" i="155"/>
  <c r="L25" i="155"/>
  <c r="K25" i="155"/>
  <c r="J25" i="155"/>
  <c r="I25" i="155"/>
  <c r="H25" i="155"/>
  <c r="G25" i="155"/>
  <c r="F25" i="155"/>
  <c r="E25" i="155"/>
  <c r="D25" i="155"/>
  <c r="C25" i="155"/>
  <c r="X24" i="155"/>
  <c r="W24" i="155"/>
  <c r="V24" i="155"/>
  <c r="U24" i="155"/>
  <c r="T24" i="155"/>
  <c r="S24" i="155"/>
  <c r="R24" i="155"/>
  <c r="Q24" i="155"/>
  <c r="P24" i="155"/>
  <c r="O24" i="155"/>
  <c r="N24" i="155"/>
  <c r="M24" i="155"/>
  <c r="L24" i="155"/>
  <c r="K24" i="155"/>
  <c r="J24" i="155"/>
  <c r="I24" i="155"/>
  <c r="H24" i="155"/>
  <c r="G24" i="155"/>
  <c r="F24" i="155"/>
  <c r="E24" i="155"/>
  <c r="D24" i="155"/>
  <c r="C24" i="155"/>
  <c r="X23" i="155"/>
  <c r="W23" i="155"/>
  <c r="V23" i="155"/>
  <c r="U23" i="155"/>
  <c r="T23" i="155"/>
  <c r="S23" i="155"/>
  <c r="R23" i="155"/>
  <c r="Q23" i="155"/>
  <c r="P23" i="155"/>
  <c r="O23" i="155"/>
  <c r="N23" i="155"/>
  <c r="M23" i="155"/>
  <c r="L23" i="155"/>
  <c r="K23" i="155"/>
  <c r="J23" i="155"/>
  <c r="I23" i="155"/>
  <c r="H23" i="155"/>
  <c r="G23" i="155"/>
  <c r="F23" i="155"/>
  <c r="E23" i="155"/>
  <c r="D23" i="155"/>
  <c r="C23" i="155"/>
  <c r="X20" i="155"/>
  <c r="W20" i="155"/>
  <c r="V20" i="155"/>
  <c r="U20" i="155"/>
  <c r="T20" i="155"/>
  <c r="S20" i="155"/>
  <c r="R20" i="155"/>
  <c r="Q20" i="155"/>
  <c r="P20" i="155"/>
  <c r="O20" i="155"/>
  <c r="N20" i="155"/>
  <c r="M20" i="155"/>
  <c r="L20" i="155"/>
  <c r="K20" i="155"/>
  <c r="J20" i="155"/>
  <c r="I20" i="155"/>
  <c r="H20" i="155"/>
  <c r="G20" i="155"/>
  <c r="F20" i="155"/>
  <c r="E20" i="155"/>
  <c r="D20" i="155"/>
  <c r="C20" i="155"/>
  <c r="X19" i="155"/>
  <c r="X21" i="155"/>
  <c r="W19" i="155"/>
  <c r="W21" i="155"/>
  <c r="V19" i="155"/>
  <c r="V21" i="155"/>
  <c r="U19" i="155"/>
  <c r="U21" i="155"/>
  <c r="T19" i="155"/>
  <c r="T21" i="155"/>
  <c r="S19" i="155"/>
  <c r="S21" i="155"/>
  <c r="R19" i="155"/>
  <c r="R21" i="155"/>
  <c r="Q19" i="155"/>
  <c r="Q21" i="155"/>
  <c r="P19" i="155"/>
  <c r="P21" i="155"/>
  <c r="O19" i="155"/>
  <c r="O21" i="155"/>
  <c r="N19" i="155"/>
  <c r="N21" i="155"/>
  <c r="M19" i="155"/>
  <c r="M21" i="155"/>
  <c r="L19" i="155"/>
  <c r="L21" i="155"/>
  <c r="K19" i="155"/>
  <c r="K21" i="155"/>
  <c r="J19" i="155"/>
  <c r="J21" i="155"/>
  <c r="I19" i="155"/>
  <c r="I21" i="155"/>
  <c r="H19" i="155"/>
  <c r="H21" i="155"/>
  <c r="G19" i="155"/>
  <c r="G21" i="155"/>
  <c r="F19" i="155"/>
  <c r="F21" i="155"/>
  <c r="E19" i="155"/>
  <c r="E21" i="155"/>
  <c r="D19" i="155"/>
  <c r="D21" i="155"/>
  <c r="C19" i="155"/>
  <c r="C21" i="155"/>
  <c r="X17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X16" i="155"/>
  <c r="W16" i="155"/>
  <c r="V16" i="155"/>
  <c r="U16" i="155"/>
  <c r="T16" i="155"/>
  <c r="S16" i="155"/>
  <c r="R16" i="155"/>
  <c r="Q16" i="155"/>
  <c r="P16" i="155"/>
  <c r="O16" i="155"/>
  <c r="N16" i="155"/>
  <c r="M16" i="155"/>
  <c r="L16" i="155"/>
  <c r="K16" i="155"/>
  <c r="J16" i="155"/>
  <c r="I16" i="155"/>
  <c r="H16" i="155"/>
  <c r="G16" i="155"/>
  <c r="F16" i="155"/>
  <c r="E16" i="155"/>
  <c r="D16" i="155"/>
  <c r="C16" i="155"/>
  <c r="X15" i="155"/>
  <c r="W15" i="155"/>
  <c r="V15" i="155"/>
  <c r="U15" i="155"/>
  <c r="T15" i="155"/>
  <c r="S15" i="155"/>
  <c r="R15" i="155"/>
  <c r="Q15" i="155"/>
  <c r="P15" i="155"/>
  <c r="O15" i="155"/>
  <c r="N15" i="155"/>
  <c r="M15" i="155"/>
  <c r="L15" i="155"/>
  <c r="K15" i="155"/>
  <c r="J15" i="155"/>
  <c r="I15" i="155"/>
  <c r="H15" i="155"/>
  <c r="G15" i="155"/>
  <c r="F15" i="155"/>
  <c r="E15" i="155"/>
  <c r="D15" i="155"/>
  <c r="C15" i="155"/>
  <c r="X14" i="155"/>
  <c r="W14" i="155"/>
  <c r="V14" i="155"/>
  <c r="U14" i="155"/>
  <c r="T14" i="155"/>
  <c r="S14" i="155"/>
  <c r="R14" i="155"/>
  <c r="Q14" i="155"/>
  <c r="P14" i="155"/>
  <c r="O14" i="155"/>
  <c r="N14" i="155"/>
  <c r="M14" i="155"/>
  <c r="L14" i="155"/>
  <c r="K14" i="155"/>
  <c r="J14" i="155"/>
  <c r="I14" i="155"/>
  <c r="H14" i="155"/>
  <c r="G14" i="155"/>
  <c r="F14" i="155"/>
  <c r="E14" i="155"/>
  <c r="D14" i="155"/>
  <c r="C14" i="155"/>
  <c r="X13" i="155"/>
  <c r="W13" i="155"/>
  <c r="V13" i="155"/>
  <c r="U13" i="155"/>
  <c r="T13" i="155"/>
  <c r="S13" i="155"/>
  <c r="R13" i="155"/>
  <c r="Q13" i="155"/>
  <c r="P13" i="155"/>
  <c r="O13" i="155"/>
  <c r="N13" i="155"/>
  <c r="M13" i="155"/>
  <c r="L13" i="155"/>
  <c r="K13" i="155"/>
  <c r="J13" i="155"/>
  <c r="I13" i="155"/>
  <c r="H13" i="155"/>
  <c r="G13" i="155"/>
  <c r="F13" i="155"/>
  <c r="E13" i="155"/>
  <c r="D13" i="155"/>
  <c r="C13" i="155"/>
  <c r="X12" i="155"/>
  <c r="W12" i="155"/>
  <c r="V12" i="155"/>
  <c r="U12" i="155"/>
  <c r="T12" i="155"/>
  <c r="S12" i="155"/>
  <c r="R12" i="155"/>
  <c r="Q12" i="155"/>
  <c r="P12" i="155"/>
  <c r="O12" i="155"/>
  <c r="N12" i="155"/>
  <c r="M12" i="155"/>
  <c r="L12" i="155"/>
  <c r="K12" i="155"/>
  <c r="J12" i="155"/>
  <c r="I12" i="155"/>
  <c r="H12" i="155"/>
  <c r="G12" i="155"/>
  <c r="F12" i="155"/>
  <c r="E12" i="155"/>
  <c r="D12" i="155"/>
  <c r="C12" i="155"/>
  <c r="X11" i="155"/>
  <c r="W11" i="155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F11" i="155"/>
  <c r="E11" i="155"/>
  <c r="D11" i="155"/>
  <c r="C11" i="155"/>
  <c r="X9" i="155"/>
  <c r="W9" i="155"/>
  <c r="V9" i="155"/>
  <c r="U9" i="155"/>
  <c r="T9" i="155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D9" i="155"/>
  <c r="C9" i="155"/>
  <c r="X8" i="155"/>
  <c r="W8" i="155"/>
  <c r="V8" i="155"/>
  <c r="U8" i="155"/>
  <c r="T8" i="155"/>
  <c r="S8" i="155"/>
  <c r="R8" i="155"/>
  <c r="Q8" i="155"/>
  <c r="P8" i="155"/>
  <c r="O8" i="155"/>
  <c r="N8" i="155"/>
  <c r="M8" i="155"/>
  <c r="L8" i="155"/>
  <c r="K8" i="155"/>
  <c r="J8" i="155"/>
  <c r="I8" i="155"/>
  <c r="H8" i="155"/>
  <c r="G8" i="155"/>
  <c r="F8" i="155"/>
  <c r="E8" i="155"/>
  <c r="D8" i="155"/>
  <c r="C8" i="155"/>
  <c r="X7" i="155"/>
  <c r="W7" i="155"/>
  <c r="V7" i="155"/>
  <c r="U7" i="155"/>
  <c r="T7" i="155"/>
  <c r="S7" i="155"/>
  <c r="R7" i="155"/>
  <c r="Q7" i="155"/>
  <c r="P7" i="155"/>
  <c r="O7" i="155"/>
  <c r="N7" i="155"/>
  <c r="M7" i="155"/>
  <c r="L7" i="155"/>
  <c r="K7" i="155"/>
  <c r="J7" i="155"/>
  <c r="I7" i="155"/>
  <c r="H7" i="155"/>
  <c r="G7" i="155"/>
  <c r="F7" i="155"/>
  <c r="E7" i="155"/>
  <c r="D7" i="155"/>
  <c r="C7" i="155"/>
  <c r="X6" i="155"/>
  <c r="W6" i="155"/>
  <c r="V6" i="155"/>
  <c r="U6" i="155"/>
  <c r="T6" i="155"/>
  <c r="S6" i="155"/>
  <c r="R6" i="155"/>
  <c r="Q6" i="155"/>
  <c r="P6" i="155"/>
  <c r="O6" i="155"/>
  <c r="N6" i="155"/>
  <c r="M6" i="155"/>
  <c r="L6" i="155"/>
  <c r="K6" i="155"/>
  <c r="J6" i="155"/>
  <c r="I6" i="155"/>
  <c r="H6" i="155"/>
  <c r="G6" i="155"/>
  <c r="F6" i="155"/>
  <c r="E6" i="155"/>
  <c r="D6" i="155"/>
  <c r="C6" i="155"/>
  <c r="X5" i="155"/>
  <c r="W5" i="155"/>
  <c r="V5" i="155"/>
  <c r="U5" i="155"/>
  <c r="T5" i="155"/>
  <c r="S5" i="155"/>
  <c r="R5" i="155"/>
  <c r="Q5" i="155"/>
  <c r="P5" i="155"/>
  <c r="O5" i="155"/>
  <c r="N5" i="155"/>
  <c r="M5" i="155"/>
  <c r="L5" i="155"/>
  <c r="K5" i="155"/>
  <c r="J5" i="155"/>
  <c r="I5" i="155"/>
  <c r="H5" i="155"/>
  <c r="G5" i="155"/>
  <c r="F5" i="155"/>
  <c r="E5" i="155"/>
  <c r="D5" i="155"/>
  <c r="C5" i="155"/>
  <c r="X4" i="155"/>
  <c r="W4" i="155"/>
  <c r="V4" i="155"/>
  <c r="U4" i="155"/>
  <c r="T4" i="155"/>
  <c r="S4" i="155"/>
  <c r="R4" i="155"/>
  <c r="Q4" i="155"/>
  <c r="P4" i="155"/>
  <c r="O4" i="155"/>
  <c r="N4" i="155"/>
  <c r="M4" i="155"/>
  <c r="L4" i="155"/>
  <c r="K4" i="155"/>
  <c r="J4" i="155"/>
  <c r="I4" i="155"/>
  <c r="H4" i="155"/>
  <c r="G4" i="155"/>
  <c r="F4" i="155"/>
  <c r="E4" i="155"/>
  <c r="D4" i="155"/>
  <c r="C4" i="155"/>
  <c r="X3" i="155"/>
  <c r="W3" i="155"/>
  <c r="V3" i="155"/>
  <c r="U3" i="155"/>
  <c r="T3" i="155"/>
  <c r="S3" i="155"/>
  <c r="R3" i="155"/>
  <c r="Q3" i="155"/>
  <c r="P3" i="155"/>
  <c r="O3" i="155"/>
  <c r="N3" i="155"/>
  <c r="M3" i="155"/>
  <c r="L3" i="155"/>
  <c r="K3" i="155"/>
  <c r="J3" i="155"/>
  <c r="I3" i="155"/>
  <c r="H3" i="155"/>
  <c r="G3" i="155"/>
  <c r="F3" i="155"/>
  <c r="E3" i="155"/>
  <c r="D3" i="155"/>
  <c r="C3" i="155"/>
  <c r="X29" i="154"/>
  <c r="W29" i="154"/>
  <c r="V29" i="154"/>
  <c r="U29" i="154"/>
  <c r="T29" i="154"/>
  <c r="S29" i="154"/>
  <c r="R29" i="154"/>
  <c r="Q29" i="154"/>
  <c r="P29" i="154"/>
  <c r="O29" i="154"/>
  <c r="N29" i="154"/>
  <c r="M29" i="154"/>
  <c r="L29" i="154"/>
  <c r="K29" i="154"/>
  <c r="J29" i="154"/>
  <c r="I29" i="154"/>
  <c r="H29" i="154"/>
  <c r="G29" i="154"/>
  <c r="F29" i="154"/>
  <c r="E29" i="154"/>
  <c r="D29" i="154"/>
  <c r="C29" i="154"/>
  <c r="X28" i="154"/>
  <c r="W28" i="154"/>
  <c r="V28" i="154"/>
  <c r="U28" i="154"/>
  <c r="T28" i="154"/>
  <c r="S28" i="154"/>
  <c r="R28" i="154"/>
  <c r="Q28" i="154"/>
  <c r="P28" i="154"/>
  <c r="O28" i="154"/>
  <c r="N28" i="154"/>
  <c r="M28" i="154"/>
  <c r="L28" i="154"/>
  <c r="K28" i="154"/>
  <c r="J28" i="154"/>
  <c r="I28" i="154"/>
  <c r="H28" i="154"/>
  <c r="G28" i="154"/>
  <c r="F28" i="154"/>
  <c r="E28" i="154"/>
  <c r="D28" i="154"/>
  <c r="C28" i="154"/>
  <c r="X27" i="154"/>
  <c r="W27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X25" i="154"/>
  <c r="W25" i="154"/>
  <c r="V25" i="154"/>
  <c r="U25" i="154"/>
  <c r="T25" i="154"/>
  <c r="S25" i="154"/>
  <c r="R25" i="154"/>
  <c r="Q25" i="154"/>
  <c r="P25" i="154"/>
  <c r="O25" i="154"/>
  <c r="N25" i="154"/>
  <c r="M25" i="154"/>
  <c r="L25" i="154"/>
  <c r="K25" i="154"/>
  <c r="J25" i="154"/>
  <c r="I25" i="154"/>
  <c r="H25" i="154"/>
  <c r="G25" i="154"/>
  <c r="F25" i="154"/>
  <c r="E25" i="154"/>
  <c r="D25" i="154"/>
  <c r="C25" i="154"/>
  <c r="X24" i="154"/>
  <c r="W24" i="154"/>
  <c r="V24" i="154"/>
  <c r="U24" i="154"/>
  <c r="T24" i="154"/>
  <c r="S24" i="154"/>
  <c r="R24" i="154"/>
  <c r="Q24" i="154"/>
  <c r="P24" i="154"/>
  <c r="O24" i="154"/>
  <c r="N24" i="154"/>
  <c r="M24" i="154"/>
  <c r="L24" i="154"/>
  <c r="K24" i="154"/>
  <c r="J24" i="154"/>
  <c r="I24" i="154"/>
  <c r="H24" i="154"/>
  <c r="G24" i="154"/>
  <c r="F24" i="154"/>
  <c r="E24" i="154"/>
  <c r="D24" i="154"/>
  <c r="C24" i="154"/>
  <c r="X23" i="154"/>
  <c r="W23" i="154"/>
  <c r="V23" i="154"/>
  <c r="U23" i="154"/>
  <c r="T23" i="154"/>
  <c r="S23" i="154"/>
  <c r="R23" i="154"/>
  <c r="Q23" i="154"/>
  <c r="P23" i="154"/>
  <c r="O23" i="154"/>
  <c r="N23" i="154"/>
  <c r="M23" i="154"/>
  <c r="L23" i="154"/>
  <c r="K23" i="154"/>
  <c r="J23" i="154"/>
  <c r="I23" i="154"/>
  <c r="H23" i="154"/>
  <c r="G23" i="154"/>
  <c r="F23" i="154"/>
  <c r="E23" i="154"/>
  <c r="D23" i="154"/>
  <c r="C23" i="154"/>
  <c r="X20" i="154"/>
  <c r="W20" i="154"/>
  <c r="V20" i="154"/>
  <c r="U20" i="154"/>
  <c r="T20" i="154"/>
  <c r="S20" i="154"/>
  <c r="R20" i="154"/>
  <c r="Q20" i="154"/>
  <c r="P20" i="154"/>
  <c r="O20" i="154"/>
  <c r="N20" i="154"/>
  <c r="M20" i="154"/>
  <c r="L20" i="154"/>
  <c r="K20" i="154"/>
  <c r="J20" i="154"/>
  <c r="I20" i="154"/>
  <c r="H20" i="154"/>
  <c r="G20" i="154"/>
  <c r="F20" i="154"/>
  <c r="E20" i="154"/>
  <c r="D20" i="154"/>
  <c r="C20" i="154"/>
  <c r="X19" i="154"/>
  <c r="X21" i="154"/>
  <c r="W19" i="154"/>
  <c r="W21" i="154"/>
  <c r="V19" i="154"/>
  <c r="V21" i="154"/>
  <c r="U19" i="154"/>
  <c r="U21" i="154"/>
  <c r="T19" i="154"/>
  <c r="T21" i="154"/>
  <c r="S19" i="154"/>
  <c r="S21" i="154"/>
  <c r="R19" i="154"/>
  <c r="R21" i="154"/>
  <c r="Q19" i="154"/>
  <c r="Q21" i="154"/>
  <c r="P19" i="154"/>
  <c r="P21" i="154"/>
  <c r="O19" i="154"/>
  <c r="O21" i="154"/>
  <c r="N19" i="154"/>
  <c r="N21" i="154"/>
  <c r="M19" i="154"/>
  <c r="M21" i="154"/>
  <c r="L19" i="154"/>
  <c r="L21" i="154"/>
  <c r="K19" i="154"/>
  <c r="K21" i="154"/>
  <c r="J19" i="154"/>
  <c r="J21" i="154"/>
  <c r="I19" i="154"/>
  <c r="I21" i="154"/>
  <c r="H19" i="154"/>
  <c r="H21" i="154"/>
  <c r="G19" i="154"/>
  <c r="G21" i="154"/>
  <c r="F19" i="154"/>
  <c r="F21" i="154"/>
  <c r="E19" i="154"/>
  <c r="E21" i="154"/>
  <c r="D19" i="154"/>
  <c r="D21" i="154"/>
  <c r="C19" i="154"/>
  <c r="C21" i="154"/>
  <c r="X17" i="154"/>
  <c r="W17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X16" i="154"/>
  <c r="W16" i="154"/>
  <c r="V16" i="154"/>
  <c r="U16" i="154"/>
  <c r="T16" i="154"/>
  <c r="S16" i="154"/>
  <c r="R16" i="154"/>
  <c r="Q16" i="154"/>
  <c r="P16" i="154"/>
  <c r="O16" i="154"/>
  <c r="N16" i="154"/>
  <c r="M16" i="154"/>
  <c r="L16" i="154"/>
  <c r="K16" i="154"/>
  <c r="J16" i="154"/>
  <c r="I16" i="154"/>
  <c r="H16" i="154"/>
  <c r="G16" i="154"/>
  <c r="F16" i="154"/>
  <c r="E16" i="154"/>
  <c r="D16" i="154"/>
  <c r="C16" i="154"/>
  <c r="X15" i="154"/>
  <c r="W15" i="154"/>
  <c r="V15" i="154"/>
  <c r="U15" i="154"/>
  <c r="T15" i="154"/>
  <c r="S15" i="154"/>
  <c r="R15" i="154"/>
  <c r="Q15" i="154"/>
  <c r="P15" i="154"/>
  <c r="O15" i="154"/>
  <c r="N15" i="154"/>
  <c r="M15" i="154"/>
  <c r="L15" i="154"/>
  <c r="K15" i="154"/>
  <c r="J15" i="154"/>
  <c r="I15" i="154"/>
  <c r="H15" i="154"/>
  <c r="G15" i="154"/>
  <c r="F15" i="154"/>
  <c r="E15" i="154"/>
  <c r="D15" i="154"/>
  <c r="C15" i="154"/>
  <c r="X14" i="154"/>
  <c r="W14" i="154"/>
  <c r="V14" i="154"/>
  <c r="U14" i="154"/>
  <c r="T14" i="154"/>
  <c r="S14" i="154"/>
  <c r="R14" i="154"/>
  <c r="Q14" i="154"/>
  <c r="P14" i="154"/>
  <c r="O14" i="154"/>
  <c r="N14" i="154"/>
  <c r="M14" i="154"/>
  <c r="L14" i="154"/>
  <c r="K14" i="154"/>
  <c r="J14" i="154"/>
  <c r="I14" i="154"/>
  <c r="H14" i="154"/>
  <c r="G14" i="154"/>
  <c r="F14" i="154"/>
  <c r="E14" i="154"/>
  <c r="D14" i="154"/>
  <c r="C14" i="154"/>
  <c r="X13" i="154"/>
  <c r="W13" i="154"/>
  <c r="V13" i="154"/>
  <c r="U13" i="154"/>
  <c r="T13" i="154"/>
  <c r="S13" i="154"/>
  <c r="R13" i="154"/>
  <c r="Q13" i="154"/>
  <c r="P13" i="154"/>
  <c r="O13" i="154"/>
  <c r="N13" i="154"/>
  <c r="M13" i="154"/>
  <c r="L13" i="154"/>
  <c r="K13" i="154"/>
  <c r="J13" i="154"/>
  <c r="I13" i="154"/>
  <c r="H13" i="154"/>
  <c r="G13" i="154"/>
  <c r="F13" i="154"/>
  <c r="E13" i="154"/>
  <c r="D13" i="154"/>
  <c r="C13" i="154"/>
  <c r="X12" i="154"/>
  <c r="W12" i="154"/>
  <c r="V12" i="154"/>
  <c r="U12" i="154"/>
  <c r="T12" i="154"/>
  <c r="S12" i="154"/>
  <c r="R12" i="154"/>
  <c r="Q12" i="154"/>
  <c r="P12" i="154"/>
  <c r="O12" i="154"/>
  <c r="N12" i="154"/>
  <c r="M12" i="154"/>
  <c r="L12" i="154"/>
  <c r="K12" i="154"/>
  <c r="J12" i="154"/>
  <c r="I12" i="154"/>
  <c r="H12" i="154"/>
  <c r="G12" i="154"/>
  <c r="F12" i="154"/>
  <c r="E12" i="154"/>
  <c r="D12" i="154"/>
  <c r="C12" i="154"/>
  <c r="X11" i="154"/>
  <c r="W11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X9" i="154"/>
  <c r="W9" i="154"/>
  <c r="V9" i="154"/>
  <c r="U9" i="154"/>
  <c r="T9" i="154"/>
  <c r="S9" i="154"/>
  <c r="R9" i="154"/>
  <c r="Q9" i="154"/>
  <c r="P9" i="154"/>
  <c r="O9" i="154"/>
  <c r="N9" i="154"/>
  <c r="M9" i="154"/>
  <c r="L9" i="154"/>
  <c r="K9" i="154"/>
  <c r="J9" i="154"/>
  <c r="I9" i="154"/>
  <c r="H9" i="154"/>
  <c r="G9" i="154"/>
  <c r="F9" i="154"/>
  <c r="E9" i="154"/>
  <c r="D9" i="154"/>
  <c r="C9" i="154"/>
  <c r="X8" i="154"/>
  <c r="W8" i="154"/>
  <c r="V8" i="154"/>
  <c r="U8" i="154"/>
  <c r="T8" i="154"/>
  <c r="S8" i="154"/>
  <c r="R8" i="154"/>
  <c r="Q8" i="154"/>
  <c r="P8" i="154"/>
  <c r="O8" i="154"/>
  <c r="N8" i="154"/>
  <c r="M8" i="154"/>
  <c r="L8" i="154"/>
  <c r="K8" i="154"/>
  <c r="J8" i="154"/>
  <c r="I8" i="154"/>
  <c r="H8" i="154"/>
  <c r="G8" i="154"/>
  <c r="F8" i="154"/>
  <c r="E8" i="154"/>
  <c r="D8" i="154"/>
  <c r="C8" i="154"/>
  <c r="X7" i="154"/>
  <c r="W7" i="154"/>
  <c r="V7" i="154"/>
  <c r="U7" i="154"/>
  <c r="T7" i="154"/>
  <c r="S7" i="154"/>
  <c r="R7" i="154"/>
  <c r="Q7" i="154"/>
  <c r="P7" i="154"/>
  <c r="O7" i="154"/>
  <c r="N7" i="154"/>
  <c r="M7" i="154"/>
  <c r="L7" i="154"/>
  <c r="K7" i="154"/>
  <c r="J7" i="154"/>
  <c r="I7" i="154"/>
  <c r="H7" i="154"/>
  <c r="G7" i="154"/>
  <c r="F7" i="154"/>
  <c r="E7" i="154"/>
  <c r="D7" i="154"/>
  <c r="C7" i="154"/>
  <c r="X6" i="154"/>
  <c r="W6" i="154"/>
  <c r="V6" i="154"/>
  <c r="U6" i="154"/>
  <c r="T6" i="154"/>
  <c r="S6" i="154"/>
  <c r="R6" i="154"/>
  <c r="Q6" i="154"/>
  <c r="P6" i="154"/>
  <c r="O6" i="154"/>
  <c r="N6" i="154"/>
  <c r="M6" i="154"/>
  <c r="L6" i="154"/>
  <c r="K6" i="154"/>
  <c r="J6" i="154"/>
  <c r="I6" i="154"/>
  <c r="H6" i="154"/>
  <c r="G6" i="154"/>
  <c r="F6" i="154"/>
  <c r="E6" i="154"/>
  <c r="D6" i="154"/>
  <c r="C6" i="154"/>
  <c r="X5" i="154"/>
  <c r="W5" i="154"/>
  <c r="V5" i="154"/>
  <c r="U5" i="154"/>
  <c r="T5" i="154"/>
  <c r="S5" i="154"/>
  <c r="R5" i="154"/>
  <c r="Q5" i="154"/>
  <c r="P5" i="154"/>
  <c r="O5" i="154"/>
  <c r="N5" i="154"/>
  <c r="M5" i="154"/>
  <c r="L5" i="154"/>
  <c r="K5" i="154"/>
  <c r="J5" i="154"/>
  <c r="I5" i="154"/>
  <c r="H5" i="154"/>
  <c r="G5" i="154"/>
  <c r="F5" i="154"/>
  <c r="E5" i="154"/>
  <c r="D5" i="154"/>
  <c r="C5" i="154"/>
  <c r="X4" i="154"/>
  <c r="W4" i="154"/>
  <c r="V4" i="154"/>
  <c r="U4" i="154"/>
  <c r="T4" i="154"/>
  <c r="S4" i="154"/>
  <c r="R4" i="154"/>
  <c r="Q4" i="154"/>
  <c r="P4" i="154"/>
  <c r="O4" i="154"/>
  <c r="N4" i="154"/>
  <c r="M4" i="154"/>
  <c r="L4" i="154"/>
  <c r="K4" i="154"/>
  <c r="J4" i="154"/>
  <c r="I4" i="154"/>
  <c r="H4" i="154"/>
  <c r="G4" i="154"/>
  <c r="F4" i="154"/>
  <c r="E4" i="154"/>
  <c r="D4" i="154"/>
  <c r="C4" i="154"/>
  <c r="X3" i="154"/>
  <c r="W3" i="154"/>
  <c r="V3" i="154"/>
  <c r="U3" i="154"/>
  <c r="T3" i="154"/>
  <c r="S3" i="154"/>
  <c r="R3" i="154"/>
  <c r="Q3" i="154"/>
  <c r="P3" i="154"/>
  <c r="O3" i="154"/>
  <c r="N3" i="154"/>
  <c r="M3" i="154"/>
  <c r="L3" i="154"/>
  <c r="K3" i="154"/>
  <c r="J3" i="154"/>
  <c r="I3" i="154"/>
  <c r="H3" i="154"/>
  <c r="G3" i="154"/>
  <c r="F3" i="154"/>
  <c r="E3" i="154"/>
  <c r="D3" i="154"/>
  <c r="C3" i="154"/>
  <c r="X29" i="95"/>
  <c r="W29" i="95"/>
  <c r="V29" i="95"/>
  <c r="U29" i="95"/>
  <c r="T29" i="95"/>
  <c r="S29" i="95"/>
  <c r="R29" i="95"/>
  <c r="Q29" i="95"/>
  <c r="P29" i="95"/>
  <c r="O29" i="95"/>
  <c r="N29" i="95"/>
  <c r="M29" i="95"/>
  <c r="L29" i="95"/>
  <c r="K29" i="95"/>
  <c r="J29" i="95"/>
  <c r="I29" i="95"/>
  <c r="H29" i="95"/>
  <c r="G29" i="95"/>
  <c r="F29" i="95"/>
  <c r="E29" i="95"/>
  <c r="D29" i="95"/>
  <c r="C29" i="95"/>
  <c r="X28" i="95"/>
  <c r="W28" i="95"/>
  <c r="V28" i="95"/>
  <c r="U28" i="95"/>
  <c r="T28" i="95"/>
  <c r="S28" i="95"/>
  <c r="R28" i="95"/>
  <c r="Q28" i="95"/>
  <c r="P28" i="95"/>
  <c r="O28" i="95"/>
  <c r="N28" i="95"/>
  <c r="M28" i="95"/>
  <c r="L28" i="95"/>
  <c r="K28" i="95"/>
  <c r="J28" i="95"/>
  <c r="I28" i="95"/>
  <c r="H28" i="95"/>
  <c r="G28" i="95"/>
  <c r="F28" i="95"/>
  <c r="E28" i="95"/>
  <c r="D28" i="95"/>
  <c r="C28" i="95"/>
  <c r="X27" i="95"/>
  <c r="W27" i="95"/>
  <c r="V27" i="95"/>
  <c r="U27" i="95"/>
  <c r="T27" i="95"/>
  <c r="S27" i="95"/>
  <c r="R27" i="95"/>
  <c r="Q27" i="95"/>
  <c r="P27" i="95"/>
  <c r="O27" i="95"/>
  <c r="N27" i="95"/>
  <c r="M27" i="95"/>
  <c r="L27" i="95"/>
  <c r="K27" i="95"/>
  <c r="J27" i="95"/>
  <c r="I27" i="95"/>
  <c r="H27" i="95"/>
  <c r="G27" i="95"/>
  <c r="F27" i="95"/>
  <c r="E27" i="95"/>
  <c r="D27" i="95"/>
  <c r="C27" i="95"/>
  <c r="X25" i="95"/>
  <c r="W25" i="95"/>
  <c r="V25" i="95"/>
  <c r="U25" i="95"/>
  <c r="T25" i="95"/>
  <c r="S25" i="95"/>
  <c r="R25" i="95"/>
  <c r="Q25" i="95"/>
  <c r="P25" i="95"/>
  <c r="O25" i="95"/>
  <c r="N25" i="95"/>
  <c r="M25" i="95"/>
  <c r="L25" i="95"/>
  <c r="K25" i="95"/>
  <c r="J25" i="95"/>
  <c r="I25" i="95"/>
  <c r="H25" i="95"/>
  <c r="G25" i="95"/>
  <c r="F25" i="95"/>
  <c r="E25" i="95"/>
  <c r="D25" i="95"/>
  <c r="C25" i="95"/>
  <c r="X24" i="95"/>
  <c r="W24" i="95"/>
  <c r="V24" i="95"/>
  <c r="U24" i="95"/>
  <c r="T24" i="95"/>
  <c r="S24" i="95"/>
  <c r="R24" i="95"/>
  <c r="Q24" i="95"/>
  <c r="P24" i="95"/>
  <c r="O24" i="95"/>
  <c r="N24" i="95"/>
  <c r="M24" i="95"/>
  <c r="L24" i="95"/>
  <c r="K24" i="95"/>
  <c r="J24" i="95"/>
  <c r="I24" i="95"/>
  <c r="H24" i="95"/>
  <c r="G24" i="95"/>
  <c r="F24" i="95"/>
  <c r="E24" i="95"/>
  <c r="D24" i="95"/>
  <c r="C24" i="95"/>
  <c r="X23" i="95"/>
  <c r="W23" i="95"/>
  <c r="V23" i="95"/>
  <c r="U23" i="95"/>
  <c r="T23" i="95"/>
  <c r="S23" i="95"/>
  <c r="R23" i="95"/>
  <c r="Q23" i="95"/>
  <c r="P23" i="95"/>
  <c r="O23" i="95"/>
  <c r="N23" i="95"/>
  <c r="M23" i="95"/>
  <c r="L23" i="95"/>
  <c r="K23" i="95"/>
  <c r="J23" i="95"/>
  <c r="I23" i="95"/>
  <c r="H23" i="95"/>
  <c r="G23" i="95"/>
  <c r="F23" i="95"/>
  <c r="E23" i="95"/>
  <c r="D23" i="95"/>
  <c r="C23" i="95"/>
  <c r="X20" i="95"/>
  <c r="W20" i="95"/>
  <c r="V20" i="95"/>
  <c r="U20" i="95"/>
  <c r="T20" i="95"/>
  <c r="S20" i="95"/>
  <c r="R20" i="95"/>
  <c r="Q20" i="95"/>
  <c r="P20" i="95"/>
  <c r="O20" i="95"/>
  <c r="N20" i="95"/>
  <c r="M20" i="95"/>
  <c r="L20" i="95"/>
  <c r="K20" i="95"/>
  <c r="J20" i="95"/>
  <c r="I20" i="95"/>
  <c r="H20" i="95"/>
  <c r="G20" i="95"/>
  <c r="F20" i="95"/>
  <c r="E20" i="95"/>
  <c r="D20" i="95"/>
  <c r="C20" i="95"/>
  <c r="X19" i="95"/>
  <c r="X21" i="95"/>
  <c r="W19" i="95"/>
  <c r="W21" i="95"/>
  <c r="V19" i="95"/>
  <c r="V21" i="95"/>
  <c r="U19" i="95"/>
  <c r="U21" i="95"/>
  <c r="T19" i="95"/>
  <c r="T21" i="95"/>
  <c r="S19" i="95"/>
  <c r="S21" i="95"/>
  <c r="R19" i="95"/>
  <c r="R21" i="95"/>
  <c r="Q19" i="95"/>
  <c r="Q21" i="95"/>
  <c r="P19" i="95"/>
  <c r="P21" i="95"/>
  <c r="O19" i="95"/>
  <c r="O21" i="95"/>
  <c r="N19" i="95"/>
  <c r="N21" i="95"/>
  <c r="M19" i="95"/>
  <c r="M21" i="95"/>
  <c r="L19" i="95"/>
  <c r="L21" i="95"/>
  <c r="K19" i="95"/>
  <c r="K21" i="95"/>
  <c r="J19" i="95"/>
  <c r="J21" i="95"/>
  <c r="I19" i="95"/>
  <c r="I21" i="95"/>
  <c r="H19" i="95"/>
  <c r="H21" i="95"/>
  <c r="G19" i="95"/>
  <c r="G21" i="95"/>
  <c r="F19" i="95"/>
  <c r="F21" i="95"/>
  <c r="E19" i="95"/>
  <c r="E21" i="95"/>
  <c r="D19" i="95"/>
  <c r="D21" i="95"/>
  <c r="C19" i="95"/>
  <c r="C21" i="95"/>
  <c r="X17" i="95"/>
  <c r="W17" i="95"/>
  <c r="V17" i="95"/>
  <c r="U17" i="95"/>
  <c r="T17" i="95"/>
  <c r="S17" i="95"/>
  <c r="R17" i="95"/>
  <c r="Q17" i="95"/>
  <c r="P17" i="95"/>
  <c r="O17" i="95"/>
  <c r="N17" i="95"/>
  <c r="M17" i="95"/>
  <c r="L17" i="95"/>
  <c r="K17" i="95"/>
  <c r="J17" i="95"/>
  <c r="I17" i="95"/>
  <c r="H17" i="95"/>
  <c r="G17" i="95"/>
  <c r="F17" i="95"/>
  <c r="E17" i="95"/>
  <c r="D17" i="95"/>
  <c r="C17" i="95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H16" i="95"/>
  <c r="G16" i="95"/>
  <c r="F16" i="95"/>
  <c r="E16" i="95"/>
  <c r="D16" i="95"/>
  <c r="C16" i="95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H15" i="95"/>
  <c r="G15" i="95"/>
  <c r="F15" i="95"/>
  <c r="E15" i="95"/>
  <c r="D15" i="95"/>
  <c r="C15" i="95"/>
  <c r="X14" i="95"/>
  <c r="W14" i="95"/>
  <c r="V14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H14" i="95"/>
  <c r="G14" i="95"/>
  <c r="F14" i="95"/>
  <c r="E14" i="95"/>
  <c r="D14" i="95"/>
  <c r="C14" i="95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H13" i="95"/>
  <c r="G13" i="95"/>
  <c r="F13" i="95"/>
  <c r="E13" i="95"/>
  <c r="D13" i="95"/>
  <c r="C13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H12" i="95"/>
  <c r="G12" i="95"/>
  <c r="F12" i="95"/>
  <c r="E12" i="95"/>
  <c r="D12" i="95"/>
  <c r="C12" i="95"/>
  <c r="X11" i="95"/>
  <c r="W11" i="95"/>
  <c r="V11" i="95"/>
  <c r="U11" i="95"/>
  <c r="T11" i="95"/>
  <c r="S11" i="95"/>
  <c r="R11" i="95"/>
  <c r="Q11" i="95"/>
  <c r="P11" i="95"/>
  <c r="O11" i="95"/>
  <c r="N11" i="95"/>
  <c r="M11" i="95"/>
  <c r="L11" i="95"/>
  <c r="K11" i="95"/>
  <c r="J11" i="95"/>
  <c r="I11" i="95"/>
  <c r="H11" i="95"/>
  <c r="G11" i="95"/>
  <c r="F11" i="95"/>
  <c r="E11" i="95"/>
  <c r="D11" i="95"/>
  <c r="C11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H9" i="95"/>
  <c r="G9" i="95"/>
  <c r="F9" i="95"/>
  <c r="E9" i="95"/>
  <c r="D9" i="95"/>
  <c r="C9" i="95"/>
  <c r="X8" i="95"/>
  <c r="W8" i="95"/>
  <c r="V8" i="95"/>
  <c r="U8" i="95"/>
  <c r="T8" i="95"/>
  <c r="S8" i="95"/>
  <c r="R8" i="95"/>
  <c r="Q8" i="95"/>
  <c r="P8" i="95"/>
  <c r="O8" i="95"/>
  <c r="N8" i="95"/>
  <c r="M8" i="95"/>
  <c r="L8" i="95"/>
  <c r="K8" i="95"/>
  <c r="J8" i="95"/>
  <c r="I8" i="95"/>
  <c r="H8" i="95"/>
  <c r="G8" i="95"/>
  <c r="F8" i="95"/>
  <c r="E8" i="95"/>
  <c r="D8" i="95"/>
  <c r="C8" i="95"/>
  <c r="X7" i="95"/>
  <c r="W7" i="95"/>
  <c r="V7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H7" i="95"/>
  <c r="G7" i="95"/>
  <c r="F7" i="95"/>
  <c r="E7" i="95"/>
  <c r="D7" i="95"/>
  <c r="C7" i="95"/>
  <c r="X6" i="95"/>
  <c r="W6" i="95"/>
  <c r="V6" i="95"/>
  <c r="U6" i="95"/>
  <c r="T6" i="95"/>
  <c r="S6" i="95"/>
  <c r="R6" i="95"/>
  <c r="Q6" i="95"/>
  <c r="P6" i="95"/>
  <c r="O6" i="95"/>
  <c r="N6" i="95"/>
  <c r="M6" i="95"/>
  <c r="L6" i="95"/>
  <c r="K6" i="95"/>
  <c r="J6" i="95"/>
  <c r="I6" i="95"/>
  <c r="H6" i="95"/>
  <c r="G6" i="95"/>
  <c r="F6" i="95"/>
  <c r="E6" i="95"/>
  <c r="D6" i="95"/>
  <c r="C6" i="95"/>
  <c r="X5" i="95"/>
  <c r="W5" i="95"/>
  <c r="V5" i="95"/>
  <c r="U5" i="95"/>
  <c r="T5" i="95"/>
  <c r="S5" i="95"/>
  <c r="R5" i="95"/>
  <c r="Q5" i="95"/>
  <c r="P5" i="95"/>
  <c r="O5" i="95"/>
  <c r="N5" i="95"/>
  <c r="M5" i="95"/>
  <c r="L5" i="95"/>
  <c r="K5" i="95"/>
  <c r="J5" i="95"/>
  <c r="I5" i="95"/>
  <c r="H5" i="95"/>
  <c r="G5" i="95"/>
  <c r="F5" i="95"/>
  <c r="E5" i="95"/>
  <c r="D5" i="95"/>
  <c r="C5" i="95"/>
  <c r="X4" i="95"/>
  <c r="W4" i="95"/>
  <c r="V4" i="95"/>
  <c r="U4" i="95"/>
  <c r="T4" i="95"/>
  <c r="S4" i="95"/>
  <c r="R4" i="95"/>
  <c r="Q4" i="95"/>
  <c r="P4" i="95"/>
  <c r="O4" i="95"/>
  <c r="N4" i="95"/>
  <c r="M4" i="95"/>
  <c r="L4" i="95"/>
  <c r="K4" i="95"/>
  <c r="J4" i="95"/>
  <c r="I4" i="95"/>
  <c r="H4" i="95"/>
  <c r="G4" i="95"/>
  <c r="F4" i="95"/>
  <c r="E4" i="95"/>
  <c r="D4" i="95"/>
  <c r="C4" i="95"/>
  <c r="X3" i="95"/>
  <c r="W3" i="95"/>
  <c r="V3" i="95"/>
  <c r="U3" i="95"/>
  <c r="T3" i="95"/>
  <c r="S3" i="95"/>
  <c r="R3" i="95"/>
  <c r="Q3" i="95"/>
  <c r="P3" i="95"/>
  <c r="O3" i="95"/>
  <c r="N3" i="95"/>
  <c r="M3" i="95"/>
  <c r="L3" i="95"/>
  <c r="K3" i="95"/>
  <c r="J3" i="95"/>
  <c r="I3" i="95"/>
  <c r="H3" i="95"/>
  <c r="G3" i="95"/>
  <c r="F3" i="95"/>
  <c r="E3" i="95"/>
  <c r="D3" i="95"/>
  <c r="C3" i="95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X19" i="32"/>
  <c r="X21" i="32"/>
  <c r="W19" i="32"/>
  <c r="W21" i="32"/>
  <c r="V19" i="32"/>
  <c r="V21" i="32"/>
  <c r="U19" i="32"/>
  <c r="U21" i="32"/>
  <c r="T19" i="32"/>
  <c r="T21" i="32"/>
  <c r="S19" i="32"/>
  <c r="S21" i="32"/>
  <c r="R19" i="32"/>
  <c r="R21" i="32"/>
  <c r="Q19" i="32"/>
  <c r="Q21" i="32"/>
  <c r="P19" i="32"/>
  <c r="P21" i="32"/>
  <c r="O19" i="32"/>
  <c r="O21" i="32"/>
  <c r="N19" i="32"/>
  <c r="N21" i="32"/>
  <c r="M19" i="32"/>
  <c r="M21" i="32"/>
  <c r="L19" i="32"/>
  <c r="L21" i="32"/>
  <c r="K19" i="32"/>
  <c r="K21" i="32"/>
  <c r="J19" i="32"/>
  <c r="J21" i="32"/>
  <c r="I19" i="32"/>
  <c r="I21" i="32"/>
  <c r="H19" i="32"/>
  <c r="H21" i="32"/>
  <c r="G19" i="32"/>
  <c r="G21" i="32"/>
  <c r="F19" i="32"/>
  <c r="F21" i="32"/>
  <c r="E19" i="32"/>
  <c r="E21" i="32"/>
  <c r="D19" i="32"/>
  <c r="D21" i="32"/>
  <c r="C19" i="32"/>
  <c r="C21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X29" i="165"/>
  <c r="W29" i="165"/>
  <c r="V29" i="165"/>
  <c r="U29" i="165"/>
  <c r="T29" i="165"/>
  <c r="S29" i="165"/>
  <c r="R29" i="165"/>
  <c r="Q29" i="165"/>
  <c r="P29" i="165"/>
  <c r="O29" i="165"/>
  <c r="N29" i="165"/>
  <c r="M29" i="165"/>
  <c r="L29" i="165"/>
  <c r="K29" i="165"/>
  <c r="J29" i="165"/>
  <c r="I29" i="165"/>
  <c r="H29" i="165"/>
  <c r="G29" i="165"/>
  <c r="F29" i="165"/>
  <c r="E29" i="165"/>
  <c r="D29" i="165"/>
  <c r="C29" i="165"/>
  <c r="X28" i="165"/>
  <c r="W28" i="165"/>
  <c r="V28" i="165"/>
  <c r="U28" i="165"/>
  <c r="T28" i="165"/>
  <c r="S28" i="165"/>
  <c r="R28" i="165"/>
  <c r="Q28" i="165"/>
  <c r="P28" i="165"/>
  <c r="O28" i="165"/>
  <c r="N28" i="165"/>
  <c r="M28" i="165"/>
  <c r="L28" i="165"/>
  <c r="K28" i="165"/>
  <c r="J28" i="165"/>
  <c r="I28" i="165"/>
  <c r="H28" i="165"/>
  <c r="G28" i="165"/>
  <c r="F28" i="165"/>
  <c r="E28" i="165"/>
  <c r="D28" i="165"/>
  <c r="C28" i="165"/>
  <c r="X27" i="165"/>
  <c r="W27" i="165"/>
  <c r="V27" i="165"/>
  <c r="U27" i="165"/>
  <c r="T27" i="165"/>
  <c r="S27" i="165"/>
  <c r="R27" i="165"/>
  <c r="Q27" i="165"/>
  <c r="P27" i="165"/>
  <c r="O27" i="165"/>
  <c r="N27" i="165"/>
  <c r="M27" i="165"/>
  <c r="L27" i="165"/>
  <c r="K27" i="165"/>
  <c r="J27" i="165"/>
  <c r="I27" i="165"/>
  <c r="H27" i="165"/>
  <c r="G27" i="165"/>
  <c r="F27" i="165"/>
  <c r="E27" i="165"/>
  <c r="D27" i="165"/>
  <c r="C27" i="165"/>
  <c r="X25" i="165"/>
  <c r="W25" i="165"/>
  <c r="V25" i="165"/>
  <c r="U25" i="165"/>
  <c r="T25" i="165"/>
  <c r="S25" i="165"/>
  <c r="R25" i="165"/>
  <c r="Q25" i="165"/>
  <c r="P25" i="165"/>
  <c r="O25" i="165"/>
  <c r="N25" i="165"/>
  <c r="M25" i="165"/>
  <c r="L25" i="165"/>
  <c r="K25" i="165"/>
  <c r="J25" i="165"/>
  <c r="I25" i="165"/>
  <c r="H25" i="165"/>
  <c r="G25" i="165"/>
  <c r="F25" i="165"/>
  <c r="E25" i="165"/>
  <c r="D25" i="165"/>
  <c r="C25" i="165"/>
  <c r="X24" i="165"/>
  <c r="W24" i="165"/>
  <c r="V24" i="165"/>
  <c r="U24" i="165"/>
  <c r="T24" i="165"/>
  <c r="S24" i="165"/>
  <c r="R24" i="165"/>
  <c r="Q24" i="165"/>
  <c r="P24" i="165"/>
  <c r="O24" i="165"/>
  <c r="N24" i="165"/>
  <c r="M24" i="165"/>
  <c r="L24" i="165"/>
  <c r="K24" i="165"/>
  <c r="J24" i="165"/>
  <c r="I24" i="165"/>
  <c r="H24" i="165"/>
  <c r="G24" i="165"/>
  <c r="F24" i="165"/>
  <c r="E24" i="165"/>
  <c r="D24" i="165"/>
  <c r="C24" i="165"/>
  <c r="X23" i="165"/>
  <c r="W23" i="165"/>
  <c r="V23" i="165"/>
  <c r="U23" i="165"/>
  <c r="T23" i="165"/>
  <c r="S23" i="165"/>
  <c r="R23" i="165"/>
  <c r="Q23" i="165"/>
  <c r="P23" i="165"/>
  <c r="O23" i="165"/>
  <c r="N23" i="165"/>
  <c r="M23" i="165"/>
  <c r="L23" i="165"/>
  <c r="K23" i="165"/>
  <c r="J23" i="165"/>
  <c r="I23" i="165"/>
  <c r="H23" i="165"/>
  <c r="G23" i="165"/>
  <c r="F23" i="165"/>
  <c r="E23" i="165"/>
  <c r="D23" i="165"/>
  <c r="C23" i="165"/>
  <c r="X20" i="165"/>
  <c r="W20" i="165"/>
  <c r="V20" i="165"/>
  <c r="U20" i="165"/>
  <c r="T20" i="165"/>
  <c r="S20" i="165"/>
  <c r="R20" i="165"/>
  <c r="Q20" i="165"/>
  <c r="P20" i="165"/>
  <c r="O20" i="165"/>
  <c r="N20" i="165"/>
  <c r="M20" i="165"/>
  <c r="L20" i="165"/>
  <c r="K20" i="165"/>
  <c r="J20" i="165"/>
  <c r="I20" i="165"/>
  <c r="H20" i="165"/>
  <c r="G20" i="165"/>
  <c r="F20" i="165"/>
  <c r="E20" i="165"/>
  <c r="D20" i="165"/>
  <c r="C20" i="165"/>
  <c r="X19" i="165"/>
  <c r="X21" i="165"/>
  <c r="W19" i="165"/>
  <c r="W21" i="165"/>
  <c r="V19" i="165"/>
  <c r="V21" i="165"/>
  <c r="U19" i="165"/>
  <c r="U21" i="165"/>
  <c r="T19" i="165"/>
  <c r="T21" i="165"/>
  <c r="S19" i="165"/>
  <c r="S21" i="165"/>
  <c r="R19" i="165"/>
  <c r="R21" i="165"/>
  <c r="Q19" i="165"/>
  <c r="Q21" i="165"/>
  <c r="P19" i="165"/>
  <c r="P21" i="165"/>
  <c r="O19" i="165"/>
  <c r="O21" i="165"/>
  <c r="N19" i="165"/>
  <c r="N21" i="165"/>
  <c r="M19" i="165"/>
  <c r="M21" i="165"/>
  <c r="L19" i="165"/>
  <c r="L21" i="165"/>
  <c r="K19" i="165"/>
  <c r="K21" i="165"/>
  <c r="J19" i="165"/>
  <c r="J21" i="165"/>
  <c r="I19" i="165"/>
  <c r="I21" i="165"/>
  <c r="H19" i="165"/>
  <c r="H21" i="165"/>
  <c r="G19" i="165"/>
  <c r="G21" i="165"/>
  <c r="F19" i="165"/>
  <c r="F21" i="165"/>
  <c r="E19" i="165"/>
  <c r="E21" i="165"/>
  <c r="D19" i="165"/>
  <c r="D21" i="165"/>
  <c r="C19" i="165"/>
  <c r="C21" i="165"/>
  <c r="X17" i="165"/>
  <c r="W17" i="165"/>
  <c r="V17" i="165"/>
  <c r="U17" i="165"/>
  <c r="T17" i="165"/>
  <c r="S17" i="165"/>
  <c r="R17" i="165"/>
  <c r="Q17" i="165"/>
  <c r="P17" i="165"/>
  <c r="O17" i="165"/>
  <c r="N17" i="165"/>
  <c r="M17" i="165"/>
  <c r="L17" i="165"/>
  <c r="K17" i="165"/>
  <c r="J17" i="165"/>
  <c r="I17" i="165"/>
  <c r="H17" i="165"/>
  <c r="G17" i="165"/>
  <c r="F17" i="165"/>
  <c r="E17" i="165"/>
  <c r="D17" i="165"/>
  <c r="C17" i="165"/>
  <c r="X16" i="165"/>
  <c r="W16" i="165"/>
  <c r="V16" i="165"/>
  <c r="U16" i="165"/>
  <c r="T16" i="165"/>
  <c r="S16" i="165"/>
  <c r="R16" i="165"/>
  <c r="Q16" i="165"/>
  <c r="P16" i="165"/>
  <c r="O16" i="165"/>
  <c r="N16" i="165"/>
  <c r="M16" i="165"/>
  <c r="L16" i="165"/>
  <c r="K16" i="165"/>
  <c r="J16" i="165"/>
  <c r="I16" i="165"/>
  <c r="H16" i="165"/>
  <c r="G16" i="165"/>
  <c r="F16" i="165"/>
  <c r="E16" i="165"/>
  <c r="D16" i="165"/>
  <c r="C16" i="165"/>
  <c r="X15" i="165"/>
  <c r="W15" i="165"/>
  <c r="V15" i="165"/>
  <c r="U15" i="165"/>
  <c r="T15" i="165"/>
  <c r="S15" i="165"/>
  <c r="R15" i="165"/>
  <c r="Q15" i="165"/>
  <c r="P15" i="165"/>
  <c r="O15" i="165"/>
  <c r="N15" i="165"/>
  <c r="M15" i="165"/>
  <c r="L15" i="165"/>
  <c r="K15" i="165"/>
  <c r="J15" i="165"/>
  <c r="I15" i="165"/>
  <c r="H15" i="165"/>
  <c r="G15" i="165"/>
  <c r="F15" i="165"/>
  <c r="E15" i="165"/>
  <c r="D15" i="165"/>
  <c r="C15" i="165"/>
  <c r="X14" i="165"/>
  <c r="W14" i="165"/>
  <c r="V14" i="165"/>
  <c r="U14" i="165"/>
  <c r="T14" i="165"/>
  <c r="S14" i="165"/>
  <c r="R14" i="165"/>
  <c r="Q14" i="165"/>
  <c r="P14" i="165"/>
  <c r="O14" i="165"/>
  <c r="N14" i="165"/>
  <c r="M14" i="165"/>
  <c r="L14" i="165"/>
  <c r="K14" i="165"/>
  <c r="J14" i="165"/>
  <c r="I14" i="165"/>
  <c r="H14" i="165"/>
  <c r="G14" i="165"/>
  <c r="F14" i="165"/>
  <c r="E14" i="165"/>
  <c r="D14" i="165"/>
  <c r="C14" i="165"/>
  <c r="X13" i="165"/>
  <c r="W13" i="165"/>
  <c r="V13" i="165"/>
  <c r="U13" i="165"/>
  <c r="T13" i="165"/>
  <c r="S13" i="165"/>
  <c r="R13" i="165"/>
  <c r="Q13" i="165"/>
  <c r="P13" i="165"/>
  <c r="O13" i="165"/>
  <c r="N13" i="165"/>
  <c r="M13" i="165"/>
  <c r="L13" i="165"/>
  <c r="K13" i="165"/>
  <c r="J13" i="165"/>
  <c r="I13" i="165"/>
  <c r="H13" i="165"/>
  <c r="G13" i="165"/>
  <c r="F13" i="165"/>
  <c r="E13" i="165"/>
  <c r="D13" i="165"/>
  <c r="C13" i="165"/>
  <c r="X12" i="165"/>
  <c r="W12" i="165"/>
  <c r="V12" i="165"/>
  <c r="U12" i="165"/>
  <c r="T12" i="165"/>
  <c r="S12" i="165"/>
  <c r="R12" i="165"/>
  <c r="Q12" i="165"/>
  <c r="P12" i="165"/>
  <c r="O12" i="165"/>
  <c r="N12" i="165"/>
  <c r="M12" i="165"/>
  <c r="L12" i="165"/>
  <c r="K12" i="165"/>
  <c r="J12" i="165"/>
  <c r="I12" i="165"/>
  <c r="H12" i="165"/>
  <c r="G12" i="165"/>
  <c r="F12" i="165"/>
  <c r="E12" i="165"/>
  <c r="D12" i="165"/>
  <c r="C12" i="165"/>
  <c r="X11" i="165"/>
  <c r="W11" i="165"/>
  <c r="V11" i="165"/>
  <c r="U11" i="165"/>
  <c r="T11" i="165"/>
  <c r="S11" i="165"/>
  <c r="R11" i="165"/>
  <c r="Q11" i="165"/>
  <c r="P11" i="165"/>
  <c r="O11" i="165"/>
  <c r="N11" i="165"/>
  <c r="M11" i="165"/>
  <c r="L11" i="165"/>
  <c r="K11" i="165"/>
  <c r="J11" i="165"/>
  <c r="I11" i="165"/>
  <c r="H11" i="165"/>
  <c r="G11" i="165"/>
  <c r="F11" i="165"/>
  <c r="E11" i="165"/>
  <c r="D11" i="165"/>
  <c r="C11" i="165"/>
  <c r="X9" i="165"/>
  <c r="W9" i="165"/>
  <c r="V9" i="165"/>
  <c r="U9" i="165"/>
  <c r="T9" i="165"/>
  <c r="S9" i="165"/>
  <c r="R9" i="165"/>
  <c r="Q9" i="165"/>
  <c r="P9" i="165"/>
  <c r="O9" i="165"/>
  <c r="N9" i="165"/>
  <c r="M9" i="165"/>
  <c r="L9" i="165"/>
  <c r="K9" i="165"/>
  <c r="J9" i="165"/>
  <c r="I9" i="165"/>
  <c r="H9" i="165"/>
  <c r="G9" i="165"/>
  <c r="F9" i="165"/>
  <c r="E9" i="165"/>
  <c r="D9" i="165"/>
  <c r="C9" i="165"/>
  <c r="X8" i="165"/>
  <c r="W8" i="165"/>
  <c r="V8" i="165"/>
  <c r="U8" i="165"/>
  <c r="T8" i="165"/>
  <c r="S8" i="165"/>
  <c r="R8" i="165"/>
  <c r="Q8" i="165"/>
  <c r="P8" i="165"/>
  <c r="O8" i="165"/>
  <c r="N8" i="165"/>
  <c r="M8" i="165"/>
  <c r="L8" i="165"/>
  <c r="K8" i="165"/>
  <c r="J8" i="165"/>
  <c r="I8" i="165"/>
  <c r="H8" i="165"/>
  <c r="G8" i="165"/>
  <c r="F8" i="165"/>
  <c r="E8" i="165"/>
  <c r="D8" i="165"/>
  <c r="C8" i="165"/>
  <c r="X7" i="165"/>
  <c r="W7" i="165"/>
  <c r="V7" i="165"/>
  <c r="U7" i="165"/>
  <c r="T7" i="165"/>
  <c r="S7" i="165"/>
  <c r="R7" i="165"/>
  <c r="Q7" i="165"/>
  <c r="P7" i="165"/>
  <c r="O7" i="165"/>
  <c r="N7" i="165"/>
  <c r="M7" i="165"/>
  <c r="L7" i="165"/>
  <c r="K7" i="165"/>
  <c r="J7" i="165"/>
  <c r="I7" i="165"/>
  <c r="H7" i="165"/>
  <c r="G7" i="165"/>
  <c r="F7" i="165"/>
  <c r="E7" i="165"/>
  <c r="D7" i="165"/>
  <c r="C7" i="165"/>
  <c r="X6" i="165"/>
  <c r="W6" i="165"/>
  <c r="V6" i="165"/>
  <c r="U6" i="165"/>
  <c r="T6" i="165"/>
  <c r="S6" i="165"/>
  <c r="R6" i="165"/>
  <c r="Q6" i="165"/>
  <c r="P6" i="165"/>
  <c r="O6" i="165"/>
  <c r="N6" i="165"/>
  <c r="M6" i="165"/>
  <c r="L6" i="165"/>
  <c r="K6" i="165"/>
  <c r="J6" i="165"/>
  <c r="I6" i="165"/>
  <c r="H6" i="165"/>
  <c r="G6" i="165"/>
  <c r="F6" i="165"/>
  <c r="E6" i="165"/>
  <c r="D6" i="165"/>
  <c r="C6" i="165"/>
  <c r="X5" i="165"/>
  <c r="W5" i="165"/>
  <c r="V5" i="165"/>
  <c r="U5" i="165"/>
  <c r="T5" i="165"/>
  <c r="S5" i="165"/>
  <c r="R5" i="165"/>
  <c r="Q5" i="165"/>
  <c r="P5" i="165"/>
  <c r="O5" i="165"/>
  <c r="N5" i="165"/>
  <c r="M5" i="165"/>
  <c r="L5" i="165"/>
  <c r="K5" i="165"/>
  <c r="J5" i="165"/>
  <c r="I5" i="165"/>
  <c r="H5" i="165"/>
  <c r="G5" i="165"/>
  <c r="F5" i="165"/>
  <c r="E5" i="165"/>
  <c r="D5" i="165"/>
  <c r="C5" i="165"/>
  <c r="X4" i="165"/>
  <c r="W4" i="165"/>
  <c r="V4" i="165"/>
  <c r="U4" i="165"/>
  <c r="T4" i="165"/>
  <c r="S4" i="165"/>
  <c r="R4" i="165"/>
  <c r="Q4" i="165"/>
  <c r="P4" i="165"/>
  <c r="O4" i="165"/>
  <c r="N4" i="165"/>
  <c r="M4" i="165"/>
  <c r="L4" i="165"/>
  <c r="K4" i="165"/>
  <c r="J4" i="165"/>
  <c r="I4" i="165"/>
  <c r="H4" i="165"/>
  <c r="G4" i="165"/>
  <c r="F4" i="165"/>
  <c r="E4" i="165"/>
  <c r="D4" i="165"/>
  <c r="C4" i="165"/>
  <c r="X3" i="165"/>
  <c r="W3" i="165"/>
  <c r="V3" i="165"/>
  <c r="U3" i="165"/>
  <c r="T3" i="165"/>
  <c r="S3" i="165"/>
  <c r="R3" i="165"/>
  <c r="Q3" i="165"/>
  <c r="P3" i="165"/>
  <c r="O3" i="165"/>
  <c r="N3" i="165"/>
  <c r="M3" i="165"/>
  <c r="L3" i="165"/>
  <c r="K3" i="165"/>
  <c r="J3" i="165"/>
  <c r="I3" i="165"/>
  <c r="H3" i="165"/>
  <c r="G3" i="165"/>
  <c r="F3" i="165"/>
  <c r="E3" i="165"/>
  <c r="D3" i="165"/>
  <c r="C3" i="165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X19" i="34"/>
  <c r="X21" i="34"/>
  <c r="W19" i="34"/>
  <c r="W21" i="34"/>
  <c r="V19" i="34"/>
  <c r="V21" i="34"/>
  <c r="U19" i="34"/>
  <c r="U21" i="34"/>
  <c r="T19" i="34"/>
  <c r="T21" i="34"/>
  <c r="S19" i="34"/>
  <c r="S21" i="34"/>
  <c r="R19" i="34"/>
  <c r="R21" i="34"/>
  <c r="Q19" i="34"/>
  <c r="Q21" i="34"/>
  <c r="P19" i="34"/>
  <c r="P21" i="34"/>
  <c r="O19" i="34"/>
  <c r="O21" i="34"/>
  <c r="N19" i="34"/>
  <c r="N21" i="34"/>
  <c r="M19" i="34"/>
  <c r="M21" i="34"/>
  <c r="L19" i="34"/>
  <c r="L21" i="34"/>
  <c r="K19" i="34"/>
  <c r="K21" i="34"/>
  <c r="J19" i="34"/>
  <c r="J21" i="34"/>
  <c r="I19" i="34"/>
  <c r="I21" i="34"/>
  <c r="H19" i="34"/>
  <c r="H21" i="34"/>
  <c r="G19" i="34"/>
  <c r="G21" i="34"/>
  <c r="F19" i="34"/>
  <c r="F21" i="34"/>
  <c r="E19" i="34"/>
  <c r="E21" i="34"/>
  <c r="D19" i="34"/>
  <c r="D21" i="34"/>
  <c r="C19" i="34"/>
  <c r="C21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D8" i="34"/>
  <c r="C8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D7" i="34"/>
  <c r="C7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D6" i="34"/>
  <c r="C6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D5" i="34"/>
  <c r="C5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G4" i="34"/>
  <c r="F4" i="34"/>
  <c r="E4" i="34"/>
  <c r="D4" i="34"/>
  <c r="C4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D3" i="34"/>
  <c r="C3" i="34"/>
  <c r="X29" i="166"/>
  <c r="W29" i="166"/>
  <c r="V29" i="166"/>
  <c r="U29" i="166"/>
  <c r="T29" i="166"/>
  <c r="S29" i="166"/>
  <c r="R29" i="166"/>
  <c r="Q29" i="166"/>
  <c r="P29" i="166"/>
  <c r="O29" i="166"/>
  <c r="N29" i="166"/>
  <c r="M29" i="166"/>
  <c r="L29" i="166"/>
  <c r="K29" i="166"/>
  <c r="J29" i="166"/>
  <c r="I29" i="166"/>
  <c r="H29" i="166"/>
  <c r="G29" i="166"/>
  <c r="F29" i="166"/>
  <c r="E29" i="166"/>
  <c r="D29" i="166"/>
  <c r="C29" i="166"/>
  <c r="X28" i="166"/>
  <c r="W28" i="166"/>
  <c r="V28" i="166"/>
  <c r="U28" i="166"/>
  <c r="T28" i="166"/>
  <c r="S28" i="166"/>
  <c r="R28" i="166"/>
  <c r="Q28" i="166"/>
  <c r="P28" i="166"/>
  <c r="O28" i="166"/>
  <c r="N28" i="166"/>
  <c r="M28" i="166"/>
  <c r="L28" i="166"/>
  <c r="K28" i="166"/>
  <c r="J28" i="166"/>
  <c r="I28" i="166"/>
  <c r="H28" i="166"/>
  <c r="G28" i="166"/>
  <c r="F28" i="166"/>
  <c r="E28" i="166"/>
  <c r="D28" i="166"/>
  <c r="C28" i="166"/>
  <c r="X27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C27" i="166"/>
  <c r="X25" i="166"/>
  <c r="W25" i="166"/>
  <c r="V25" i="166"/>
  <c r="U25" i="166"/>
  <c r="T25" i="166"/>
  <c r="S25" i="166"/>
  <c r="R25" i="166"/>
  <c r="Q25" i="166"/>
  <c r="P25" i="166"/>
  <c r="O25" i="166"/>
  <c r="N25" i="166"/>
  <c r="M25" i="166"/>
  <c r="L25" i="166"/>
  <c r="K25" i="166"/>
  <c r="J25" i="166"/>
  <c r="I25" i="166"/>
  <c r="H25" i="166"/>
  <c r="G25" i="166"/>
  <c r="F25" i="166"/>
  <c r="E25" i="166"/>
  <c r="D25" i="166"/>
  <c r="C25" i="166"/>
  <c r="X24" i="166"/>
  <c r="W24" i="166"/>
  <c r="V24" i="166"/>
  <c r="U24" i="166"/>
  <c r="T24" i="166"/>
  <c r="S24" i="166"/>
  <c r="R24" i="166"/>
  <c r="Q24" i="166"/>
  <c r="P24" i="166"/>
  <c r="O24" i="166"/>
  <c r="N24" i="166"/>
  <c r="M24" i="166"/>
  <c r="L24" i="166"/>
  <c r="K24" i="166"/>
  <c r="J24" i="166"/>
  <c r="I24" i="166"/>
  <c r="H24" i="166"/>
  <c r="G24" i="166"/>
  <c r="F24" i="166"/>
  <c r="E24" i="166"/>
  <c r="D24" i="166"/>
  <c r="C24" i="166"/>
  <c r="X23" i="166"/>
  <c r="W23" i="166"/>
  <c r="V23" i="166"/>
  <c r="U23" i="166"/>
  <c r="T23" i="166"/>
  <c r="S23" i="166"/>
  <c r="R23" i="166"/>
  <c r="Q23" i="166"/>
  <c r="P23" i="166"/>
  <c r="O23" i="166"/>
  <c r="N23" i="166"/>
  <c r="M23" i="166"/>
  <c r="L23" i="166"/>
  <c r="K23" i="166"/>
  <c r="J23" i="166"/>
  <c r="I23" i="166"/>
  <c r="H23" i="166"/>
  <c r="G23" i="166"/>
  <c r="F23" i="166"/>
  <c r="E23" i="166"/>
  <c r="D23" i="166"/>
  <c r="C23" i="166"/>
  <c r="X20" i="166"/>
  <c r="W20" i="166"/>
  <c r="V20" i="166"/>
  <c r="U20" i="166"/>
  <c r="T20" i="166"/>
  <c r="S20" i="166"/>
  <c r="R20" i="166"/>
  <c r="Q20" i="166"/>
  <c r="P20" i="166"/>
  <c r="O20" i="166"/>
  <c r="N20" i="166"/>
  <c r="M20" i="166"/>
  <c r="L20" i="166"/>
  <c r="K20" i="166"/>
  <c r="J20" i="166"/>
  <c r="I20" i="166"/>
  <c r="H20" i="166"/>
  <c r="G20" i="166"/>
  <c r="F20" i="166"/>
  <c r="E20" i="166"/>
  <c r="D20" i="166"/>
  <c r="C20" i="166"/>
  <c r="X19" i="166"/>
  <c r="X21" i="166"/>
  <c r="W19" i="166"/>
  <c r="W21" i="166"/>
  <c r="V19" i="166"/>
  <c r="V21" i="166"/>
  <c r="U19" i="166"/>
  <c r="U21" i="166"/>
  <c r="T19" i="166"/>
  <c r="T21" i="166"/>
  <c r="S19" i="166"/>
  <c r="S21" i="166"/>
  <c r="R19" i="166"/>
  <c r="R21" i="166"/>
  <c r="Q19" i="166"/>
  <c r="Q21" i="166"/>
  <c r="P19" i="166"/>
  <c r="P21" i="166"/>
  <c r="O19" i="166"/>
  <c r="O21" i="166"/>
  <c r="N19" i="166"/>
  <c r="N21" i="166"/>
  <c r="M19" i="166"/>
  <c r="M21" i="166"/>
  <c r="L19" i="166"/>
  <c r="L21" i="166"/>
  <c r="K19" i="166"/>
  <c r="K21" i="166"/>
  <c r="J19" i="166"/>
  <c r="J21" i="166"/>
  <c r="I19" i="166"/>
  <c r="I21" i="166"/>
  <c r="H19" i="166"/>
  <c r="H21" i="166"/>
  <c r="G19" i="166"/>
  <c r="G21" i="166"/>
  <c r="F19" i="166"/>
  <c r="F21" i="166"/>
  <c r="E19" i="166"/>
  <c r="E21" i="166"/>
  <c r="D19" i="166"/>
  <c r="D21" i="166"/>
  <c r="C19" i="166"/>
  <c r="C21" i="166"/>
  <c r="X17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C17" i="166"/>
  <c r="X16" i="166"/>
  <c r="W16" i="166"/>
  <c r="V16" i="166"/>
  <c r="U16" i="166"/>
  <c r="T16" i="166"/>
  <c r="S16" i="166"/>
  <c r="R16" i="166"/>
  <c r="Q16" i="166"/>
  <c r="P16" i="166"/>
  <c r="O16" i="166"/>
  <c r="N16" i="166"/>
  <c r="M16" i="166"/>
  <c r="L16" i="166"/>
  <c r="K16" i="166"/>
  <c r="J16" i="166"/>
  <c r="I16" i="166"/>
  <c r="H16" i="166"/>
  <c r="G16" i="166"/>
  <c r="F16" i="166"/>
  <c r="E16" i="166"/>
  <c r="D16" i="166"/>
  <c r="C16" i="166"/>
  <c r="X15" i="166"/>
  <c r="W15" i="166"/>
  <c r="V15" i="166"/>
  <c r="U15" i="166"/>
  <c r="T15" i="166"/>
  <c r="S15" i="166"/>
  <c r="R15" i="166"/>
  <c r="Q15" i="166"/>
  <c r="P15" i="166"/>
  <c r="O15" i="166"/>
  <c r="N15" i="166"/>
  <c r="M15" i="166"/>
  <c r="L15" i="166"/>
  <c r="K15" i="166"/>
  <c r="J15" i="166"/>
  <c r="I15" i="166"/>
  <c r="H15" i="166"/>
  <c r="G15" i="166"/>
  <c r="F15" i="166"/>
  <c r="E15" i="166"/>
  <c r="D15" i="166"/>
  <c r="C15" i="166"/>
  <c r="X14" i="166"/>
  <c r="W14" i="166"/>
  <c r="V14" i="166"/>
  <c r="U14" i="166"/>
  <c r="T14" i="166"/>
  <c r="S14" i="166"/>
  <c r="R14" i="166"/>
  <c r="Q14" i="166"/>
  <c r="P14" i="166"/>
  <c r="O14" i="166"/>
  <c r="N14" i="166"/>
  <c r="M14" i="166"/>
  <c r="L14" i="166"/>
  <c r="K14" i="166"/>
  <c r="J14" i="166"/>
  <c r="I14" i="166"/>
  <c r="H14" i="166"/>
  <c r="G14" i="166"/>
  <c r="F14" i="166"/>
  <c r="E14" i="166"/>
  <c r="D14" i="166"/>
  <c r="C14" i="166"/>
  <c r="X13" i="166"/>
  <c r="W13" i="166"/>
  <c r="V13" i="166"/>
  <c r="U13" i="166"/>
  <c r="T13" i="166"/>
  <c r="S13" i="166"/>
  <c r="R13" i="166"/>
  <c r="Q13" i="166"/>
  <c r="P13" i="166"/>
  <c r="O13" i="166"/>
  <c r="N13" i="166"/>
  <c r="M13" i="166"/>
  <c r="L13" i="166"/>
  <c r="K13" i="166"/>
  <c r="J13" i="166"/>
  <c r="I13" i="166"/>
  <c r="H13" i="166"/>
  <c r="G13" i="166"/>
  <c r="F13" i="166"/>
  <c r="E13" i="166"/>
  <c r="D13" i="166"/>
  <c r="C13" i="166"/>
  <c r="X12" i="166"/>
  <c r="W12" i="166"/>
  <c r="V12" i="166"/>
  <c r="U12" i="166"/>
  <c r="T12" i="166"/>
  <c r="S12" i="166"/>
  <c r="R12" i="166"/>
  <c r="Q12" i="166"/>
  <c r="P12" i="166"/>
  <c r="O12" i="166"/>
  <c r="N12" i="166"/>
  <c r="M12" i="166"/>
  <c r="L12" i="166"/>
  <c r="K12" i="166"/>
  <c r="J12" i="166"/>
  <c r="I12" i="166"/>
  <c r="H12" i="166"/>
  <c r="G12" i="166"/>
  <c r="F12" i="166"/>
  <c r="E12" i="166"/>
  <c r="D12" i="166"/>
  <c r="C12" i="166"/>
  <c r="X11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C11" i="166"/>
  <c r="X9" i="166"/>
  <c r="W9" i="166"/>
  <c r="V9" i="166"/>
  <c r="U9" i="166"/>
  <c r="T9" i="166"/>
  <c r="S9" i="166"/>
  <c r="R9" i="166"/>
  <c r="Q9" i="166"/>
  <c r="P9" i="166"/>
  <c r="O9" i="166"/>
  <c r="N9" i="166"/>
  <c r="M9" i="166"/>
  <c r="L9" i="166"/>
  <c r="K9" i="166"/>
  <c r="J9" i="166"/>
  <c r="I9" i="166"/>
  <c r="H9" i="166"/>
  <c r="G9" i="166"/>
  <c r="F9" i="166"/>
  <c r="E9" i="166"/>
  <c r="D9" i="166"/>
  <c r="C9" i="166"/>
  <c r="X8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C8" i="166"/>
  <c r="X7" i="166"/>
  <c r="W7" i="166"/>
  <c r="V7" i="166"/>
  <c r="U7" i="166"/>
  <c r="T7" i="166"/>
  <c r="S7" i="166"/>
  <c r="R7" i="166"/>
  <c r="Q7" i="166"/>
  <c r="P7" i="166"/>
  <c r="O7" i="166"/>
  <c r="N7" i="166"/>
  <c r="M7" i="166"/>
  <c r="L7" i="166"/>
  <c r="K7" i="166"/>
  <c r="J7" i="166"/>
  <c r="I7" i="166"/>
  <c r="H7" i="166"/>
  <c r="G7" i="166"/>
  <c r="F7" i="166"/>
  <c r="E7" i="166"/>
  <c r="D7" i="166"/>
  <c r="C7" i="166"/>
  <c r="X6" i="166"/>
  <c r="W6" i="166"/>
  <c r="V6" i="166"/>
  <c r="U6" i="166"/>
  <c r="T6" i="166"/>
  <c r="S6" i="166"/>
  <c r="R6" i="166"/>
  <c r="Q6" i="166"/>
  <c r="P6" i="166"/>
  <c r="O6" i="166"/>
  <c r="N6" i="166"/>
  <c r="M6" i="166"/>
  <c r="L6" i="166"/>
  <c r="K6" i="166"/>
  <c r="J6" i="166"/>
  <c r="I6" i="166"/>
  <c r="H6" i="166"/>
  <c r="G6" i="166"/>
  <c r="F6" i="166"/>
  <c r="E6" i="166"/>
  <c r="D6" i="166"/>
  <c r="C6" i="166"/>
  <c r="X5" i="166"/>
  <c r="W5" i="166"/>
  <c r="V5" i="166"/>
  <c r="U5" i="166"/>
  <c r="T5" i="166"/>
  <c r="S5" i="166"/>
  <c r="R5" i="166"/>
  <c r="Q5" i="166"/>
  <c r="P5" i="166"/>
  <c r="O5" i="166"/>
  <c r="N5" i="166"/>
  <c r="M5" i="166"/>
  <c r="L5" i="166"/>
  <c r="K5" i="166"/>
  <c r="J5" i="166"/>
  <c r="I5" i="166"/>
  <c r="H5" i="166"/>
  <c r="G5" i="166"/>
  <c r="F5" i="166"/>
  <c r="E5" i="166"/>
  <c r="D5" i="166"/>
  <c r="C5" i="166"/>
  <c r="X4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C4" i="166"/>
  <c r="X3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C3" i="166"/>
  <c r="C4" i="171"/>
  <c r="D4" i="171"/>
  <c r="E4" i="171"/>
  <c r="F4" i="171"/>
  <c r="G4" i="171"/>
  <c r="H4" i="171"/>
  <c r="I4" i="171"/>
  <c r="J4" i="171"/>
  <c r="K4" i="171"/>
  <c r="L4" i="171"/>
  <c r="M4" i="171"/>
  <c r="N4" i="171"/>
  <c r="O4" i="171"/>
  <c r="P4" i="171"/>
  <c r="Q4" i="171"/>
  <c r="R4" i="171"/>
  <c r="S4" i="171"/>
  <c r="T4" i="171"/>
  <c r="U4" i="171"/>
  <c r="V4" i="171"/>
  <c r="W4" i="171"/>
  <c r="X4" i="171"/>
  <c r="C5" i="171"/>
  <c r="D5" i="171"/>
  <c r="E5" i="171"/>
  <c r="F5" i="171"/>
  <c r="G5" i="171"/>
  <c r="H5" i="171"/>
  <c r="I5" i="171"/>
  <c r="J5" i="171"/>
  <c r="K5" i="171"/>
  <c r="L5" i="171"/>
  <c r="M5" i="171"/>
  <c r="N5" i="171"/>
  <c r="O5" i="171"/>
  <c r="P5" i="171"/>
  <c r="Q5" i="171"/>
  <c r="R5" i="171"/>
  <c r="S5" i="171"/>
  <c r="T5" i="171"/>
  <c r="U5" i="171"/>
  <c r="V5" i="171"/>
  <c r="W5" i="171"/>
  <c r="X5" i="171"/>
  <c r="C6" i="171"/>
  <c r="D6" i="171"/>
  <c r="E6" i="171"/>
  <c r="F6" i="171"/>
  <c r="G6" i="171"/>
  <c r="H6" i="171"/>
  <c r="I6" i="171"/>
  <c r="J6" i="171"/>
  <c r="K6" i="171"/>
  <c r="L6" i="171"/>
  <c r="M6" i="171"/>
  <c r="N6" i="171"/>
  <c r="O6" i="171"/>
  <c r="P6" i="171"/>
  <c r="Q6" i="171"/>
  <c r="R6" i="171"/>
  <c r="S6" i="171"/>
  <c r="T6" i="171"/>
  <c r="U6" i="171"/>
  <c r="V6" i="171"/>
  <c r="W6" i="171"/>
  <c r="X6" i="171"/>
  <c r="C7" i="171"/>
  <c r="D7" i="171"/>
  <c r="E7" i="171"/>
  <c r="F7" i="171"/>
  <c r="G7" i="171"/>
  <c r="H7" i="171"/>
  <c r="I7" i="171"/>
  <c r="J7" i="171"/>
  <c r="K7" i="171"/>
  <c r="L7" i="171"/>
  <c r="M7" i="171"/>
  <c r="N7" i="171"/>
  <c r="O7" i="171"/>
  <c r="P7" i="171"/>
  <c r="Q7" i="171"/>
  <c r="R7" i="171"/>
  <c r="S7" i="171"/>
  <c r="T7" i="171"/>
  <c r="U7" i="171"/>
  <c r="V7" i="171"/>
  <c r="W7" i="171"/>
  <c r="X7" i="171"/>
  <c r="C8" i="171"/>
  <c r="D8" i="171"/>
  <c r="E8" i="171"/>
  <c r="F8" i="171"/>
  <c r="G8" i="171"/>
  <c r="H8" i="171"/>
  <c r="I8" i="171"/>
  <c r="J8" i="171"/>
  <c r="K8" i="171"/>
  <c r="L8" i="171"/>
  <c r="M8" i="171"/>
  <c r="N8" i="171"/>
  <c r="O8" i="171"/>
  <c r="P8" i="171"/>
  <c r="Q8" i="171"/>
  <c r="R8" i="171"/>
  <c r="S8" i="171"/>
  <c r="T8" i="171"/>
  <c r="U8" i="171"/>
  <c r="V8" i="171"/>
  <c r="W8" i="171"/>
  <c r="X8" i="171"/>
  <c r="C9" i="171"/>
  <c r="D9" i="171"/>
  <c r="E9" i="171"/>
  <c r="F9" i="171"/>
  <c r="G9" i="171"/>
  <c r="H9" i="171"/>
  <c r="I9" i="171"/>
  <c r="J9" i="171"/>
  <c r="K9" i="171"/>
  <c r="L9" i="171"/>
  <c r="M9" i="171"/>
  <c r="N9" i="171"/>
  <c r="O9" i="171"/>
  <c r="P9" i="171"/>
  <c r="Q9" i="171"/>
  <c r="R9" i="171"/>
  <c r="S9" i="171"/>
  <c r="T9" i="171"/>
  <c r="U9" i="171"/>
  <c r="V9" i="171"/>
  <c r="W9" i="171"/>
  <c r="X9" i="171"/>
  <c r="C10" i="171"/>
  <c r="D10" i="171"/>
  <c r="E10" i="171"/>
  <c r="F10" i="171"/>
  <c r="G10" i="171"/>
  <c r="H10" i="171"/>
  <c r="I10" i="171"/>
  <c r="J10" i="171"/>
  <c r="K10" i="171"/>
  <c r="L10" i="171"/>
  <c r="M10" i="171"/>
  <c r="N10" i="171"/>
  <c r="O10" i="171"/>
  <c r="P10" i="171"/>
  <c r="Q10" i="171"/>
  <c r="R10" i="171"/>
  <c r="S10" i="171"/>
  <c r="T10" i="171"/>
  <c r="U10" i="171"/>
  <c r="V10" i="171"/>
  <c r="W10" i="171"/>
  <c r="X10" i="171"/>
  <c r="C11" i="171"/>
  <c r="D11" i="171"/>
  <c r="E11" i="171"/>
  <c r="F11" i="171"/>
  <c r="G11" i="171"/>
  <c r="H11" i="171"/>
  <c r="I11" i="171"/>
  <c r="J11" i="171"/>
  <c r="K11" i="171"/>
  <c r="L11" i="171"/>
  <c r="M11" i="171"/>
  <c r="N11" i="171"/>
  <c r="O11" i="171"/>
  <c r="P11" i="171"/>
  <c r="Q11" i="171"/>
  <c r="R11" i="171"/>
  <c r="S11" i="171"/>
  <c r="T11" i="171"/>
  <c r="U11" i="171"/>
  <c r="V11" i="171"/>
  <c r="W11" i="171"/>
  <c r="X11" i="171"/>
  <c r="C12" i="171"/>
  <c r="D12" i="171"/>
  <c r="E12" i="171"/>
  <c r="F12" i="171"/>
  <c r="G12" i="171"/>
  <c r="H12" i="171"/>
  <c r="I12" i="171"/>
  <c r="J12" i="171"/>
  <c r="K12" i="171"/>
  <c r="L12" i="171"/>
  <c r="M12" i="171"/>
  <c r="N12" i="171"/>
  <c r="O12" i="171"/>
  <c r="P12" i="171"/>
  <c r="Q12" i="171"/>
  <c r="R12" i="171"/>
  <c r="S12" i="171"/>
  <c r="T12" i="171"/>
  <c r="U12" i="171"/>
  <c r="V12" i="171"/>
  <c r="W12" i="171"/>
  <c r="X12" i="171"/>
  <c r="C13" i="171"/>
  <c r="D13" i="171"/>
  <c r="E13" i="171"/>
  <c r="F13" i="171"/>
  <c r="G13" i="171"/>
  <c r="H13" i="171"/>
  <c r="I13" i="171"/>
  <c r="J13" i="171"/>
  <c r="K13" i="171"/>
  <c r="L13" i="171"/>
  <c r="M13" i="171"/>
  <c r="N13" i="171"/>
  <c r="O13" i="171"/>
  <c r="P13" i="171"/>
  <c r="Q13" i="171"/>
  <c r="R13" i="171"/>
  <c r="S13" i="171"/>
  <c r="T13" i="171"/>
  <c r="U13" i="171"/>
  <c r="V13" i="171"/>
  <c r="W13" i="171"/>
  <c r="X13" i="171"/>
  <c r="C14" i="171"/>
  <c r="D14" i="171"/>
  <c r="E14" i="171"/>
  <c r="F14" i="171"/>
  <c r="G14" i="171"/>
  <c r="H14" i="171"/>
  <c r="I14" i="171"/>
  <c r="J14" i="171"/>
  <c r="K14" i="171"/>
  <c r="L14" i="171"/>
  <c r="M14" i="171"/>
  <c r="N14" i="171"/>
  <c r="O14" i="171"/>
  <c r="P14" i="171"/>
  <c r="Q14" i="171"/>
  <c r="R14" i="171"/>
  <c r="S14" i="171"/>
  <c r="T14" i="171"/>
  <c r="U14" i="171"/>
  <c r="V14" i="171"/>
  <c r="W14" i="171"/>
  <c r="X14" i="171"/>
  <c r="C15" i="171"/>
  <c r="D15" i="171"/>
  <c r="E15" i="171"/>
  <c r="F15" i="171"/>
  <c r="G15" i="171"/>
  <c r="H15" i="171"/>
  <c r="I15" i="171"/>
  <c r="J15" i="171"/>
  <c r="K15" i="171"/>
  <c r="L15" i="171"/>
  <c r="M15" i="171"/>
  <c r="N15" i="171"/>
  <c r="O15" i="171"/>
  <c r="P15" i="171"/>
  <c r="Q15" i="171"/>
  <c r="R15" i="171"/>
  <c r="S15" i="171"/>
  <c r="T15" i="171"/>
  <c r="U15" i="171"/>
  <c r="V15" i="171"/>
  <c r="W15" i="171"/>
  <c r="X15" i="171"/>
  <c r="C16" i="171"/>
  <c r="D16" i="171"/>
  <c r="E16" i="171"/>
  <c r="F16" i="171"/>
  <c r="G16" i="171"/>
  <c r="H16" i="171"/>
  <c r="I16" i="171"/>
  <c r="J16" i="171"/>
  <c r="K16" i="171"/>
  <c r="L16" i="171"/>
  <c r="M16" i="171"/>
  <c r="N16" i="171"/>
  <c r="O16" i="171"/>
  <c r="P16" i="171"/>
  <c r="Q16" i="171"/>
  <c r="R16" i="171"/>
  <c r="S16" i="171"/>
  <c r="T16" i="171"/>
  <c r="U16" i="171"/>
  <c r="V16" i="171"/>
  <c r="W16" i="171"/>
  <c r="X16" i="171"/>
  <c r="C17" i="171"/>
  <c r="D17" i="171"/>
  <c r="E17" i="171"/>
  <c r="F17" i="171"/>
  <c r="G17" i="171"/>
  <c r="H17" i="171"/>
  <c r="I17" i="171"/>
  <c r="J17" i="171"/>
  <c r="K17" i="171"/>
  <c r="L17" i="171"/>
  <c r="M17" i="171"/>
  <c r="N17" i="171"/>
  <c r="O17" i="171"/>
  <c r="P17" i="171"/>
  <c r="Q17" i="171"/>
  <c r="R17" i="171"/>
  <c r="S17" i="171"/>
  <c r="T17" i="171"/>
  <c r="U17" i="171"/>
  <c r="V17" i="171"/>
  <c r="W17" i="171"/>
  <c r="X17" i="171"/>
  <c r="C18" i="171"/>
  <c r="D18" i="171"/>
  <c r="E18" i="171"/>
  <c r="F18" i="171"/>
  <c r="G18" i="171"/>
  <c r="H18" i="171"/>
  <c r="I18" i="171"/>
  <c r="J18" i="171"/>
  <c r="K18" i="171"/>
  <c r="L18" i="171"/>
  <c r="M18" i="171"/>
  <c r="N18" i="171"/>
  <c r="O18" i="171"/>
  <c r="P18" i="171"/>
  <c r="Q18" i="171"/>
  <c r="R18" i="171"/>
  <c r="S18" i="171"/>
  <c r="T18" i="171"/>
  <c r="U18" i="171"/>
  <c r="V18" i="171"/>
  <c r="W18" i="171"/>
  <c r="X18" i="171"/>
  <c r="C19" i="171"/>
  <c r="D19" i="171"/>
  <c r="E19" i="171"/>
  <c r="F19" i="171"/>
  <c r="G19" i="171"/>
  <c r="H19" i="171"/>
  <c r="I19" i="171"/>
  <c r="J19" i="171"/>
  <c r="K19" i="171"/>
  <c r="L19" i="171"/>
  <c r="M19" i="171"/>
  <c r="N19" i="171"/>
  <c r="O19" i="171"/>
  <c r="P19" i="171"/>
  <c r="Q19" i="171"/>
  <c r="R19" i="171"/>
  <c r="S19" i="171"/>
  <c r="T19" i="171"/>
  <c r="U19" i="171"/>
  <c r="V19" i="171"/>
  <c r="W19" i="171"/>
  <c r="X19" i="171"/>
  <c r="C21" i="171"/>
  <c r="D21" i="171"/>
  <c r="E21" i="171"/>
  <c r="F21" i="171"/>
  <c r="G21" i="171"/>
  <c r="H21" i="171"/>
  <c r="I21" i="171"/>
  <c r="J21" i="171"/>
  <c r="K21" i="171"/>
  <c r="L21" i="171"/>
  <c r="M21" i="171"/>
  <c r="N21" i="171"/>
  <c r="O21" i="171"/>
  <c r="P21" i="171"/>
  <c r="Q21" i="171"/>
  <c r="R21" i="171"/>
  <c r="S21" i="171"/>
  <c r="T21" i="171"/>
  <c r="U21" i="171"/>
  <c r="V21" i="171"/>
  <c r="W21" i="171"/>
  <c r="X21" i="171"/>
  <c r="C22" i="171"/>
  <c r="D22" i="171"/>
  <c r="E22" i="171"/>
  <c r="F22" i="171"/>
  <c r="G22" i="171"/>
  <c r="H22" i="171"/>
  <c r="I22" i="171"/>
  <c r="J22" i="171"/>
  <c r="K22" i="171"/>
  <c r="L22" i="171"/>
  <c r="M22" i="171"/>
  <c r="N22" i="171"/>
  <c r="O22" i="171"/>
  <c r="P22" i="171"/>
  <c r="Q22" i="171"/>
  <c r="R22" i="171"/>
  <c r="S22" i="171"/>
  <c r="T22" i="171"/>
  <c r="U22" i="171"/>
  <c r="V22" i="171"/>
  <c r="W22" i="171"/>
  <c r="X22" i="171"/>
  <c r="C23" i="171"/>
  <c r="D23" i="171"/>
  <c r="E23" i="171"/>
  <c r="F23" i="171"/>
  <c r="G23" i="171"/>
  <c r="H23" i="171"/>
  <c r="I23" i="171"/>
  <c r="J23" i="171"/>
  <c r="K23" i="171"/>
  <c r="L23" i="171"/>
  <c r="M23" i="171"/>
  <c r="N23" i="171"/>
  <c r="O23" i="171"/>
  <c r="P23" i="171"/>
  <c r="Q23" i="171"/>
  <c r="R23" i="171"/>
  <c r="S23" i="171"/>
  <c r="T23" i="171"/>
  <c r="U23" i="171"/>
  <c r="V23" i="171"/>
  <c r="W23" i="171"/>
  <c r="X23" i="171"/>
  <c r="C24" i="171"/>
  <c r="D24" i="171"/>
  <c r="E24" i="171"/>
  <c r="F24" i="171"/>
  <c r="G24" i="171"/>
  <c r="H24" i="171"/>
  <c r="I24" i="171"/>
  <c r="J24" i="171"/>
  <c r="K24" i="171"/>
  <c r="L24" i="171"/>
  <c r="M24" i="171"/>
  <c r="N24" i="171"/>
  <c r="O24" i="171"/>
  <c r="P24" i="171"/>
  <c r="Q24" i="171"/>
  <c r="R24" i="171"/>
  <c r="S24" i="171"/>
  <c r="T24" i="171"/>
  <c r="U24" i="171"/>
  <c r="V24" i="171"/>
  <c r="W24" i="171"/>
  <c r="X24" i="171"/>
  <c r="C25" i="171"/>
  <c r="D25" i="171"/>
  <c r="E25" i="171"/>
  <c r="F25" i="171"/>
  <c r="G25" i="171"/>
  <c r="H25" i="171"/>
  <c r="I25" i="171"/>
  <c r="J25" i="171"/>
  <c r="K25" i="171"/>
  <c r="L25" i="171"/>
  <c r="M25" i="171"/>
  <c r="N25" i="171"/>
  <c r="O25" i="171"/>
  <c r="P25" i="171"/>
  <c r="Q25" i="171"/>
  <c r="R25" i="171"/>
  <c r="S25" i="171"/>
  <c r="T25" i="171"/>
  <c r="U25" i="171"/>
  <c r="V25" i="171"/>
  <c r="W25" i="171"/>
  <c r="X25" i="171"/>
  <c r="C26" i="171"/>
  <c r="D26" i="171"/>
  <c r="E26" i="171"/>
  <c r="F26" i="171"/>
  <c r="G26" i="171"/>
  <c r="H26" i="171"/>
  <c r="I26" i="171"/>
  <c r="J26" i="171"/>
  <c r="K26" i="171"/>
  <c r="L26" i="171"/>
  <c r="M26" i="171"/>
  <c r="N26" i="171"/>
  <c r="O26" i="171"/>
  <c r="P26" i="171"/>
  <c r="Q26" i="171"/>
  <c r="R26" i="171"/>
  <c r="S26" i="171"/>
  <c r="T26" i="171"/>
  <c r="U26" i="171"/>
  <c r="V26" i="171"/>
  <c r="W26" i="171"/>
  <c r="X26" i="171"/>
  <c r="C27" i="171"/>
  <c r="D27" i="171"/>
  <c r="E27" i="171"/>
  <c r="F27" i="171"/>
  <c r="G27" i="171"/>
  <c r="H27" i="171"/>
  <c r="I27" i="171"/>
  <c r="J27" i="171"/>
  <c r="K27" i="171"/>
  <c r="L27" i="171"/>
  <c r="M27" i="171"/>
  <c r="N27" i="171"/>
  <c r="O27" i="171"/>
  <c r="P27" i="171"/>
  <c r="Q27" i="171"/>
  <c r="R27" i="171"/>
  <c r="S27" i="171"/>
  <c r="T27" i="171"/>
  <c r="U27" i="171"/>
  <c r="V27" i="171"/>
  <c r="W27" i="171"/>
  <c r="X27" i="171"/>
  <c r="C29" i="171"/>
  <c r="D29" i="171"/>
  <c r="E29" i="171"/>
  <c r="F29" i="171"/>
  <c r="G29" i="171"/>
  <c r="H29" i="171"/>
  <c r="I29" i="171"/>
  <c r="J29" i="171"/>
  <c r="K29" i="171"/>
  <c r="L29" i="171"/>
  <c r="M29" i="171"/>
  <c r="N29" i="171"/>
  <c r="O29" i="171"/>
  <c r="P29" i="171"/>
  <c r="Q29" i="171"/>
  <c r="R29" i="171"/>
  <c r="S29" i="171"/>
  <c r="T29" i="171"/>
  <c r="U29" i="171"/>
  <c r="V29" i="171"/>
  <c r="W29" i="171"/>
  <c r="X29" i="171"/>
  <c r="C30" i="171"/>
  <c r="D30" i="171"/>
  <c r="E30" i="171"/>
  <c r="F30" i="171"/>
  <c r="G30" i="171"/>
  <c r="H30" i="171"/>
  <c r="I30" i="171"/>
  <c r="J30" i="171"/>
  <c r="K30" i="171"/>
  <c r="L30" i="171"/>
  <c r="M30" i="171"/>
  <c r="N30" i="171"/>
  <c r="O30" i="171"/>
  <c r="P30" i="171"/>
  <c r="Q30" i="171"/>
  <c r="R30" i="171"/>
  <c r="S30" i="171"/>
  <c r="T30" i="171"/>
  <c r="U30" i="171"/>
  <c r="V30" i="171"/>
  <c r="W30" i="171"/>
  <c r="X30" i="171"/>
  <c r="C31" i="171"/>
  <c r="D31" i="171"/>
  <c r="E31" i="171"/>
  <c r="F31" i="171"/>
  <c r="G31" i="171"/>
  <c r="H31" i="171"/>
  <c r="I31" i="171"/>
  <c r="J31" i="171"/>
  <c r="K31" i="171"/>
  <c r="L31" i="171"/>
  <c r="M31" i="171"/>
  <c r="N31" i="171"/>
  <c r="O31" i="171"/>
  <c r="P31" i="171"/>
  <c r="Q31" i="171"/>
  <c r="R31" i="171"/>
  <c r="S31" i="171"/>
  <c r="T31" i="171"/>
  <c r="U31" i="171"/>
  <c r="V31" i="171"/>
  <c r="W31" i="171"/>
  <c r="X31" i="171"/>
  <c r="C33" i="171"/>
  <c r="D33" i="171"/>
  <c r="E33" i="171"/>
  <c r="F33" i="171"/>
  <c r="G33" i="171"/>
  <c r="H33" i="171"/>
  <c r="I33" i="171"/>
  <c r="J33" i="171"/>
  <c r="K33" i="171"/>
  <c r="L33" i="171"/>
  <c r="M33" i="171"/>
  <c r="N33" i="171"/>
  <c r="O33" i="171"/>
  <c r="P33" i="171"/>
  <c r="Q33" i="171"/>
  <c r="R33" i="171"/>
  <c r="S33" i="171"/>
  <c r="T33" i="171"/>
  <c r="U33" i="171"/>
  <c r="V33" i="171"/>
  <c r="W33" i="171"/>
  <c r="X33" i="171"/>
  <c r="C34" i="171"/>
  <c r="D34" i="171"/>
  <c r="E34" i="171"/>
  <c r="F34" i="171"/>
  <c r="G34" i="171"/>
  <c r="H34" i="171"/>
  <c r="I34" i="171"/>
  <c r="J34" i="171"/>
  <c r="K34" i="171"/>
  <c r="L34" i="171"/>
  <c r="M34" i="171"/>
  <c r="N34" i="171"/>
  <c r="O34" i="171"/>
  <c r="P34" i="171"/>
  <c r="Q34" i="171"/>
  <c r="R34" i="171"/>
  <c r="S34" i="171"/>
  <c r="T34" i="171"/>
  <c r="U34" i="171"/>
  <c r="V34" i="171"/>
  <c r="W34" i="171"/>
  <c r="X34" i="171"/>
  <c r="C35" i="171"/>
  <c r="D35" i="171"/>
  <c r="E35" i="171"/>
  <c r="F35" i="171"/>
  <c r="G35" i="171"/>
  <c r="H35" i="171"/>
  <c r="I35" i="171"/>
  <c r="J35" i="171"/>
  <c r="K35" i="171"/>
  <c r="L35" i="171"/>
  <c r="M35" i="171"/>
  <c r="N35" i="171"/>
  <c r="O35" i="171"/>
  <c r="P35" i="171"/>
  <c r="Q35" i="171"/>
  <c r="R35" i="171"/>
  <c r="S35" i="171"/>
  <c r="T35" i="171"/>
  <c r="U35" i="171"/>
  <c r="V35" i="171"/>
  <c r="W35" i="171"/>
  <c r="X35" i="171"/>
  <c r="C37" i="171"/>
  <c r="D37" i="171"/>
  <c r="E37" i="171"/>
  <c r="F37" i="171"/>
  <c r="G37" i="171"/>
  <c r="H37" i="171"/>
  <c r="I37" i="171"/>
  <c r="J37" i="171"/>
  <c r="K37" i="171"/>
  <c r="L37" i="171"/>
  <c r="M37" i="171"/>
  <c r="N37" i="171"/>
  <c r="O37" i="171"/>
  <c r="P37" i="171"/>
  <c r="Q37" i="171"/>
  <c r="R37" i="171"/>
  <c r="S37" i="171"/>
  <c r="T37" i="171"/>
  <c r="U37" i="171"/>
  <c r="V37" i="171"/>
  <c r="W37" i="171"/>
  <c r="X37" i="171"/>
  <c r="C38" i="171"/>
  <c r="D38" i="171"/>
  <c r="E38" i="171"/>
  <c r="F38" i="171"/>
  <c r="G38" i="171"/>
  <c r="H38" i="171"/>
  <c r="I38" i="171"/>
  <c r="J38" i="171"/>
  <c r="K38" i="171"/>
  <c r="L38" i="171"/>
  <c r="M38" i="171"/>
  <c r="N38" i="171"/>
  <c r="O38" i="171"/>
  <c r="P38" i="171"/>
  <c r="Q38" i="171"/>
  <c r="R38" i="171"/>
  <c r="S38" i="171"/>
  <c r="T38" i="171"/>
  <c r="U38" i="171"/>
  <c r="V38" i="171"/>
  <c r="W38" i="171"/>
  <c r="X38" i="171"/>
  <c r="C39" i="171"/>
  <c r="D39" i="171"/>
  <c r="E39" i="171"/>
  <c r="F39" i="171"/>
  <c r="G39" i="171"/>
  <c r="H39" i="171"/>
  <c r="I39" i="171"/>
  <c r="J39" i="171"/>
  <c r="K39" i="171"/>
  <c r="L39" i="171"/>
  <c r="M39" i="171"/>
  <c r="N39" i="171"/>
  <c r="O39" i="171"/>
  <c r="P39" i="171"/>
  <c r="Q39" i="171"/>
  <c r="R39" i="171"/>
  <c r="S39" i="171"/>
  <c r="T39" i="171"/>
  <c r="U39" i="171"/>
  <c r="V39" i="171"/>
  <c r="W39" i="171"/>
  <c r="X39" i="171"/>
  <c r="D3" i="171"/>
  <c r="E3" i="171"/>
  <c r="F3" i="171"/>
  <c r="G3" i="171"/>
  <c r="H3" i="171"/>
  <c r="I3" i="171"/>
  <c r="J3" i="171"/>
  <c r="K3" i="171"/>
  <c r="L3" i="171"/>
  <c r="M3" i="171"/>
  <c r="N3" i="171"/>
  <c r="O3" i="171"/>
  <c r="P3" i="171"/>
  <c r="Q3" i="171"/>
  <c r="R3" i="171"/>
  <c r="S3" i="171"/>
  <c r="T3" i="171"/>
  <c r="U3" i="171"/>
  <c r="V3" i="171"/>
  <c r="W3" i="171"/>
  <c r="X3" i="171"/>
  <c r="C3" i="171"/>
  <c r="C56" i="112"/>
  <c r="C57" i="112"/>
  <c r="D57" i="112"/>
  <c r="E57" i="112"/>
  <c r="G57" i="112"/>
  <c r="H57" i="112"/>
  <c r="I57" i="112"/>
  <c r="J57" i="112"/>
  <c r="K57" i="112"/>
  <c r="L57" i="112"/>
  <c r="M57" i="112"/>
  <c r="N57" i="112"/>
  <c r="O57" i="112"/>
  <c r="P57" i="112"/>
  <c r="Q57" i="112"/>
  <c r="R57" i="112"/>
  <c r="S57" i="112"/>
  <c r="T57" i="112"/>
  <c r="U57" i="112"/>
  <c r="V57" i="112"/>
  <c r="W57" i="112"/>
  <c r="X57" i="112"/>
  <c r="C58" i="112"/>
  <c r="D58" i="112"/>
  <c r="E58" i="112"/>
  <c r="F58" i="112"/>
  <c r="G58" i="112"/>
  <c r="H58" i="112"/>
  <c r="I58" i="112"/>
  <c r="J58" i="112"/>
  <c r="K58" i="112"/>
  <c r="L58" i="112"/>
  <c r="M58" i="112"/>
  <c r="O58" i="112"/>
  <c r="P58" i="112"/>
  <c r="Q58" i="112"/>
  <c r="R58" i="112"/>
  <c r="T58" i="112"/>
  <c r="U58" i="112"/>
  <c r="V58" i="112"/>
  <c r="W58" i="112"/>
  <c r="C59" i="112"/>
  <c r="D59" i="112"/>
  <c r="E59" i="112"/>
  <c r="F59" i="112"/>
  <c r="G59" i="112"/>
  <c r="H59" i="112"/>
  <c r="J59" i="112"/>
  <c r="L59" i="112"/>
  <c r="N59" i="112"/>
  <c r="P59" i="112"/>
  <c r="R59" i="112"/>
  <c r="T59" i="112"/>
  <c r="V59" i="112"/>
  <c r="X59" i="112"/>
  <c r="C60" i="112"/>
  <c r="D60" i="112"/>
  <c r="E60" i="112"/>
  <c r="F60" i="112"/>
  <c r="G60" i="112"/>
  <c r="H60" i="112"/>
  <c r="J60" i="112"/>
  <c r="L60" i="112"/>
  <c r="N60" i="112"/>
  <c r="P60" i="112"/>
  <c r="R60" i="112"/>
  <c r="T60" i="112"/>
  <c r="V60" i="112"/>
  <c r="X60" i="112"/>
  <c r="C61" i="112"/>
  <c r="D61" i="112"/>
  <c r="E61" i="112"/>
  <c r="F61" i="112"/>
  <c r="G61" i="112"/>
  <c r="H61" i="112"/>
  <c r="I61" i="112"/>
  <c r="J61" i="112"/>
  <c r="K61" i="112"/>
  <c r="L61" i="112"/>
  <c r="M61" i="112"/>
  <c r="N61" i="112"/>
  <c r="O61" i="112"/>
  <c r="P61" i="112"/>
  <c r="Q61" i="112"/>
  <c r="R61" i="112"/>
  <c r="S61" i="112"/>
  <c r="T61" i="112"/>
  <c r="U61" i="112"/>
  <c r="V61" i="112"/>
  <c r="W61" i="112"/>
  <c r="X61" i="112"/>
  <c r="C62" i="112"/>
  <c r="D62" i="112"/>
  <c r="E62" i="112"/>
  <c r="F62" i="112"/>
  <c r="G62" i="112"/>
  <c r="H62" i="112"/>
  <c r="I62" i="112"/>
  <c r="J62" i="112"/>
  <c r="K62" i="112"/>
  <c r="L62" i="112"/>
  <c r="M62" i="112"/>
  <c r="N62" i="112"/>
  <c r="O62" i="112"/>
  <c r="P62" i="112"/>
  <c r="Q62" i="112"/>
  <c r="R62" i="112"/>
  <c r="S62" i="112"/>
  <c r="T62" i="112"/>
  <c r="U62" i="112"/>
  <c r="V62" i="112"/>
  <c r="W62" i="112"/>
  <c r="X62" i="112"/>
  <c r="C63" i="112"/>
  <c r="D63" i="112"/>
  <c r="E63" i="112"/>
  <c r="F63" i="112"/>
  <c r="G63" i="112"/>
  <c r="H63" i="112"/>
  <c r="I63" i="112"/>
  <c r="J63" i="112"/>
  <c r="K63" i="112"/>
  <c r="L63" i="112"/>
  <c r="M63" i="112"/>
  <c r="N63" i="112"/>
  <c r="O63" i="112"/>
  <c r="P63" i="112"/>
  <c r="Q63" i="112"/>
  <c r="R63" i="112"/>
  <c r="S63" i="112"/>
  <c r="T63" i="112"/>
  <c r="U63" i="112"/>
  <c r="V63" i="112"/>
  <c r="W63" i="112"/>
  <c r="X63" i="112"/>
  <c r="C64" i="112"/>
  <c r="D64" i="112"/>
  <c r="E64" i="112"/>
  <c r="F64" i="112"/>
  <c r="G64" i="112"/>
  <c r="H64" i="112"/>
  <c r="I64" i="112"/>
  <c r="J64" i="112"/>
  <c r="K64" i="112"/>
  <c r="L64" i="112"/>
  <c r="M64" i="112"/>
  <c r="N64" i="112"/>
  <c r="O64" i="112"/>
  <c r="P64" i="112"/>
  <c r="Q64" i="112"/>
  <c r="R64" i="112"/>
  <c r="S64" i="112"/>
  <c r="T64" i="112"/>
  <c r="U64" i="112"/>
  <c r="V64" i="112"/>
  <c r="W64" i="112"/>
  <c r="X64" i="112"/>
  <c r="C65" i="112"/>
  <c r="D65" i="112"/>
  <c r="E65" i="112"/>
  <c r="F65" i="112"/>
  <c r="G65" i="112"/>
  <c r="H65" i="112"/>
  <c r="I65" i="112"/>
  <c r="J65" i="112"/>
  <c r="K65" i="112"/>
  <c r="L65" i="112"/>
  <c r="M65" i="112"/>
  <c r="N65" i="112"/>
  <c r="O65" i="112"/>
  <c r="P65" i="112"/>
  <c r="Q65" i="112"/>
  <c r="R65" i="112"/>
  <c r="S65" i="112"/>
  <c r="T65" i="112"/>
  <c r="U65" i="112"/>
  <c r="V65" i="112"/>
  <c r="W65" i="112"/>
  <c r="X65" i="112"/>
  <c r="C66" i="112"/>
  <c r="D66" i="112"/>
  <c r="E66" i="112"/>
  <c r="F66" i="112"/>
  <c r="G66" i="112"/>
  <c r="H66" i="112"/>
  <c r="I66" i="112"/>
  <c r="J66" i="112"/>
  <c r="K66" i="112"/>
  <c r="L66" i="112"/>
  <c r="M66" i="112"/>
  <c r="N66" i="112"/>
  <c r="O66" i="112"/>
  <c r="P66" i="112"/>
  <c r="Q66" i="112"/>
  <c r="R66" i="112"/>
  <c r="S66" i="112"/>
  <c r="T66" i="112"/>
  <c r="U66" i="112"/>
  <c r="V66" i="112"/>
  <c r="W66" i="112"/>
  <c r="X66" i="112"/>
  <c r="C67" i="112"/>
  <c r="D67" i="112"/>
  <c r="E67" i="112"/>
  <c r="F67" i="112"/>
  <c r="G67" i="112"/>
  <c r="H67" i="112"/>
  <c r="I67" i="112"/>
  <c r="J67" i="112"/>
  <c r="K67" i="112"/>
  <c r="L67" i="112"/>
  <c r="M67" i="112"/>
  <c r="N67" i="112"/>
  <c r="O67" i="112"/>
  <c r="P67" i="112"/>
  <c r="Q67" i="112"/>
  <c r="R67" i="112"/>
  <c r="S67" i="112"/>
  <c r="T67" i="112"/>
  <c r="U67" i="112"/>
  <c r="V67" i="112"/>
  <c r="W67" i="112"/>
  <c r="X67" i="112"/>
  <c r="C69" i="112"/>
  <c r="C70" i="112"/>
  <c r="D70" i="112"/>
  <c r="E70" i="112"/>
  <c r="F70" i="112"/>
  <c r="G70" i="112"/>
  <c r="H70" i="112"/>
  <c r="J70" i="112"/>
  <c r="K70" i="112"/>
  <c r="L70" i="112"/>
  <c r="M70" i="112"/>
  <c r="N70" i="112"/>
  <c r="O70" i="112"/>
  <c r="P70" i="112"/>
  <c r="Q70" i="112"/>
  <c r="R70" i="112"/>
  <c r="T70" i="112"/>
  <c r="U70" i="112"/>
  <c r="V70" i="112"/>
  <c r="W70" i="112"/>
  <c r="X70" i="112"/>
  <c r="C71" i="112"/>
  <c r="E71" i="112"/>
  <c r="G71" i="112"/>
  <c r="I71" i="112"/>
  <c r="K71" i="112"/>
  <c r="M71" i="112"/>
  <c r="O71" i="112"/>
  <c r="Q71" i="112"/>
  <c r="S71" i="112"/>
  <c r="U71" i="112"/>
  <c r="W71" i="112"/>
  <c r="C72" i="112"/>
  <c r="D72" i="112"/>
  <c r="E72" i="112"/>
  <c r="F72" i="112"/>
  <c r="G72" i="112"/>
  <c r="H72" i="112"/>
  <c r="I72" i="112"/>
  <c r="J72" i="112"/>
  <c r="K72" i="112"/>
  <c r="L72" i="112"/>
  <c r="M72" i="112"/>
  <c r="O72" i="112"/>
  <c r="P72" i="112"/>
  <c r="Q72" i="112"/>
  <c r="R72" i="112"/>
  <c r="S72" i="112"/>
  <c r="T72" i="112"/>
  <c r="U72" i="112"/>
  <c r="V72" i="112"/>
  <c r="W72" i="112"/>
  <c r="X72" i="112"/>
  <c r="C73" i="112"/>
  <c r="D73" i="112"/>
  <c r="E73" i="112"/>
  <c r="G73" i="112"/>
  <c r="H73" i="112"/>
  <c r="I73" i="112"/>
  <c r="J73" i="112"/>
  <c r="K73" i="112"/>
  <c r="L73" i="112"/>
  <c r="M73" i="112"/>
  <c r="N73" i="112"/>
  <c r="O73" i="112"/>
  <c r="Q73" i="112"/>
  <c r="R73" i="112"/>
  <c r="S73" i="112"/>
  <c r="T73" i="112"/>
  <c r="U73" i="112"/>
  <c r="V73" i="112"/>
  <c r="W73" i="112"/>
  <c r="X73" i="112"/>
  <c r="C74" i="112"/>
  <c r="D74" i="112"/>
  <c r="F74" i="112"/>
  <c r="H74" i="112"/>
  <c r="J74" i="112"/>
  <c r="L74" i="112"/>
  <c r="N74" i="112"/>
  <c r="P74" i="112"/>
  <c r="R74" i="112"/>
  <c r="T74" i="112"/>
  <c r="V74" i="112"/>
  <c r="X74" i="112"/>
  <c r="C75" i="112"/>
  <c r="D75" i="112"/>
  <c r="E75" i="112"/>
  <c r="F75" i="112"/>
  <c r="G75" i="112"/>
  <c r="I75" i="112"/>
  <c r="J75" i="112"/>
  <c r="K75" i="112"/>
  <c r="L75" i="112"/>
  <c r="M75" i="112"/>
  <c r="N75" i="112"/>
  <c r="O75" i="112"/>
  <c r="P75" i="112"/>
  <c r="Q75" i="112"/>
  <c r="R75" i="112"/>
  <c r="S75" i="112"/>
  <c r="T75" i="112"/>
  <c r="U75" i="112"/>
  <c r="V75" i="112"/>
  <c r="X75" i="112"/>
  <c r="C76" i="112"/>
  <c r="C77" i="112"/>
  <c r="D77" i="112"/>
  <c r="E77" i="112"/>
  <c r="F77" i="112"/>
  <c r="G77" i="112"/>
  <c r="H77" i="112"/>
  <c r="I77" i="112"/>
  <c r="J77" i="112"/>
  <c r="K77" i="112"/>
  <c r="L77" i="112"/>
  <c r="M77" i="112"/>
  <c r="N77" i="112"/>
  <c r="O77" i="112"/>
  <c r="P77" i="112"/>
  <c r="Q77" i="112"/>
  <c r="R77" i="112"/>
  <c r="S77" i="112"/>
  <c r="T77" i="112"/>
  <c r="U77" i="112"/>
  <c r="V77" i="112"/>
  <c r="W77" i="112"/>
  <c r="X77" i="112"/>
  <c r="C78" i="112"/>
  <c r="D78" i="112"/>
  <c r="E78" i="112"/>
  <c r="F78" i="112"/>
  <c r="G78" i="112"/>
  <c r="H78" i="112"/>
  <c r="I78" i="112"/>
  <c r="J78" i="112"/>
  <c r="K78" i="112"/>
  <c r="L78" i="112"/>
  <c r="M78" i="112"/>
  <c r="N78" i="112"/>
  <c r="O78" i="112"/>
  <c r="P78" i="112"/>
  <c r="Q78" i="112"/>
  <c r="R78" i="112"/>
  <c r="S78" i="112"/>
  <c r="T78" i="112"/>
  <c r="U78" i="112"/>
  <c r="V78" i="112"/>
  <c r="W78" i="112"/>
  <c r="X78" i="112"/>
  <c r="C79" i="112"/>
  <c r="D79" i="112"/>
  <c r="E79" i="112"/>
  <c r="F79" i="112"/>
  <c r="G79" i="112"/>
  <c r="H79" i="112"/>
  <c r="I79" i="112"/>
  <c r="J79" i="112"/>
  <c r="K79" i="112"/>
  <c r="L79" i="112"/>
  <c r="M79" i="112"/>
  <c r="N79" i="112"/>
  <c r="O79" i="112"/>
  <c r="P79" i="112"/>
  <c r="Q79" i="112"/>
  <c r="R79" i="112"/>
  <c r="S79" i="112"/>
  <c r="T79" i="112"/>
  <c r="U79" i="112"/>
  <c r="V79" i="112"/>
  <c r="W79" i="112"/>
  <c r="X79" i="112"/>
  <c r="C80" i="112"/>
  <c r="C81" i="112"/>
  <c r="D81" i="112"/>
  <c r="F81" i="112"/>
  <c r="H81" i="112"/>
  <c r="J81" i="112"/>
  <c r="L81" i="112"/>
  <c r="N81" i="112"/>
  <c r="P81" i="112"/>
  <c r="R81" i="112"/>
  <c r="T81" i="112"/>
  <c r="V81" i="112"/>
  <c r="X81" i="112"/>
  <c r="C82" i="112"/>
  <c r="D82" i="112"/>
  <c r="E82" i="112"/>
  <c r="F82" i="112"/>
  <c r="G82" i="112"/>
  <c r="H82" i="112"/>
  <c r="J82" i="112"/>
  <c r="K82" i="112"/>
  <c r="L82" i="112"/>
  <c r="M82" i="112"/>
  <c r="N82" i="112"/>
  <c r="O82" i="112"/>
  <c r="P82" i="112"/>
  <c r="Q82" i="112"/>
  <c r="R82" i="112"/>
  <c r="S82" i="112"/>
  <c r="T82" i="112"/>
  <c r="U82" i="112"/>
  <c r="V82" i="112"/>
  <c r="W82" i="112"/>
  <c r="C83" i="112"/>
  <c r="D83" i="112"/>
  <c r="F83" i="112"/>
  <c r="H83" i="112"/>
  <c r="J83" i="112"/>
  <c r="L83" i="112"/>
  <c r="N83" i="112"/>
  <c r="P83" i="112"/>
  <c r="R83" i="112"/>
  <c r="T83" i="112"/>
  <c r="V83" i="112"/>
  <c r="X83" i="112"/>
  <c r="C84" i="112"/>
  <c r="D84" i="112"/>
  <c r="E84" i="112"/>
  <c r="F84" i="112"/>
  <c r="G84" i="112"/>
  <c r="H84" i="112"/>
  <c r="I84" i="112"/>
  <c r="J84" i="112"/>
  <c r="K84" i="112"/>
  <c r="L84" i="112"/>
  <c r="M84" i="112"/>
  <c r="N84" i="112"/>
  <c r="O84" i="112"/>
  <c r="P84" i="112"/>
  <c r="Q84" i="112"/>
  <c r="R84" i="112"/>
  <c r="S84" i="112"/>
  <c r="T84" i="112"/>
  <c r="U84" i="112"/>
  <c r="V84" i="112"/>
  <c r="W84" i="112"/>
  <c r="X84" i="112"/>
  <c r="C4" i="112"/>
  <c r="D4" i="112"/>
  <c r="E4" i="112"/>
  <c r="F4" i="112"/>
  <c r="G4" i="112"/>
  <c r="H4" i="112"/>
  <c r="I4" i="112"/>
  <c r="J4" i="112"/>
  <c r="K4" i="112"/>
  <c r="L4" i="112"/>
  <c r="M4" i="112"/>
  <c r="N4" i="112"/>
  <c r="O4" i="112"/>
  <c r="P4" i="112"/>
  <c r="Q4" i="112"/>
  <c r="R4" i="112"/>
  <c r="S4" i="112"/>
  <c r="T4" i="112"/>
  <c r="U4" i="112"/>
  <c r="V4" i="112"/>
  <c r="W4" i="112"/>
  <c r="C5" i="112"/>
  <c r="D5" i="112"/>
  <c r="E5" i="112"/>
  <c r="F5" i="112"/>
  <c r="G5" i="112"/>
  <c r="H5" i="112"/>
  <c r="I5" i="112"/>
  <c r="J5" i="112"/>
  <c r="K5" i="112"/>
  <c r="L5" i="112"/>
  <c r="M5" i="112"/>
  <c r="N5" i="112"/>
  <c r="O5" i="112"/>
  <c r="P5" i="112"/>
  <c r="Q5" i="112"/>
  <c r="R5" i="112"/>
  <c r="S5" i="112"/>
  <c r="T5" i="112"/>
  <c r="U5" i="112"/>
  <c r="V5" i="112"/>
  <c r="W5" i="112"/>
  <c r="C6" i="112"/>
  <c r="D6" i="112"/>
  <c r="E6" i="112"/>
  <c r="F6" i="112"/>
  <c r="G6" i="112"/>
  <c r="H6" i="112"/>
  <c r="I6" i="112"/>
  <c r="J6" i="112"/>
  <c r="K6" i="112"/>
  <c r="L6" i="112"/>
  <c r="M6" i="112"/>
  <c r="N6" i="112"/>
  <c r="O6" i="112"/>
  <c r="P6" i="112"/>
  <c r="Q6" i="112"/>
  <c r="R6" i="112"/>
  <c r="T6" i="112"/>
  <c r="U6" i="112"/>
  <c r="V6" i="112"/>
  <c r="W6" i="112"/>
  <c r="X6" i="112"/>
  <c r="C7" i="112"/>
  <c r="D7" i="112"/>
  <c r="E7" i="112"/>
  <c r="F7" i="112"/>
  <c r="G7" i="112"/>
  <c r="H7" i="112"/>
  <c r="I7" i="112"/>
  <c r="J7" i="112"/>
  <c r="K7" i="112"/>
  <c r="L7" i="112"/>
  <c r="M7" i="112"/>
  <c r="N7" i="112"/>
  <c r="O7" i="112"/>
  <c r="P7" i="112"/>
  <c r="Q7" i="112"/>
  <c r="R7" i="112"/>
  <c r="S7" i="112"/>
  <c r="T7" i="112"/>
  <c r="U7" i="112"/>
  <c r="V7" i="112"/>
  <c r="W7" i="112"/>
  <c r="X7" i="112"/>
  <c r="C8" i="112"/>
  <c r="D8" i="112"/>
  <c r="E8" i="112"/>
  <c r="F8" i="112"/>
  <c r="G8" i="112"/>
  <c r="H8" i="112"/>
  <c r="I8" i="112"/>
  <c r="J8" i="112"/>
  <c r="L8" i="112"/>
  <c r="M8" i="112"/>
  <c r="N8" i="112"/>
  <c r="O8" i="112"/>
  <c r="P8" i="112"/>
  <c r="Q8" i="112"/>
  <c r="R8" i="112"/>
  <c r="S8" i="112"/>
  <c r="T8" i="112"/>
  <c r="U8" i="112"/>
  <c r="V8" i="112"/>
  <c r="W8" i="112"/>
  <c r="X8" i="112"/>
  <c r="C9" i="112"/>
  <c r="D9" i="112"/>
  <c r="E9" i="112"/>
  <c r="F9" i="112"/>
  <c r="G9" i="112"/>
  <c r="H9" i="112"/>
  <c r="I9" i="112"/>
  <c r="J9" i="112"/>
  <c r="K9" i="112"/>
  <c r="L9" i="112"/>
  <c r="M9" i="112"/>
  <c r="N9" i="112"/>
  <c r="O9" i="112"/>
  <c r="P9" i="112"/>
  <c r="Q9" i="112"/>
  <c r="R9" i="112"/>
  <c r="T9" i="112"/>
  <c r="U9" i="112"/>
  <c r="V9" i="112"/>
  <c r="W9" i="112"/>
  <c r="X9" i="112"/>
  <c r="C10" i="112"/>
  <c r="D10" i="112"/>
  <c r="E10" i="112"/>
  <c r="F10" i="112"/>
  <c r="G10" i="112"/>
  <c r="H10" i="112"/>
  <c r="I10" i="112"/>
  <c r="J10" i="112"/>
  <c r="K10" i="112"/>
  <c r="L10" i="112"/>
  <c r="M10" i="112"/>
  <c r="N10" i="112"/>
  <c r="O10" i="112"/>
  <c r="P10" i="112"/>
  <c r="Q10" i="112"/>
  <c r="R10" i="112"/>
  <c r="T10" i="112"/>
  <c r="U10" i="112"/>
  <c r="V10" i="112"/>
  <c r="W10" i="112"/>
  <c r="X10" i="112"/>
  <c r="C11" i="112"/>
  <c r="D11" i="112"/>
  <c r="E11" i="112"/>
  <c r="F11" i="112"/>
  <c r="G11" i="112"/>
  <c r="H11" i="112"/>
  <c r="I11" i="112"/>
  <c r="J11" i="112"/>
  <c r="K11" i="112"/>
  <c r="L11" i="112"/>
  <c r="M11" i="112"/>
  <c r="N11" i="112"/>
  <c r="O11" i="112"/>
  <c r="P11" i="112"/>
  <c r="Q11" i="112"/>
  <c r="R11" i="112"/>
  <c r="T11" i="112"/>
  <c r="U11" i="112"/>
  <c r="V11" i="112"/>
  <c r="W11" i="112"/>
  <c r="X11" i="112"/>
  <c r="C12" i="112"/>
  <c r="D12" i="112"/>
  <c r="E12" i="112"/>
  <c r="F12" i="112"/>
  <c r="G12" i="112"/>
  <c r="H12" i="112"/>
  <c r="I12" i="112"/>
  <c r="J12" i="112"/>
  <c r="K12" i="112"/>
  <c r="L12" i="112"/>
  <c r="M12" i="112"/>
  <c r="N12" i="112"/>
  <c r="O12" i="112"/>
  <c r="P12" i="112"/>
  <c r="Q12" i="112"/>
  <c r="R12" i="112"/>
  <c r="T12" i="112"/>
  <c r="U12" i="112"/>
  <c r="V12" i="112"/>
  <c r="W12" i="112"/>
  <c r="X12" i="112"/>
  <c r="C13" i="112"/>
  <c r="D13" i="112"/>
  <c r="E13" i="112"/>
  <c r="F13" i="112"/>
  <c r="G13" i="112"/>
  <c r="H13" i="112"/>
  <c r="I13" i="112"/>
  <c r="J13" i="112"/>
  <c r="K13" i="112"/>
  <c r="L13" i="112"/>
  <c r="M13" i="112"/>
  <c r="N13" i="112"/>
  <c r="O13" i="112"/>
  <c r="P13" i="112"/>
  <c r="Q13" i="112"/>
  <c r="R13" i="112"/>
  <c r="T13" i="112"/>
  <c r="U13" i="112"/>
  <c r="V13" i="112"/>
  <c r="W13" i="112"/>
  <c r="X13" i="112"/>
  <c r="C15" i="112"/>
  <c r="D15" i="112"/>
  <c r="E15" i="112"/>
  <c r="F15" i="112"/>
  <c r="G15" i="112"/>
  <c r="H15" i="112"/>
  <c r="I15" i="112"/>
  <c r="J15" i="112"/>
  <c r="K15" i="112"/>
  <c r="L15" i="112"/>
  <c r="N15" i="112"/>
  <c r="O15" i="112"/>
  <c r="P15" i="112"/>
  <c r="Q15" i="112"/>
  <c r="R15" i="112"/>
  <c r="S15" i="112"/>
  <c r="T15" i="112"/>
  <c r="U15" i="112"/>
  <c r="V15" i="112"/>
  <c r="W15" i="112"/>
  <c r="X15" i="112"/>
  <c r="C16" i="112"/>
  <c r="D16" i="112"/>
  <c r="E16" i="112"/>
  <c r="F16" i="112"/>
  <c r="G16" i="112"/>
  <c r="H16" i="112"/>
  <c r="I16" i="112"/>
  <c r="J16" i="112"/>
  <c r="K16" i="112"/>
  <c r="L16" i="112"/>
  <c r="N16" i="112"/>
  <c r="O16" i="112"/>
  <c r="P16" i="112"/>
  <c r="Q16" i="112"/>
  <c r="R16" i="112"/>
  <c r="S16" i="112"/>
  <c r="T16" i="112"/>
  <c r="U16" i="112"/>
  <c r="V16" i="112"/>
  <c r="W16" i="112"/>
  <c r="X16" i="112"/>
  <c r="C17" i="112"/>
  <c r="D17" i="112"/>
  <c r="E17" i="112"/>
  <c r="F17" i="112"/>
  <c r="G17" i="112"/>
  <c r="H17" i="112"/>
  <c r="I17" i="112"/>
  <c r="J17" i="112"/>
  <c r="K17" i="112"/>
  <c r="L17" i="112"/>
  <c r="N17" i="112"/>
  <c r="O17" i="112"/>
  <c r="P17" i="112"/>
  <c r="Q17" i="112"/>
  <c r="R17" i="112"/>
  <c r="S17" i="112"/>
  <c r="T17" i="112"/>
  <c r="U17" i="112"/>
  <c r="V17" i="112"/>
  <c r="W17" i="112"/>
  <c r="X17" i="112"/>
  <c r="C18" i="112"/>
  <c r="D18" i="112"/>
  <c r="E18" i="112"/>
  <c r="F18" i="112"/>
  <c r="G18" i="112"/>
  <c r="H18" i="112"/>
  <c r="I18" i="112"/>
  <c r="J18" i="112"/>
  <c r="L18" i="112"/>
  <c r="M18" i="112"/>
  <c r="N18" i="112"/>
  <c r="O18" i="112"/>
  <c r="P18" i="112"/>
  <c r="Q18" i="112"/>
  <c r="R18" i="112"/>
  <c r="S18" i="112"/>
  <c r="T18" i="112"/>
  <c r="U18" i="112"/>
  <c r="V18" i="112"/>
  <c r="W18" i="112"/>
  <c r="X18" i="112"/>
  <c r="C19" i="112"/>
  <c r="D19" i="112"/>
  <c r="E19" i="112"/>
  <c r="F19" i="112"/>
  <c r="G19" i="112"/>
  <c r="H19" i="112"/>
  <c r="I19" i="112"/>
  <c r="J19" i="112"/>
  <c r="K19" i="112"/>
  <c r="L19" i="112"/>
  <c r="N19" i="112"/>
  <c r="O19" i="112"/>
  <c r="P19" i="112"/>
  <c r="Q19" i="112"/>
  <c r="R19" i="112"/>
  <c r="S19" i="112"/>
  <c r="T19" i="112"/>
  <c r="U19" i="112"/>
  <c r="V19" i="112"/>
  <c r="W19" i="112"/>
  <c r="X19" i="112"/>
  <c r="C20" i="112"/>
  <c r="D20" i="112"/>
  <c r="F20" i="112"/>
  <c r="G20" i="112"/>
  <c r="H20" i="112"/>
  <c r="I20" i="112"/>
  <c r="J20" i="112"/>
  <c r="K20" i="112"/>
  <c r="L20" i="112"/>
  <c r="M20" i="112"/>
  <c r="N20" i="112"/>
  <c r="O20" i="112"/>
  <c r="P20" i="112"/>
  <c r="Q20" i="112"/>
  <c r="R20" i="112"/>
  <c r="S20" i="112"/>
  <c r="T20" i="112"/>
  <c r="U20" i="112"/>
  <c r="V20" i="112"/>
  <c r="W20" i="112"/>
  <c r="X20" i="112"/>
  <c r="C21" i="112"/>
  <c r="D21" i="112"/>
  <c r="E21" i="112"/>
  <c r="F21" i="112"/>
  <c r="G21" i="112"/>
  <c r="H21" i="112"/>
  <c r="I21" i="112"/>
  <c r="J21" i="112"/>
  <c r="K21" i="112"/>
  <c r="L21" i="112"/>
  <c r="N21" i="112"/>
  <c r="O21" i="112"/>
  <c r="P21" i="112"/>
  <c r="Q21" i="112"/>
  <c r="R21" i="112"/>
  <c r="S21" i="112"/>
  <c r="T21" i="112"/>
  <c r="U21" i="112"/>
  <c r="V21" i="112"/>
  <c r="W21" i="112"/>
  <c r="X21" i="112"/>
  <c r="C22" i="112"/>
  <c r="D22" i="112"/>
  <c r="E22" i="112"/>
  <c r="F22" i="112"/>
  <c r="G22" i="112"/>
  <c r="H22" i="112"/>
  <c r="I22" i="112"/>
  <c r="J22" i="112"/>
  <c r="K22" i="112"/>
  <c r="L22" i="112"/>
  <c r="N22" i="112"/>
  <c r="O22" i="112"/>
  <c r="P22" i="112"/>
  <c r="Q22" i="112"/>
  <c r="R22" i="112"/>
  <c r="S22" i="112"/>
  <c r="T22" i="112"/>
  <c r="U22" i="112"/>
  <c r="V22" i="112"/>
  <c r="W22" i="112"/>
  <c r="X22" i="112"/>
  <c r="C23" i="112"/>
  <c r="D23" i="112"/>
  <c r="E23" i="112"/>
  <c r="F23" i="112"/>
  <c r="G23" i="112"/>
  <c r="H23" i="112"/>
  <c r="I23" i="112"/>
  <c r="J23" i="112"/>
  <c r="K23" i="112"/>
  <c r="L23" i="112"/>
  <c r="N23" i="112"/>
  <c r="O23" i="112"/>
  <c r="P23" i="112"/>
  <c r="Q23" i="112"/>
  <c r="R23" i="112"/>
  <c r="S23" i="112"/>
  <c r="T23" i="112"/>
  <c r="U23" i="112"/>
  <c r="V23" i="112"/>
  <c r="W23" i="112"/>
  <c r="X23" i="112"/>
  <c r="C24" i="112"/>
  <c r="D24" i="112"/>
  <c r="E24" i="112"/>
  <c r="F24" i="112"/>
  <c r="G24" i="112"/>
  <c r="H24" i="112"/>
  <c r="I24" i="112"/>
  <c r="J24" i="112"/>
  <c r="L24" i="112"/>
  <c r="M24" i="112"/>
  <c r="N24" i="112"/>
  <c r="O24" i="112"/>
  <c r="P24" i="112"/>
  <c r="Q24" i="112"/>
  <c r="R24" i="112"/>
  <c r="S24" i="112"/>
  <c r="T24" i="112"/>
  <c r="U24" i="112"/>
  <c r="V24" i="112"/>
  <c r="W24" i="112"/>
  <c r="X24" i="112"/>
  <c r="C25" i="112"/>
  <c r="D25" i="112"/>
  <c r="E25" i="112"/>
  <c r="F25" i="112"/>
  <c r="G25" i="112"/>
  <c r="H25" i="112"/>
  <c r="I25" i="112"/>
  <c r="J25" i="112"/>
  <c r="K25" i="112"/>
  <c r="L25" i="112"/>
  <c r="N25" i="112"/>
  <c r="O25" i="112"/>
  <c r="P25" i="112"/>
  <c r="Q25" i="112"/>
  <c r="R25" i="112"/>
  <c r="S25" i="112"/>
  <c r="T25" i="112"/>
  <c r="U25" i="112"/>
  <c r="V25" i="112"/>
  <c r="W25" i="112"/>
  <c r="X25" i="112"/>
  <c r="C26" i="112"/>
  <c r="D26" i="112"/>
  <c r="F26" i="112"/>
  <c r="G26" i="112"/>
  <c r="H26" i="112"/>
  <c r="I26" i="112"/>
  <c r="J26" i="112"/>
  <c r="K26" i="112"/>
  <c r="L26" i="112"/>
  <c r="M26" i="112"/>
  <c r="N26" i="112"/>
  <c r="O26" i="112"/>
  <c r="P26" i="112"/>
  <c r="Q26" i="112"/>
  <c r="R26" i="112"/>
  <c r="S26" i="112"/>
  <c r="T26" i="112"/>
  <c r="U26" i="112"/>
  <c r="V26" i="112"/>
  <c r="W26" i="112"/>
  <c r="X26" i="112"/>
  <c r="D27" i="112"/>
  <c r="F27" i="112"/>
  <c r="H27" i="112"/>
  <c r="J27" i="112"/>
  <c r="L27" i="112"/>
  <c r="N27" i="112"/>
  <c r="P27" i="112"/>
  <c r="R27" i="112"/>
  <c r="T27" i="112"/>
  <c r="V27" i="112"/>
  <c r="X27" i="112"/>
  <c r="C28" i="112"/>
  <c r="D28" i="112"/>
  <c r="E28" i="112"/>
  <c r="G28" i="112"/>
  <c r="H28" i="112"/>
  <c r="I28" i="112"/>
  <c r="K28" i="112"/>
  <c r="L28" i="112"/>
  <c r="M28" i="112"/>
  <c r="O28" i="112"/>
  <c r="P28" i="112"/>
  <c r="Q28" i="112"/>
  <c r="S28" i="112"/>
  <c r="T28" i="112"/>
  <c r="U28" i="112"/>
  <c r="W28" i="112"/>
  <c r="X28" i="112"/>
  <c r="C29" i="112"/>
  <c r="D29" i="112"/>
  <c r="E29" i="112"/>
  <c r="G29" i="112"/>
  <c r="I29" i="112"/>
  <c r="K29" i="112"/>
  <c r="M29" i="112"/>
  <c r="O29" i="112"/>
  <c r="Q29" i="112"/>
  <c r="S29" i="112"/>
  <c r="U29" i="112"/>
  <c r="W29" i="112"/>
  <c r="C30" i="112"/>
  <c r="D30" i="112"/>
  <c r="E30" i="112"/>
  <c r="F30" i="112"/>
  <c r="G30" i="112"/>
  <c r="H30" i="112"/>
  <c r="I30" i="112"/>
  <c r="J30" i="112"/>
  <c r="K30" i="112"/>
  <c r="L30" i="112"/>
  <c r="M30" i="112"/>
  <c r="N30" i="112"/>
  <c r="O30" i="112"/>
  <c r="P30" i="112"/>
  <c r="Q30" i="112"/>
  <c r="R30" i="112"/>
  <c r="S30" i="112"/>
  <c r="T30" i="112"/>
  <c r="U30" i="112"/>
  <c r="V30" i="112"/>
  <c r="W30" i="112"/>
  <c r="C31" i="112"/>
  <c r="D31" i="112"/>
  <c r="E31" i="112"/>
  <c r="F31" i="112"/>
  <c r="G31" i="112"/>
  <c r="H31" i="112"/>
  <c r="I31" i="112"/>
  <c r="J31" i="112"/>
  <c r="K31" i="112"/>
  <c r="L31" i="112"/>
  <c r="M31" i="112"/>
  <c r="N31" i="112"/>
  <c r="O31" i="112"/>
  <c r="P31" i="112"/>
  <c r="Q31" i="112"/>
  <c r="R31" i="112"/>
  <c r="S31" i="112"/>
  <c r="T31" i="112"/>
  <c r="U31" i="112"/>
  <c r="V31" i="112"/>
  <c r="W31" i="112"/>
  <c r="C32" i="112"/>
  <c r="D32" i="112"/>
  <c r="E32" i="112"/>
  <c r="F32" i="112"/>
  <c r="G32" i="112"/>
  <c r="H32" i="112"/>
  <c r="I32" i="112"/>
  <c r="J32" i="112"/>
  <c r="K32" i="112"/>
  <c r="L32" i="112"/>
  <c r="M32" i="112"/>
  <c r="N32" i="112"/>
  <c r="O32" i="112"/>
  <c r="P32" i="112"/>
  <c r="Q32" i="112"/>
  <c r="R32" i="112"/>
  <c r="S32" i="112"/>
  <c r="T32" i="112"/>
  <c r="U32" i="112"/>
  <c r="V32" i="112"/>
  <c r="W32" i="112"/>
  <c r="C33" i="112"/>
  <c r="D33" i="112"/>
  <c r="E33" i="112"/>
  <c r="F33" i="112"/>
  <c r="G33" i="112"/>
  <c r="H33" i="112"/>
  <c r="I33" i="112"/>
  <c r="J33" i="112"/>
  <c r="K33" i="112"/>
  <c r="L33" i="112"/>
  <c r="M33" i="112"/>
  <c r="O33" i="112"/>
  <c r="P33" i="112"/>
  <c r="Q33" i="112"/>
  <c r="R33" i="112"/>
  <c r="S33" i="112"/>
  <c r="T33" i="112"/>
  <c r="U33" i="112"/>
  <c r="V33" i="112"/>
  <c r="W33" i="112"/>
  <c r="X33" i="112"/>
  <c r="C34" i="112"/>
  <c r="D34" i="112"/>
  <c r="E34" i="112"/>
  <c r="F34" i="112"/>
  <c r="G34" i="112"/>
  <c r="H34" i="112"/>
  <c r="I34" i="112"/>
  <c r="J34" i="112"/>
  <c r="K34" i="112"/>
  <c r="L34" i="112"/>
  <c r="M34" i="112"/>
  <c r="N34" i="112"/>
  <c r="O34" i="112"/>
  <c r="P34" i="112"/>
  <c r="Q34" i="112"/>
  <c r="R34" i="112"/>
  <c r="T34" i="112"/>
  <c r="U34" i="112"/>
  <c r="V34" i="112"/>
  <c r="W34" i="112"/>
  <c r="X34" i="112"/>
  <c r="C35" i="112"/>
  <c r="D35" i="112"/>
  <c r="E35" i="112"/>
  <c r="F35" i="112"/>
  <c r="G35" i="112"/>
  <c r="H35" i="112"/>
  <c r="J35" i="112"/>
  <c r="K35" i="112"/>
  <c r="L35" i="112"/>
  <c r="M35" i="112"/>
  <c r="N35" i="112"/>
  <c r="O35" i="112"/>
  <c r="P35" i="112"/>
  <c r="Q35" i="112"/>
  <c r="R35" i="112"/>
  <c r="S35" i="112"/>
  <c r="T35" i="112"/>
  <c r="U35" i="112"/>
  <c r="V35" i="112"/>
  <c r="W35" i="112"/>
  <c r="X35" i="112"/>
  <c r="C36" i="112"/>
  <c r="D36" i="112"/>
  <c r="E36" i="112"/>
  <c r="F36" i="112"/>
  <c r="G36" i="112"/>
  <c r="H36" i="112"/>
  <c r="I36" i="112"/>
  <c r="J36" i="112"/>
  <c r="K36" i="112"/>
  <c r="L36" i="112"/>
  <c r="M36" i="112"/>
  <c r="O36" i="112"/>
  <c r="P36" i="112"/>
  <c r="Q36" i="112"/>
  <c r="R36" i="112"/>
  <c r="S36" i="112"/>
  <c r="T36" i="112"/>
  <c r="U36" i="112"/>
  <c r="V36" i="112"/>
  <c r="W36" i="112"/>
  <c r="X36" i="112"/>
  <c r="C37" i="112"/>
  <c r="D37" i="112"/>
  <c r="E37" i="112"/>
  <c r="F37" i="112"/>
  <c r="G37" i="112"/>
  <c r="H37" i="112"/>
  <c r="I37" i="112"/>
  <c r="J37" i="112"/>
  <c r="K37" i="112"/>
  <c r="L37" i="112"/>
  <c r="M37" i="112"/>
  <c r="O37" i="112"/>
  <c r="P37" i="112"/>
  <c r="Q37" i="112"/>
  <c r="R37" i="112"/>
  <c r="S37" i="112"/>
  <c r="T37" i="112"/>
  <c r="U37" i="112"/>
  <c r="V37" i="112"/>
  <c r="W37" i="112"/>
  <c r="X37" i="112"/>
  <c r="C38" i="112"/>
  <c r="D38" i="112"/>
  <c r="E38" i="112"/>
  <c r="F38" i="112"/>
  <c r="G38" i="112"/>
  <c r="H38" i="112"/>
  <c r="I38" i="112"/>
  <c r="J38" i="112"/>
  <c r="K38" i="112"/>
  <c r="L38" i="112"/>
  <c r="M38" i="112"/>
  <c r="O38" i="112"/>
  <c r="P38" i="112"/>
  <c r="Q38" i="112"/>
  <c r="R38" i="112"/>
  <c r="S38" i="112"/>
  <c r="T38" i="112"/>
  <c r="U38" i="112"/>
  <c r="V38" i="112"/>
  <c r="W38" i="112"/>
  <c r="X38" i="112"/>
  <c r="C39" i="112"/>
  <c r="D39" i="112"/>
  <c r="E39" i="112"/>
  <c r="F39" i="112"/>
  <c r="G39" i="112"/>
  <c r="H39" i="112"/>
  <c r="J39" i="112"/>
  <c r="K39" i="112"/>
  <c r="L39" i="112"/>
  <c r="M39" i="112"/>
  <c r="N39" i="112"/>
  <c r="O39" i="112"/>
  <c r="P39" i="112"/>
  <c r="Q39" i="112"/>
  <c r="R39" i="112"/>
  <c r="S39" i="112"/>
  <c r="T39" i="112"/>
  <c r="U39" i="112"/>
  <c r="V39" i="112"/>
  <c r="W39" i="112"/>
  <c r="X39" i="112"/>
  <c r="C40" i="112"/>
  <c r="D40" i="112"/>
  <c r="E40" i="112"/>
  <c r="F40" i="112"/>
  <c r="G40" i="112"/>
  <c r="H40" i="112"/>
  <c r="I40" i="112"/>
  <c r="J40" i="112"/>
  <c r="K40" i="112"/>
  <c r="M40" i="112"/>
  <c r="N40" i="112"/>
  <c r="O40" i="112"/>
  <c r="P40" i="112"/>
  <c r="Q40" i="112"/>
  <c r="R40" i="112"/>
  <c r="S40" i="112"/>
  <c r="T40" i="112"/>
  <c r="U40" i="112"/>
  <c r="V40" i="112"/>
  <c r="W40" i="112"/>
  <c r="X40" i="112"/>
  <c r="C41" i="112"/>
  <c r="D41" i="112"/>
  <c r="E41" i="112"/>
  <c r="F41" i="112"/>
  <c r="H41" i="112"/>
  <c r="I41" i="112"/>
  <c r="J41" i="112"/>
  <c r="K41" i="112"/>
  <c r="L41" i="112"/>
  <c r="M41" i="112"/>
  <c r="N41" i="112"/>
  <c r="O41" i="112"/>
  <c r="P41" i="112"/>
  <c r="Q41" i="112"/>
  <c r="R41" i="112"/>
  <c r="S41" i="112"/>
  <c r="T41" i="112"/>
  <c r="U41" i="112"/>
  <c r="V41" i="112"/>
  <c r="W41" i="112"/>
  <c r="X41" i="112"/>
  <c r="C42" i="112"/>
  <c r="D42" i="112"/>
  <c r="E42" i="112"/>
  <c r="F42" i="112"/>
  <c r="G42" i="112"/>
  <c r="H42" i="112"/>
  <c r="I42" i="112"/>
  <c r="J42" i="112"/>
  <c r="K42" i="112"/>
  <c r="L42" i="112"/>
  <c r="M42" i="112"/>
  <c r="N42" i="112"/>
  <c r="O42" i="112"/>
  <c r="P42" i="112"/>
  <c r="Q42" i="112"/>
  <c r="R42" i="112"/>
  <c r="S42" i="112"/>
  <c r="T42" i="112"/>
  <c r="U42" i="112"/>
  <c r="V42" i="112"/>
  <c r="W42" i="112"/>
  <c r="X42" i="112"/>
  <c r="C43" i="112"/>
  <c r="D43" i="112"/>
  <c r="E43" i="112"/>
  <c r="F43" i="112"/>
  <c r="G43" i="112"/>
  <c r="H43" i="112"/>
  <c r="I43" i="112"/>
  <c r="J43" i="112"/>
  <c r="K43" i="112"/>
  <c r="L43" i="112"/>
  <c r="M43" i="112"/>
  <c r="N43" i="112"/>
  <c r="O43" i="112"/>
  <c r="P43" i="112"/>
  <c r="Q43" i="112"/>
  <c r="R43" i="112"/>
  <c r="S43" i="112"/>
  <c r="T43" i="112"/>
  <c r="U43" i="112"/>
  <c r="V43" i="112"/>
  <c r="W43" i="112"/>
  <c r="X43" i="112"/>
  <c r="C44" i="112"/>
  <c r="D44" i="112"/>
  <c r="E44" i="112"/>
  <c r="F44" i="112"/>
  <c r="G44" i="112"/>
  <c r="H44" i="112"/>
  <c r="I44" i="112"/>
  <c r="J44" i="112"/>
  <c r="K44" i="112"/>
  <c r="L44" i="112"/>
  <c r="M44" i="112"/>
  <c r="N44" i="112"/>
  <c r="O44" i="112"/>
  <c r="P44" i="112"/>
  <c r="Q44" i="112"/>
  <c r="R44" i="112"/>
  <c r="S44" i="112"/>
  <c r="T44" i="112"/>
  <c r="U44" i="112"/>
  <c r="V44" i="112"/>
  <c r="W44" i="112"/>
  <c r="X44" i="112"/>
  <c r="C45" i="112"/>
  <c r="D45" i="112"/>
  <c r="E45" i="112"/>
  <c r="F45" i="112"/>
  <c r="G45" i="112"/>
  <c r="H45" i="112"/>
  <c r="I45" i="112"/>
  <c r="J45" i="112"/>
  <c r="K45" i="112"/>
  <c r="L45" i="112"/>
  <c r="M45" i="112"/>
  <c r="N45" i="112"/>
  <c r="O45" i="112"/>
  <c r="P45" i="112"/>
  <c r="Q45" i="112"/>
  <c r="R45" i="112"/>
  <c r="S45" i="112"/>
  <c r="T45" i="112"/>
  <c r="U45" i="112"/>
  <c r="V45" i="112"/>
  <c r="W45" i="112"/>
  <c r="X45" i="112"/>
  <c r="C46" i="112"/>
  <c r="D46" i="112"/>
  <c r="E46" i="112"/>
  <c r="F46" i="112"/>
  <c r="G46" i="112"/>
  <c r="H46" i="112"/>
  <c r="I46" i="112"/>
  <c r="J46" i="112"/>
  <c r="K46" i="112"/>
  <c r="L46" i="112"/>
  <c r="M46" i="112"/>
  <c r="N46" i="112"/>
  <c r="O46" i="112"/>
  <c r="P46" i="112"/>
  <c r="Q46" i="112"/>
  <c r="R46" i="112"/>
  <c r="S46" i="112"/>
  <c r="T46" i="112"/>
  <c r="U46" i="112"/>
  <c r="V46" i="112"/>
  <c r="W46" i="112"/>
  <c r="X46" i="112"/>
  <c r="C47" i="112"/>
  <c r="D47" i="112"/>
  <c r="E47" i="112"/>
  <c r="F47" i="112"/>
  <c r="G47" i="112"/>
  <c r="H47" i="112"/>
  <c r="I47" i="112"/>
  <c r="J47" i="112"/>
  <c r="K47" i="112"/>
  <c r="L47" i="112"/>
  <c r="M47" i="112"/>
  <c r="N47" i="112"/>
  <c r="O47" i="112"/>
  <c r="P47" i="112"/>
  <c r="Q47" i="112"/>
  <c r="R47" i="112"/>
  <c r="S47" i="112"/>
  <c r="T47" i="112"/>
  <c r="U47" i="112"/>
  <c r="V47" i="112"/>
  <c r="W47" i="112"/>
  <c r="X47" i="112"/>
  <c r="C48" i="112"/>
  <c r="D48" i="112"/>
  <c r="E48" i="112"/>
  <c r="F48" i="112"/>
  <c r="G48" i="112"/>
  <c r="H48" i="112"/>
  <c r="I48" i="112"/>
  <c r="J48" i="112"/>
  <c r="K48" i="112"/>
  <c r="L48" i="112"/>
  <c r="M48" i="112"/>
  <c r="N48" i="112"/>
  <c r="O48" i="112"/>
  <c r="P48" i="112"/>
  <c r="Q48" i="112"/>
  <c r="R48" i="112"/>
  <c r="S48" i="112"/>
  <c r="T48" i="112"/>
  <c r="U48" i="112"/>
  <c r="V48" i="112"/>
  <c r="W48" i="112"/>
  <c r="X48" i="112"/>
  <c r="C49" i="112"/>
  <c r="D49" i="112"/>
  <c r="E49" i="112"/>
  <c r="F49" i="112"/>
  <c r="G49" i="112"/>
  <c r="H49" i="112"/>
  <c r="I49" i="112"/>
  <c r="J49" i="112"/>
  <c r="K49" i="112"/>
  <c r="L49" i="112"/>
  <c r="M49" i="112"/>
  <c r="N49" i="112"/>
  <c r="O49" i="112"/>
  <c r="P49" i="112"/>
  <c r="Q49" i="112"/>
  <c r="R49" i="112"/>
  <c r="S49" i="112"/>
  <c r="T49" i="112"/>
  <c r="U49" i="112"/>
  <c r="V49" i="112"/>
  <c r="W49" i="112"/>
  <c r="X49" i="112"/>
  <c r="C50" i="112"/>
  <c r="D50" i="112"/>
  <c r="E50" i="112"/>
  <c r="F50" i="112"/>
  <c r="G50" i="112"/>
  <c r="H50" i="112"/>
  <c r="I50" i="112"/>
  <c r="J50" i="112"/>
  <c r="K50" i="112"/>
  <c r="L50" i="112"/>
  <c r="M50" i="112"/>
  <c r="N50" i="112"/>
  <c r="O50" i="112"/>
  <c r="P50" i="112"/>
  <c r="Q50" i="112"/>
  <c r="R50" i="112"/>
  <c r="S50" i="112"/>
  <c r="T50" i="112"/>
  <c r="U50" i="112"/>
  <c r="V50" i="112"/>
  <c r="W50" i="112"/>
  <c r="X50" i="112"/>
  <c r="C51" i="112"/>
  <c r="D51" i="112"/>
  <c r="E51" i="112"/>
  <c r="F51" i="112"/>
  <c r="G51" i="112"/>
  <c r="H51" i="112"/>
  <c r="I51" i="112"/>
  <c r="J51" i="112"/>
  <c r="K51" i="112"/>
  <c r="L51" i="112"/>
  <c r="M51" i="112"/>
  <c r="N51" i="112"/>
  <c r="O51" i="112"/>
  <c r="P51" i="112"/>
  <c r="Q51" i="112"/>
  <c r="R51" i="112"/>
  <c r="S51" i="112"/>
  <c r="T51" i="112"/>
  <c r="U51" i="112"/>
  <c r="V51" i="112"/>
  <c r="W51" i="112"/>
  <c r="X51" i="112"/>
  <c r="C52" i="112"/>
  <c r="D52" i="112"/>
  <c r="E52" i="112"/>
  <c r="F52" i="112"/>
  <c r="G52" i="112"/>
  <c r="H52" i="112"/>
  <c r="I52" i="112"/>
  <c r="J52" i="112"/>
  <c r="K52" i="112"/>
  <c r="L52" i="112"/>
  <c r="M52" i="112"/>
  <c r="N52" i="112"/>
  <c r="O52" i="112"/>
  <c r="P52" i="112"/>
  <c r="Q52" i="112"/>
  <c r="R52" i="112"/>
  <c r="S52" i="112"/>
  <c r="T52" i="112"/>
  <c r="U52" i="112"/>
  <c r="V52" i="112"/>
  <c r="W52" i="112"/>
  <c r="X52" i="112"/>
  <c r="C53" i="112"/>
  <c r="D53" i="112"/>
  <c r="E53" i="112"/>
  <c r="F53" i="112"/>
  <c r="G53" i="112"/>
  <c r="H53" i="112"/>
  <c r="I53" i="112"/>
  <c r="J53" i="112"/>
  <c r="K53" i="112"/>
  <c r="L53" i="112"/>
  <c r="M53" i="112"/>
  <c r="N53" i="112"/>
  <c r="O53" i="112"/>
  <c r="P53" i="112"/>
  <c r="Q53" i="112"/>
  <c r="R53" i="112"/>
  <c r="S53" i="112"/>
  <c r="T53" i="112"/>
  <c r="U53" i="112"/>
  <c r="V53" i="112"/>
  <c r="W53" i="112"/>
  <c r="X53" i="112"/>
  <c r="D3" i="112"/>
  <c r="E3" i="112"/>
  <c r="F3" i="112"/>
  <c r="G3" i="112"/>
  <c r="H3" i="112"/>
  <c r="I3" i="112"/>
  <c r="J3" i="112"/>
  <c r="K3" i="112"/>
  <c r="L3" i="112"/>
  <c r="N3" i="112"/>
  <c r="O3" i="112"/>
  <c r="P3" i="112"/>
  <c r="Q3" i="112"/>
  <c r="R3" i="112"/>
  <c r="S3" i="112"/>
  <c r="T3" i="112"/>
  <c r="U3" i="112"/>
  <c r="V3" i="112"/>
  <c r="W3" i="112"/>
  <c r="X3" i="112"/>
  <c r="Y42" i="112"/>
  <c r="Y43" i="112"/>
  <c r="Y44" i="112"/>
  <c r="Y45" i="112"/>
  <c r="Y46" i="112"/>
  <c r="Y47" i="112"/>
  <c r="Y48" i="112"/>
  <c r="Y49" i="112"/>
  <c r="Y50" i="112"/>
  <c r="Y51" i="112"/>
  <c r="Y52" i="112"/>
  <c r="Y53" i="112"/>
  <c r="B42" i="112"/>
  <c r="B43" i="112"/>
  <c r="B44" i="112"/>
  <c r="B45" i="112"/>
  <c r="B46" i="112"/>
  <c r="B47" i="112"/>
  <c r="B48" i="112"/>
  <c r="B49" i="112"/>
  <c r="B50" i="112"/>
  <c r="B51" i="112"/>
  <c r="B52" i="112"/>
  <c r="C3" i="112"/>
  <c r="C3" i="75"/>
  <c r="X29" i="75"/>
  <c r="W29" i="75"/>
  <c r="V29" i="75"/>
  <c r="U29" i="75"/>
  <c r="T29" i="75"/>
  <c r="S29" i="75"/>
  <c r="R29" i="75"/>
  <c r="Q29" i="75"/>
  <c r="P29" i="75"/>
  <c r="O29" i="75"/>
  <c r="N29" i="75"/>
  <c r="M29" i="75"/>
  <c r="L29" i="75"/>
  <c r="K29" i="75"/>
  <c r="J29" i="75"/>
  <c r="I29" i="75"/>
  <c r="H29" i="75"/>
  <c r="G29" i="75"/>
  <c r="F29" i="75"/>
  <c r="E29" i="75"/>
  <c r="D29" i="75"/>
  <c r="C29" i="75"/>
  <c r="X28" i="75"/>
  <c r="W28" i="75"/>
  <c r="V28" i="75"/>
  <c r="U28" i="75"/>
  <c r="T28" i="75"/>
  <c r="S28" i="75"/>
  <c r="R28" i="75"/>
  <c r="Q28" i="75"/>
  <c r="P28" i="75"/>
  <c r="O28" i="75"/>
  <c r="N28" i="75"/>
  <c r="M28" i="75"/>
  <c r="L28" i="75"/>
  <c r="K28" i="75"/>
  <c r="J28" i="75"/>
  <c r="I28" i="75"/>
  <c r="H28" i="75"/>
  <c r="G28" i="75"/>
  <c r="F28" i="75"/>
  <c r="E28" i="75"/>
  <c r="D28" i="75"/>
  <c r="C28" i="75"/>
  <c r="X27" i="75"/>
  <c r="W27" i="75"/>
  <c r="V27" i="75"/>
  <c r="U27" i="75"/>
  <c r="T27" i="75"/>
  <c r="S27" i="75"/>
  <c r="R27" i="75"/>
  <c r="Q27" i="75"/>
  <c r="P27" i="75"/>
  <c r="O27" i="75"/>
  <c r="N27" i="75"/>
  <c r="M27" i="75"/>
  <c r="L27" i="75"/>
  <c r="K27" i="75"/>
  <c r="J27" i="75"/>
  <c r="I27" i="75"/>
  <c r="H27" i="75"/>
  <c r="G27" i="75"/>
  <c r="F27" i="75"/>
  <c r="E27" i="75"/>
  <c r="D27" i="75"/>
  <c r="C27" i="75"/>
  <c r="X25" i="75"/>
  <c r="W25" i="75"/>
  <c r="V25" i="75"/>
  <c r="U25" i="75"/>
  <c r="T25" i="75"/>
  <c r="S25" i="75"/>
  <c r="R25" i="75"/>
  <c r="Q25" i="75"/>
  <c r="P25" i="75"/>
  <c r="O25" i="75"/>
  <c r="N25" i="75"/>
  <c r="M25" i="75"/>
  <c r="L25" i="75"/>
  <c r="K25" i="75"/>
  <c r="J25" i="75"/>
  <c r="I25" i="75"/>
  <c r="H25" i="75"/>
  <c r="G25" i="75"/>
  <c r="F25" i="75"/>
  <c r="E25" i="75"/>
  <c r="D25" i="75"/>
  <c r="C25" i="75"/>
  <c r="X24" i="75"/>
  <c r="W24" i="75"/>
  <c r="V24" i="75"/>
  <c r="U24" i="75"/>
  <c r="T24" i="75"/>
  <c r="S24" i="75"/>
  <c r="R24" i="75"/>
  <c r="Q24" i="75"/>
  <c r="P24" i="75"/>
  <c r="O24" i="75"/>
  <c r="N24" i="75"/>
  <c r="M24" i="75"/>
  <c r="L24" i="75"/>
  <c r="K24" i="75"/>
  <c r="J24" i="75"/>
  <c r="I24" i="75"/>
  <c r="H24" i="75"/>
  <c r="G24" i="75"/>
  <c r="F24" i="75"/>
  <c r="E24" i="75"/>
  <c r="D24" i="75"/>
  <c r="C24" i="75"/>
  <c r="X23" i="75"/>
  <c r="W23" i="75"/>
  <c r="V23" i="75"/>
  <c r="U23" i="75"/>
  <c r="T23" i="75"/>
  <c r="S23" i="75"/>
  <c r="R23" i="75"/>
  <c r="Q23" i="75"/>
  <c r="P23" i="75"/>
  <c r="O23" i="75"/>
  <c r="N23" i="75"/>
  <c r="M23" i="75"/>
  <c r="L23" i="75"/>
  <c r="K23" i="75"/>
  <c r="J23" i="75"/>
  <c r="I23" i="75"/>
  <c r="H23" i="75"/>
  <c r="G23" i="75"/>
  <c r="F23" i="75"/>
  <c r="E23" i="75"/>
  <c r="D23" i="75"/>
  <c r="C23" i="75"/>
  <c r="X20" i="75"/>
  <c r="W20" i="75"/>
  <c r="V20" i="75"/>
  <c r="U20" i="75"/>
  <c r="T20" i="75"/>
  <c r="S20" i="75"/>
  <c r="R20" i="75"/>
  <c r="Q20" i="75"/>
  <c r="P20" i="75"/>
  <c r="O20" i="75"/>
  <c r="N20" i="75"/>
  <c r="M20" i="75"/>
  <c r="L20" i="75"/>
  <c r="K20" i="75"/>
  <c r="J20" i="75"/>
  <c r="I20" i="75"/>
  <c r="H20" i="75"/>
  <c r="G20" i="75"/>
  <c r="F20" i="75"/>
  <c r="E20" i="75"/>
  <c r="D20" i="75"/>
  <c r="C20" i="75"/>
  <c r="X19" i="75"/>
  <c r="X21" i="75"/>
  <c r="W19" i="75"/>
  <c r="W21" i="75"/>
  <c r="V19" i="75"/>
  <c r="V21" i="75"/>
  <c r="U19" i="75"/>
  <c r="U21" i="75"/>
  <c r="T19" i="75"/>
  <c r="T21" i="75"/>
  <c r="S19" i="75"/>
  <c r="S21" i="75"/>
  <c r="R19" i="75"/>
  <c r="R21" i="75"/>
  <c r="Q19" i="75"/>
  <c r="Q21" i="75"/>
  <c r="P19" i="75"/>
  <c r="P21" i="75"/>
  <c r="O19" i="75"/>
  <c r="O21" i="75"/>
  <c r="N19" i="75"/>
  <c r="N21" i="75"/>
  <c r="M19" i="75"/>
  <c r="M21" i="75"/>
  <c r="L19" i="75"/>
  <c r="L21" i="75"/>
  <c r="K19" i="75"/>
  <c r="K21" i="75"/>
  <c r="J19" i="75"/>
  <c r="J21" i="75"/>
  <c r="I19" i="75"/>
  <c r="I21" i="75"/>
  <c r="H19" i="75"/>
  <c r="H21" i="75"/>
  <c r="G19" i="75"/>
  <c r="G21" i="75"/>
  <c r="F19" i="75"/>
  <c r="F21" i="75"/>
  <c r="E19" i="75"/>
  <c r="E21" i="75"/>
  <c r="D19" i="75"/>
  <c r="D21" i="75"/>
  <c r="C19" i="75"/>
  <c r="C21" i="75"/>
  <c r="X17" i="75"/>
  <c r="W17" i="75"/>
  <c r="V17" i="75"/>
  <c r="U17" i="75"/>
  <c r="T17" i="75"/>
  <c r="S17" i="75"/>
  <c r="R17" i="75"/>
  <c r="Q17" i="75"/>
  <c r="P17" i="75"/>
  <c r="O17" i="75"/>
  <c r="N17" i="75"/>
  <c r="M17" i="75"/>
  <c r="L17" i="75"/>
  <c r="K17" i="75"/>
  <c r="J17" i="75"/>
  <c r="I17" i="75"/>
  <c r="H17" i="75"/>
  <c r="G17" i="75"/>
  <c r="F17" i="75"/>
  <c r="E17" i="75"/>
  <c r="D17" i="75"/>
  <c r="C17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G16" i="75"/>
  <c r="F16" i="75"/>
  <c r="E16" i="75"/>
  <c r="D16" i="75"/>
  <c r="C16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G15" i="75"/>
  <c r="F15" i="75"/>
  <c r="E15" i="75"/>
  <c r="D15" i="75"/>
  <c r="C15" i="75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H14" i="75"/>
  <c r="G14" i="75"/>
  <c r="F14" i="75"/>
  <c r="E14" i="75"/>
  <c r="D14" i="75"/>
  <c r="C14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G13" i="75"/>
  <c r="F13" i="75"/>
  <c r="E13" i="75"/>
  <c r="D13" i="75"/>
  <c r="C13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G12" i="75"/>
  <c r="F12" i="75"/>
  <c r="E12" i="75"/>
  <c r="D12" i="75"/>
  <c r="C12" i="75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H11" i="75"/>
  <c r="G11" i="75"/>
  <c r="F11" i="75"/>
  <c r="E11" i="75"/>
  <c r="D11" i="75"/>
  <c r="C11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G9" i="75"/>
  <c r="F9" i="75"/>
  <c r="E9" i="75"/>
  <c r="D9" i="75"/>
  <c r="C9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H8" i="75"/>
  <c r="G8" i="75"/>
  <c r="F8" i="75"/>
  <c r="E8" i="75"/>
  <c r="D8" i="75"/>
  <c r="C8" i="75"/>
  <c r="X7" i="75"/>
  <c r="W7" i="75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H7" i="75"/>
  <c r="G7" i="75"/>
  <c r="F7" i="75"/>
  <c r="E7" i="75"/>
  <c r="D7" i="75"/>
  <c r="C7" i="75"/>
  <c r="X6" i="75"/>
  <c r="W6" i="75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H6" i="75"/>
  <c r="G6" i="75"/>
  <c r="F6" i="75"/>
  <c r="E6" i="75"/>
  <c r="D6" i="75"/>
  <c r="C6" i="75"/>
  <c r="X5" i="75"/>
  <c r="W5" i="75"/>
  <c r="V5" i="75"/>
  <c r="U5" i="75"/>
  <c r="T5" i="75"/>
  <c r="S5" i="75"/>
  <c r="R5" i="75"/>
  <c r="Q5" i="75"/>
  <c r="P5" i="75"/>
  <c r="O5" i="75"/>
  <c r="N5" i="75"/>
  <c r="M5" i="75"/>
  <c r="L5" i="75"/>
  <c r="K5" i="75"/>
  <c r="J5" i="75"/>
  <c r="I5" i="75"/>
  <c r="H5" i="75"/>
  <c r="G5" i="75"/>
  <c r="F5" i="75"/>
  <c r="E5" i="75"/>
  <c r="D5" i="75"/>
  <c r="C5" i="75"/>
  <c r="X4" i="75"/>
  <c r="W4" i="75"/>
  <c r="V4" i="75"/>
  <c r="U4" i="75"/>
  <c r="T4" i="75"/>
  <c r="S4" i="75"/>
  <c r="R4" i="75"/>
  <c r="Q4" i="75"/>
  <c r="P4" i="75"/>
  <c r="O4" i="75"/>
  <c r="N4" i="75"/>
  <c r="M4" i="75"/>
  <c r="L4" i="75"/>
  <c r="K4" i="75"/>
  <c r="J4" i="75"/>
  <c r="I4" i="75"/>
  <c r="H4" i="75"/>
  <c r="G4" i="75"/>
  <c r="F4" i="75"/>
  <c r="E4" i="75"/>
  <c r="D4" i="75"/>
  <c r="C4" i="75"/>
  <c r="X3" i="75"/>
  <c r="W3" i="75"/>
  <c r="V3" i="75"/>
  <c r="U3" i="75"/>
  <c r="T3" i="75"/>
  <c r="S3" i="75"/>
  <c r="R3" i="75"/>
  <c r="Q3" i="75"/>
  <c r="P3" i="75"/>
  <c r="O3" i="75"/>
  <c r="N3" i="75"/>
  <c r="M3" i="75"/>
  <c r="L3" i="75"/>
  <c r="K3" i="75"/>
  <c r="J3" i="75"/>
  <c r="I3" i="75"/>
  <c r="H3" i="75"/>
  <c r="G3" i="75"/>
  <c r="F3" i="75"/>
  <c r="E3" i="75"/>
  <c r="D3" i="75"/>
  <c r="X29" i="110"/>
  <c r="W29" i="110"/>
  <c r="V29" i="110"/>
  <c r="U29" i="110"/>
  <c r="T29" i="110"/>
  <c r="S29" i="110"/>
  <c r="R29" i="110"/>
  <c r="Q29" i="110"/>
  <c r="P29" i="110"/>
  <c r="O29" i="110"/>
  <c r="N29" i="110"/>
  <c r="M29" i="110"/>
  <c r="L29" i="110"/>
  <c r="K29" i="110"/>
  <c r="J29" i="110"/>
  <c r="I29" i="110"/>
  <c r="H29" i="110"/>
  <c r="G29" i="110"/>
  <c r="F29" i="110"/>
  <c r="E29" i="110"/>
  <c r="D29" i="110"/>
  <c r="C29" i="110"/>
  <c r="X28" i="110"/>
  <c r="W28" i="110"/>
  <c r="V28" i="110"/>
  <c r="U28" i="110"/>
  <c r="T28" i="110"/>
  <c r="S28" i="110"/>
  <c r="R28" i="110"/>
  <c r="Q28" i="110"/>
  <c r="P28" i="110"/>
  <c r="O28" i="110"/>
  <c r="N28" i="110"/>
  <c r="M28" i="110"/>
  <c r="L28" i="110"/>
  <c r="K28" i="110"/>
  <c r="J28" i="110"/>
  <c r="I28" i="110"/>
  <c r="H28" i="110"/>
  <c r="G28" i="110"/>
  <c r="F28" i="110"/>
  <c r="E28" i="110"/>
  <c r="D28" i="110"/>
  <c r="C28" i="110"/>
  <c r="X27" i="110"/>
  <c r="W27" i="110"/>
  <c r="V27" i="110"/>
  <c r="U27" i="110"/>
  <c r="T27" i="110"/>
  <c r="S27" i="110"/>
  <c r="R27" i="110"/>
  <c r="Q27" i="110"/>
  <c r="P27" i="110"/>
  <c r="O27" i="110"/>
  <c r="N27" i="110"/>
  <c r="M27" i="110"/>
  <c r="L27" i="110"/>
  <c r="K27" i="110"/>
  <c r="J27" i="110"/>
  <c r="I27" i="110"/>
  <c r="H27" i="110"/>
  <c r="G27" i="110"/>
  <c r="F27" i="110"/>
  <c r="E27" i="110"/>
  <c r="D27" i="110"/>
  <c r="C27" i="110"/>
  <c r="X25" i="110"/>
  <c r="W25" i="110"/>
  <c r="V25" i="110"/>
  <c r="U25" i="110"/>
  <c r="T25" i="110"/>
  <c r="S25" i="110"/>
  <c r="R25" i="110"/>
  <c r="Q25" i="110"/>
  <c r="P25" i="110"/>
  <c r="O25" i="110"/>
  <c r="N25" i="110"/>
  <c r="M25" i="110"/>
  <c r="L25" i="110"/>
  <c r="K25" i="110"/>
  <c r="J25" i="110"/>
  <c r="I25" i="110"/>
  <c r="H25" i="110"/>
  <c r="G25" i="110"/>
  <c r="F25" i="110"/>
  <c r="E25" i="110"/>
  <c r="D25" i="110"/>
  <c r="C25" i="110"/>
  <c r="X24" i="110"/>
  <c r="W24" i="110"/>
  <c r="V24" i="110"/>
  <c r="U24" i="110"/>
  <c r="T24" i="110"/>
  <c r="S24" i="110"/>
  <c r="R24" i="110"/>
  <c r="Q24" i="110"/>
  <c r="P24" i="110"/>
  <c r="O24" i="110"/>
  <c r="N24" i="110"/>
  <c r="M24" i="110"/>
  <c r="L24" i="110"/>
  <c r="K24" i="110"/>
  <c r="J24" i="110"/>
  <c r="I24" i="110"/>
  <c r="H24" i="110"/>
  <c r="G24" i="110"/>
  <c r="F24" i="110"/>
  <c r="E24" i="110"/>
  <c r="D24" i="110"/>
  <c r="C24" i="110"/>
  <c r="X23" i="110"/>
  <c r="W23" i="110"/>
  <c r="V23" i="110"/>
  <c r="U23" i="110"/>
  <c r="T23" i="110"/>
  <c r="S23" i="110"/>
  <c r="R23" i="110"/>
  <c r="Q23" i="110"/>
  <c r="P23" i="110"/>
  <c r="O23" i="110"/>
  <c r="N23" i="110"/>
  <c r="M23" i="110"/>
  <c r="L23" i="110"/>
  <c r="K23" i="110"/>
  <c r="J23" i="110"/>
  <c r="I23" i="110"/>
  <c r="H23" i="110"/>
  <c r="G23" i="110"/>
  <c r="F23" i="110"/>
  <c r="E23" i="110"/>
  <c r="D23" i="110"/>
  <c r="C23" i="110"/>
  <c r="X20" i="110"/>
  <c r="W20" i="110"/>
  <c r="V20" i="110"/>
  <c r="U20" i="110"/>
  <c r="T20" i="110"/>
  <c r="S20" i="110"/>
  <c r="R20" i="110"/>
  <c r="Q20" i="110"/>
  <c r="P20" i="110"/>
  <c r="O20" i="110"/>
  <c r="N20" i="110"/>
  <c r="M20" i="110"/>
  <c r="L20" i="110"/>
  <c r="K20" i="110"/>
  <c r="J20" i="110"/>
  <c r="I20" i="110"/>
  <c r="H20" i="110"/>
  <c r="G20" i="110"/>
  <c r="F20" i="110"/>
  <c r="E20" i="110"/>
  <c r="D20" i="110"/>
  <c r="C20" i="110"/>
  <c r="X19" i="110"/>
  <c r="X21" i="110"/>
  <c r="W19" i="110"/>
  <c r="W21" i="110"/>
  <c r="V19" i="110"/>
  <c r="V21" i="110"/>
  <c r="U19" i="110"/>
  <c r="U21" i="110"/>
  <c r="T19" i="110"/>
  <c r="T21" i="110"/>
  <c r="S19" i="110"/>
  <c r="S21" i="110"/>
  <c r="R19" i="110"/>
  <c r="R21" i="110"/>
  <c r="Q19" i="110"/>
  <c r="Q21" i="110"/>
  <c r="P19" i="110"/>
  <c r="P21" i="110"/>
  <c r="O19" i="110"/>
  <c r="O21" i="110"/>
  <c r="N19" i="110"/>
  <c r="N21" i="110"/>
  <c r="M19" i="110"/>
  <c r="M21" i="110"/>
  <c r="L19" i="110"/>
  <c r="L21" i="110"/>
  <c r="K19" i="110"/>
  <c r="K21" i="110"/>
  <c r="J19" i="110"/>
  <c r="J21" i="110"/>
  <c r="I19" i="110"/>
  <c r="I21" i="110"/>
  <c r="H19" i="110"/>
  <c r="H21" i="110"/>
  <c r="G19" i="110"/>
  <c r="G21" i="110"/>
  <c r="F19" i="110"/>
  <c r="F21" i="110"/>
  <c r="E19" i="110"/>
  <c r="E21" i="110"/>
  <c r="D19" i="110"/>
  <c r="D21" i="110"/>
  <c r="C19" i="110"/>
  <c r="C21" i="110"/>
  <c r="X17" i="110"/>
  <c r="W17" i="110"/>
  <c r="V17" i="110"/>
  <c r="U17" i="110"/>
  <c r="T17" i="110"/>
  <c r="S17" i="110"/>
  <c r="R17" i="110"/>
  <c r="Q17" i="110"/>
  <c r="P17" i="110"/>
  <c r="O17" i="110"/>
  <c r="N17" i="110"/>
  <c r="M17" i="110"/>
  <c r="L17" i="110"/>
  <c r="K17" i="110"/>
  <c r="J17" i="110"/>
  <c r="I17" i="110"/>
  <c r="H17" i="110"/>
  <c r="G17" i="110"/>
  <c r="F17" i="110"/>
  <c r="E17" i="110"/>
  <c r="D17" i="110"/>
  <c r="C17" i="110"/>
  <c r="X16" i="110"/>
  <c r="W16" i="110"/>
  <c r="V16" i="110"/>
  <c r="U16" i="110"/>
  <c r="T16" i="110"/>
  <c r="S16" i="110"/>
  <c r="R16" i="110"/>
  <c r="Q16" i="110"/>
  <c r="P16" i="110"/>
  <c r="O16" i="110"/>
  <c r="N16" i="110"/>
  <c r="M16" i="110"/>
  <c r="L16" i="110"/>
  <c r="K16" i="110"/>
  <c r="J16" i="110"/>
  <c r="I16" i="110"/>
  <c r="H16" i="110"/>
  <c r="G16" i="110"/>
  <c r="F16" i="110"/>
  <c r="E16" i="110"/>
  <c r="D16" i="110"/>
  <c r="C16" i="110"/>
  <c r="X15" i="110"/>
  <c r="W15" i="110"/>
  <c r="V15" i="110"/>
  <c r="U15" i="110"/>
  <c r="T15" i="110"/>
  <c r="S15" i="110"/>
  <c r="R15" i="110"/>
  <c r="Q15" i="110"/>
  <c r="P15" i="110"/>
  <c r="O15" i="110"/>
  <c r="N15" i="110"/>
  <c r="M15" i="110"/>
  <c r="L15" i="110"/>
  <c r="K15" i="110"/>
  <c r="J15" i="110"/>
  <c r="I15" i="110"/>
  <c r="H15" i="110"/>
  <c r="G15" i="110"/>
  <c r="F15" i="110"/>
  <c r="E15" i="110"/>
  <c r="D15" i="110"/>
  <c r="C15" i="110"/>
  <c r="X14" i="110"/>
  <c r="W14" i="110"/>
  <c r="V14" i="110"/>
  <c r="U14" i="110"/>
  <c r="T14" i="110"/>
  <c r="S14" i="110"/>
  <c r="R14" i="110"/>
  <c r="Q14" i="110"/>
  <c r="P14" i="110"/>
  <c r="O14" i="110"/>
  <c r="N14" i="110"/>
  <c r="M14" i="110"/>
  <c r="L14" i="110"/>
  <c r="K14" i="110"/>
  <c r="J14" i="110"/>
  <c r="I14" i="110"/>
  <c r="H14" i="110"/>
  <c r="G14" i="110"/>
  <c r="F14" i="110"/>
  <c r="E14" i="110"/>
  <c r="D14" i="110"/>
  <c r="C14" i="110"/>
  <c r="X13" i="110"/>
  <c r="W13" i="110"/>
  <c r="V13" i="110"/>
  <c r="U13" i="110"/>
  <c r="T13" i="110"/>
  <c r="S13" i="110"/>
  <c r="R13" i="110"/>
  <c r="Q13" i="110"/>
  <c r="P13" i="110"/>
  <c r="O13" i="110"/>
  <c r="N13" i="110"/>
  <c r="M13" i="110"/>
  <c r="L13" i="110"/>
  <c r="K13" i="110"/>
  <c r="J13" i="110"/>
  <c r="I13" i="110"/>
  <c r="H13" i="110"/>
  <c r="G13" i="110"/>
  <c r="F13" i="110"/>
  <c r="E13" i="110"/>
  <c r="D13" i="110"/>
  <c r="C13" i="110"/>
  <c r="X12" i="110"/>
  <c r="W12" i="110"/>
  <c r="V12" i="110"/>
  <c r="U12" i="110"/>
  <c r="T12" i="110"/>
  <c r="S12" i="110"/>
  <c r="R12" i="110"/>
  <c r="Q12" i="110"/>
  <c r="P12" i="110"/>
  <c r="O12" i="110"/>
  <c r="N12" i="110"/>
  <c r="M12" i="110"/>
  <c r="L12" i="110"/>
  <c r="K12" i="110"/>
  <c r="J12" i="110"/>
  <c r="I12" i="110"/>
  <c r="H12" i="110"/>
  <c r="G12" i="110"/>
  <c r="F12" i="110"/>
  <c r="E12" i="110"/>
  <c r="D12" i="110"/>
  <c r="C12" i="110"/>
  <c r="X11" i="110"/>
  <c r="W11" i="110"/>
  <c r="V11" i="110"/>
  <c r="U11" i="110"/>
  <c r="T11" i="110"/>
  <c r="S11" i="110"/>
  <c r="R11" i="110"/>
  <c r="Q11" i="110"/>
  <c r="P11" i="110"/>
  <c r="O11" i="110"/>
  <c r="N11" i="110"/>
  <c r="M11" i="110"/>
  <c r="L11" i="110"/>
  <c r="K11" i="110"/>
  <c r="J11" i="110"/>
  <c r="I11" i="110"/>
  <c r="H11" i="110"/>
  <c r="G11" i="110"/>
  <c r="F11" i="110"/>
  <c r="E11" i="110"/>
  <c r="D11" i="110"/>
  <c r="C11" i="110"/>
  <c r="X9" i="110"/>
  <c r="W9" i="110"/>
  <c r="V9" i="110"/>
  <c r="U9" i="110"/>
  <c r="T9" i="110"/>
  <c r="S9" i="110"/>
  <c r="R9" i="110"/>
  <c r="Q9" i="110"/>
  <c r="P9" i="110"/>
  <c r="O9" i="110"/>
  <c r="N9" i="110"/>
  <c r="M9" i="110"/>
  <c r="L9" i="110"/>
  <c r="K9" i="110"/>
  <c r="J9" i="110"/>
  <c r="I9" i="110"/>
  <c r="H9" i="110"/>
  <c r="G9" i="110"/>
  <c r="F9" i="110"/>
  <c r="E9" i="110"/>
  <c r="D9" i="110"/>
  <c r="C9" i="110"/>
  <c r="X8" i="110"/>
  <c r="W8" i="110"/>
  <c r="V8" i="110"/>
  <c r="U8" i="110"/>
  <c r="T8" i="110"/>
  <c r="S8" i="110"/>
  <c r="R8" i="110"/>
  <c r="Q8" i="110"/>
  <c r="P8" i="110"/>
  <c r="O8" i="110"/>
  <c r="N8" i="110"/>
  <c r="M8" i="110"/>
  <c r="L8" i="110"/>
  <c r="K8" i="110"/>
  <c r="J8" i="110"/>
  <c r="I8" i="110"/>
  <c r="H8" i="110"/>
  <c r="G8" i="110"/>
  <c r="F8" i="110"/>
  <c r="E8" i="110"/>
  <c r="D8" i="110"/>
  <c r="C8" i="110"/>
  <c r="X7" i="110"/>
  <c r="W7" i="110"/>
  <c r="V7" i="110"/>
  <c r="U7" i="110"/>
  <c r="T7" i="110"/>
  <c r="S7" i="110"/>
  <c r="R7" i="110"/>
  <c r="Q7" i="110"/>
  <c r="P7" i="110"/>
  <c r="O7" i="110"/>
  <c r="N7" i="110"/>
  <c r="M7" i="110"/>
  <c r="L7" i="110"/>
  <c r="K7" i="110"/>
  <c r="J7" i="110"/>
  <c r="I7" i="110"/>
  <c r="H7" i="110"/>
  <c r="G7" i="110"/>
  <c r="F7" i="110"/>
  <c r="E7" i="110"/>
  <c r="D7" i="110"/>
  <c r="C7" i="110"/>
  <c r="X6" i="110"/>
  <c r="W6" i="110"/>
  <c r="V6" i="110"/>
  <c r="U6" i="110"/>
  <c r="T6" i="110"/>
  <c r="S6" i="110"/>
  <c r="R6" i="110"/>
  <c r="Q6" i="110"/>
  <c r="P6" i="110"/>
  <c r="O6" i="110"/>
  <c r="N6" i="110"/>
  <c r="M6" i="110"/>
  <c r="L6" i="110"/>
  <c r="K6" i="110"/>
  <c r="J6" i="110"/>
  <c r="I6" i="110"/>
  <c r="H6" i="110"/>
  <c r="G6" i="110"/>
  <c r="F6" i="110"/>
  <c r="E6" i="110"/>
  <c r="D6" i="110"/>
  <c r="C6" i="110"/>
  <c r="X5" i="110"/>
  <c r="W5" i="110"/>
  <c r="V5" i="110"/>
  <c r="U5" i="110"/>
  <c r="T5" i="110"/>
  <c r="S5" i="110"/>
  <c r="R5" i="110"/>
  <c r="Q5" i="110"/>
  <c r="P5" i="110"/>
  <c r="O5" i="110"/>
  <c r="N5" i="110"/>
  <c r="M5" i="110"/>
  <c r="L5" i="110"/>
  <c r="K5" i="110"/>
  <c r="J5" i="110"/>
  <c r="I5" i="110"/>
  <c r="H5" i="110"/>
  <c r="G5" i="110"/>
  <c r="F5" i="110"/>
  <c r="E5" i="110"/>
  <c r="D5" i="110"/>
  <c r="C5" i="110"/>
  <c r="X4" i="110"/>
  <c r="W4" i="110"/>
  <c r="V4" i="110"/>
  <c r="U4" i="110"/>
  <c r="T4" i="110"/>
  <c r="S4" i="110"/>
  <c r="R4" i="110"/>
  <c r="Q4" i="110"/>
  <c r="P4" i="110"/>
  <c r="O4" i="110"/>
  <c r="N4" i="110"/>
  <c r="M4" i="110"/>
  <c r="L4" i="110"/>
  <c r="K4" i="110"/>
  <c r="J4" i="110"/>
  <c r="I4" i="110"/>
  <c r="H4" i="110"/>
  <c r="G4" i="110"/>
  <c r="F4" i="110"/>
  <c r="E4" i="110"/>
  <c r="D4" i="110"/>
  <c r="C4" i="110"/>
  <c r="X3" i="110"/>
  <c r="W3" i="110"/>
  <c r="V3" i="110"/>
  <c r="U3" i="110"/>
  <c r="T3" i="110"/>
  <c r="S3" i="110"/>
  <c r="R3" i="110"/>
  <c r="Q3" i="110"/>
  <c r="P3" i="110"/>
  <c r="O3" i="110"/>
  <c r="N3" i="110"/>
  <c r="M3" i="110"/>
  <c r="L3" i="110"/>
  <c r="K3" i="110"/>
  <c r="J3" i="110"/>
  <c r="I3" i="110"/>
  <c r="H3" i="110"/>
  <c r="G3" i="110"/>
  <c r="F3" i="110"/>
  <c r="E3" i="110"/>
  <c r="D3" i="110"/>
  <c r="C3" i="110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X19" i="12"/>
  <c r="X21" i="12"/>
  <c r="W19" i="12"/>
  <c r="W21" i="12"/>
  <c r="V19" i="12"/>
  <c r="V21" i="12"/>
  <c r="U19" i="12"/>
  <c r="U21" i="12"/>
  <c r="T19" i="12"/>
  <c r="T21" i="12"/>
  <c r="S19" i="12"/>
  <c r="S21" i="12"/>
  <c r="R19" i="12"/>
  <c r="R21" i="12"/>
  <c r="Q19" i="12"/>
  <c r="Q21" i="12"/>
  <c r="P19" i="12"/>
  <c r="P21" i="12"/>
  <c r="O19" i="12"/>
  <c r="O21" i="12"/>
  <c r="N19" i="12"/>
  <c r="N21" i="12"/>
  <c r="M19" i="12"/>
  <c r="M21" i="12"/>
  <c r="L19" i="12"/>
  <c r="L21" i="12"/>
  <c r="K19" i="12"/>
  <c r="K21" i="12"/>
  <c r="J19" i="12"/>
  <c r="J21" i="12"/>
  <c r="I19" i="12"/>
  <c r="I21" i="12"/>
  <c r="H19" i="12"/>
  <c r="H21" i="12"/>
  <c r="G19" i="12"/>
  <c r="G21" i="12"/>
  <c r="F19" i="12"/>
  <c r="F21" i="12"/>
  <c r="E19" i="12"/>
  <c r="E21" i="12"/>
  <c r="D19" i="12"/>
  <c r="D21" i="12"/>
  <c r="C19" i="12"/>
  <c r="C21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X29" i="94"/>
  <c r="W29" i="94"/>
  <c r="V29" i="94"/>
  <c r="U29" i="94"/>
  <c r="T29" i="94"/>
  <c r="S29" i="94"/>
  <c r="R29" i="94"/>
  <c r="Q29" i="94"/>
  <c r="P29" i="94"/>
  <c r="O29" i="94"/>
  <c r="N29" i="94"/>
  <c r="M29" i="94"/>
  <c r="L29" i="94"/>
  <c r="K29" i="94"/>
  <c r="J29" i="94"/>
  <c r="I29" i="94"/>
  <c r="H29" i="94"/>
  <c r="G29" i="94"/>
  <c r="F29" i="94"/>
  <c r="E29" i="94"/>
  <c r="D29" i="94"/>
  <c r="C29" i="94"/>
  <c r="X28" i="94"/>
  <c r="W28" i="94"/>
  <c r="V28" i="94"/>
  <c r="U28" i="94"/>
  <c r="T28" i="94"/>
  <c r="S28" i="94"/>
  <c r="R28" i="94"/>
  <c r="Q28" i="94"/>
  <c r="P28" i="94"/>
  <c r="O28" i="94"/>
  <c r="N28" i="94"/>
  <c r="M28" i="94"/>
  <c r="L28" i="94"/>
  <c r="K28" i="94"/>
  <c r="J28" i="94"/>
  <c r="I28" i="94"/>
  <c r="H28" i="94"/>
  <c r="G28" i="94"/>
  <c r="F28" i="94"/>
  <c r="E28" i="94"/>
  <c r="D28" i="94"/>
  <c r="C28" i="94"/>
  <c r="X27" i="94"/>
  <c r="W27" i="94"/>
  <c r="V27" i="94"/>
  <c r="U27" i="94"/>
  <c r="T27" i="94"/>
  <c r="S27" i="94"/>
  <c r="R27" i="94"/>
  <c r="Q27" i="94"/>
  <c r="P27" i="94"/>
  <c r="O27" i="94"/>
  <c r="N27" i="94"/>
  <c r="M27" i="94"/>
  <c r="L27" i="94"/>
  <c r="K27" i="94"/>
  <c r="J27" i="94"/>
  <c r="I27" i="94"/>
  <c r="H27" i="94"/>
  <c r="G27" i="94"/>
  <c r="F27" i="94"/>
  <c r="E27" i="94"/>
  <c r="D27" i="94"/>
  <c r="C27" i="94"/>
  <c r="X25" i="94"/>
  <c r="W25" i="94"/>
  <c r="V25" i="94"/>
  <c r="U25" i="94"/>
  <c r="T25" i="94"/>
  <c r="S25" i="94"/>
  <c r="R25" i="94"/>
  <c r="Q25" i="94"/>
  <c r="P25" i="94"/>
  <c r="O25" i="94"/>
  <c r="N25" i="94"/>
  <c r="M25" i="94"/>
  <c r="L25" i="94"/>
  <c r="K25" i="94"/>
  <c r="J25" i="94"/>
  <c r="I25" i="94"/>
  <c r="H25" i="94"/>
  <c r="G25" i="94"/>
  <c r="F25" i="94"/>
  <c r="E25" i="94"/>
  <c r="D25" i="94"/>
  <c r="C25" i="94"/>
  <c r="X24" i="94"/>
  <c r="W24" i="94"/>
  <c r="V24" i="94"/>
  <c r="U24" i="94"/>
  <c r="T24" i="94"/>
  <c r="S24" i="94"/>
  <c r="R24" i="94"/>
  <c r="Q24" i="94"/>
  <c r="P24" i="94"/>
  <c r="O24" i="94"/>
  <c r="N24" i="94"/>
  <c r="M24" i="94"/>
  <c r="L24" i="94"/>
  <c r="K24" i="94"/>
  <c r="J24" i="94"/>
  <c r="I24" i="94"/>
  <c r="H24" i="94"/>
  <c r="G24" i="94"/>
  <c r="F24" i="94"/>
  <c r="E24" i="94"/>
  <c r="D24" i="94"/>
  <c r="C24" i="94"/>
  <c r="X23" i="94"/>
  <c r="W23" i="94"/>
  <c r="V23" i="94"/>
  <c r="U23" i="94"/>
  <c r="T23" i="94"/>
  <c r="S23" i="94"/>
  <c r="R23" i="94"/>
  <c r="Q23" i="94"/>
  <c r="P23" i="94"/>
  <c r="O23" i="94"/>
  <c r="N23" i="94"/>
  <c r="M23" i="94"/>
  <c r="L23" i="94"/>
  <c r="K23" i="94"/>
  <c r="J23" i="94"/>
  <c r="I23" i="94"/>
  <c r="H23" i="94"/>
  <c r="G23" i="94"/>
  <c r="F23" i="94"/>
  <c r="E23" i="94"/>
  <c r="D23" i="94"/>
  <c r="C23" i="94"/>
  <c r="X20" i="94"/>
  <c r="W20" i="94"/>
  <c r="V20" i="94"/>
  <c r="U20" i="94"/>
  <c r="T20" i="94"/>
  <c r="S20" i="94"/>
  <c r="R20" i="94"/>
  <c r="Q20" i="94"/>
  <c r="P20" i="94"/>
  <c r="O20" i="94"/>
  <c r="N20" i="94"/>
  <c r="M20" i="94"/>
  <c r="L20" i="94"/>
  <c r="K20" i="94"/>
  <c r="J20" i="94"/>
  <c r="I20" i="94"/>
  <c r="H20" i="94"/>
  <c r="G20" i="94"/>
  <c r="F20" i="94"/>
  <c r="E20" i="94"/>
  <c r="D20" i="94"/>
  <c r="C20" i="94"/>
  <c r="X19" i="94"/>
  <c r="X21" i="94"/>
  <c r="W19" i="94"/>
  <c r="W21" i="94"/>
  <c r="V19" i="94"/>
  <c r="V21" i="94"/>
  <c r="U19" i="94"/>
  <c r="U21" i="94"/>
  <c r="T19" i="94"/>
  <c r="T21" i="94"/>
  <c r="S19" i="94"/>
  <c r="S21" i="94"/>
  <c r="R19" i="94"/>
  <c r="R21" i="94"/>
  <c r="Q19" i="94"/>
  <c r="Q21" i="94"/>
  <c r="P19" i="94"/>
  <c r="P21" i="94"/>
  <c r="O19" i="94"/>
  <c r="O21" i="94"/>
  <c r="N19" i="94"/>
  <c r="N21" i="94"/>
  <c r="M19" i="94"/>
  <c r="M21" i="94"/>
  <c r="L19" i="94"/>
  <c r="L21" i="94"/>
  <c r="K19" i="94"/>
  <c r="K21" i="94"/>
  <c r="J19" i="94"/>
  <c r="J21" i="94"/>
  <c r="I19" i="94"/>
  <c r="I21" i="94"/>
  <c r="H19" i="94"/>
  <c r="H21" i="94"/>
  <c r="G19" i="94"/>
  <c r="G21" i="94"/>
  <c r="F19" i="94"/>
  <c r="F21" i="94"/>
  <c r="E19" i="94"/>
  <c r="E21" i="94"/>
  <c r="D19" i="94"/>
  <c r="D21" i="94"/>
  <c r="C19" i="94"/>
  <c r="C21" i="94"/>
  <c r="X17" i="94"/>
  <c r="W17" i="94"/>
  <c r="V17" i="94"/>
  <c r="U17" i="94"/>
  <c r="T17" i="94"/>
  <c r="S17" i="94"/>
  <c r="R17" i="94"/>
  <c r="Q17" i="94"/>
  <c r="P17" i="94"/>
  <c r="O17" i="94"/>
  <c r="N17" i="94"/>
  <c r="M17" i="94"/>
  <c r="L17" i="94"/>
  <c r="K17" i="94"/>
  <c r="J17" i="94"/>
  <c r="I17" i="94"/>
  <c r="H17" i="94"/>
  <c r="G17" i="94"/>
  <c r="F17" i="94"/>
  <c r="E17" i="94"/>
  <c r="D17" i="94"/>
  <c r="C17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H16" i="94"/>
  <c r="G16" i="94"/>
  <c r="F16" i="94"/>
  <c r="E16" i="94"/>
  <c r="D16" i="94"/>
  <c r="C16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H15" i="94"/>
  <c r="G15" i="94"/>
  <c r="F15" i="94"/>
  <c r="E15" i="94"/>
  <c r="D15" i="94"/>
  <c r="C15" i="94"/>
  <c r="X14" i="94"/>
  <c r="W14" i="94"/>
  <c r="V14" i="94"/>
  <c r="U14" i="94"/>
  <c r="T14" i="94"/>
  <c r="S14" i="94"/>
  <c r="R14" i="94"/>
  <c r="Q14" i="94"/>
  <c r="P14" i="94"/>
  <c r="O14" i="94"/>
  <c r="N14" i="94"/>
  <c r="M14" i="94"/>
  <c r="L14" i="94"/>
  <c r="K14" i="94"/>
  <c r="J14" i="94"/>
  <c r="I14" i="94"/>
  <c r="H14" i="94"/>
  <c r="G14" i="94"/>
  <c r="F14" i="94"/>
  <c r="E14" i="94"/>
  <c r="D14" i="94"/>
  <c r="C14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H13" i="94"/>
  <c r="G13" i="94"/>
  <c r="F13" i="94"/>
  <c r="E13" i="94"/>
  <c r="D13" i="94"/>
  <c r="C13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H12" i="94"/>
  <c r="G12" i="94"/>
  <c r="F12" i="94"/>
  <c r="E12" i="94"/>
  <c r="D12" i="94"/>
  <c r="C12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H11" i="94"/>
  <c r="G11" i="94"/>
  <c r="F11" i="94"/>
  <c r="E11" i="94"/>
  <c r="D11" i="94"/>
  <c r="C11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H9" i="94"/>
  <c r="G9" i="94"/>
  <c r="F9" i="94"/>
  <c r="E9" i="94"/>
  <c r="D9" i="94"/>
  <c r="C9" i="94"/>
  <c r="X8" i="94"/>
  <c r="W8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H8" i="94"/>
  <c r="G8" i="94"/>
  <c r="F8" i="94"/>
  <c r="E8" i="94"/>
  <c r="D8" i="94"/>
  <c r="C8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H7" i="94"/>
  <c r="G7" i="94"/>
  <c r="F7" i="94"/>
  <c r="E7" i="94"/>
  <c r="D7" i="94"/>
  <c r="C7" i="94"/>
  <c r="X6" i="94"/>
  <c r="W6" i="94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H6" i="94"/>
  <c r="G6" i="94"/>
  <c r="F6" i="94"/>
  <c r="E6" i="94"/>
  <c r="D6" i="94"/>
  <c r="C6" i="94"/>
  <c r="X5" i="94"/>
  <c r="W5" i="94"/>
  <c r="V5" i="94"/>
  <c r="U5" i="94"/>
  <c r="T5" i="94"/>
  <c r="S5" i="94"/>
  <c r="R5" i="94"/>
  <c r="Q5" i="94"/>
  <c r="P5" i="94"/>
  <c r="O5" i="94"/>
  <c r="N5" i="94"/>
  <c r="M5" i="94"/>
  <c r="L5" i="94"/>
  <c r="K5" i="94"/>
  <c r="J5" i="94"/>
  <c r="I5" i="94"/>
  <c r="H5" i="94"/>
  <c r="G5" i="94"/>
  <c r="F5" i="94"/>
  <c r="E5" i="94"/>
  <c r="D5" i="94"/>
  <c r="C5" i="94"/>
  <c r="X4" i="94"/>
  <c r="W4" i="94"/>
  <c r="V4" i="94"/>
  <c r="U4" i="94"/>
  <c r="T4" i="94"/>
  <c r="S4" i="94"/>
  <c r="R4" i="94"/>
  <c r="Q4" i="94"/>
  <c r="P4" i="94"/>
  <c r="O4" i="94"/>
  <c r="N4" i="94"/>
  <c r="M4" i="94"/>
  <c r="L4" i="94"/>
  <c r="K4" i="94"/>
  <c r="J4" i="94"/>
  <c r="I4" i="94"/>
  <c r="H4" i="94"/>
  <c r="G4" i="94"/>
  <c r="F4" i="94"/>
  <c r="E4" i="94"/>
  <c r="D4" i="94"/>
  <c r="C4" i="94"/>
  <c r="X3" i="94"/>
  <c r="W3" i="94"/>
  <c r="V3" i="94"/>
  <c r="U3" i="94"/>
  <c r="T3" i="94"/>
  <c r="S3" i="94"/>
  <c r="R3" i="94"/>
  <c r="Q3" i="94"/>
  <c r="P3" i="94"/>
  <c r="O3" i="94"/>
  <c r="N3" i="94"/>
  <c r="M3" i="94"/>
  <c r="L3" i="94"/>
  <c r="K3" i="94"/>
  <c r="J3" i="94"/>
  <c r="I3" i="94"/>
  <c r="H3" i="94"/>
  <c r="G3" i="94"/>
  <c r="F3" i="94"/>
  <c r="E3" i="94"/>
  <c r="D3" i="94"/>
  <c r="C3" i="94"/>
  <c r="X29" i="93"/>
  <c r="W29" i="93"/>
  <c r="V29" i="93"/>
  <c r="U29" i="93"/>
  <c r="T29" i="93"/>
  <c r="S29" i="93"/>
  <c r="R29" i="93"/>
  <c r="Q29" i="93"/>
  <c r="P29" i="93"/>
  <c r="O29" i="93"/>
  <c r="N29" i="93"/>
  <c r="M29" i="93"/>
  <c r="L29" i="93"/>
  <c r="K29" i="93"/>
  <c r="J29" i="93"/>
  <c r="I29" i="93"/>
  <c r="H29" i="93"/>
  <c r="G29" i="93"/>
  <c r="F29" i="93"/>
  <c r="E29" i="93"/>
  <c r="D29" i="93"/>
  <c r="C29" i="93"/>
  <c r="X28" i="93"/>
  <c r="W28" i="93"/>
  <c r="V28" i="93"/>
  <c r="U28" i="93"/>
  <c r="T28" i="93"/>
  <c r="S28" i="93"/>
  <c r="R28" i="93"/>
  <c r="Q28" i="93"/>
  <c r="P28" i="93"/>
  <c r="O28" i="93"/>
  <c r="N28" i="93"/>
  <c r="M28" i="93"/>
  <c r="L28" i="93"/>
  <c r="K28" i="93"/>
  <c r="J28" i="93"/>
  <c r="I28" i="93"/>
  <c r="H28" i="93"/>
  <c r="G28" i="93"/>
  <c r="F28" i="93"/>
  <c r="E28" i="93"/>
  <c r="D28" i="93"/>
  <c r="C28" i="93"/>
  <c r="X27" i="93"/>
  <c r="W27" i="93"/>
  <c r="V27" i="93"/>
  <c r="U27" i="93"/>
  <c r="T27" i="93"/>
  <c r="S27" i="93"/>
  <c r="R27" i="93"/>
  <c r="Q27" i="93"/>
  <c r="P27" i="93"/>
  <c r="O27" i="93"/>
  <c r="N27" i="93"/>
  <c r="M27" i="93"/>
  <c r="L27" i="93"/>
  <c r="K27" i="93"/>
  <c r="J27" i="93"/>
  <c r="I27" i="93"/>
  <c r="H27" i="93"/>
  <c r="G27" i="93"/>
  <c r="F27" i="93"/>
  <c r="E27" i="93"/>
  <c r="D27" i="93"/>
  <c r="C27" i="93"/>
  <c r="X25" i="93"/>
  <c r="W25" i="93"/>
  <c r="V25" i="93"/>
  <c r="U25" i="93"/>
  <c r="T25" i="93"/>
  <c r="S25" i="93"/>
  <c r="R25" i="93"/>
  <c r="Q25" i="93"/>
  <c r="P25" i="93"/>
  <c r="O25" i="93"/>
  <c r="N25" i="93"/>
  <c r="M25" i="93"/>
  <c r="L25" i="93"/>
  <c r="K25" i="93"/>
  <c r="J25" i="93"/>
  <c r="I25" i="93"/>
  <c r="H25" i="93"/>
  <c r="G25" i="93"/>
  <c r="F25" i="93"/>
  <c r="E25" i="93"/>
  <c r="D25" i="93"/>
  <c r="C25" i="93"/>
  <c r="X24" i="93"/>
  <c r="W24" i="93"/>
  <c r="V24" i="93"/>
  <c r="U24" i="93"/>
  <c r="T24" i="93"/>
  <c r="S24" i="93"/>
  <c r="R24" i="93"/>
  <c r="Q24" i="93"/>
  <c r="P24" i="93"/>
  <c r="O24" i="93"/>
  <c r="N24" i="93"/>
  <c r="M24" i="93"/>
  <c r="L24" i="93"/>
  <c r="K24" i="93"/>
  <c r="J24" i="93"/>
  <c r="I24" i="93"/>
  <c r="H24" i="93"/>
  <c r="G24" i="93"/>
  <c r="F24" i="93"/>
  <c r="E24" i="93"/>
  <c r="D24" i="93"/>
  <c r="C24" i="93"/>
  <c r="X23" i="93"/>
  <c r="W23" i="93"/>
  <c r="V23" i="93"/>
  <c r="U23" i="93"/>
  <c r="T23" i="93"/>
  <c r="S23" i="93"/>
  <c r="R23" i="93"/>
  <c r="Q23" i="93"/>
  <c r="P23" i="93"/>
  <c r="O23" i="93"/>
  <c r="N23" i="93"/>
  <c r="M23" i="93"/>
  <c r="L23" i="93"/>
  <c r="K23" i="93"/>
  <c r="J23" i="93"/>
  <c r="I23" i="93"/>
  <c r="H23" i="93"/>
  <c r="G23" i="93"/>
  <c r="F23" i="93"/>
  <c r="E23" i="93"/>
  <c r="D23" i="93"/>
  <c r="C23" i="93"/>
  <c r="X20" i="93"/>
  <c r="W20" i="93"/>
  <c r="V20" i="93"/>
  <c r="U20" i="93"/>
  <c r="T20" i="93"/>
  <c r="S20" i="93"/>
  <c r="R20" i="93"/>
  <c r="Q20" i="93"/>
  <c r="P20" i="93"/>
  <c r="O20" i="93"/>
  <c r="N20" i="93"/>
  <c r="M20" i="93"/>
  <c r="L20" i="93"/>
  <c r="K20" i="93"/>
  <c r="J20" i="93"/>
  <c r="I20" i="93"/>
  <c r="H20" i="93"/>
  <c r="G20" i="93"/>
  <c r="F20" i="93"/>
  <c r="E20" i="93"/>
  <c r="D20" i="93"/>
  <c r="C20" i="93"/>
  <c r="X19" i="93"/>
  <c r="X21" i="93"/>
  <c r="W19" i="93"/>
  <c r="W21" i="93"/>
  <c r="V19" i="93"/>
  <c r="V21" i="93"/>
  <c r="U19" i="93"/>
  <c r="U21" i="93"/>
  <c r="T19" i="93"/>
  <c r="T21" i="93"/>
  <c r="S19" i="93"/>
  <c r="S21" i="93"/>
  <c r="R19" i="93"/>
  <c r="R21" i="93"/>
  <c r="Q19" i="93"/>
  <c r="Q21" i="93"/>
  <c r="P19" i="93"/>
  <c r="P21" i="93"/>
  <c r="O19" i="93"/>
  <c r="O21" i="93"/>
  <c r="N19" i="93"/>
  <c r="N21" i="93"/>
  <c r="M19" i="93"/>
  <c r="M21" i="93"/>
  <c r="L19" i="93"/>
  <c r="L21" i="93"/>
  <c r="K19" i="93"/>
  <c r="K21" i="93"/>
  <c r="J19" i="93"/>
  <c r="J21" i="93"/>
  <c r="I19" i="93"/>
  <c r="I21" i="93"/>
  <c r="H19" i="93"/>
  <c r="H21" i="93"/>
  <c r="G19" i="93"/>
  <c r="G21" i="93"/>
  <c r="F19" i="93"/>
  <c r="F21" i="93"/>
  <c r="E19" i="93"/>
  <c r="E21" i="93"/>
  <c r="D19" i="93"/>
  <c r="D21" i="93"/>
  <c r="C19" i="93"/>
  <c r="C21" i="93"/>
  <c r="X17" i="93"/>
  <c r="W17" i="93"/>
  <c r="V17" i="93"/>
  <c r="U17" i="93"/>
  <c r="T17" i="93"/>
  <c r="S17" i="93"/>
  <c r="R17" i="93"/>
  <c r="Q17" i="93"/>
  <c r="P17" i="93"/>
  <c r="O17" i="93"/>
  <c r="N17" i="93"/>
  <c r="M17" i="93"/>
  <c r="L17" i="93"/>
  <c r="K17" i="93"/>
  <c r="J17" i="93"/>
  <c r="I17" i="93"/>
  <c r="H17" i="93"/>
  <c r="G17" i="93"/>
  <c r="F17" i="93"/>
  <c r="E17" i="93"/>
  <c r="D17" i="93"/>
  <c r="C17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H16" i="93"/>
  <c r="G16" i="93"/>
  <c r="F16" i="93"/>
  <c r="E16" i="93"/>
  <c r="D16" i="93"/>
  <c r="C16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H15" i="93"/>
  <c r="G15" i="93"/>
  <c r="F15" i="93"/>
  <c r="E15" i="93"/>
  <c r="D15" i="93"/>
  <c r="C15" i="93"/>
  <c r="X14" i="93"/>
  <c r="W14" i="93"/>
  <c r="V14" i="93"/>
  <c r="U14" i="93"/>
  <c r="T14" i="93"/>
  <c r="S14" i="93"/>
  <c r="R14" i="93"/>
  <c r="Q14" i="93"/>
  <c r="P14" i="93"/>
  <c r="O14" i="93"/>
  <c r="N14" i="93"/>
  <c r="M14" i="93"/>
  <c r="L14" i="93"/>
  <c r="K14" i="93"/>
  <c r="J14" i="93"/>
  <c r="I14" i="93"/>
  <c r="H14" i="93"/>
  <c r="G14" i="93"/>
  <c r="F14" i="93"/>
  <c r="E14" i="93"/>
  <c r="D14" i="93"/>
  <c r="C14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H13" i="93"/>
  <c r="G13" i="93"/>
  <c r="F13" i="93"/>
  <c r="E13" i="93"/>
  <c r="D13" i="93"/>
  <c r="C13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H12" i="93"/>
  <c r="G12" i="93"/>
  <c r="F12" i="93"/>
  <c r="E12" i="93"/>
  <c r="D12" i="93"/>
  <c r="C12" i="93"/>
  <c r="X11" i="93"/>
  <c r="W11" i="93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H11" i="93"/>
  <c r="G11" i="93"/>
  <c r="F11" i="93"/>
  <c r="E11" i="93"/>
  <c r="D11" i="93"/>
  <c r="C11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H9" i="93"/>
  <c r="G9" i="93"/>
  <c r="F9" i="93"/>
  <c r="E9" i="93"/>
  <c r="D9" i="93"/>
  <c r="C9" i="93"/>
  <c r="X8" i="93"/>
  <c r="W8" i="93"/>
  <c r="V8" i="93"/>
  <c r="U8" i="93"/>
  <c r="T8" i="93"/>
  <c r="S8" i="93"/>
  <c r="R8" i="93"/>
  <c r="Q8" i="93"/>
  <c r="P8" i="93"/>
  <c r="O8" i="93"/>
  <c r="N8" i="93"/>
  <c r="M8" i="93"/>
  <c r="L8" i="93"/>
  <c r="K8" i="93"/>
  <c r="J8" i="93"/>
  <c r="I8" i="93"/>
  <c r="H8" i="93"/>
  <c r="G8" i="93"/>
  <c r="F8" i="93"/>
  <c r="E8" i="93"/>
  <c r="D8" i="93"/>
  <c r="C8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H7" i="93"/>
  <c r="G7" i="93"/>
  <c r="F7" i="93"/>
  <c r="E7" i="93"/>
  <c r="D7" i="93"/>
  <c r="C7" i="93"/>
  <c r="X6" i="93"/>
  <c r="W6" i="93"/>
  <c r="V6" i="93"/>
  <c r="U6" i="93"/>
  <c r="T6" i="93"/>
  <c r="S6" i="93"/>
  <c r="R6" i="93"/>
  <c r="Q6" i="93"/>
  <c r="P6" i="93"/>
  <c r="O6" i="93"/>
  <c r="N6" i="93"/>
  <c r="M6" i="93"/>
  <c r="L6" i="93"/>
  <c r="K6" i="93"/>
  <c r="J6" i="93"/>
  <c r="I6" i="93"/>
  <c r="H6" i="93"/>
  <c r="G6" i="93"/>
  <c r="F6" i="93"/>
  <c r="E6" i="93"/>
  <c r="D6" i="93"/>
  <c r="C6" i="93"/>
  <c r="X5" i="93"/>
  <c r="W5" i="93"/>
  <c r="V5" i="93"/>
  <c r="U5" i="93"/>
  <c r="T5" i="93"/>
  <c r="S5" i="93"/>
  <c r="R5" i="93"/>
  <c r="Q5" i="93"/>
  <c r="P5" i="93"/>
  <c r="O5" i="93"/>
  <c r="N5" i="93"/>
  <c r="M5" i="93"/>
  <c r="L5" i="93"/>
  <c r="K5" i="93"/>
  <c r="J5" i="93"/>
  <c r="I5" i="93"/>
  <c r="H5" i="93"/>
  <c r="G5" i="93"/>
  <c r="F5" i="93"/>
  <c r="E5" i="93"/>
  <c r="D5" i="93"/>
  <c r="C5" i="93"/>
  <c r="X4" i="93"/>
  <c r="W4" i="93"/>
  <c r="V4" i="93"/>
  <c r="U4" i="93"/>
  <c r="T4" i="93"/>
  <c r="S4" i="93"/>
  <c r="R4" i="93"/>
  <c r="Q4" i="93"/>
  <c r="P4" i="93"/>
  <c r="O4" i="93"/>
  <c r="N4" i="93"/>
  <c r="M4" i="93"/>
  <c r="L4" i="93"/>
  <c r="K4" i="93"/>
  <c r="J4" i="93"/>
  <c r="I4" i="93"/>
  <c r="H4" i="93"/>
  <c r="G4" i="93"/>
  <c r="F4" i="93"/>
  <c r="E4" i="93"/>
  <c r="D4" i="93"/>
  <c r="C4" i="93"/>
  <c r="X3" i="93"/>
  <c r="W3" i="93"/>
  <c r="V3" i="93"/>
  <c r="U3" i="93"/>
  <c r="T3" i="93"/>
  <c r="S3" i="93"/>
  <c r="R3" i="93"/>
  <c r="Q3" i="93"/>
  <c r="P3" i="93"/>
  <c r="O3" i="93"/>
  <c r="N3" i="93"/>
  <c r="M3" i="93"/>
  <c r="L3" i="93"/>
  <c r="K3" i="93"/>
  <c r="J3" i="93"/>
  <c r="I3" i="93"/>
  <c r="H3" i="93"/>
  <c r="G3" i="93"/>
  <c r="F3" i="93"/>
  <c r="E3" i="93"/>
  <c r="D3" i="93"/>
  <c r="C3" i="93"/>
  <c r="X29" i="111"/>
  <c r="W29" i="111"/>
  <c r="V29" i="111"/>
  <c r="U29" i="111"/>
  <c r="T29" i="111"/>
  <c r="S29" i="111"/>
  <c r="R29" i="111"/>
  <c r="Q29" i="111"/>
  <c r="P29" i="111"/>
  <c r="O29" i="111"/>
  <c r="N29" i="111"/>
  <c r="M29" i="111"/>
  <c r="L29" i="111"/>
  <c r="K29" i="111"/>
  <c r="J29" i="111"/>
  <c r="I29" i="111"/>
  <c r="H29" i="111"/>
  <c r="G29" i="111"/>
  <c r="F29" i="111"/>
  <c r="E29" i="111"/>
  <c r="D29" i="111"/>
  <c r="C29" i="111"/>
  <c r="X28" i="111"/>
  <c r="W28" i="111"/>
  <c r="V28" i="111"/>
  <c r="U28" i="111"/>
  <c r="T28" i="111"/>
  <c r="S28" i="111"/>
  <c r="R28" i="111"/>
  <c r="Q28" i="111"/>
  <c r="P28" i="111"/>
  <c r="O28" i="111"/>
  <c r="N28" i="111"/>
  <c r="M28" i="111"/>
  <c r="L28" i="111"/>
  <c r="K28" i="111"/>
  <c r="J28" i="111"/>
  <c r="I28" i="111"/>
  <c r="H28" i="111"/>
  <c r="G28" i="111"/>
  <c r="F28" i="111"/>
  <c r="E28" i="111"/>
  <c r="D28" i="111"/>
  <c r="C28" i="111"/>
  <c r="X27" i="111"/>
  <c r="W27" i="111"/>
  <c r="V27" i="111"/>
  <c r="U27" i="111"/>
  <c r="T27" i="111"/>
  <c r="S27" i="111"/>
  <c r="R27" i="111"/>
  <c r="Q27" i="111"/>
  <c r="P27" i="111"/>
  <c r="O27" i="111"/>
  <c r="N27" i="111"/>
  <c r="M27" i="111"/>
  <c r="L27" i="111"/>
  <c r="K27" i="111"/>
  <c r="J27" i="111"/>
  <c r="I27" i="111"/>
  <c r="H27" i="111"/>
  <c r="G27" i="111"/>
  <c r="F27" i="111"/>
  <c r="E27" i="111"/>
  <c r="D27" i="111"/>
  <c r="C27" i="111"/>
  <c r="X25" i="111"/>
  <c r="W25" i="111"/>
  <c r="V25" i="111"/>
  <c r="U25" i="111"/>
  <c r="T25" i="111"/>
  <c r="S25" i="111"/>
  <c r="R25" i="111"/>
  <c r="Q25" i="111"/>
  <c r="P25" i="111"/>
  <c r="O25" i="111"/>
  <c r="N25" i="111"/>
  <c r="M25" i="111"/>
  <c r="L25" i="111"/>
  <c r="K25" i="111"/>
  <c r="J25" i="111"/>
  <c r="I25" i="111"/>
  <c r="H25" i="111"/>
  <c r="G25" i="111"/>
  <c r="F25" i="111"/>
  <c r="E25" i="111"/>
  <c r="D25" i="111"/>
  <c r="C25" i="111"/>
  <c r="X24" i="111"/>
  <c r="W24" i="111"/>
  <c r="V24" i="111"/>
  <c r="U24" i="111"/>
  <c r="T24" i="111"/>
  <c r="S24" i="111"/>
  <c r="R24" i="111"/>
  <c r="Q24" i="111"/>
  <c r="P24" i="111"/>
  <c r="O24" i="111"/>
  <c r="N24" i="111"/>
  <c r="M24" i="111"/>
  <c r="L24" i="111"/>
  <c r="K24" i="111"/>
  <c r="J24" i="111"/>
  <c r="I24" i="111"/>
  <c r="H24" i="111"/>
  <c r="G24" i="111"/>
  <c r="F24" i="111"/>
  <c r="E24" i="111"/>
  <c r="D24" i="111"/>
  <c r="C24" i="111"/>
  <c r="X23" i="111"/>
  <c r="W23" i="111"/>
  <c r="V23" i="111"/>
  <c r="U23" i="111"/>
  <c r="T23" i="111"/>
  <c r="S23" i="111"/>
  <c r="R23" i="111"/>
  <c r="Q23" i="111"/>
  <c r="P23" i="111"/>
  <c r="O23" i="111"/>
  <c r="N23" i="111"/>
  <c r="M23" i="111"/>
  <c r="L23" i="111"/>
  <c r="K23" i="111"/>
  <c r="J23" i="111"/>
  <c r="I23" i="111"/>
  <c r="H23" i="111"/>
  <c r="G23" i="111"/>
  <c r="F23" i="111"/>
  <c r="E23" i="111"/>
  <c r="D23" i="111"/>
  <c r="C23" i="111"/>
  <c r="X20" i="111"/>
  <c r="W20" i="111"/>
  <c r="V20" i="111"/>
  <c r="U20" i="111"/>
  <c r="T20" i="111"/>
  <c r="S20" i="111"/>
  <c r="R20" i="111"/>
  <c r="Q20" i="111"/>
  <c r="P20" i="111"/>
  <c r="O20" i="111"/>
  <c r="N20" i="111"/>
  <c r="M20" i="111"/>
  <c r="L20" i="111"/>
  <c r="K20" i="111"/>
  <c r="J20" i="111"/>
  <c r="I20" i="111"/>
  <c r="H20" i="111"/>
  <c r="G20" i="111"/>
  <c r="F20" i="111"/>
  <c r="E20" i="111"/>
  <c r="D20" i="111"/>
  <c r="C20" i="111"/>
  <c r="X19" i="111"/>
  <c r="X21" i="111"/>
  <c r="W19" i="111"/>
  <c r="W21" i="111"/>
  <c r="V19" i="111"/>
  <c r="V21" i="111"/>
  <c r="U19" i="111"/>
  <c r="U21" i="111"/>
  <c r="T19" i="111"/>
  <c r="T21" i="111"/>
  <c r="S19" i="111"/>
  <c r="S21" i="111"/>
  <c r="R19" i="111"/>
  <c r="R21" i="111"/>
  <c r="Q19" i="111"/>
  <c r="Q21" i="111"/>
  <c r="P19" i="111"/>
  <c r="P21" i="111"/>
  <c r="O19" i="111"/>
  <c r="O21" i="111"/>
  <c r="N19" i="111"/>
  <c r="N21" i="111"/>
  <c r="M19" i="111"/>
  <c r="M21" i="111"/>
  <c r="L19" i="111"/>
  <c r="L21" i="111"/>
  <c r="K19" i="111"/>
  <c r="K21" i="111"/>
  <c r="J19" i="111"/>
  <c r="J21" i="111"/>
  <c r="I19" i="111"/>
  <c r="I21" i="111"/>
  <c r="H19" i="111"/>
  <c r="H21" i="111"/>
  <c r="G19" i="111"/>
  <c r="G21" i="111"/>
  <c r="F19" i="111"/>
  <c r="F21" i="111"/>
  <c r="E19" i="111"/>
  <c r="E21" i="111"/>
  <c r="D19" i="111"/>
  <c r="D21" i="111"/>
  <c r="C19" i="111"/>
  <c r="C21" i="111"/>
  <c r="X17" i="111"/>
  <c r="W17" i="111"/>
  <c r="V17" i="111"/>
  <c r="U17" i="111"/>
  <c r="T17" i="111"/>
  <c r="S17" i="111"/>
  <c r="R17" i="111"/>
  <c r="Q17" i="111"/>
  <c r="P17" i="111"/>
  <c r="O17" i="111"/>
  <c r="N17" i="111"/>
  <c r="M17" i="111"/>
  <c r="L17" i="111"/>
  <c r="K17" i="111"/>
  <c r="J17" i="111"/>
  <c r="I17" i="111"/>
  <c r="H17" i="111"/>
  <c r="G17" i="111"/>
  <c r="F17" i="111"/>
  <c r="E17" i="111"/>
  <c r="D17" i="111"/>
  <c r="C17" i="111"/>
  <c r="X16" i="111"/>
  <c r="W16" i="111"/>
  <c r="V16" i="111"/>
  <c r="U16" i="111"/>
  <c r="T16" i="111"/>
  <c r="S16" i="111"/>
  <c r="R16" i="111"/>
  <c r="Q16" i="111"/>
  <c r="P16" i="111"/>
  <c r="O16" i="111"/>
  <c r="N16" i="111"/>
  <c r="M16" i="111"/>
  <c r="L16" i="111"/>
  <c r="K16" i="111"/>
  <c r="J16" i="111"/>
  <c r="I16" i="111"/>
  <c r="H16" i="111"/>
  <c r="G16" i="111"/>
  <c r="F16" i="111"/>
  <c r="E16" i="111"/>
  <c r="D16" i="111"/>
  <c r="C16" i="111"/>
  <c r="X15" i="111"/>
  <c r="W15" i="111"/>
  <c r="V15" i="111"/>
  <c r="U15" i="111"/>
  <c r="T15" i="111"/>
  <c r="S15" i="111"/>
  <c r="R15" i="111"/>
  <c r="Q15" i="111"/>
  <c r="P15" i="111"/>
  <c r="O15" i="111"/>
  <c r="N15" i="111"/>
  <c r="M15" i="111"/>
  <c r="L15" i="111"/>
  <c r="K15" i="111"/>
  <c r="J15" i="111"/>
  <c r="I15" i="111"/>
  <c r="H15" i="111"/>
  <c r="G15" i="111"/>
  <c r="F15" i="111"/>
  <c r="E15" i="111"/>
  <c r="D15" i="111"/>
  <c r="C15" i="111"/>
  <c r="X14" i="111"/>
  <c r="W14" i="111"/>
  <c r="V14" i="111"/>
  <c r="U14" i="111"/>
  <c r="T14" i="111"/>
  <c r="S14" i="111"/>
  <c r="R14" i="111"/>
  <c r="Q14" i="111"/>
  <c r="P14" i="111"/>
  <c r="O14" i="111"/>
  <c r="N14" i="111"/>
  <c r="M14" i="111"/>
  <c r="L14" i="111"/>
  <c r="K14" i="111"/>
  <c r="J14" i="111"/>
  <c r="I14" i="111"/>
  <c r="H14" i="111"/>
  <c r="G14" i="111"/>
  <c r="F14" i="111"/>
  <c r="E14" i="111"/>
  <c r="D14" i="111"/>
  <c r="C14" i="111"/>
  <c r="X13" i="111"/>
  <c r="W13" i="111"/>
  <c r="V13" i="111"/>
  <c r="U13" i="111"/>
  <c r="T13" i="111"/>
  <c r="S13" i="111"/>
  <c r="R13" i="111"/>
  <c r="Q13" i="111"/>
  <c r="P13" i="111"/>
  <c r="O13" i="111"/>
  <c r="N13" i="111"/>
  <c r="M13" i="111"/>
  <c r="L13" i="111"/>
  <c r="K13" i="111"/>
  <c r="J13" i="111"/>
  <c r="I13" i="111"/>
  <c r="H13" i="111"/>
  <c r="G13" i="111"/>
  <c r="F13" i="111"/>
  <c r="E13" i="111"/>
  <c r="D13" i="111"/>
  <c r="C13" i="111"/>
  <c r="X12" i="111"/>
  <c r="W12" i="111"/>
  <c r="V12" i="111"/>
  <c r="U12" i="111"/>
  <c r="T12" i="111"/>
  <c r="S12" i="111"/>
  <c r="R12" i="111"/>
  <c r="Q12" i="111"/>
  <c r="P12" i="111"/>
  <c r="O12" i="111"/>
  <c r="N12" i="111"/>
  <c r="M12" i="111"/>
  <c r="L12" i="111"/>
  <c r="K12" i="111"/>
  <c r="J12" i="111"/>
  <c r="I12" i="111"/>
  <c r="H12" i="111"/>
  <c r="G12" i="111"/>
  <c r="F12" i="111"/>
  <c r="E12" i="111"/>
  <c r="D12" i="111"/>
  <c r="C12" i="111"/>
  <c r="X11" i="111"/>
  <c r="W11" i="111"/>
  <c r="V11" i="111"/>
  <c r="U11" i="111"/>
  <c r="T11" i="111"/>
  <c r="S11" i="111"/>
  <c r="R11" i="111"/>
  <c r="Q11" i="111"/>
  <c r="P11" i="111"/>
  <c r="O11" i="111"/>
  <c r="N11" i="111"/>
  <c r="M11" i="111"/>
  <c r="L11" i="111"/>
  <c r="K11" i="111"/>
  <c r="J11" i="111"/>
  <c r="I11" i="111"/>
  <c r="H11" i="111"/>
  <c r="G11" i="111"/>
  <c r="F11" i="111"/>
  <c r="E11" i="111"/>
  <c r="D11" i="111"/>
  <c r="C11" i="111"/>
  <c r="X9" i="111"/>
  <c r="W9" i="111"/>
  <c r="V9" i="111"/>
  <c r="U9" i="111"/>
  <c r="T9" i="111"/>
  <c r="S9" i="111"/>
  <c r="R9" i="111"/>
  <c r="Q9" i="111"/>
  <c r="P9" i="111"/>
  <c r="O9" i="111"/>
  <c r="N9" i="111"/>
  <c r="M9" i="111"/>
  <c r="L9" i="111"/>
  <c r="K9" i="111"/>
  <c r="J9" i="111"/>
  <c r="I9" i="111"/>
  <c r="H9" i="111"/>
  <c r="G9" i="111"/>
  <c r="F9" i="111"/>
  <c r="E9" i="111"/>
  <c r="D9" i="111"/>
  <c r="C9" i="111"/>
  <c r="X8" i="111"/>
  <c r="W8" i="111"/>
  <c r="V8" i="111"/>
  <c r="U8" i="111"/>
  <c r="T8" i="111"/>
  <c r="S8" i="111"/>
  <c r="R8" i="111"/>
  <c r="Q8" i="111"/>
  <c r="P8" i="111"/>
  <c r="O8" i="111"/>
  <c r="N8" i="111"/>
  <c r="M8" i="111"/>
  <c r="L8" i="111"/>
  <c r="K8" i="111"/>
  <c r="J8" i="111"/>
  <c r="I8" i="111"/>
  <c r="H8" i="111"/>
  <c r="G8" i="111"/>
  <c r="F8" i="111"/>
  <c r="E8" i="111"/>
  <c r="D8" i="111"/>
  <c r="C8" i="111"/>
  <c r="X7" i="111"/>
  <c r="W7" i="111"/>
  <c r="V7" i="111"/>
  <c r="U7" i="111"/>
  <c r="T7" i="111"/>
  <c r="S7" i="111"/>
  <c r="R7" i="111"/>
  <c r="Q7" i="111"/>
  <c r="P7" i="111"/>
  <c r="O7" i="111"/>
  <c r="N7" i="111"/>
  <c r="M7" i="111"/>
  <c r="L7" i="111"/>
  <c r="K7" i="111"/>
  <c r="J7" i="111"/>
  <c r="I7" i="111"/>
  <c r="H7" i="111"/>
  <c r="G7" i="111"/>
  <c r="F7" i="111"/>
  <c r="E7" i="111"/>
  <c r="D7" i="111"/>
  <c r="C7" i="111"/>
  <c r="X6" i="111"/>
  <c r="W6" i="111"/>
  <c r="V6" i="111"/>
  <c r="U6" i="111"/>
  <c r="T6" i="111"/>
  <c r="S6" i="111"/>
  <c r="R6" i="111"/>
  <c r="Q6" i="111"/>
  <c r="P6" i="111"/>
  <c r="O6" i="111"/>
  <c r="N6" i="111"/>
  <c r="M6" i="111"/>
  <c r="L6" i="111"/>
  <c r="K6" i="111"/>
  <c r="J6" i="111"/>
  <c r="I6" i="111"/>
  <c r="H6" i="111"/>
  <c r="G6" i="111"/>
  <c r="F6" i="111"/>
  <c r="E6" i="111"/>
  <c r="D6" i="111"/>
  <c r="C6" i="111"/>
  <c r="X5" i="111"/>
  <c r="W5" i="111"/>
  <c r="V5" i="111"/>
  <c r="U5" i="111"/>
  <c r="T5" i="111"/>
  <c r="S5" i="111"/>
  <c r="R5" i="111"/>
  <c r="Q5" i="111"/>
  <c r="P5" i="111"/>
  <c r="O5" i="111"/>
  <c r="N5" i="111"/>
  <c r="M5" i="111"/>
  <c r="L5" i="111"/>
  <c r="K5" i="111"/>
  <c r="J5" i="111"/>
  <c r="I5" i="111"/>
  <c r="H5" i="111"/>
  <c r="G5" i="111"/>
  <c r="F5" i="111"/>
  <c r="E5" i="111"/>
  <c r="D5" i="111"/>
  <c r="C5" i="111"/>
  <c r="X4" i="111"/>
  <c r="W4" i="111"/>
  <c r="V4" i="111"/>
  <c r="U4" i="111"/>
  <c r="T4" i="111"/>
  <c r="S4" i="111"/>
  <c r="R4" i="111"/>
  <c r="Q4" i="111"/>
  <c r="P4" i="111"/>
  <c r="O4" i="111"/>
  <c r="N4" i="111"/>
  <c r="M4" i="111"/>
  <c r="L4" i="111"/>
  <c r="K4" i="111"/>
  <c r="J4" i="111"/>
  <c r="I4" i="111"/>
  <c r="H4" i="111"/>
  <c r="G4" i="111"/>
  <c r="F4" i="111"/>
  <c r="E4" i="111"/>
  <c r="D4" i="111"/>
  <c r="C4" i="111"/>
  <c r="X3" i="111"/>
  <c r="W3" i="111"/>
  <c r="V3" i="111"/>
  <c r="U3" i="111"/>
  <c r="T3" i="111"/>
  <c r="S3" i="111"/>
  <c r="R3" i="111"/>
  <c r="Q3" i="111"/>
  <c r="P3" i="111"/>
  <c r="O3" i="111"/>
  <c r="N3" i="111"/>
  <c r="M3" i="111"/>
  <c r="L3" i="111"/>
  <c r="K3" i="111"/>
  <c r="J3" i="111"/>
  <c r="I3" i="111"/>
  <c r="H3" i="111"/>
  <c r="G3" i="111"/>
  <c r="F3" i="111"/>
  <c r="E3" i="111"/>
  <c r="D3" i="111"/>
  <c r="C3" i="111"/>
  <c r="X29" i="109"/>
  <c r="W29" i="109"/>
  <c r="V29" i="109"/>
  <c r="U29" i="109"/>
  <c r="T29" i="109"/>
  <c r="S29" i="109"/>
  <c r="R29" i="109"/>
  <c r="Q29" i="109"/>
  <c r="P29" i="109"/>
  <c r="O29" i="109"/>
  <c r="N29" i="109"/>
  <c r="M29" i="109"/>
  <c r="L29" i="109"/>
  <c r="K29" i="109"/>
  <c r="J29" i="109"/>
  <c r="I29" i="109"/>
  <c r="H29" i="109"/>
  <c r="G29" i="109"/>
  <c r="F29" i="109"/>
  <c r="E29" i="109"/>
  <c r="D29" i="109"/>
  <c r="C29" i="109"/>
  <c r="X28" i="109"/>
  <c r="W28" i="109"/>
  <c r="V28" i="109"/>
  <c r="U28" i="109"/>
  <c r="T28" i="109"/>
  <c r="S28" i="109"/>
  <c r="R28" i="109"/>
  <c r="Q28" i="109"/>
  <c r="P28" i="109"/>
  <c r="O28" i="109"/>
  <c r="N28" i="109"/>
  <c r="M28" i="109"/>
  <c r="L28" i="109"/>
  <c r="K28" i="109"/>
  <c r="J28" i="109"/>
  <c r="I28" i="109"/>
  <c r="H28" i="109"/>
  <c r="G28" i="109"/>
  <c r="F28" i="109"/>
  <c r="E28" i="109"/>
  <c r="D28" i="109"/>
  <c r="C28" i="109"/>
  <c r="X27" i="109"/>
  <c r="W27" i="109"/>
  <c r="V27" i="109"/>
  <c r="U27" i="109"/>
  <c r="T27" i="109"/>
  <c r="S27" i="109"/>
  <c r="R27" i="109"/>
  <c r="Q27" i="109"/>
  <c r="P27" i="109"/>
  <c r="O27" i="109"/>
  <c r="N27" i="109"/>
  <c r="M27" i="109"/>
  <c r="L27" i="109"/>
  <c r="K27" i="109"/>
  <c r="J27" i="109"/>
  <c r="I27" i="109"/>
  <c r="H27" i="109"/>
  <c r="G27" i="109"/>
  <c r="F27" i="109"/>
  <c r="E27" i="109"/>
  <c r="D27" i="109"/>
  <c r="C27" i="109"/>
  <c r="X25" i="109"/>
  <c r="W25" i="109"/>
  <c r="V25" i="109"/>
  <c r="U25" i="109"/>
  <c r="T25" i="109"/>
  <c r="S25" i="109"/>
  <c r="R25" i="109"/>
  <c r="Q25" i="109"/>
  <c r="P25" i="109"/>
  <c r="O25" i="109"/>
  <c r="N25" i="109"/>
  <c r="M25" i="109"/>
  <c r="L25" i="109"/>
  <c r="K25" i="109"/>
  <c r="J25" i="109"/>
  <c r="I25" i="109"/>
  <c r="H25" i="109"/>
  <c r="G25" i="109"/>
  <c r="F25" i="109"/>
  <c r="E25" i="109"/>
  <c r="D25" i="109"/>
  <c r="C25" i="109"/>
  <c r="X24" i="109"/>
  <c r="W24" i="109"/>
  <c r="V24" i="109"/>
  <c r="U24" i="109"/>
  <c r="T24" i="109"/>
  <c r="S24" i="109"/>
  <c r="R24" i="109"/>
  <c r="Q24" i="109"/>
  <c r="P24" i="109"/>
  <c r="O24" i="109"/>
  <c r="N24" i="109"/>
  <c r="M24" i="109"/>
  <c r="L24" i="109"/>
  <c r="K24" i="109"/>
  <c r="J24" i="109"/>
  <c r="I24" i="109"/>
  <c r="H24" i="109"/>
  <c r="G24" i="109"/>
  <c r="F24" i="109"/>
  <c r="E24" i="109"/>
  <c r="D24" i="109"/>
  <c r="C24" i="109"/>
  <c r="X23" i="109"/>
  <c r="W23" i="109"/>
  <c r="V23" i="109"/>
  <c r="U23" i="109"/>
  <c r="T23" i="109"/>
  <c r="S23" i="109"/>
  <c r="R23" i="109"/>
  <c r="Q23" i="109"/>
  <c r="P23" i="109"/>
  <c r="O23" i="109"/>
  <c r="N23" i="109"/>
  <c r="M23" i="109"/>
  <c r="L23" i="109"/>
  <c r="K23" i="109"/>
  <c r="J23" i="109"/>
  <c r="I23" i="109"/>
  <c r="H23" i="109"/>
  <c r="G23" i="109"/>
  <c r="F23" i="109"/>
  <c r="E23" i="109"/>
  <c r="D23" i="109"/>
  <c r="C23" i="109"/>
  <c r="X20" i="109"/>
  <c r="W20" i="109"/>
  <c r="V20" i="109"/>
  <c r="U20" i="109"/>
  <c r="T20" i="109"/>
  <c r="S20" i="109"/>
  <c r="R20" i="109"/>
  <c r="Q20" i="109"/>
  <c r="P20" i="109"/>
  <c r="O20" i="109"/>
  <c r="N20" i="109"/>
  <c r="M20" i="109"/>
  <c r="L20" i="109"/>
  <c r="K20" i="109"/>
  <c r="J20" i="109"/>
  <c r="I20" i="109"/>
  <c r="H20" i="109"/>
  <c r="G20" i="109"/>
  <c r="F20" i="109"/>
  <c r="E20" i="109"/>
  <c r="D20" i="109"/>
  <c r="C20" i="109"/>
  <c r="X19" i="109"/>
  <c r="X21" i="109"/>
  <c r="W19" i="109"/>
  <c r="W21" i="109"/>
  <c r="V19" i="109"/>
  <c r="V21" i="109"/>
  <c r="U19" i="109"/>
  <c r="U21" i="109"/>
  <c r="T19" i="109"/>
  <c r="T21" i="109"/>
  <c r="S19" i="109"/>
  <c r="S21" i="109"/>
  <c r="R19" i="109"/>
  <c r="R21" i="109"/>
  <c r="Q19" i="109"/>
  <c r="Q21" i="109"/>
  <c r="P19" i="109"/>
  <c r="P21" i="109"/>
  <c r="O19" i="109"/>
  <c r="O21" i="109"/>
  <c r="N19" i="109"/>
  <c r="N21" i="109"/>
  <c r="M19" i="109"/>
  <c r="M21" i="109"/>
  <c r="L19" i="109"/>
  <c r="L21" i="109"/>
  <c r="K19" i="109"/>
  <c r="K21" i="109"/>
  <c r="J19" i="109"/>
  <c r="J21" i="109"/>
  <c r="I19" i="109"/>
  <c r="I21" i="109"/>
  <c r="H19" i="109"/>
  <c r="H21" i="109"/>
  <c r="G19" i="109"/>
  <c r="G21" i="109"/>
  <c r="F19" i="109"/>
  <c r="F21" i="109"/>
  <c r="E19" i="109"/>
  <c r="E21" i="109"/>
  <c r="D19" i="109"/>
  <c r="D21" i="109"/>
  <c r="C19" i="109"/>
  <c r="C21" i="109"/>
  <c r="X17" i="109"/>
  <c r="W17" i="109"/>
  <c r="V17" i="109"/>
  <c r="U17" i="109"/>
  <c r="T17" i="109"/>
  <c r="S17" i="109"/>
  <c r="R17" i="109"/>
  <c r="Q17" i="109"/>
  <c r="P17" i="109"/>
  <c r="O17" i="109"/>
  <c r="N17" i="109"/>
  <c r="M17" i="109"/>
  <c r="L17" i="109"/>
  <c r="K17" i="109"/>
  <c r="J17" i="109"/>
  <c r="I17" i="109"/>
  <c r="H17" i="109"/>
  <c r="G17" i="109"/>
  <c r="F17" i="109"/>
  <c r="E17" i="109"/>
  <c r="D17" i="109"/>
  <c r="C17" i="109"/>
  <c r="X16" i="109"/>
  <c r="W16" i="109"/>
  <c r="V16" i="109"/>
  <c r="U16" i="109"/>
  <c r="T16" i="109"/>
  <c r="S16" i="109"/>
  <c r="R16" i="109"/>
  <c r="Q16" i="109"/>
  <c r="P16" i="109"/>
  <c r="O16" i="109"/>
  <c r="N16" i="109"/>
  <c r="M16" i="109"/>
  <c r="L16" i="109"/>
  <c r="K16" i="109"/>
  <c r="J16" i="109"/>
  <c r="I16" i="109"/>
  <c r="H16" i="109"/>
  <c r="G16" i="109"/>
  <c r="F16" i="109"/>
  <c r="E16" i="109"/>
  <c r="D16" i="109"/>
  <c r="C16" i="109"/>
  <c r="X15" i="109"/>
  <c r="W15" i="109"/>
  <c r="V15" i="109"/>
  <c r="U15" i="109"/>
  <c r="T15" i="109"/>
  <c r="S15" i="109"/>
  <c r="R15" i="109"/>
  <c r="Q15" i="109"/>
  <c r="P15" i="109"/>
  <c r="O15" i="109"/>
  <c r="N15" i="109"/>
  <c r="M15" i="109"/>
  <c r="L15" i="109"/>
  <c r="K15" i="109"/>
  <c r="J15" i="109"/>
  <c r="I15" i="109"/>
  <c r="H15" i="109"/>
  <c r="G15" i="109"/>
  <c r="F15" i="109"/>
  <c r="E15" i="109"/>
  <c r="D15" i="109"/>
  <c r="C15" i="109"/>
  <c r="X14" i="109"/>
  <c r="W14" i="109"/>
  <c r="V14" i="109"/>
  <c r="U14" i="109"/>
  <c r="T14" i="109"/>
  <c r="S14" i="109"/>
  <c r="R14" i="109"/>
  <c r="Q14" i="109"/>
  <c r="P14" i="109"/>
  <c r="O14" i="109"/>
  <c r="N14" i="109"/>
  <c r="M14" i="109"/>
  <c r="L14" i="109"/>
  <c r="K14" i="109"/>
  <c r="J14" i="109"/>
  <c r="I14" i="109"/>
  <c r="H14" i="109"/>
  <c r="G14" i="109"/>
  <c r="F14" i="109"/>
  <c r="E14" i="109"/>
  <c r="D14" i="109"/>
  <c r="C14" i="109"/>
  <c r="X13" i="109"/>
  <c r="W13" i="109"/>
  <c r="V13" i="109"/>
  <c r="U13" i="109"/>
  <c r="T13" i="109"/>
  <c r="S13" i="109"/>
  <c r="R13" i="109"/>
  <c r="Q13" i="109"/>
  <c r="P13" i="109"/>
  <c r="O13" i="109"/>
  <c r="N13" i="109"/>
  <c r="M13" i="109"/>
  <c r="L13" i="109"/>
  <c r="K13" i="109"/>
  <c r="J13" i="109"/>
  <c r="I13" i="109"/>
  <c r="H13" i="109"/>
  <c r="G13" i="109"/>
  <c r="F13" i="109"/>
  <c r="E13" i="109"/>
  <c r="D13" i="109"/>
  <c r="C13" i="109"/>
  <c r="X12" i="109"/>
  <c r="W12" i="109"/>
  <c r="V12" i="109"/>
  <c r="U12" i="109"/>
  <c r="T12" i="109"/>
  <c r="S12" i="109"/>
  <c r="R12" i="109"/>
  <c r="Q12" i="109"/>
  <c r="P12" i="109"/>
  <c r="O12" i="109"/>
  <c r="N12" i="109"/>
  <c r="M12" i="109"/>
  <c r="L12" i="109"/>
  <c r="K12" i="109"/>
  <c r="J12" i="109"/>
  <c r="I12" i="109"/>
  <c r="H12" i="109"/>
  <c r="G12" i="109"/>
  <c r="F12" i="109"/>
  <c r="E12" i="109"/>
  <c r="D12" i="109"/>
  <c r="C12" i="109"/>
  <c r="X11" i="109"/>
  <c r="W11" i="109"/>
  <c r="V11" i="109"/>
  <c r="U11" i="109"/>
  <c r="T11" i="109"/>
  <c r="S11" i="109"/>
  <c r="R11" i="109"/>
  <c r="Q11" i="109"/>
  <c r="P11" i="109"/>
  <c r="O11" i="109"/>
  <c r="N11" i="109"/>
  <c r="M11" i="109"/>
  <c r="L11" i="109"/>
  <c r="K11" i="109"/>
  <c r="J11" i="109"/>
  <c r="I11" i="109"/>
  <c r="H11" i="109"/>
  <c r="G11" i="109"/>
  <c r="F11" i="109"/>
  <c r="E11" i="109"/>
  <c r="D11" i="109"/>
  <c r="C11" i="109"/>
  <c r="X9" i="109"/>
  <c r="W9" i="109"/>
  <c r="V9" i="109"/>
  <c r="U9" i="109"/>
  <c r="T9" i="109"/>
  <c r="S9" i="109"/>
  <c r="R9" i="109"/>
  <c r="Q9" i="109"/>
  <c r="P9" i="109"/>
  <c r="O9" i="109"/>
  <c r="N9" i="109"/>
  <c r="M9" i="109"/>
  <c r="L9" i="109"/>
  <c r="K9" i="109"/>
  <c r="J9" i="109"/>
  <c r="I9" i="109"/>
  <c r="H9" i="109"/>
  <c r="G9" i="109"/>
  <c r="F9" i="109"/>
  <c r="E9" i="109"/>
  <c r="D9" i="109"/>
  <c r="C9" i="109"/>
  <c r="X8" i="109"/>
  <c r="W8" i="109"/>
  <c r="V8" i="109"/>
  <c r="U8" i="109"/>
  <c r="T8" i="109"/>
  <c r="S8" i="109"/>
  <c r="R8" i="109"/>
  <c r="Q8" i="109"/>
  <c r="P8" i="109"/>
  <c r="O8" i="109"/>
  <c r="N8" i="109"/>
  <c r="M8" i="109"/>
  <c r="L8" i="109"/>
  <c r="K8" i="109"/>
  <c r="J8" i="109"/>
  <c r="I8" i="109"/>
  <c r="H8" i="109"/>
  <c r="G8" i="109"/>
  <c r="F8" i="109"/>
  <c r="E8" i="109"/>
  <c r="D8" i="109"/>
  <c r="C8" i="109"/>
  <c r="X7" i="109"/>
  <c r="W7" i="109"/>
  <c r="V7" i="109"/>
  <c r="U7" i="109"/>
  <c r="T7" i="109"/>
  <c r="S7" i="109"/>
  <c r="R7" i="109"/>
  <c r="Q7" i="109"/>
  <c r="P7" i="109"/>
  <c r="O7" i="109"/>
  <c r="N7" i="109"/>
  <c r="M7" i="109"/>
  <c r="L7" i="109"/>
  <c r="K7" i="109"/>
  <c r="J7" i="109"/>
  <c r="I7" i="109"/>
  <c r="H7" i="109"/>
  <c r="G7" i="109"/>
  <c r="F7" i="109"/>
  <c r="E7" i="109"/>
  <c r="D7" i="109"/>
  <c r="C7" i="109"/>
  <c r="X6" i="109"/>
  <c r="W6" i="109"/>
  <c r="V6" i="109"/>
  <c r="U6" i="109"/>
  <c r="T6" i="109"/>
  <c r="S6" i="109"/>
  <c r="R6" i="109"/>
  <c r="Q6" i="109"/>
  <c r="P6" i="109"/>
  <c r="O6" i="109"/>
  <c r="N6" i="109"/>
  <c r="M6" i="109"/>
  <c r="L6" i="109"/>
  <c r="K6" i="109"/>
  <c r="J6" i="109"/>
  <c r="I6" i="109"/>
  <c r="H6" i="109"/>
  <c r="G6" i="109"/>
  <c r="F6" i="109"/>
  <c r="E6" i="109"/>
  <c r="D6" i="109"/>
  <c r="C6" i="109"/>
  <c r="X5" i="109"/>
  <c r="W5" i="109"/>
  <c r="V5" i="109"/>
  <c r="U5" i="109"/>
  <c r="T5" i="109"/>
  <c r="S5" i="109"/>
  <c r="R5" i="109"/>
  <c r="Q5" i="109"/>
  <c r="P5" i="109"/>
  <c r="O5" i="109"/>
  <c r="N5" i="109"/>
  <c r="M5" i="109"/>
  <c r="L5" i="109"/>
  <c r="K5" i="109"/>
  <c r="J5" i="109"/>
  <c r="I5" i="109"/>
  <c r="H5" i="109"/>
  <c r="G5" i="109"/>
  <c r="F5" i="109"/>
  <c r="E5" i="109"/>
  <c r="D5" i="109"/>
  <c r="C5" i="109"/>
  <c r="X4" i="109"/>
  <c r="W4" i="109"/>
  <c r="V4" i="109"/>
  <c r="U4" i="109"/>
  <c r="T4" i="109"/>
  <c r="S4" i="109"/>
  <c r="R4" i="109"/>
  <c r="Q4" i="109"/>
  <c r="P4" i="109"/>
  <c r="O4" i="109"/>
  <c r="N4" i="109"/>
  <c r="M4" i="109"/>
  <c r="L4" i="109"/>
  <c r="K4" i="109"/>
  <c r="J4" i="109"/>
  <c r="I4" i="109"/>
  <c r="H4" i="109"/>
  <c r="G4" i="109"/>
  <c r="F4" i="109"/>
  <c r="E4" i="109"/>
  <c r="D4" i="109"/>
  <c r="C4" i="109"/>
  <c r="X3" i="109"/>
  <c r="W3" i="109"/>
  <c r="V3" i="109"/>
  <c r="U3" i="109"/>
  <c r="T3" i="109"/>
  <c r="S3" i="109"/>
  <c r="R3" i="109"/>
  <c r="Q3" i="109"/>
  <c r="P3" i="109"/>
  <c r="O3" i="109"/>
  <c r="N3" i="109"/>
  <c r="M3" i="109"/>
  <c r="L3" i="109"/>
  <c r="K3" i="109"/>
  <c r="J3" i="109"/>
  <c r="I3" i="109"/>
  <c r="H3" i="109"/>
  <c r="G3" i="109"/>
  <c r="F3" i="109"/>
  <c r="E3" i="109"/>
  <c r="D3" i="109"/>
  <c r="C3" i="109"/>
  <c r="X29" i="92"/>
  <c r="W29" i="92"/>
  <c r="V29" i="92"/>
  <c r="U29" i="92"/>
  <c r="T29" i="92"/>
  <c r="S29" i="92"/>
  <c r="R29" i="92"/>
  <c r="Q29" i="92"/>
  <c r="P29" i="92"/>
  <c r="O29" i="92"/>
  <c r="N29" i="92"/>
  <c r="M29" i="92"/>
  <c r="L29" i="92"/>
  <c r="K29" i="92"/>
  <c r="J29" i="92"/>
  <c r="I29" i="92"/>
  <c r="H29" i="92"/>
  <c r="G29" i="92"/>
  <c r="F29" i="92"/>
  <c r="E29" i="92"/>
  <c r="D29" i="92"/>
  <c r="C29" i="92"/>
  <c r="X28" i="92"/>
  <c r="W28" i="92"/>
  <c r="V28" i="92"/>
  <c r="U28" i="92"/>
  <c r="T28" i="92"/>
  <c r="S28" i="92"/>
  <c r="R28" i="92"/>
  <c r="Q28" i="92"/>
  <c r="P28" i="92"/>
  <c r="O28" i="92"/>
  <c r="N28" i="92"/>
  <c r="M28" i="92"/>
  <c r="L28" i="92"/>
  <c r="K28" i="92"/>
  <c r="J28" i="92"/>
  <c r="I28" i="92"/>
  <c r="H28" i="92"/>
  <c r="G28" i="92"/>
  <c r="F28" i="92"/>
  <c r="E28" i="92"/>
  <c r="D28" i="92"/>
  <c r="C28" i="92"/>
  <c r="X27" i="92"/>
  <c r="W27" i="92"/>
  <c r="V27" i="92"/>
  <c r="U27" i="92"/>
  <c r="T27" i="92"/>
  <c r="S27" i="92"/>
  <c r="R27" i="92"/>
  <c r="Q27" i="92"/>
  <c r="P27" i="92"/>
  <c r="O27" i="92"/>
  <c r="N27" i="92"/>
  <c r="M27" i="92"/>
  <c r="L27" i="92"/>
  <c r="K27" i="92"/>
  <c r="J27" i="92"/>
  <c r="I27" i="92"/>
  <c r="H27" i="92"/>
  <c r="G27" i="92"/>
  <c r="F27" i="92"/>
  <c r="E27" i="92"/>
  <c r="D27" i="92"/>
  <c r="C27" i="92"/>
  <c r="X25" i="92"/>
  <c r="W25" i="92"/>
  <c r="V25" i="92"/>
  <c r="U25" i="92"/>
  <c r="T25" i="92"/>
  <c r="S25" i="92"/>
  <c r="R25" i="92"/>
  <c r="Q25" i="92"/>
  <c r="P25" i="92"/>
  <c r="O25" i="92"/>
  <c r="N25" i="92"/>
  <c r="M25" i="92"/>
  <c r="L25" i="92"/>
  <c r="K25" i="92"/>
  <c r="J25" i="92"/>
  <c r="I25" i="92"/>
  <c r="H25" i="92"/>
  <c r="G25" i="92"/>
  <c r="F25" i="92"/>
  <c r="E25" i="92"/>
  <c r="D25" i="92"/>
  <c r="C25" i="92"/>
  <c r="X24" i="92"/>
  <c r="W24" i="92"/>
  <c r="V24" i="92"/>
  <c r="U24" i="92"/>
  <c r="T24" i="92"/>
  <c r="S24" i="92"/>
  <c r="R24" i="92"/>
  <c r="Q24" i="92"/>
  <c r="P24" i="92"/>
  <c r="O24" i="92"/>
  <c r="N24" i="92"/>
  <c r="M24" i="92"/>
  <c r="L24" i="92"/>
  <c r="K24" i="92"/>
  <c r="J24" i="92"/>
  <c r="I24" i="92"/>
  <c r="H24" i="92"/>
  <c r="G24" i="92"/>
  <c r="F24" i="92"/>
  <c r="E24" i="92"/>
  <c r="D24" i="92"/>
  <c r="C24" i="92"/>
  <c r="X23" i="92"/>
  <c r="W23" i="92"/>
  <c r="V23" i="92"/>
  <c r="U23" i="92"/>
  <c r="T23" i="92"/>
  <c r="S23" i="92"/>
  <c r="R23" i="92"/>
  <c r="Q23" i="92"/>
  <c r="P23" i="92"/>
  <c r="O23" i="92"/>
  <c r="N23" i="92"/>
  <c r="M23" i="92"/>
  <c r="L23" i="92"/>
  <c r="K23" i="92"/>
  <c r="J23" i="92"/>
  <c r="I23" i="92"/>
  <c r="H23" i="92"/>
  <c r="G23" i="92"/>
  <c r="F23" i="92"/>
  <c r="E23" i="92"/>
  <c r="D23" i="92"/>
  <c r="C23" i="92"/>
  <c r="X20" i="92"/>
  <c r="W20" i="92"/>
  <c r="V20" i="92"/>
  <c r="U20" i="92"/>
  <c r="T20" i="92"/>
  <c r="S20" i="92"/>
  <c r="R20" i="92"/>
  <c r="Q20" i="92"/>
  <c r="P20" i="92"/>
  <c r="O20" i="92"/>
  <c r="N20" i="92"/>
  <c r="M20" i="92"/>
  <c r="L20" i="92"/>
  <c r="K20" i="92"/>
  <c r="J20" i="92"/>
  <c r="I20" i="92"/>
  <c r="H20" i="92"/>
  <c r="G20" i="92"/>
  <c r="F20" i="92"/>
  <c r="E20" i="92"/>
  <c r="D20" i="92"/>
  <c r="C20" i="92"/>
  <c r="X19" i="92"/>
  <c r="X21" i="92"/>
  <c r="W19" i="92"/>
  <c r="W21" i="92"/>
  <c r="V19" i="92"/>
  <c r="V21" i="92"/>
  <c r="U19" i="92"/>
  <c r="U21" i="92"/>
  <c r="T19" i="92"/>
  <c r="T21" i="92"/>
  <c r="S19" i="92"/>
  <c r="S21" i="92"/>
  <c r="R19" i="92"/>
  <c r="R21" i="92"/>
  <c r="Q19" i="92"/>
  <c r="Q21" i="92"/>
  <c r="P19" i="92"/>
  <c r="P21" i="92"/>
  <c r="O19" i="92"/>
  <c r="O21" i="92"/>
  <c r="N19" i="92"/>
  <c r="N21" i="92"/>
  <c r="M19" i="92"/>
  <c r="M21" i="92"/>
  <c r="L19" i="92"/>
  <c r="L21" i="92"/>
  <c r="K19" i="92"/>
  <c r="K21" i="92"/>
  <c r="J19" i="92"/>
  <c r="J21" i="92"/>
  <c r="I19" i="92"/>
  <c r="I21" i="92"/>
  <c r="H19" i="92"/>
  <c r="H21" i="92"/>
  <c r="G19" i="92"/>
  <c r="G21" i="92"/>
  <c r="F19" i="92"/>
  <c r="F21" i="92"/>
  <c r="E19" i="92"/>
  <c r="E21" i="92"/>
  <c r="D19" i="92"/>
  <c r="D21" i="92"/>
  <c r="C19" i="92"/>
  <c r="C21" i="92"/>
  <c r="X17" i="92"/>
  <c r="W17" i="92"/>
  <c r="V17" i="92"/>
  <c r="U17" i="92"/>
  <c r="T17" i="92"/>
  <c r="S17" i="92"/>
  <c r="R17" i="92"/>
  <c r="Q17" i="92"/>
  <c r="P17" i="92"/>
  <c r="O17" i="92"/>
  <c r="N17" i="92"/>
  <c r="M17" i="92"/>
  <c r="L17" i="92"/>
  <c r="K17" i="92"/>
  <c r="J17" i="92"/>
  <c r="I17" i="92"/>
  <c r="H17" i="92"/>
  <c r="G17" i="92"/>
  <c r="F17" i="92"/>
  <c r="E17" i="92"/>
  <c r="D17" i="92"/>
  <c r="C17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H16" i="92"/>
  <c r="G16" i="92"/>
  <c r="F16" i="92"/>
  <c r="E16" i="92"/>
  <c r="D16" i="92"/>
  <c r="C16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H15" i="92"/>
  <c r="G15" i="92"/>
  <c r="F15" i="92"/>
  <c r="E15" i="92"/>
  <c r="D15" i="92"/>
  <c r="C15" i="92"/>
  <c r="X14" i="92"/>
  <c r="W14" i="92"/>
  <c r="V14" i="92"/>
  <c r="U14" i="92"/>
  <c r="T14" i="92"/>
  <c r="S14" i="92"/>
  <c r="R14" i="92"/>
  <c r="Q14" i="92"/>
  <c r="P14" i="92"/>
  <c r="O14" i="92"/>
  <c r="N14" i="92"/>
  <c r="M14" i="92"/>
  <c r="L14" i="92"/>
  <c r="K14" i="92"/>
  <c r="J14" i="92"/>
  <c r="I14" i="92"/>
  <c r="H14" i="92"/>
  <c r="G14" i="92"/>
  <c r="F14" i="92"/>
  <c r="E14" i="92"/>
  <c r="D14" i="92"/>
  <c r="C14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H13" i="92"/>
  <c r="G13" i="92"/>
  <c r="F13" i="92"/>
  <c r="E13" i="92"/>
  <c r="D13" i="92"/>
  <c r="C13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H12" i="92"/>
  <c r="G12" i="92"/>
  <c r="F12" i="92"/>
  <c r="E12" i="92"/>
  <c r="D12" i="92"/>
  <c r="C12" i="92"/>
  <c r="X11" i="92"/>
  <c r="W11" i="92"/>
  <c r="V11" i="92"/>
  <c r="U11" i="92"/>
  <c r="T11" i="92"/>
  <c r="S11" i="92"/>
  <c r="R11" i="92"/>
  <c r="Q11" i="92"/>
  <c r="P11" i="92"/>
  <c r="O11" i="92"/>
  <c r="N11" i="92"/>
  <c r="M11" i="92"/>
  <c r="L11" i="92"/>
  <c r="K11" i="92"/>
  <c r="J11" i="92"/>
  <c r="I11" i="92"/>
  <c r="H11" i="92"/>
  <c r="G11" i="92"/>
  <c r="F11" i="92"/>
  <c r="E11" i="92"/>
  <c r="D11" i="92"/>
  <c r="C11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H9" i="92"/>
  <c r="G9" i="92"/>
  <c r="F9" i="92"/>
  <c r="E9" i="92"/>
  <c r="D9" i="92"/>
  <c r="C9" i="92"/>
  <c r="X8" i="92"/>
  <c r="W8" i="92"/>
  <c r="V8" i="92"/>
  <c r="U8" i="92"/>
  <c r="T8" i="92"/>
  <c r="S8" i="92"/>
  <c r="R8" i="92"/>
  <c r="Q8" i="92"/>
  <c r="P8" i="92"/>
  <c r="O8" i="92"/>
  <c r="N8" i="92"/>
  <c r="M8" i="92"/>
  <c r="L8" i="92"/>
  <c r="K8" i="92"/>
  <c r="J8" i="92"/>
  <c r="I8" i="92"/>
  <c r="H8" i="92"/>
  <c r="G8" i="92"/>
  <c r="F8" i="92"/>
  <c r="E8" i="92"/>
  <c r="D8" i="92"/>
  <c r="C8" i="92"/>
  <c r="X7" i="92"/>
  <c r="W7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H7" i="92"/>
  <c r="G7" i="92"/>
  <c r="F7" i="92"/>
  <c r="E7" i="92"/>
  <c r="D7" i="92"/>
  <c r="C7" i="92"/>
  <c r="X6" i="92"/>
  <c r="W6" i="92"/>
  <c r="V6" i="92"/>
  <c r="U6" i="92"/>
  <c r="T6" i="92"/>
  <c r="S6" i="92"/>
  <c r="R6" i="92"/>
  <c r="Q6" i="92"/>
  <c r="P6" i="92"/>
  <c r="O6" i="92"/>
  <c r="N6" i="92"/>
  <c r="M6" i="92"/>
  <c r="L6" i="92"/>
  <c r="K6" i="92"/>
  <c r="J6" i="92"/>
  <c r="I6" i="92"/>
  <c r="H6" i="92"/>
  <c r="G6" i="92"/>
  <c r="F6" i="92"/>
  <c r="E6" i="92"/>
  <c r="D6" i="92"/>
  <c r="C6" i="92"/>
  <c r="X5" i="92"/>
  <c r="W5" i="92"/>
  <c r="V5" i="92"/>
  <c r="U5" i="92"/>
  <c r="T5" i="92"/>
  <c r="S5" i="92"/>
  <c r="R5" i="92"/>
  <c r="Q5" i="92"/>
  <c r="P5" i="92"/>
  <c r="O5" i="92"/>
  <c r="N5" i="92"/>
  <c r="M5" i="92"/>
  <c r="L5" i="92"/>
  <c r="K5" i="92"/>
  <c r="J5" i="92"/>
  <c r="I5" i="92"/>
  <c r="H5" i="92"/>
  <c r="G5" i="92"/>
  <c r="F5" i="92"/>
  <c r="E5" i="92"/>
  <c r="D5" i="92"/>
  <c r="C5" i="92"/>
  <c r="X4" i="92"/>
  <c r="W4" i="92"/>
  <c r="V4" i="92"/>
  <c r="U4" i="92"/>
  <c r="T4" i="92"/>
  <c r="S4" i="92"/>
  <c r="R4" i="92"/>
  <c r="Q4" i="92"/>
  <c r="P4" i="92"/>
  <c r="O4" i="92"/>
  <c r="N4" i="92"/>
  <c r="M4" i="92"/>
  <c r="L4" i="92"/>
  <c r="K4" i="92"/>
  <c r="J4" i="92"/>
  <c r="I4" i="92"/>
  <c r="H4" i="92"/>
  <c r="G4" i="92"/>
  <c r="F4" i="92"/>
  <c r="E4" i="92"/>
  <c r="D4" i="92"/>
  <c r="C4" i="92"/>
  <c r="X3" i="92"/>
  <c r="W3" i="92"/>
  <c r="V3" i="92"/>
  <c r="U3" i="92"/>
  <c r="T3" i="92"/>
  <c r="S3" i="92"/>
  <c r="R3" i="92"/>
  <c r="Q3" i="92"/>
  <c r="P3" i="92"/>
  <c r="O3" i="92"/>
  <c r="N3" i="92"/>
  <c r="M3" i="92"/>
  <c r="L3" i="92"/>
  <c r="K3" i="92"/>
  <c r="J3" i="92"/>
  <c r="I3" i="92"/>
  <c r="H3" i="92"/>
  <c r="G3" i="92"/>
  <c r="F3" i="92"/>
  <c r="E3" i="92"/>
  <c r="D3" i="92"/>
  <c r="C3" i="92"/>
  <c r="X29" i="167"/>
  <c r="W29" i="167"/>
  <c r="V29" i="167"/>
  <c r="U29" i="167"/>
  <c r="T29" i="167"/>
  <c r="S29" i="167"/>
  <c r="R29" i="167"/>
  <c r="Q29" i="167"/>
  <c r="P29" i="167"/>
  <c r="O29" i="167"/>
  <c r="N29" i="167"/>
  <c r="M29" i="167"/>
  <c r="L29" i="167"/>
  <c r="K29" i="167"/>
  <c r="J29" i="167"/>
  <c r="I29" i="167"/>
  <c r="H29" i="167"/>
  <c r="G29" i="167"/>
  <c r="F29" i="167"/>
  <c r="E29" i="167"/>
  <c r="D29" i="167"/>
  <c r="C29" i="167"/>
  <c r="X28" i="167"/>
  <c r="W28" i="167"/>
  <c r="V28" i="167"/>
  <c r="U28" i="167"/>
  <c r="T28" i="167"/>
  <c r="S28" i="167"/>
  <c r="R28" i="167"/>
  <c r="Q28" i="167"/>
  <c r="P28" i="167"/>
  <c r="O28" i="167"/>
  <c r="N28" i="167"/>
  <c r="M28" i="167"/>
  <c r="L28" i="167"/>
  <c r="K28" i="167"/>
  <c r="J28" i="167"/>
  <c r="I28" i="167"/>
  <c r="H28" i="167"/>
  <c r="G28" i="167"/>
  <c r="F28" i="167"/>
  <c r="E28" i="167"/>
  <c r="D28" i="167"/>
  <c r="C28" i="167"/>
  <c r="X27" i="167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C27" i="167"/>
  <c r="X25" i="167"/>
  <c r="W25" i="167"/>
  <c r="V25" i="167"/>
  <c r="U25" i="167"/>
  <c r="T25" i="167"/>
  <c r="S25" i="167"/>
  <c r="R25" i="167"/>
  <c r="Q25" i="167"/>
  <c r="P25" i="167"/>
  <c r="O25" i="167"/>
  <c r="N25" i="167"/>
  <c r="M25" i="167"/>
  <c r="L25" i="167"/>
  <c r="K25" i="167"/>
  <c r="J25" i="167"/>
  <c r="I25" i="167"/>
  <c r="H25" i="167"/>
  <c r="G25" i="167"/>
  <c r="F25" i="167"/>
  <c r="E25" i="167"/>
  <c r="D25" i="167"/>
  <c r="C25" i="167"/>
  <c r="X24" i="167"/>
  <c r="W24" i="167"/>
  <c r="V24" i="167"/>
  <c r="U24" i="167"/>
  <c r="T24" i="167"/>
  <c r="S24" i="167"/>
  <c r="R24" i="167"/>
  <c r="Q24" i="167"/>
  <c r="P24" i="167"/>
  <c r="O24" i="167"/>
  <c r="N24" i="167"/>
  <c r="M24" i="167"/>
  <c r="L24" i="167"/>
  <c r="K24" i="167"/>
  <c r="J24" i="167"/>
  <c r="I24" i="167"/>
  <c r="H24" i="167"/>
  <c r="G24" i="167"/>
  <c r="F24" i="167"/>
  <c r="E24" i="167"/>
  <c r="D24" i="167"/>
  <c r="C24" i="167"/>
  <c r="X23" i="167"/>
  <c r="W23" i="167"/>
  <c r="V23" i="167"/>
  <c r="U23" i="167"/>
  <c r="T23" i="167"/>
  <c r="S23" i="167"/>
  <c r="R23" i="167"/>
  <c r="Q23" i="167"/>
  <c r="P23" i="167"/>
  <c r="O23" i="167"/>
  <c r="N23" i="167"/>
  <c r="M23" i="167"/>
  <c r="L23" i="167"/>
  <c r="K23" i="167"/>
  <c r="J23" i="167"/>
  <c r="I23" i="167"/>
  <c r="H23" i="167"/>
  <c r="G23" i="167"/>
  <c r="F23" i="167"/>
  <c r="E23" i="167"/>
  <c r="D23" i="167"/>
  <c r="C23" i="167"/>
  <c r="X20" i="167"/>
  <c r="W20" i="167"/>
  <c r="V20" i="167"/>
  <c r="U20" i="167"/>
  <c r="T20" i="167"/>
  <c r="S20" i="167"/>
  <c r="R20" i="167"/>
  <c r="Q20" i="167"/>
  <c r="P20" i="167"/>
  <c r="O20" i="167"/>
  <c r="N20" i="167"/>
  <c r="M20" i="167"/>
  <c r="L20" i="167"/>
  <c r="K20" i="167"/>
  <c r="J20" i="167"/>
  <c r="I20" i="167"/>
  <c r="H20" i="167"/>
  <c r="G20" i="167"/>
  <c r="F20" i="167"/>
  <c r="E20" i="167"/>
  <c r="D20" i="167"/>
  <c r="C20" i="167"/>
  <c r="X19" i="167"/>
  <c r="X21" i="167"/>
  <c r="W19" i="167"/>
  <c r="W21" i="167"/>
  <c r="V19" i="167"/>
  <c r="V21" i="167"/>
  <c r="U19" i="167"/>
  <c r="U21" i="167"/>
  <c r="T19" i="167"/>
  <c r="T21" i="167"/>
  <c r="S19" i="167"/>
  <c r="S21" i="167"/>
  <c r="R19" i="167"/>
  <c r="R21" i="167"/>
  <c r="Q19" i="167"/>
  <c r="Q21" i="167"/>
  <c r="P19" i="167"/>
  <c r="P21" i="167"/>
  <c r="O19" i="167"/>
  <c r="O21" i="167"/>
  <c r="N19" i="167"/>
  <c r="N21" i="167"/>
  <c r="M19" i="167"/>
  <c r="M21" i="167"/>
  <c r="L19" i="167"/>
  <c r="L21" i="167"/>
  <c r="K19" i="167"/>
  <c r="K21" i="167"/>
  <c r="J19" i="167"/>
  <c r="J21" i="167"/>
  <c r="I19" i="167"/>
  <c r="I21" i="167"/>
  <c r="H19" i="167"/>
  <c r="H21" i="167"/>
  <c r="G19" i="167"/>
  <c r="G21" i="167"/>
  <c r="F19" i="167"/>
  <c r="F21" i="167"/>
  <c r="E19" i="167"/>
  <c r="E21" i="167"/>
  <c r="D19" i="167"/>
  <c r="D21" i="167"/>
  <c r="C19" i="167"/>
  <c r="C21" i="167"/>
  <c r="X17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C17" i="167"/>
  <c r="X16" i="167"/>
  <c r="W16" i="167"/>
  <c r="V16" i="167"/>
  <c r="U16" i="167"/>
  <c r="T16" i="167"/>
  <c r="S16" i="167"/>
  <c r="R16" i="167"/>
  <c r="Q16" i="167"/>
  <c r="P16" i="167"/>
  <c r="O16" i="167"/>
  <c r="N16" i="167"/>
  <c r="M16" i="167"/>
  <c r="L16" i="167"/>
  <c r="K16" i="167"/>
  <c r="J16" i="167"/>
  <c r="I16" i="167"/>
  <c r="H16" i="167"/>
  <c r="G16" i="167"/>
  <c r="F16" i="167"/>
  <c r="E16" i="167"/>
  <c r="D16" i="167"/>
  <c r="C16" i="167"/>
  <c r="X15" i="167"/>
  <c r="W15" i="167"/>
  <c r="V15" i="167"/>
  <c r="U15" i="167"/>
  <c r="T15" i="167"/>
  <c r="S15" i="167"/>
  <c r="R15" i="167"/>
  <c r="Q15" i="167"/>
  <c r="P15" i="167"/>
  <c r="O15" i="167"/>
  <c r="N15" i="167"/>
  <c r="M15" i="167"/>
  <c r="L15" i="167"/>
  <c r="K15" i="167"/>
  <c r="J15" i="167"/>
  <c r="I15" i="167"/>
  <c r="H15" i="167"/>
  <c r="G15" i="167"/>
  <c r="F15" i="167"/>
  <c r="E15" i="167"/>
  <c r="D15" i="167"/>
  <c r="C15" i="167"/>
  <c r="X14" i="167"/>
  <c r="W14" i="167"/>
  <c r="V14" i="167"/>
  <c r="U14" i="167"/>
  <c r="T14" i="167"/>
  <c r="S14" i="167"/>
  <c r="R14" i="167"/>
  <c r="Q14" i="167"/>
  <c r="P14" i="167"/>
  <c r="O14" i="167"/>
  <c r="N14" i="167"/>
  <c r="M14" i="167"/>
  <c r="L14" i="167"/>
  <c r="K14" i="167"/>
  <c r="J14" i="167"/>
  <c r="I14" i="167"/>
  <c r="H14" i="167"/>
  <c r="G14" i="167"/>
  <c r="F14" i="167"/>
  <c r="E14" i="167"/>
  <c r="D14" i="167"/>
  <c r="C14" i="167"/>
  <c r="X13" i="167"/>
  <c r="W13" i="167"/>
  <c r="V13" i="167"/>
  <c r="U13" i="167"/>
  <c r="T13" i="167"/>
  <c r="S13" i="167"/>
  <c r="R13" i="167"/>
  <c r="Q13" i="167"/>
  <c r="P13" i="167"/>
  <c r="O13" i="167"/>
  <c r="N13" i="167"/>
  <c r="M13" i="167"/>
  <c r="L13" i="167"/>
  <c r="K13" i="167"/>
  <c r="J13" i="167"/>
  <c r="I13" i="167"/>
  <c r="H13" i="167"/>
  <c r="G13" i="167"/>
  <c r="F13" i="167"/>
  <c r="E13" i="167"/>
  <c r="D13" i="167"/>
  <c r="C13" i="167"/>
  <c r="X12" i="167"/>
  <c r="W12" i="167"/>
  <c r="V12" i="167"/>
  <c r="U12" i="167"/>
  <c r="T12" i="167"/>
  <c r="S12" i="167"/>
  <c r="R12" i="167"/>
  <c r="Q12" i="167"/>
  <c r="P12" i="167"/>
  <c r="O12" i="167"/>
  <c r="N12" i="167"/>
  <c r="M12" i="167"/>
  <c r="L12" i="167"/>
  <c r="K12" i="167"/>
  <c r="J12" i="167"/>
  <c r="I12" i="167"/>
  <c r="H12" i="167"/>
  <c r="G12" i="167"/>
  <c r="F12" i="167"/>
  <c r="E12" i="167"/>
  <c r="D12" i="167"/>
  <c r="C12" i="167"/>
  <c r="X11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C11" i="167"/>
  <c r="X9" i="167"/>
  <c r="W9" i="167"/>
  <c r="V9" i="167"/>
  <c r="U9" i="167"/>
  <c r="T9" i="167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D9" i="167"/>
  <c r="C9" i="167"/>
  <c r="X8" i="167"/>
  <c r="W8" i="167"/>
  <c r="V8" i="167"/>
  <c r="U8" i="167"/>
  <c r="T8" i="167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C8" i="167"/>
  <c r="X7" i="167"/>
  <c r="W7" i="167"/>
  <c r="V7" i="167"/>
  <c r="U7" i="167"/>
  <c r="T7" i="167"/>
  <c r="S7" i="167"/>
  <c r="R7" i="167"/>
  <c r="Q7" i="167"/>
  <c r="P7" i="167"/>
  <c r="O7" i="167"/>
  <c r="N7" i="167"/>
  <c r="M7" i="167"/>
  <c r="L7" i="167"/>
  <c r="K7" i="167"/>
  <c r="J7" i="167"/>
  <c r="I7" i="167"/>
  <c r="H7" i="167"/>
  <c r="G7" i="167"/>
  <c r="F7" i="167"/>
  <c r="E7" i="167"/>
  <c r="D7" i="167"/>
  <c r="C7" i="167"/>
  <c r="X6" i="167"/>
  <c r="W6" i="167"/>
  <c r="V6" i="167"/>
  <c r="U6" i="167"/>
  <c r="T6" i="167"/>
  <c r="S6" i="167"/>
  <c r="R6" i="167"/>
  <c r="Q6" i="167"/>
  <c r="P6" i="167"/>
  <c r="O6" i="167"/>
  <c r="N6" i="167"/>
  <c r="M6" i="167"/>
  <c r="L6" i="167"/>
  <c r="K6" i="167"/>
  <c r="J6" i="167"/>
  <c r="I6" i="167"/>
  <c r="H6" i="167"/>
  <c r="G6" i="167"/>
  <c r="F6" i="167"/>
  <c r="E6" i="167"/>
  <c r="D6" i="167"/>
  <c r="C6" i="167"/>
  <c r="X5" i="167"/>
  <c r="W5" i="167"/>
  <c r="V5" i="167"/>
  <c r="U5" i="167"/>
  <c r="T5" i="167"/>
  <c r="S5" i="167"/>
  <c r="R5" i="167"/>
  <c r="Q5" i="167"/>
  <c r="P5" i="167"/>
  <c r="O5" i="167"/>
  <c r="N5" i="167"/>
  <c r="M5" i="167"/>
  <c r="L5" i="167"/>
  <c r="K5" i="167"/>
  <c r="J5" i="167"/>
  <c r="I5" i="167"/>
  <c r="H5" i="167"/>
  <c r="G5" i="167"/>
  <c r="F5" i="167"/>
  <c r="E5" i="167"/>
  <c r="D5" i="167"/>
  <c r="C5" i="167"/>
  <c r="X4" i="167"/>
  <c r="W4" i="167"/>
  <c r="V4" i="167"/>
  <c r="U4" i="167"/>
  <c r="T4" i="167"/>
  <c r="S4" i="167"/>
  <c r="R4" i="167"/>
  <c r="Q4" i="167"/>
  <c r="P4" i="167"/>
  <c r="O4" i="167"/>
  <c r="N4" i="167"/>
  <c r="M4" i="167"/>
  <c r="L4" i="167"/>
  <c r="K4" i="167"/>
  <c r="J4" i="167"/>
  <c r="I4" i="167"/>
  <c r="H4" i="167"/>
  <c r="G4" i="167"/>
  <c r="F4" i="167"/>
  <c r="E4" i="167"/>
  <c r="D4" i="167"/>
  <c r="C4" i="167"/>
  <c r="X3" i="167"/>
  <c r="W3" i="167"/>
  <c r="V3" i="167"/>
  <c r="U3" i="167"/>
  <c r="T3" i="167"/>
  <c r="S3" i="167"/>
  <c r="R3" i="167"/>
  <c r="Q3" i="167"/>
  <c r="P3" i="167"/>
  <c r="O3" i="167"/>
  <c r="N3" i="167"/>
  <c r="M3" i="167"/>
  <c r="L3" i="167"/>
  <c r="K3" i="167"/>
  <c r="J3" i="167"/>
  <c r="I3" i="167"/>
  <c r="H3" i="167"/>
  <c r="G3" i="167"/>
  <c r="F3" i="167"/>
  <c r="E3" i="167"/>
  <c r="D3" i="167"/>
  <c r="C3" i="167"/>
  <c r="X29" i="91"/>
  <c r="W29" i="91"/>
  <c r="V29" i="91"/>
  <c r="U29" i="91"/>
  <c r="T29" i="91"/>
  <c r="S29" i="91"/>
  <c r="R29" i="91"/>
  <c r="Q29" i="91"/>
  <c r="P29" i="91"/>
  <c r="O29" i="91"/>
  <c r="N29" i="91"/>
  <c r="M29" i="91"/>
  <c r="L29" i="91"/>
  <c r="K29" i="91"/>
  <c r="J29" i="91"/>
  <c r="I29" i="91"/>
  <c r="H29" i="91"/>
  <c r="G29" i="91"/>
  <c r="F29" i="91"/>
  <c r="E29" i="91"/>
  <c r="D29" i="91"/>
  <c r="C29" i="91"/>
  <c r="X28" i="91"/>
  <c r="W28" i="91"/>
  <c r="V28" i="91"/>
  <c r="U28" i="91"/>
  <c r="T28" i="91"/>
  <c r="S28" i="91"/>
  <c r="R28" i="91"/>
  <c r="Q28" i="91"/>
  <c r="P28" i="91"/>
  <c r="O28" i="91"/>
  <c r="N28" i="91"/>
  <c r="M28" i="91"/>
  <c r="L28" i="91"/>
  <c r="K28" i="91"/>
  <c r="J28" i="91"/>
  <c r="I28" i="91"/>
  <c r="H28" i="91"/>
  <c r="G28" i="91"/>
  <c r="F28" i="91"/>
  <c r="E28" i="91"/>
  <c r="D28" i="91"/>
  <c r="C28" i="91"/>
  <c r="X27" i="91"/>
  <c r="W27" i="91"/>
  <c r="V27" i="91"/>
  <c r="U27" i="91"/>
  <c r="T27" i="91"/>
  <c r="S27" i="91"/>
  <c r="R27" i="91"/>
  <c r="Q27" i="91"/>
  <c r="P27" i="91"/>
  <c r="O27" i="91"/>
  <c r="N27" i="91"/>
  <c r="M27" i="91"/>
  <c r="L27" i="91"/>
  <c r="K27" i="91"/>
  <c r="J27" i="91"/>
  <c r="I27" i="91"/>
  <c r="H27" i="91"/>
  <c r="G27" i="91"/>
  <c r="F27" i="91"/>
  <c r="E27" i="91"/>
  <c r="D27" i="91"/>
  <c r="C27" i="91"/>
  <c r="X25" i="91"/>
  <c r="W25" i="91"/>
  <c r="V25" i="91"/>
  <c r="U25" i="91"/>
  <c r="T25" i="91"/>
  <c r="S25" i="91"/>
  <c r="R25" i="91"/>
  <c r="Q25" i="91"/>
  <c r="P25" i="91"/>
  <c r="O25" i="91"/>
  <c r="N25" i="91"/>
  <c r="M25" i="91"/>
  <c r="L25" i="91"/>
  <c r="K25" i="91"/>
  <c r="J25" i="91"/>
  <c r="I25" i="91"/>
  <c r="H25" i="91"/>
  <c r="G25" i="91"/>
  <c r="F25" i="91"/>
  <c r="E25" i="91"/>
  <c r="D25" i="91"/>
  <c r="C25" i="91"/>
  <c r="X24" i="91"/>
  <c r="W24" i="91"/>
  <c r="V24" i="91"/>
  <c r="U24" i="91"/>
  <c r="T24" i="91"/>
  <c r="S24" i="91"/>
  <c r="R24" i="91"/>
  <c r="Q24" i="91"/>
  <c r="P24" i="91"/>
  <c r="O24" i="91"/>
  <c r="N24" i="91"/>
  <c r="M24" i="91"/>
  <c r="L24" i="91"/>
  <c r="K24" i="91"/>
  <c r="J24" i="91"/>
  <c r="I24" i="91"/>
  <c r="H24" i="91"/>
  <c r="G24" i="91"/>
  <c r="F24" i="91"/>
  <c r="E24" i="91"/>
  <c r="D24" i="91"/>
  <c r="C24" i="91"/>
  <c r="X23" i="91"/>
  <c r="W23" i="91"/>
  <c r="V23" i="91"/>
  <c r="U23" i="91"/>
  <c r="T23" i="91"/>
  <c r="S23" i="91"/>
  <c r="R23" i="91"/>
  <c r="Q23" i="91"/>
  <c r="P23" i="91"/>
  <c r="O23" i="91"/>
  <c r="N23" i="91"/>
  <c r="M23" i="91"/>
  <c r="L23" i="91"/>
  <c r="K23" i="91"/>
  <c r="J23" i="91"/>
  <c r="I23" i="91"/>
  <c r="H23" i="91"/>
  <c r="G23" i="91"/>
  <c r="F23" i="91"/>
  <c r="E23" i="91"/>
  <c r="D23" i="91"/>
  <c r="C23" i="91"/>
  <c r="X20" i="91"/>
  <c r="W20" i="91"/>
  <c r="V20" i="91"/>
  <c r="U20" i="91"/>
  <c r="T20" i="91"/>
  <c r="S20" i="91"/>
  <c r="R20" i="91"/>
  <c r="Q20" i="91"/>
  <c r="P20" i="91"/>
  <c r="O20" i="91"/>
  <c r="N20" i="91"/>
  <c r="M20" i="91"/>
  <c r="L20" i="91"/>
  <c r="K20" i="91"/>
  <c r="J20" i="91"/>
  <c r="I20" i="91"/>
  <c r="H20" i="91"/>
  <c r="G20" i="91"/>
  <c r="F20" i="91"/>
  <c r="E20" i="91"/>
  <c r="D20" i="91"/>
  <c r="C20" i="91"/>
  <c r="X19" i="91"/>
  <c r="X21" i="91"/>
  <c r="W19" i="91"/>
  <c r="W21" i="91"/>
  <c r="V19" i="91"/>
  <c r="V21" i="91"/>
  <c r="U19" i="91"/>
  <c r="U21" i="91"/>
  <c r="T19" i="91"/>
  <c r="T21" i="91"/>
  <c r="S19" i="91"/>
  <c r="S21" i="91"/>
  <c r="R19" i="91"/>
  <c r="R21" i="91"/>
  <c r="Q19" i="91"/>
  <c r="Q21" i="91"/>
  <c r="P19" i="91"/>
  <c r="P21" i="91"/>
  <c r="O19" i="91"/>
  <c r="O21" i="91"/>
  <c r="N19" i="91"/>
  <c r="N21" i="91"/>
  <c r="M19" i="91"/>
  <c r="M21" i="91"/>
  <c r="L19" i="91"/>
  <c r="L21" i="91"/>
  <c r="K19" i="91"/>
  <c r="K21" i="91"/>
  <c r="J19" i="91"/>
  <c r="J21" i="91"/>
  <c r="I19" i="91"/>
  <c r="I21" i="91"/>
  <c r="H19" i="91"/>
  <c r="H21" i="91"/>
  <c r="G19" i="91"/>
  <c r="G21" i="91"/>
  <c r="F19" i="91"/>
  <c r="F21" i="91"/>
  <c r="E19" i="91"/>
  <c r="E21" i="91"/>
  <c r="D19" i="91"/>
  <c r="D21" i="91"/>
  <c r="C19" i="91"/>
  <c r="C21" i="91"/>
  <c r="X17" i="91"/>
  <c r="W17" i="91"/>
  <c r="V17" i="91"/>
  <c r="U17" i="91"/>
  <c r="T17" i="91"/>
  <c r="S17" i="91"/>
  <c r="R17" i="91"/>
  <c r="Q17" i="91"/>
  <c r="P17" i="91"/>
  <c r="O17" i="91"/>
  <c r="N17" i="91"/>
  <c r="M17" i="91"/>
  <c r="L17" i="91"/>
  <c r="K17" i="91"/>
  <c r="J17" i="91"/>
  <c r="I17" i="91"/>
  <c r="H17" i="91"/>
  <c r="G17" i="91"/>
  <c r="F17" i="91"/>
  <c r="E17" i="91"/>
  <c r="D17" i="91"/>
  <c r="C17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G16" i="91"/>
  <c r="F16" i="91"/>
  <c r="E16" i="91"/>
  <c r="D16" i="91"/>
  <c r="C16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H15" i="91"/>
  <c r="G15" i="91"/>
  <c r="F15" i="91"/>
  <c r="E15" i="91"/>
  <c r="D15" i="91"/>
  <c r="C15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H14" i="91"/>
  <c r="G14" i="91"/>
  <c r="F14" i="91"/>
  <c r="E14" i="91"/>
  <c r="D14" i="91"/>
  <c r="C14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H13" i="91"/>
  <c r="G13" i="91"/>
  <c r="F13" i="91"/>
  <c r="E13" i="91"/>
  <c r="D13" i="91"/>
  <c r="C13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H12" i="91"/>
  <c r="G12" i="91"/>
  <c r="F12" i="91"/>
  <c r="E12" i="91"/>
  <c r="D12" i="91"/>
  <c r="C12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H11" i="91"/>
  <c r="G11" i="91"/>
  <c r="F11" i="91"/>
  <c r="E11" i="91"/>
  <c r="D11" i="91"/>
  <c r="C11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H9" i="91"/>
  <c r="G9" i="91"/>
  <c r="F9" i="91"/>
  <c r="E9" i="91"/>
  <c r="D9" i="91"/>
  <c r="C9" i="91"/>
  <c r="X8" i="91"/>
  <c r="W8" i="91"/>
  <c r="V8" i="91"/>
  <c r="U8" i="91"/>
  <c r="T8" i="91"/>
  <c r="S8" i="91"/>
  <c r="R8" i="91"/>
  <c r="Q8" i="91"/>
  <c r="P8" i="91"/>
  <c r="O8" i="91"/>
  <c r="N8" i="91"/>
  <c r="M8" i="91"/>
  <c r="L8" i="91"/>
  <c r="K8" i="91"/>
  <c r="J8" i="91"/>
  <c r="I8" i="91"/>
  <c r="H8" i="91"/>
  <c r="G8" i="91"/>
  <c r="F8" i="91"/>
  <c r="E8" i="91"/>
  <c r="D8" i="91"/>
  <c r="C8" i="91"/>
  <c r="X7" i="91"/>
  <c r="W7" i="91"/>
  <c r="V7" i="91"/>
  <c r="U7" i="91"/>
  <c r="T7" i="91"/>
  <c r="S7" i="91"/>
  <c r="R7" i="91"/>
  <c r="Q7" i="91"/>
  <c r="P7" i="91"/>
  <c r="O7" i="91"/>
  <c r="N7" i="91"/>
  <c r="M7" i="91"/>
  <c r="L7" i="91"/>
  <c r="K7" i="91"/>
  <c r="J7" i="91"/>
  <c r="I7" i="91"/>
  <c r="H7" i="91"/>
  <c r="G7" i="91"/>
  <c r="F7" i="91"/>
  <c r="E7" i="91"/>
  <c r="D7" i="91"/>
  <c r="C7" i="91"/>
  <c r="X6" i="91"/>
  <c r="W6" i="91"/>
  <c r="V6" i="91"/>
  <c r="U6" i="91"/>
  <c r="T6" i="91"/>
  <c r="S6" i="91"/>
  <c r="R6" i="91"/>
  <c r="Q6" i="91"/>
  <c r="P6" i="91"/>
  <c r="O6" i="91"/>
  <c r="N6" i="91"/>
  <c r="M6" i="91"/>
  <c r="L6" i="91"/>
  <c r="K6" i="91"/>
  <c r="J6" i="91"/>
  <c r="I6" i="91"/>
  <c r="H6" i="91"/>
  <c r="G6" i="91"/>
  <c r="F6" i="91"/>
  <c r="E6" i="91"/>
  <c r="D6" i="91"/>
  <c r="C6" i="91"/>
  <c r="X5" i="91"/>
  <c r="W5" i="91"/>
  <c r="V5" i="91"/>
  <c r="U5" i="91"/>
  <c r="T5" i="91"/>
  <c r="S5" i="91"/>
  <c r="R5" i="91"/>
  <c r="Q5" i="91"/>
  <c r="P5" i="91"/>
  <c r="O5" i="91"/>
  <c r="N5" i="91"/>
  <c r="M5" i="91"/>
  <c r="L5" i="91"/>
  <c r="K5" i="91"/>
  <c r="J5" i="91"/>
  <c r="I5" i="91"/>
  <c r="H5" i="91"/>
  <c r="G5" i="91"/>
  <c r="F5" i="91"/>
  <c r="E5" i="91"/>
  <c r="D5" i="91"/>
  <c r="C5" i="91"/>
  <c r="X4" i="91"/>
  <c r="W4" i="91"/>
  <c r="V4" i="91"/>
  <c r="U4" i="91"/>
  <c r="T4" i="91"/>
  <c r="S4" i="91"/>
  <c r="R4" i="91"/>
  <c r="Q4" i="91"/>
  <c r="P4" i="91"/>
  <c r="O4" i="91"/>
  <c r="N4" i="91"/>
  <c r="M4" i="91"/>
  <c r="L4" i="91"/>
  <c r="K4" i="91"/>
  <c r="J4" i="91"/>
  <c r="I4" i="91"/>
  <c r="H4" i="91"/>
  <c r="G4" i="91"/>
  <c r="F4" i="91"/>
  <c r="E4" i="91"/>
  <c r="D4" i="91"/>
  <c r="C4" i="91"/>
  <c r="X3" i="91"/>
  <c r="W3" i="91"/>
  <c r="V3" i="91"/>
  <c r="U3" i="91"/>
  <c r="T3" i="91"/>
  <c r="S3" i="91"/>
  <c r="R3" i="91"/>
  <c r="Q3" i="91"/>
  <c r="P3" i="91"/>
  <c r="O3" i="91"/>
  <c r="N3" i="91"/>
  <c r="M3" i="91"/>
  <c r="L3" i="91"/>
  <c r="K3" i="91"/>
  <c r="J3" i="91"/>
  <c r="I3" i="91"/>
  <c r="H3" i="91"/>
  <c r="G3" i="91"/>
  <c r="F3" i="91"/>
  <c r="E3" i="91"/>
  <c r="D3" i="91"/>
  <c r="C3" i="91"/>
  <c r="X29" i="90"/>
  <c r="W29" i="90"/>
  <c r="V29" i="90"/>
  <c r="U29" i="90"/>
  <c r="T29" i="90"/>
  <c r="S29" i="90"/>
  <c r="R29" i="90"/>
  <c r="Q29" i="90"/>
  <c r="P29" i="90"/>
  <c r="O29" i="90"/>
  <c r="N29" i="90"/>
  <c r="M29" i="90"/>
  <c r="L29" i="90"/>
  <c r="K29" i="90"/>
  <c r="J29" i="90"/>
  <c r="I29" i="90"/>
  <c r="H29" i="90"/>
  <c r="G29" i="90"/>
  <c r="F29" i="90"/>
  <c r="E29" i="90"/>
  <c r="D29" i="90"/>
  <c r="C29" i="90"/>
  <c r="X28" i="90"/>
  <c r="W28" i="90"/>
  <c r="V28" i="90"/>
  <c r="U28" i="90"/>
  <c r="T28" i="90"/>
  <c r="S28" i="90"/>
  <c r="R28" i="90"/>
  <c r="Q28" i="90"/>
  <c r="P28" i="90"/>
  <c r="O28" i="90"/>
  <c r="N28" i="90"/>
  <c r="M28" i="90"/>
  <c r="L28" i="90"/>
  <c r="K28" i="90"/>
  <c r="J28" i="90"/>
  <c r="I28" i="90"/>
  <c r="H28" i="90"/>
  <c r="G28" i="90"/>
  <c r="F28" i="90"/>
  <c r="E28" i="90"/>
  <c r="D28" i="90"/>
  <c r="C28" i="90"/>
  <c r="X27" i="90"/>
  <c r="W27" i="90"/>
  <c r="V27" i="90"/>
  <c r="U27" i="90"/>
  <c r="T27" i="90"/>
  <c r="S27" i="90"/>
  <c r="R27" i="90"/>
  <c r="Q27" i="90"/>
  <c r="P27" i="90"/>
  <c r="O27" i="90"/>
  <c r="N27" i="90"/>
  <c r="M27" i="90"/>
  <c r="L27" i="90"/>
  <c r="K27" i="90"/>
  <c r="J27" i="90"/>
  <c r="I27" i="90"/>
  <c r="H27" i="90"/>
  <c r="G27" i="90"/>
  <c r="F27" i="90"/>
  <c r="E27" i="90"/>
  <c r="D27" i="90"/>
  <c r="C27" i="90"/>
  <c r="X25" i="90"/>
  <c r="W25" i="90"/>
  <c r="V25" i="90"/>
  <c r="U25" i="90"/>
  <c r="T25" i="90"/>
  <c r="S25" i="90"/>
  <c r="R25" i="90"/>
  <c r="Q25" i="90"/>
  <c r="P25" i="90"/>
  <c r="O25" i="90"/>
  <c r="N25" i="90"/>
  <c r="M25" i="90"/>
  <c r="L25" i="90"/>
  <c r="K25" i="90"/>
  <c r="J25" i="90"/>
  <c r="I25" i="90"/>
  <c r="H25" i="90"/>
  <c r="G25" i="90"/>
  <c r="F25" i="90"/>
  <c r="E25" i="90"/>
  <c r="D25" i="90"/>
  <c r="C25" i="90"/>
  <c r="X24" i="90"/>
  <c r="W24" i="90"/>
  <c r="V24" i="90"/>
  <c r="U24" i="90"/>
  <c r="T24" i="90"/>
  <c r="S24" i="90"/>
  <c r="R24" i="90"/>
  <c r="Q24" i="90"/>
  <c r="P24" i="90"/>
  <c r="O24" i="90"/>
  <c r="N24" i="90"/>
  <c r="M24" i="90"/>
  <c r="L24" i="90"/>
  <c r="K24" i="90"/>
  <c r="J24" i="90"/>
  <c r="I24" i="90"/>
  <c r="H24" i="90"/>
  <c r="G24" i="90"/>
  <c r="F24" i="90"/>
  <c r="E24" i="90"/>
  <c r="D24" i="90"/>
  <c r="C24" i="90"/>
  <c r="X23" i="90"/>
  <c r="W23" i="90"/>
  <c r="V23" i="90"/>
  <c r="U23" i="90"/>
  <c r="T23" i="90"/>
  <c r="S23" i="90"/>
  <c r="R23" i="90"/>
  <c r="Q23" i="90"/>
  <c r="P23" i="90"/>
  <c r="O23" i="90"/>
  <c r="N23" i="90"/>
  <c r="M23" i="90"/>
  <c r="L23" i="90"/>
  <c r="K23" i="90"/>
  <c r="J23" i="90"/>
  <c r="I23" i="90"/>
  <c r="H23" i="90"/>
  <c r="G23" i="90"/>
  <c r="F23" i="90"/>
  <c r="E23" i="90"/>
  <c r="D23" i="90"/>
  <c r="C23" i="90"/>
  <c r="X20" i="90"/>
  <c r="W20" i="90"/>
  <c r="V20" i="90"/>
  <c r="U20" i="90"/>
  <c r="T20" i="90"/>
  <c r="S20" i="90"/>
  <c r="R20" i="90"/>
  <c r="Q20" i="90"/>
  <c r="P20" i="90"/>
  <c r="O20" i="90"/>
  <c r="N20" i="90"/>
  <c r="M20" i="90"/>
  <c r="L20" i="90"/>
  <c r="K20" i="90"/>
  <c r="J20" i="90"/>
  <c r="I20" i="90"/>
  <c r="H20" i="90"/>
  <c r="G20" i="90"/>
  <c r="F20" i="90"/>
  <c r="E20" i="90"/>
  <c r="D20" i="90"/>
  <c r="C20" i="90"/>
  <c r="X19" i="90"/>
  <c r="X21" i="90"/>
  <c r="W19" i="90"/>
  <c r="W21" i="90"/>
  <c r="V19" i="90"/>
  <c r="V21" i="90"/>
  <c r="U19" i="90"/>
  <c r="U21" i="90"/>
  <c r="T19" i="90"/>
  <c r="T21" i="90"/>
  <c r="S19" i="90"/>
  <c r="S21" i="90"/>
  <c r="R19" i="90"/>
  <c r="R21" i="90"/>
  <c r="Q19" i="90"/>
  <c r="Q21" i="90"/>
  <c r="P19" i="90"/>
  <c r="P21" i="90"/>
  <c r="O19" i="90"/>
  <c r="O21" i="90"/>
  <c r="N19" i="90"/>
  <c r="N21" i="90"/>
  <c r="M19" i="90"/>
  <c r="M21" i="90"/>
  <c r="L19" i="90"/>
  <c r="L21" i="90"/>
  <c r="K19" i="90"/>
  <c r="K21" i="90"/>
  <c r="J19" i="90"/>
  <c r="J21" i="90"/>
  <c r="I19" i="90"/>
  <c r="I21" i="90"/>
  <c r="H19" i="90"/>
  <c r="H21" i="90"/>
  <c r="G19" i="90"/>
  <c r="G21" i="90"/>
  <c r="F19" i="90"/>
  <c r="F21" i="90"/>
  <c r="E19" i="90"/>
  <c r="E21" i="90"/>
  <c r="D19" i="90"/>
  <c r="D21" i="90"/>
  <c r="C19" i="90"/>
  <c r="C21" i="90"/>
  <c r="X17" i="90"/>
  <c r="W17" i="90"/>
  <c r="V17" i="90"/>
  <c r="U17" i="90"/>
  <c r="T17" i="90"/>
  <c r="S17" i="90"/>
  <c r="R17" i="90"/>
  <c r="Q17" i="90"/>
  <c r="P17" i="90"/>
  <c r="O17" i="90"/>
  <c r="N17" i="90"/>
  <c r="M17" i="90"/>
  <c r="L17" i="90"/>
  <c r="K17" i="90"/>
  <c r="J17" i="90"/>
  <c r="I17" i="90"/>
  <c r="H17" i="90"/>
  <c r="G17" i="90"/>
  <c r="F17" i="90"/>
  <c r="E17" i="90"/>
  <c r="D17" i="90"/>
  <c r="C17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G16" i="90"/>
  <c r="F16" i="90"/>
  <c r="E16" i="90"/>
  <c r="D16" i="90"/>
  <c r="C16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H15" i="90"/>
  <c r="G15" i="90"/>
  <c r="F15" i="90"/>
  <c r="E15" i="90"/>
  <c r="D15" i="90"/>
  <c r="C15" i="90"/>
  <c r="X14" i="90"/>
  <c r="W14" i="90"/>
  <c r="V14" i="90"/>
  <c r="U14" i="90"/>
  <c r="T14" i="90"/>
  <c r="S14" i="90"/>
  <c r="R14" i="90"/>
  <c r="Q14" i="90"/>
  <c r="P14" i="90"/>
  <c r="O14" i="90"/>
  <c r="N14" i="90"/>
  <c r="M14" i="90"/>
  <c r="L14" i="90"/>
  <c r="K14" i="90"/>
  <c r="J14" i="90"/>
  <c r="I14" i="90"/>
  <c r="H14" i="90"/>
  <c r="G14" i="90"/>
  <c r="F14" i="90"/>
  <c r="E14" i="90"/>
  <c r="D14" i="90"/>
  <c r="C14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H13" i="90"/>
  <c r="G13" i="90"/>
  <c r="F13" i="90"/>
  <c r="E13" i="90"/>
  <c r="D13" i="90"/>
  <c r="C13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H12" i="90"/>
  <c r="G12" i="90"/>
  <c r="F12" i="90"/>
  <c r="E12" i="90"/>
  <c r="D12" i="90"/>
  <c r="C12" i="90"/>
  <c r="X11" i="90"/>
  <c r="W11" i="90"/>
  <c r="V11" i="90"/>
  <c r="U11" i="90"/>
  <c r="T11" i="90"/>
  <c r="S11" i="90"/>
  <c r="R11" i="90"/>
  <c r="Q11" i="90"/>
  <c r="P11" i="90"/>
  <c r="O11" i="90"/>
  <c r="N11" i="90"/>
  <c r="M11" i="90"/>
  <c r="L11" i="90"/>
  <c r="K11" i="90"/>
  <c r="J11" i="90"/>
  <c r="I11" i="90"/>
  <c r="H11" i="90"/>
  <c r="G11" i="90"/>
  <c r="F11" i="90"/>
  <c r="E11" i="90"/>
  <c r="D11" i="90"/>
  <c r="C11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H9" i="90"/>
  <c r="G9" i="90"/>
  <c r="F9" i="90"/>
  <c r="E9" i="90"/>
  <c r="D9" i="90"/>
  <c r="C9" i="90"/>
  <c r="X8" i="90"/>
  <c r="W8" i="90"/>
  <c r="V8" i="90"/>
  <c r="U8" i="90"/>
  <c r="T8" i="90"/>
  <c r="S8" i="90"/>
  <c r="R8" i="90"/>
  <c r="Q8" i="90"/>
  <c r="P8" i="90"/>
  <c r="O8" i="90"/>
  <c r="N8" i="90"/>
  <c r="M8" i="90"/>
  <c r="L8" i="90"/>
  <c r="K8" i="90"/>
  <c r="J8" i="90"/>
  <c r="I8" i="90"/>
  <c r="H8" i="90"/>
  <c r="G8" i="90"/>
  <c r="F8" i="90"/>
  <c r="E8" i="90"/>
  <c r="D8" i="90"/>
  <c r="C8" i="90"/>
  <c r="X7" i="90"/>
  <c r="W7" i="90"/>
  <c r="V7" i="90"/>
  <c r="U7" i="90"/>
  <c r="T7" i="90"/>
  <c r="S7" i="90"/>
  <c r="R7" i="90"/>
  <c r="Q7" i="90"/>
  <c r="P7" i="90"/>
  <c r="O7" i="90"/>
  <c r="N7" i="90"/>
  <c r="M7" i="90"/>
  <c r="L7" i="90"/>
  <c r="K7" i="90"/>
  <c r="J7" i="90"/>
  <c r="I7" i="90"/>
  <c r="H7" i="90"/>
  <c r="G7" i="90"/>
  <c r="F7" i="90"/>
  <c r="E7" i="90"/>
  <c r="D7" i="90"/>
  <c r="C7" i="90"/>
  <c r="X6" i="90"/>
  <c r="W6" i="90"/>
  <c r="V6" i="90"/>
  <c r="U6" i="90"/>
  <c r="T6" i="90"/>
  <c r="S6" i="90"/>
  <c r="R6" i="90"/>
  <c r="Q6" i="90"/>
  <c r="P6" i="90"/>
  <c r="O6" i="90"/>
  <c r="N6" i="90"/>
  <c r="M6" i="90"/>
  <c r="L6" i="90"/>
  <c r="K6" i="90"/>
  <c r="J6" i="90"/>
  <c r="I6" i="90"/>
  <c r="H6" i="90"/>
  <c r="G6" i="90"/>
  <c r="F6" i="90"/>
  <c r="E6" i="90"/>
  <c r="D6" i="90"/>
  <c r="C6" i="90"/>
  <c r="X5" i="90"/>
  <c r="W5" i="90"/>
  <c r="V5" i="90"/>
  <c r="U5" i="90"/>
  <c r="T5" i="90"/>
  <c r="S5" i="90"/>
  <c r="R5" i="90"/>
  <c r="Q5" i="90"/>
  <c r="P5" i="90"/>
  <c r="O5" i="90"/>
  <c r="N5" i="90"/>
  <c r="M5" i="90"/>
  <c r="L5" i="90"/>
  <c r="K5" i="90"/>
  <c r="J5" i="90"/>
  <c r="I5" i="90"/>
  <c r="H5" i="90"/>
  <c r="G5" i="90"/>
  <c r="F5" i="90"/>
  <c r="E5" i="90"/>
  <c r="D5" i="90"/>
  <c r="C5" i="90"/>
  <c r="X4" i="90"/>
  <c r="W4" i="90"/>
  <c r="V4" i="90"/>
  <c r="U4" i="90"/>
  <c r="T4" i="90"/>
  <c r="S4" i="90"/>
  <c r="R4" i="90"/>
  <c r="Q4" i="90"/>
  <c r="P4" i="90"/>
  <c r="O4" i="90"/>
  <c r="N4" i="90"/>
  <c r="M4" i="90"/>
  <c r="L4" i="90"/>
  <c r="K4" i="90"/>
  <c r="J4" i="90"/>
  <c r="I4" i="90"/>
  <c r="H4" i="90"/>
  <c r="G4" i="90"/>
  <c r="F4" i="90"/>
  <c r="E4" i="90"/>
  <c r="D4" i="90"/>
  <c r="C4" i="90"/>
  <c r="X3" i="90"/>
  <c r="W3" i="90"/>
  <c r="V3" i="90"/>
  <c r="U3" i="90"/>
  <c r="T3" i="90"/>
  <c r="S3" i="90"/>
  <c r="R3" i="90"/>
  <c r="Q3" i="90"/>
  <c r="P3" i="90"/>
  <c r="O3" i="90"/>
  <c r="N3" i="90"/>
  <c r="M3" i="90"/>
  <c r="L3" i="90"/>
  <c r="K3" i="90"/>
  <c r="J3" i="90"/>
  <c r="I3" i="90"/>
  <c r="H3" i="90"/>
  <c r="G3" i="90"/>
  <c r="F3" i="90"/>
  <c r="E3" i="90"/>
  <c r="D3" i="90"/>
  <c r="C3" i="90"/>
  <c r="X29" i="59"/>
  <c r="W29" i="59"/>
  <c r="V29" i="59"/>
  <c r="U29" i="59"/>
  <c r="T29" i="59"/>
  <c r="S29" i="59"/>
  <c r="R29" i="59"/>
  <c r="Q29" i="59"/>
  <c r="P29" i="59"/>
  <c r="O29" i="59"/>
  <c r="N29" i="59"/>
  <c r="M29" i="59"/>
  <c r="L29" i="59"/>
  <c r="K29" i="59"/>
  <c r="J29" i="59"/>
  <c r="I29" i="59"/>
  <c r="H29" i="59"/>
  <c r="G29" i="59"/>
  <c r="F29" i="59"/>
  <c r="E29" i="59"/>
  <c r="D29" i="59"/>
  <c r="C29" i="59"/>
  <c r="X28" i="59"/>
  <c r="W28" i="59"/>
  <c r="V28" i="59"/>
  <c r="U28" i="59"/>
  <c r="T28" i="59"/>
  <c r="S28" i="59"/>
  <c r="R28" i="59"/>
  <c r="Q28" i="59"/>
  <c r="P28" i="59"/>
  <c r="O28" i="59"/>
  <c r="N28" i="59"/>
  <c r="M28" i="59"/>
  <c r="L28" i="59"/>
  <c r="K28" i="59"/>
  <c r="J28" i="59"/>
  <c r="I28" i="59"/>
  <c r="H28" i="59"/>
  <c r="G28" i="59"/>
  <c r="F28" i="59"/>
  <c r="E28" i="59"/>
  <c r="D28" i="59"/>
  <c r="C28" i="59"/>
  <c r="X27" i="59"/>
  <c r="W27" i="59"/>
  <c r="V27" i="59"/>
  <c r="U27" i="59"/>
  <c r="T27" i="59"/>
  <c r="S27" i="59"/>
  <c r="R27" i="59"/>
  <c r="Q27" i="59"/>
  <c r="P27" i="59"/>
  <c r="O27" i="59"/>
  <c r="N27" i="59"/>
  <c r="M27" i="59"/>
  <c r="L27" i="59"/>
  <c r="K27" i="59"/>
  <c r="J27" i="59"/>
  <c r="I27" i="59"/>
  <c r="H27" i="59"/>
  <c r="G27" i="59"/>
  <c r="F27" i="59"/>
  <c r="E27" i="59"/>
  <c r="D27" i="59"/>
  <c r="C27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L25" i="59"/>
  <c r="K25" i="59"/>
  <c r="J25" i="59"/>
  <c r="I25" i="59"/>
  <c r="H25" i="59"/>
  <c r="G25" i="59"/>
  <c r="F25" i="59"/>
  <c r="E25" i="59"/>
  <c r="D25" i="59"/>
  <c r="C25" i="59"/>
  <c r="X24" i="59"/>
  <c r="W24" i="59"/>
  <c r="V24" i="59"/>
  <c r="U24" i="59"/>
  <c r="T24" i="59"/>
  <c r="S24" i="59"/>
  <c r="R24" i="59"/>
  <c r="Q24" i="59"/>
  <c r="P24" i="59"/>
  <c r="O24" i="59"/>
  <c r="N24" i="59"/>
  <c r="M24" i="59"/>
  <c r="L24" i="59"/>
  <c r="K24" i="59"/>
  <c r="J24" i="59"/>
  <c r="I24" i="59"/>
  <c r="H24" i="59"/>
  <c r="G24" i="59"/>
  <c r="F24" i="59"/>
  <c r="E24" i="59"/>
  <c r="D24" i="59"/>
  <c r="C24" i="59"/>
  <c r="X23" i="59"/>
  <c r="W23" i="59"/>
  <c r="V23" i="59"/>
  <c r="U23" i="59"/>
  <c r="T23" i="59"/>
  <c r="S23" i="59"/>
  <c r="R23" i="59"/>
  <c r="Q23" i="59"/>
  <c r="P23" i="59"/>
  <c r="O23" i="59"/>
  <c r="N23" i="59"/>
  <c r="M23" i="59"/>
  <c r="L23" i="59"/>
  <c r="K23" i="59"/>
  <c r="J23" i="59"/>
  <c r="I23" i="59"/>
  <c r="H23" i="59"/>
  <c r="G23" i="59"/>
  <c r="F23" i="59"/>
  <c r="E23" i="59"/>
  <c r="D23" i="59"/>
  <c r="C23" i="59"/>
  <c r="X20" i="59"/>
  <c r="W20" i="59"/>
  <c r="V20" i="59"/>
  <c r="U20" i="59"/>
  <c r="T20" i="59"/>
  <c r="S20" i="59"/>
  <c r="R20" i="59"/>
  <c r="Q20" i="59"/>
  <c r="P20" i="59"/>
  <c r="O20" i="59"/>
  <c r="N20" i="59"/>
  <c r="M20" i="59"/>
  <c r="L20" i="59"/>
  <c r="K20" i="59"/>
  <c r="J20" i="59"/>
  <c r="I20" i="59"/>
  <c r="H20" i="59"/>
  <c r="G20" i="59"/>
  <c r="F20" i="59"/>
  <c r="E20" i="59"/>
  <c r="D20" i="59"/>
  <c r="C20" i="59"/>
  <c r="X19" i="59"/>
  <c r="X21" i="59"/>
  <c r="W19" i="59"/>
  <c r="W21" i="59"/>
  <c r="V19" i="59"/>
  <c r="V21" i="59"/>
  <c r="U19" i="59"/>
  <c r="U21" i="59"/>
  <c r="T19" i="59"/>
  <c r="T21" i="59"/>
  <c r="S19" i="59"/>
  <c r="S21" i="59"/>
  <c r="R19" i="59"/>
  <c r="R21" i="59"/>
  <c r="Q19" i="59"/>
  <c r="Q21" i="59"/>
  <c r="P19" i="59"/>
  <c r="P21" i="59"/>
  <c r="O19" i="59"/>
  <c r="O21" i="59"/>
  <c r="N19" i="59"/>
  <c r="N21" i="59"/>
  <c r="M19" i="59"/>
  <c r="M21" i="59"/>
  <c r="L19" i="59"/>
  <c r="L21" i="59"/>
  <c r="K19" i="59"/>
  <c r="K21" i="59"/>
  <c r="J19" i="59"/>
  <c r="J21" i="59"/>
  <c r="I19" i="59"/>
  <c r="I21" i="59"/>
  <c r="H19" i="59"/>
  <c r="H21" i="59"/>
  <c r="G19" i="59"/>
  <c r="G21" i="59"/>
  <c r="F19" i="59"/>
  <c r="F21" i="59"/>
  <c r="E19" i="59"/>
  <c r="E21" i="59"/>
  <c r="D19" i="59"/>
  <c r="D21" i="59"/>
  <c r="C19" i="59"/>
  <c r="C21" i="59"/>
  <c r="X17" i="59"/>
  <c r="W17" i="59"/>
  <c r="V17" i="59"/>
  <c r="U17" i="59"/>
  <c r="T17" i="59"/>
  <c r="S17" i="59"/>
  <c r="R17" i="59"/>
  <c r="Q17" i="59"/>
  <c r="P17" i="59"/>
  <c r="O17" i="59"/>
  <c r="N17" i="59"/>
  <c r="M17" i="59"/>
  <c r="L17" i="59"/>
  <c r="K17" i="59"/>
  <c r="J17" i="59"/>
  <c r="I17" i="59"/>
  <c r="H17" i="59"/>
  <c r="G17" i="59"/>
  <c r="F17" i="59"/>
  <c r="E17" i="59"/>
  <c r="D17" i="59"/>
  <c r="C17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G16" i="59"/>
  <c r="F16" i="59"/>
  <c r="E16" i="59"/>
  <c r="D16" i="59"/>
  <c r="C16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H15" i="59"/>
  <c r="G15" i="59"/>
  <c r="F15" i="59"/>
  <c r="E15" i="59"/>
  <c r="D15" i="59"/>
  <c r="C15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H14" i="59"/>
  <c r="G14" i="59"/>
  <c r="F14" i="59"/>
  <c r="E14" i="59"/>
  <c r="D14" i="59"/>
  <c r="C14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G13" i="59"/>
  <c r="F13" i="59"/>
  <c r="E13" i="59"/>
  <c r="D13" i="59"/>
  <c r="C13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G12" i="59"/>
  <c r="F12" i="59"/>
  <c r="E12" i="59"/>
  <c r="D12" i="59"/>
  <c r="C12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H11" i="59"/>
  <c r="G11" i="59"/>
  <c r="F11" i="59"/>
  <c r="E11" i="59"/>
  <c r="D11" i="59"/>
  <c r="C11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G9" i="59"/>
  <c r="F9" i="59"/>
  <c r="E9" i="59"/>
  <c r="D9" i="59"/>
  <c r="C9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H8" i="59"/>
  <c r="G8" i="59"/>
  <c r="F8" i="59"/>
  <c r="E8" i="59"/>
  <c r="D8" i="59"/>
  <c r="C8" i="59"/>
  <c r="X7" i="59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H7" i="59"/>
  <c r="G7" i="59"/>
  <c r="F7" i="59"/>
  <c r="E7" i="59"/>
  <c r="D7" i="59"/>
  <c r="C7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H6" i="59"/>
  <c r="G6" i="59"/>
  <c r="F6" i="59"/>
  <c r="E6" i="59"/>
  <c r="D6" i="59"/>
  <c r="C6" i="59"/>
  <c r="X5" i="59"/>
  <c r="W5" i="59"/>
  <c r="V5" i="59"/>
  <c r="U5" i="59"/>
  <c r="T5" i="59"/>
  <c r="S5" i="59"/>
  <c r="R5" i="59"/>
  <c r="Q5" i="59"/>
  <c r="P5" i="59"/>
  <c r="O5" i="59"/>
  <c r="N5" i="59"/>
  <c r="M5" i="59"/>
  <c r="L5" i="59"/>
  <c r="K5" i="59"/>
  <c r="J5" i="59"/>
  <c r="I5" i="59"/>
  <c r="H5" i="59"/>
  <c r="G5" i="59"/>
  <c r="F5" i="59"/>
  <c r="E5" i="59"/>
  <c r="D5" i="59"/>
  <c r="C5" i="59"/>
  <c r="X4" i="59"/>
  <c r="W4" i="59"/>
  <c r="V4" i="59"/>
  <c r="U4" i="59"/>
  <c r="T4" i="59"/>
  <c r="S4" i="59"/>
  <c r="R4" i="59"/>
  <c r="Q4" i="59"/>
  <c r="P4" i="59"/>
  <c r="O4" i="59"/>
  <c r="N4" i="59"/>
  <c r="M4" i="59"/>
  <c r="L4" i="59"/>
  <c r="K4" i="59"/>
  <c r="J4" i="59"/>
  <c r="I4" i="59"/>
  <c r="H4" i="59"/>
  <c r="G4" i="59"/>
  <c r="F4" i="59"/>
  <c r="E4" i="59"/>
  <c r="D4" i="59"/>
  <c r="C4" i="59"/>
  <c r="X3" i="59"/>
  <c r="W3" i="59"/>
  <c r="V3" i="59"/>
  <c r="U3" i="59"/>
  <c r="T3" i="59"/>
  <c r="S3" i="59"/>
  <c r="R3" i="59"/>
  <c r="Q3" i="59"/>
  <c r="P3" i="59"/>
  <c r="O3" i="59"/>
  <c r="N3" i="59"/>
  <c r="M3" i="59"/>
  <c r="L3" i="59"/>
  <c r="K3" i="59"/>
  <c r="J3" i="59"/>
  <c r="I3" i="59"/>
  <c r="H3" i="59"/>
  <c r="G3" i="59"/>
  <c r="F3" i="59"/>
  <c r="E3" i="59"/>
  <c r="D3" i="59"/>
  <c r="C3" i="59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X19" i="11"/>
  <c r="X21" i="11"/>
  <c r="W19" i="11"/>
  <c r="W21" i="11"/>
  <c r="V19" i="11"/>
  <c r="V21" i="11"/>
  <c r="U19" i="11"/>
  <c r="U21" i="11"/>
  <c r="T19" i="11"/>
  <c r="T21" i="11"/>
  <c r="S19" i="11"/>
  <c r="S21" i="11"/>
  <c r="R19" i="11"/>
  <c r="R21" i="11"/>
  <c r="Q19" i="11"/>
  <c r="Q21" i="11"/>
  <c r="P19" i="11"/>
  <c r="P21" i="11"/>
  <c r="O19" i="11"/>
  <c r="O21" i="11"/>
  <c r="N19" i="11"/>
  <c r="N21" i="11"/>
  <c r="M19" i="11"/>
  <c r="M21" i="11"/>
  <c r="L19" i="11"/>
  <c r="L21" i="11"/>
  <c r="K19" i="11"/>
  <c r="K21" i="11"/>
  <c r="J19" i="11"/>
  <c r="J21" i="11"/>
  <c r="I19" i="11"/>
  <c r="I21" i="11"/>
  <c r="H19" i="11"/>
  <c r="H21" i="11"/>
  <c r="G19" i="11"/>
  <c r="G21" i="11"/>
  <c r="F19" i="11"/>
  <c r="F21" i="11"/>
  <c r="E19" i="11"/>
  <c r="E21" i="11"/>
  <c r="D19" i="11"/>
  <c r="D21" i="11"/>
  <c r="C19" i="11"/>
  <c r="C21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X29" i="89"/>
  <c r="W29" i="89"/>
  <c r="V29" i="89"/>
  <c r="U29" i="89"/>
  <c r="T29" i="89"/>
  <c r="S29" i="89"/>
  <c r="R29" i="89"/>
  <c r="Q29" i="89"/>
  <c r="P29" i="89"/>
  <c r="O29" i="89"/>
  <c r="N29" i="89"/>
  <c r="M29" i="89"/>
  <c r="L29" i="89"/>
  <c r="K29" i="89"/>
  <c r="J29" i="89"/>
  <c r="I29" i="89"/>
  <c r="H29" i="89"/>
  <c r="G29" i="89"/>
  <c r="F29" i="89"/>
  <c r="E29" i="89"/>
  <c r="D29" i="89"/>
  <c r="C29" i="89"/>
  <c r="X28" i="89"/>
  <c r="W28" i="89"/>
  <c r="V28" i="89"/>
  <c r="U28" i="89"/>
  <c r="T28" i="89"/>
  <c r="S28" i="89"/>
  <c r="R28" i="89"/>
  <c r="Q28" i="89"/>
  <c r="P28" i="89"/>
  <c r="O28" i="89"/>
  <c r="N28" i="89"/>
  <c r="M28" i="89"/>
  <c r="L28" i="89"/>
  <c r="K28" i="89"/>
  <c r="J28" i="89"/>
  <c r="I28" i="89"/>
  <c r="H28" i="89"/>
  <c r="G28" i="89"/>
  <c r="F28" i="89"/>
  <c r="E28" i="89"/>
  <c r="D28" i="89"/>
  <c r="C28" i="89"/>
  <c r="X27" i="89"/>
  <c r="W27" i="89"/>
  <c r="V27" i="89"/>
  <c r="U27" i="89"/>
  <c r="T27" i="89"/>
  <c r="S27" i="89"/>
  <c r="R27" i="89"/>
  <c r="Q27" i="89"/>
  <c r="P27" i="89"/>
  <c r="O27" i="89"/>
  <c r="N27" i="89"/>
  <c r="M27" i="89"/>
  <c r="L27" i="89"/>
  <c r="K27" i="89"/>
  <c r="J27" i="89"/>
  <c r="I27" i="89"/>
  <c r="H27" i="89"/>
  <c r="G27" i="89"/>
  <c r="F27" i="89"/>
  <c r="E27" i="89"/>
  <c r="D27" i="89"/>
  <c r="C27" i="89"/>
  <c r="X25" i="89"/>
  <c r="W25" i="89"/>
  <c r="V25" i="89"/>
  <c r="U25" i="89"/>
  <c r="T25" i="89"/>
  <c r="S25" i="89"/>
  <c r="R25" i="89"/>
  <c r="Q25" i="89"/>
  <c r="P25" i="89"/>
  <c r="O25" i="89"/>
  <c r="N25" i="89"/>
  <c r="M25" i="89"/>
  <c r="L25" i="89"/>
  <c r="K25" i="89"/>
  <c r="J25" i="89"/>
  <c r="I25" i="89"/>
  <c r="H25" i="89"/>
  <c r="G25" i="89"/>
  <c r="F25" i="89"/>
  <c r="E25" i="89"/>
  <c r="D25" i="89"/>
  <c r="C25" i="89"/>
  <c r="X24" i="89"/>
  <c r="W24" i="89"/>
  <c r="V24" i="89"/>
  <c r="U24" i="89"/>
  <c r="T24" i="89"/>
  <c r="S24" i="89"/>
  <c r="R24" i="89"/>
  <c r="Q24" i="89"/>
  <c r="P24" i="89"/>
  <c r="O24" i="89"/>
  <c r="N24" i="89"/>
  <c r="M24" i="89"/>
  <c r="L24" i="89"/>
  <c r="K24" i="89"/>
  <c r="J24" i="89"/>
  <c r="I24" i="89"/>
  <c r="H24" i="89"/>
  <c r="G24" i="89"/>
  <c r="F24" i="89"/>
  <c r="E24" i="89"/>
  <c r="D24" i="89"/>
  <c r="C24" i="89"/>
  <c r="X23" i="89"/>
  <c r="W23" i="89"/>
  <c r="V23" i="89"/>
  <c r="U23" i="89"/>
  <c r="T23" i="89"/>
  <c r="S23" i="89"/>
  <c r="R23" i="89"/>
  <c r="Q23" i="89"/>
  <c r="P23" i="89"/>
  <c r="O23" i="89"/>
  <c r="N23" i="89"/>
  <c r="M23" i="89"/>
  <c r="L23" i="89"/>
  <c r="K23" i="89"/>
  <c r="J23" i="89"/>
  <c r="I23" i="89"/>
  <c r="H23" i="89"/>
  <c r="G23" i="89"/>
  <c r="F23" i="89"/>
  <c r="E23" i="89"/>
  <c r="D23" i="89"/>
  <c r="C23" i="89"/>
  <c r="X20" i="89"/>
  <c r="W20" i="89"/>
  <c r="V20" i="89"/>
  <c r="U20" i="89"/>
  <c r="T20" i="89"/>
  <c r="S20" i="89"/>
  <c r="R20" i="89"/>
  <c r="Q20" i="89"/>
  <c r="P20" i="89"/>
  <c r="O20" i="89"/>
  <c r="N20" i="89"/>
  <c r="M20" i="89"/>
  <c r="L20" i="89"/>
  <c r="K20" i="89"/>
  <c r="J20" i="89"/>
  <c r="I20" i="89"/>
  <c r="H20" i="89"/>
  <c r="G20" i="89"/>
  <c r="F20" i="89"/>
  <c r="E20" i="89"/>
  <c r="D20" i="89"/>
  <c r="C20" i="89"/>
  <c r="X19" i="89"/>
  <c r="X21" i="89"/>
  <c r="W19" i="89"/>
  <c r="W21" i="89"/>
  <c r="V19" i="89"/>
  <c r="V21" i="89"/>
  <c r="U19" i="89"/>
  <c r="U21" i="89"/>
  <c r="T19" i="89"/>
  <c r="T21" i="89"/>
  <c r="S19" i="89"/>
  <c r="S21" i="89"/>
  <c r="R19" i="89"/>
  <c r="R21" i="89"/>
  <c r="Q19" i="89"/>
  <c r="Q21" i="89"/>
  <c r="P19" i="89"/>
  <c r="P21" i="89"/>
  <c r="O19" i="89"/>
  <c r="O21" i="89"/>
  <c r="N19" i="89"/>
  <c r="N21" i="89"/>
  <c r="M19" i="89"/>
  <c r="M21" i="89"/>
  <c r="L19" i="89"/>
  <c r="L21" i="89"/>
  <c r="K19" i="89"/>
  <c r="K21" i="89"/>
  <c r="J19" i="89"/>
  <c r="J21" i="89"/>
  <c r="I19" i="89"/>
  <c r="I21" i="89"/>
  <c r="H19" i="89"/>
  <c r="H21" i="89"/>
  <c r="G19" i="89"/>
  <c r="G21" i="89"/>
  <c r="F19" i="89"/>
  <c r="F21" i="89"/>
  <c r="E19" i="89"/>
  <c r="E21" i="89"/>
  <c r="D19" i="89"/>
  <c r="D21" i="89"/>
  <c r="C19" i="89"/>
  <c r="C21" i="89"/>
  <c r="X17" i="89"/>
  <c r="W17" i="89"/>
  <c r="V17" i="89"/>
  <c r="U17" i="89"/>
  <c r="T17" i="89"/>
  <c r="S17" i="89"/>
  <c r="R17" i="89"/>
  <c r="Q17" i="89"/>
  <c r="P17" i="89"/>
  <c r="O17" i="89"/>
  <c r="N17" i="89"/>
  <c r="M17" i="89"/>
  <c r="L17" i="89"/>
  <c r="K17" i="89"/>
  <c r="J17" i="89"/>
  <c r="I17" i="89"/>
  <c r="H17" i="89"/>
  <c r="G17" i="89"/>
  <c r="F17" i="89"/>
  <c r="E17" i="89"/>
  <c r="D17" i="89"/>
  <c r="C17" i="89"/>
  <c r="X16" i="89"/>
  <c r="W16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H16" i="89"/>
  <c r="G16" i="89"/>
  <c r="F16" i="89"/>
  <c r="E16" i="89"/>
  <c r="D16" i="89"/>
  <c r="C16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H15" i="89"/>
  <c r="G15" i="89"/>
  <c r="F15" i="89"/>
  <c r="E15" i="89"/>
  <c r="D15" i="89"/>
  <c r="C15" i="89"/>
  <c r="X14" i="89"/>
  <c r="W14" i="89"/>
  <c r="V14" i="89"/>
  <c r="U14" i="89"/>
  <c r="T14" i="89"/>
  <c r="S14" i="89"/>
  <c r="R14" i="89"/>
  <c r="Q14" i="89"/>
  <c r="P14" i="89"/>
  <c r="O14" i="89"/>
  <c r="N14" i="89"/>
  <c r="M14" i="89"/>
  <c r="L14" i="89"/>
  <c r="K14" i="89"/>
  <c r="J14" i="89"/>
  <c r="I14" i="89"/>
  <c r="H14" i="89"/>
  <c r="G14" i="89"/>
  <c r="F14" i="89"/>
  <c r="E14" i="89"/>
  <c r="D14" i="89"/>
  <c r="C14" i="89"/>
  <c r="X13" i="89"/>
  <c r="W13" i="89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H13" i="89"/>
  <c r="G13" i="89"/>
  <c r="F13" i="89"/>
  <c r="E13" i="89"/>
  <c r="D13" i="89"/>
  <c r="C13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H12" i="89"/>
  <c r="G12" i="89"/>
  <c r="F12" i="89"/>
  <c r="E12" i="89"/>
  <c r="D12" i="89"/>
  <c r="C12" i="89"/>
  <c r="X11" i="89"/>
  <c r="W11" i="89"/>
  <c r="V11" i="89"/>
  <c r="U11" i="89"/>
  <c r="T11" i="89"/>
  <c r="S11" i="89"/>
  <c r="R11" i="89"/>
  <c r="Q11" i="89"/>
  <c r="P11" i="89"/>
  <c r="O11" i="89"/>
  <c r="N11" i="89"/>
  <c r="M11" i="89"/>
  <c r="L11" i="89"/>
  <c r="K11" i="89"/>
  <c r="J11" i="89"/>
  <c r="I11" i="89"/>
  <c r="H11" i="89"/>
  <c r="G11" i="89"/>
  <c r="F11" i="89"/>
  <c r="E11" i="89"/>
  <c r="D11" i="89"/>
  <c r="C11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H9" i="89"/>
  <c r="G9" i="89"/>
  <c r="F9" i="89"/>
  <c r="E9" i="89"/>
  <c r="D9" i="89"/>
  <c r="C9" i="89"/>
  <c r="X8" i="89"/>
  <c r="W8" i="89"/>
  <c r="V8" i="89"/>
  <c r="U8" i="89"/>
  <c r="T8" i="89"/>
  <c r="S8" i="89"/>
  <c r="R8" i="89"/>
  <c r="Q8" i="89"/>
  <c r="P8" i="89"/>
  <c r="O8" i="89"/>
  <c r="N8" i="89"/>
  <c r="M8" i="89"/>
  <c r="L8" i="89"/>
  <c r="K8" i="89"/>
  <c r="J8" i="89"/>
  <c r="I8" i="89"/>
  <c r="H8" i="89"/>
  <c r="G8" i="89"/>
  <c r="F8" i="89"/>
  <c r="E8" i="89"/>
  <c r="D8" i="89"/>
  <c r="C8" i="89"/>
  <c r="X7" i="89"/>
  <c r="W7" i="89"/>
  <c r="V7" i="89"/>
  <c r="U7" i="89"/>
  <c r="T7" i="89"/>
  <c r="S7" i="89"/>
  <c r="R7" i="89"/>
  <c r="Q7" i="89"/>
  <c r="P7" i="89"/>
  <c r="O7" i="89"/>
  <c r="N7" i="89"/>
  <c r="M7" i="89"/>
  <c r="L7" i="89"/>
  <c r="K7" i="89"/>
  <c r="J7" i="89"/>
  <c r="I7" i="89"/>
  <c r="H7" i="89"/>
  <c r="G7" i="89"/>
  <c r="F7" i="89"/>
  <c r="E7" i="89"/>
  <c r="D7" i="89"/>
  <c r="C7" i="89"/>
  <c r="X6" i="89"/>
  <c r="W6" i="89"/>
  <c r="V6" i="89"/>
  <c r="U6" i="89"/>
  <c r="T6" i="89"/>
  <c r="S6" i="89"/>
  <c r="R6" i="89"/>
  <c r="Q6" i="89"/>
  <c r="P6" i="89"/>
  <c r="O6" i="89"/>
  <c r="N6" i="89"/>
  <c r="M6" i="89"/>
  <c r="L6" i="89"/>
  <c r="K6" i="89"/>
  <c r="J6" i="89"/>
  <c r="I6" i="89"/>
  <c r="H6" i="89"/>
  <c r="G6" i="89"/>
  <c r="F6" i="89"/>
  <c r="E6" i="89"/>
  <c r="D6" i="89"/>
  <c r="C6" i="89"/>
  <c r="X5" i="89"/>
  <c r="W5" i="89"/>
  <c r="V5" i="89"/>
  <c r="U5" i="89"/>
  <c r="T5" i="89"/>
  <c r="S5" i="89"/>
  <c r="R5" i="89"/>
  <c r="Q5" i="89"/>
  <c r="P5" i="89"/>
  <c r="O5" i="89"/>
  <c r="N5" i="89"/>
  <c r="M5" i="89"/>
  <c r="L5" i="89"/>
  <c r="K5" i="89"/>
  <c r="J5" i="89"/>
  <c r="I5" i="89"/>
  <c r="H5" i="89"/>
  <c r="G5" i="89"/>
  <c r="F5" i="89"/>
  <c r="E5" i="89"/>
  <c r="D5" i="89"/>
  <c r="C5" i="89"/>
  <c r="X4" i="89"/>
  <c r="W4" i="89"/>
  <c r="V4" i="89"/>
  <c r="U4" i="89"/>
  <c r="T4" i="89"/>
  <c r="S4" i="89"/>
  <c r="R4" i="89"/>
  <c r="Q4" i="89"/>
  <c r="P4" i="89"/>
  <c r="O4" i="89"/>
  <c r="N4" i="89"/>
  <c r="M4" i="89"/>
  <c r="L4" i="89"/>
  <c r="K4" i="89"/>
  <c r="J4" i="89"/>
  <c r="I4" i="89"/>
  <c r="H4" i="89"/>
  <c r="G4" i="89"/>
  <c r="F4" i="89"/>
  <c r="E4" i="89"/>
  <c r="D4" i="89"/>
  <c r="C4" i="89"/>
  <c r="X3" i="89"/>
  <c r="W3" i="89"/>
  <c r="V3" i="89"/>
  <c r="U3" i="89"/>
  <c r="T3" i="89"/>
  <c r="S3" i="89"/>
  <c r="R3" i="89"/>
  <c r="Q3" i="89"/>
  <c r="P3" i="89"/>
  <c r="O3" i="89"/>
  <c r="N3" i="89"/>
  <c r="M3" i="89"/>
  <c r="L3" i="89"/>
  <c r="K3" i="89"/>
  <c r="J3" i="89"/>
  <c r="I3" i="89"/>
  <c r="H3" i="89"/>
  <c r="G3" i="89"/>
  <c r="F3" i="89"/>
  <c r="E3" i="89"/>
  <c r="D3" i="89"/>
  <c r="C3" i="89"/>
  <c r="C3" i="168"/>
  <c r="X29" i="168"/>
  <c r="W29" i="168"/>
  <c r="V29" i="168"/>
  <c r="U29" i="168"/>
  <c r="T29" i="168"/>
  <c r="S29" i="168"/>
  <c r="R29" i="168"/>
  <c r="Q29" i="168"/>
  <c r="P29" i="168"/>
  <c r="O29" i="168"/>
  <c r="N29" i="168"/>
  <c r="M29" i="168"/>
  <c r="L29" i="168"/>
  <c r="K29" i="168"/>
  <c r="J29" i="168"/>
  <c r="I29" i="168"/>
  <c r="H29" i="168"/>
  <c r="G29" i="168"/>
  <c r="F29" i="168"/>
  <c r="E29" i="168"/>
  <c r="D29" i="168"/>
  <c r="C29" i="168"/>
  <c r="X28" i="168"/>
  <c r="W28" i="168"/>
  <c r="V28" i="168"/>
  <c r="U28" i="168"/>
  <c r="T28" i="168"/>
  <c r="S28" i="168"/>
  <c r="R28" i="168"/>
  <c r="Q28" i="168"/>
  <c r="P28" i="168"/>
  <c r="O28" i="168"/>
  <c r="N28" i="168"/>
  <c r="M28" i="168"/>
  <c r="L28" i="168"/>
  <c r="K28" i="168"/>
  <c r="J28" i="168"/>
  <c r="I28" i="168"/>
  <c r="H28" i="168"/>
  <c r="G28" i="168"/>
  <c r="F28" i="168"/>
  <c r="E28" i="168"/>
  <c r="D28" i="168"/>
  <c r="C28" i="168"/>
  <c r="X27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C27" i="168"/>
  <c r="X25" i="168"/>
  <c r="W25" i="168"/>
  <c r="V25" i="168"/>
  <c r="U25" i="168"/>
  <c r="T25" i="168"/>
  <c r="S25" i="168"/>
  <c r="R25" i="168"/>
  <c r="Q25" i="168"/>
  <c r="P25" i="168"/>
  <c r="O25" i="168"/>
  <c r="N25" i="168"/>
  <c r="M25" i="168"/>
  <c r="L25" i="168"/>
  <c r="K25" i="168"/>
  <c r="J25" i="168"/>
  <c r="I25" i="168"/>
  <c r="H25" i="168"/>
  <c r="G25" i="168"/>
  <c r="F25" i="168"/>
  <c r="E25" i="168"/>
  <c r="D25" i="168"/>
  <c r="C25" i="168"/>
  <c r="X24" i="168"/>
  <c r="W24" i="168"/>
  <c r="V24" i="168"/>
  <c r="U24" i="168"/>
  <c r="T24" i="168"/>
  <c r="S24" i="168"/>
  <c r="R24" i="168"/>
  <c r="Q24" i="168"/>
  <c r="P24" i="168"/>
  <c r="O24" i="168"/>
  <c r="N24" i="168"/>
  <c r="M24" i="168"/>
  <c r="L24" i="168"/>
  <c r="K24" i="168"/>
  <c r="J24" i="168"/>
  <c r="I24" i="168"/>
  <c r="H24" i="168"/>
  <c r="G24" i="168"/>
  <c r="F24" i="168"/>
  <c r="E24" i="168"/>
  <c r="D24" i="168"/>
  <c r="C24" i="168"/>
  <c r="X23" i="168"/>
  <c r="W23" i="168"/>
  <c r="V23" i="168"/>
  <c r="U23" i="168"/>
  <c r="T23" i="168"/>
  <c r="S23" i="168"/>
  <c r="R23" i="168"/>
  <c r="Q23" i="168"/>
  <c r="P23" i="168"/>
  <c r="O23" i="168"/>
  <c r="N23" i="168"/>
  <c r="M23" i="168"/>
  <c r="L23" i="168"/>
  <c r="K23" i="168"/>
  <c r="J23" i="168"/>
  <c r="I23" i="168"/>
  <c r="H23" i="168"/>
  <c r="G23" i="168"/>
  <c r="F23" i="168"/>
  <c r="E23" i="168"/>
  <c r="D23" i="168"/>
  <c r="C23" i="168"/>
  <c r="X20" i="168"/>
  <c r="W20" i="168"/>
  <c r="V20" i="168"/>
  <c r="U20" i="168"/>
  <c r="T20" i="168"/>
  <c r="S20" i="168"/>
  <c r="R20" i="168"/>
  <c r="Q20" i="168"/>
  <c r="P20" i="168"/>
  <c r="O20" i="168"/>
  <c r="N20" i="168"/>
  <c r="M20" i="168"/>
  <c r="L20" i="168"/>
  <c r="K20" i="168"/>
  <c r="J20" i="168"/>
  <c r="I20" i="168"/>
  <c r="H20" i="168"/>
  <c r="G20" i="168"/>
  <c r="F20" i="168"/>
  <c r="E20" i="168"/>
  <c r="D20" i="168"/>
  <c r="C20" i="168"/>
  <c r="X19" i="168"/>
  <c r="X21" i="168"/>
  <c r="W19" i="168"/>
  <c r="W21" i="168"/>
  <c r="V19" i="168"/>
  <c r="V21" i="168"/>
  <c r="U19" i="168"/>
  <c r="U21" i="168"/>
  <c r="T19" i="168"/>
  <c r="T21" i="168"/>
  <c r="S19" i="168"/>
  <c r="S21" i="168"/>
  <c r="R19" i="168"/>
  <c r="R21" i="168"/>
  <c r="Q19" i="168"/>
  <c r="Q21" i="168"/>
  <c r="P19" i="168"/>
  <c r="P21" i="168"/>
  <c r="O19" i="168"/>
  <c r="O21" i="168"/>
  <c r="N19" i="168"/>
  <c r="N21" i="168"/>
  <c r="M19" i="168"/>
  <c r="M21" i="168"/>
  <c r="L19" i="168"/>
  <c r="L21" i="168"/>
  <c r="K19" i="168"/>
  <c r="K21" i="168"/>
  <c r="J19" i="168"/>
  <c r="J21" i="168"/>
  <c r="I19" i="168"/>
  <c r="I21" i="168"/>
  <c r="H19" i="168"/>
  <c r="H21" i="168"/>
  <c r="G19" i="168"/>
  <c r="G21" i="168"/>
  <c r="F19" i="168"/>
  <c r="F21" i="168"/>
  <c r="E19" i="168"/>
  <c r="E21" i="168"/>
  <c r="D19" i="168"/>
  <c r="D21" i="168"/>
  <c r="C19" i="168"/>
  <c r="C21" i="168"/>
  <c r="X17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C17" i="168"/>
  <c r="X16" i="168"/>
  <c r="W16" i="168"/>
  <c r="V16" i="168"/>
  <c r="U16" i="168"/>
  <c r="T16" i="168"/>
  <c r="S16" i="168"/>
  <c r="R16" i="168"/>
  <c r="Q16" i="168"/>
  <c r="P16" i="168"/>
  <c r="O16" i="168"/>
  <c r="N16" i="168"/>
  <c r="M16" i="168"/>
  <c r="L16" i="168"/>
  <c r="K16" i="168"/>
  <c r="J16" i="168"/>
  <c r="I16" i="168"/>
  <c r="H16" i="168"/>
  <c r="G16" i="168"/>
  <c r="F16" i="168"/>
  <c r="E16" i="168"/>
  <c r="D16" i="168"/>
  <c r="C16" i="168"/>
  <c r="X15" i="168"/>
  <c r="W15" i="168"/>
  <c r="V15" i="168"/>
  <c r="U15" i="168"/>
  <c r="T15" i="168"/>
  <c r="S15" i="168"/>
  <c r="R15" i="168"/>
  <c r="Q15" i="168"/>
  <c r="P15" i="168"/>
  <c r="O15" i="168"/>
  <c r="N15" i="168"/>
  <c r="M15" i="168"/>
  <c r="L15" i="168"/>
  <c r="K15" i="168"/>
  <c r="J15" i="168"/>
  <c r="I15" i="168"/>
  <c r="H15" i="168"/>
  <c r="G15" i="168"/>
  <c r="F15" i="168"/>
  <c r="E15" i="168"/>
  <c r="D15" i="168"/>
  <c r="C15" i="168"/>
  <c r="X14" i="168"/>
  <c r="W14" i="168"/>
  <c r="V14" i="168"/>
  <c r="U14" i="168"/>
  <c r="T14" i="168"/>
  <c r="S14" i="168"/>
  <c r="R14" i="168"/>
  <c r="Q14" i="168"/>
  <c r="P14" i="168"/>
  <c r="O14" i="168"/>
  <c r="N14" i="168"/>
  <c r="M14" i="168"/>
  <c r="L14" i="168"/>
  <c r="K14" i="168"/>
  <c r="J14" i="168"/>
  <c r="I14" i="168"/>
  <c r="H14" i="168"/>
  <c r="G14" i="168"/>
  <c r="F14" i="168"/>
  <c r="E14" i="168"/>
  <c r="D14" i="168"/>
  <c r="C14" i="168"/>
  <c r="X13" i="168"/>
  <c r="W13" i="168"/>
  <c r="V13" i="168"/>
  <c r="U13" i="168"/>
  <c r="T13" i="168"/>
  <c r="S13" i="168"/>
  <c r="R13" i="168"/>
  <c r="Q13" i="168"/>
  <c r="P13" i="168"/>
  <c r="O13" i="168"/>
  <c r="N13" i="168"/>
  <c r="M13" i="168"/>
  <c r="L13" i="168"/>
  <c r="K13" i="168"/>
  <c r="J13" i="168"/>
  <c r="I13" i="168"/>
  <c r="H13" i="168"/>
  <c r="G13" i="168"/>
  <c r="F13" i="168"/>
  <c r="E13" i="168"/>
  <c r="D13" i="168"/>
  <c r="C13" i="168"/>
  <c r="X12" i="168"/>
  <c r="W12" i="168"/>
  <c r="V12" i="168"/>
  <c r="U12" i="168"/>
  <c r="T12" i="168"/>
  <c r="S12" i="168"/>
  <c r="R12" i="168"/>
  <c r="Q12" i="168"/>
  <c r="P12" i="168"/>
  <c r="O12" i="168"/>
  <c r="N12" i="168"/>
  <c r="M12" i="168"/>
  <c r="L12" i="168"/>
  <c r="K12" i="168"/>
  <c r="J12" i="168"/>
  <c r="I12" i="168"/>
  <c r="H12" i="168"/>
  <c r="G12" i="168"/>
  <c r="F12" i="168"/>
  <c r="E12" i="168"/>
  <c r="D12" i="168"/>
  <c r="C12" i="168"/>
  <c r="X11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C11" i="168"/>
  <c r="X9" i="168"/>
  <c r="W9" i="168"/>
  <c r="V9" i="168"/>
  <c r="U9" i="168"/>
  <c r="T9" i="168"/>
  <c r="S9" i="168"/>
  <c r="R9" i="168"/>
  <c r="Q9" i="168"/>
  <c r="P9" i="168"/>
  <c r="O9" i="168"/>
  <c r="N9" i="168"/>
  <c r="M9" i="168"/>
  <c r="L9" i="168"/>
  <c r="K9" i="168"/>
  <c r="J9" i="168"/>
  <c r="I9" i="168"/>
  <c r="H9" i="168"/>
  <c r="G9" i="168"/>
  <c r="F9" i="168"/>
  <c r="E9" i="168"/>
  <c r="D9" i="168"/>
  <c r="C9" i="168"/>
  <c r="X8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C8" i="168"/>
  <c r="X7" i="168"/>
  <c r="W7" i="168"/>
  <c r="V7" i="168"/>
  <c r="U7" i="168"/>
  <c r="T7" i="168"/>
  <c r="S7" i="168"/>
  <c r="R7" i="168"/>
  <c r="Q7" i="168"/>
  <c r="P7" i="168"/>
  <c r="O7" i="168"/>
  <c r="N7" i="168"/>
  <c r="M7" i="168"/>
  <c r="L7" i="168"/>
  <c r="K7" i="168"/>
  <c r="J7" i="168"/>
  <c r="I7" i="168"/>
  <c r="H7" i="168"/>
  <c r="G7" i="168"/>
  <c r="F7" i="168"/>
  <c r="E7" i="168"/>
  <c r="D7" i="168"/>
  <c r="C7" i="168"/>
  <c r="X6" i="168"/>
  <c r="W6" i="168"/>
  <c r="V6" i="168"/>
  <c r="U6" i="168"/>
  <c r="T6" i="168"/>
  <c r="S6" i="168"/>
  <c r="R6" i="168"/>
  <c r="Q6" i="168"/>
  <c r="P6" i="168"/>
  <c r="O6" i="168"/>
  <c r="N6" i="168"/>
  <c r="M6" i="168"/>
  <c r="L6" i="168"/>
  <c r="K6" i="168"/>
  <c r="J6" i="168"/>
  <c r="I6" i="168"/>
  <c r="H6" i="168"/>
  <c r="G6" i="168"/>
  <c r="F6" i="168"/>
  <c r="E6" i="168"/>
  <c r="D6" i="168"/>
  <c r="C6" i="168"/>
  <c r="X5" i="168"/>
  <c r="W5" i="168"/>
  <c r="V5" i="168"/>
  <c r="U5" i="168"/>
  <c r="T5" i="168"/>
  <c r="S5" i="168"/>
  <c r="R5" i="168"/>
  <c r="Q5" i="168"/>
  <c r="P5" i="168"/>
  <c r="O5" i="168"/>
  <c r="N5" i="168"/>
  <c r="M5" i="168"/>
  <c r="L5" i="168"/>
  <c r="K5" i="168"/>
  <c r="J5" i="168"/>
  <c r="I5" i="168"/>
  <c r="H5" i="168"/>
  <c r="G5" i="168"/>
  <c r="F5" i="168"/>
  <c r="E5" i="168"/>
  <c r="D5" i="168"/>
  <c r="C5" i="168"/>
  <c r="X4" i="168"/>
  <c r="W4" i="168"/>
  <c r="V4" i="168"/>
  <c r="U4" i="168"/>
  <c r="T4" i="168"/>
  <c r="S4" i="168"/>
  <c r="R4" i="168"/>
  <c r="Q4" i="168"/>
  <c r="P4" i="168"/>
  <c r="O4" i="168"/>
  <c r="N4" i="168"/>
  <c r="M4" i="168"/>
  <c r="L4" i="168"/>
  <c r="K4" i="168"/>
  <c r="J4" i="168"/>
  <c r="I4" i="168"/>
  <c r="H4" i="168"/>
  <c r="G4" i="168"/>
  <c r="F4" i="168"/>
  <c r="E4" i="168"/>
  <c r="D4" i="168"/>
  <c r="C4" i="168"/>
  <c r="X3" i="168"/>
  <c r="W3" i="168"/>
  <c r="V3" i="168"/>
  <c r="U3" i="168"/>
  <c r="T3" i="168"/>
  <c r="S3" i="168"/>
  <c r="R3" i="168"/>
  <c r="Q3" i="168"/>
  <c r="P3" i="168"/>
  <c r="O3" i="168"/>
  <c r="N3" i="168"/>
  <c r="M3" i="168"/>
  <c r="L3" i="168"/>
  <c r="K3" i="168"/>
  <c r="J3" i="168"/>
  <c r="I3" i="168"/>
  <c r="H3" i="168"/>
  <c r="G3" i="168"/>
  <c r="F3" i="168"/>
  <c r="E3" i="168"/>
  <c r="D3" i="168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X19" i="33"/>
  <c r="X21" i="33"/>
  <c r="W19" i="33"/>
  <c r="W21" i="33"/>
  <c r="V19" i="33"/>
  <c r="V21" i="33"/>
  <c r="U19" i="33"/>
  <c r="U21" i="33"/>
  <c r="T19" i="33"/>
  <c r="T21" i="33"/>
  <c r="S19" i="33"/>
  <c r="S21" i="33"/>
  <c r="R19" i="33"/>
  <c r="R21" i="33"/>
  <c r="Q19" i="33"/>
  <c r="Q21" i="33"/>
  <c r="P19" i="33"/>
  <c r="P21" i="33"/>
  <c r="O19" i="33"/>
  <c r="O21" i="33"/>
  <c r="N19" i="33"/>
  <c r="N21" i="33"/>
  <c r="M19" i="33"/>
  <c r="M21" i="33"/>
  <c r="L19" i="33"/>
  <c r="L21" i="33"/>
  <c r="K19" i="33"/>
  <c r="K21" i="33"/>
  <c r="J19" i="33"/>
  <c r="J21" i="33"/>
  <c r="I19" i="33"/>
  <c r="I21" i="33"/>
  <c r="H19" i="33"/>
  <c r="H21" i="33"/>
  <c r="G19" i="33"/>
  <c r="G21" i="33"/>
  <c r="F19" i="33"/>
  <c r="F21" i="33"/>
  <c r="E19" i="33"/>
  <c r="E21" i="33"/>
  <c r="D19" i="33"/>
  <c r="D21" i="33"/>
  <c r="C19" i="33"/>
  <c r="C21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X29" i="169"/>
  <c r="W29" i="169"/>
  <c r="V29" i="169"/>
  <c r="U29" i="169"/>
  <c r="T29" i="169"/>
  <c r="S29" i="169"/>
  <c r="R29" i="169"/>
  <c r="Q29" i="169"/>
  <c r="P29" i="169"/>
  <c r="O29" i="169"/>
  <c r="N29" i="169"/>
  <c r="M29" i="169"/>
  <c r="L29" i="169"/>
  <c r="K29" i="169"/>
  <c r="J29" i="169"/>
  <c r="I29" i="169"/>
  <c r="H29" i="169"/>
  <c r="G29" i="169"/>
  <c r="F29" i="169"/>
  <c r="E29" i="169"/>
  <c r="D29" i="169"/>
  <c r="C29" i="169"/>
  <c r="X28" i="169"/>
  <c r="W28" i="169"/>
  <c r="V28" i="169"/>
  <c r="U28" i="169"/>
  <c r="T28" i="169"/>
  <c r="S28" i="169"/>
  <c r="R28" i="169"/>
  <c r="Q28" i="169"/>
  <c r="P28" i="169"/>
  <c r="O28" i="169"/>
  <c r="N28" i="169"/>
  <c r="M28" i="169"/>
  <c r="L28" i="169"/>
  <c r="K28" i="169"/>
  <c r="J28" i="169"/>
  <c r="I28" i="169"/>
  <c r="H28" i="169"/>
  <c r="G28" i="169"/>
  <c r="F28" i="169"/>
  <c r="E28" i="169"/>
  <c r="D28" i="169"/>
  <c r="C28" i="169"/>
  <c r="X27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C27" i="169"/>
  <c r="X25" i="169"/>
  <c r="W25" i="169"/>
  <c r="V25" i="169"/>
  <c r="U25" i="169"/>
  <c r="T25" i="169"/>
  <c r="S25" i="169"/>
  <c r="R25" i="169"/>
  <c r="Q25" i="169"/>
  <c r="P25" i="169"/>
  <c r="O25" i="169"/>
  <c r="N25" i="169"/>
  <c r="M25" i="169"/>
  <c r="L25" i="169"/>
  <c r="K25" i="169"/>
  <c r="J25" i="169"/>
  <c r="I25" i="169"/>
  <c r="H25" i="169"/>
  <c r="G25" i="169"/>
  <c r="F25" i="169"/>
  <c r="E25" i="169"/>
  <c r="D25" i="169"/>
  <c r="C25" i="169"/>
  <c r="X24" i="169"/>
  <c r="W24" i="169"/>
  <c r="V24" i="169"/>
  <c r="U24" i="169"/>
  <c r="T24" i="169"/>
  <c r="S24" i="169"/>
  <c r="R24" i="169"/>
  <c r="Q24" i="169"/>
  <c r="P24" i="169"/>
  <c r="O24" i="169"/>
  <c r="N24" i="169"/>
  <c r="M24" i="169"/>
  <c r="L24" i="169"/>
  <c r="K24" i="169"/>
  <c r="J24" i="169"/>
  <c r="I24" i="169"/>
  <c r="H24" i="169"/>
  <c r="G24" i="169"/>
  <c r="F24" i="169"/>
  <c r="E24" i="169"/>
  <c r="D24" i="169"/>
  <c r="C24" i="169"/>
  <c r="X23" i="169"/>
  <c r="W23" i="169"/>
  <c r="V23" i="169"/>
  <c r="U23" i="169"/>
  <c r="T23" i="169"/>
  <c r="S23" i="169"/>
  <c r="R23" i="169"/>
  <c r="Q23" i="169"/>
  <c r="P23" i="169"/>
  <c r="O23" i="169"/>
  <c r="N23" i="169"/>
  <c r="M23" i="169"/>
  <c r="L23" i="169"/>
  <c r="K23" i="169"/>
  <c r="J23" i="169"/>
  <c r="I23" i="169"/>
  <c r="H23" i="169"/>
  <c r="G23" i="169"/>
  <c r="F23" i="169"/>
  <c r="E23" i="169"/>
  <c r="D23" i="169"/>
  <c r="C23" i="169"/>
  <c r="X20" i="169"/>
  <c r="W20" i="169"/>
  <c r="V20" i="169"/>
  <c r="U20" i="169"/>
  <c r="T20" i="169"/>
  <c r="S20" i="169"/>
  <c r="R20" i="169"/>
  <c r="Q20" i="169"/>
  <c r="P20" i="169"/>
  <c r="O20" i="169"/>
  <c r="N20" i="169"/>
  <c r="M20" i="169"/>
  <c r="L20" i="169"/>
  <c r="K20" i="169"/>
  <c r="J20" i="169"/>
  <c r="I20" i="169"/>
  <c r="H20" i="169"/>
  <c r="G20" i="169"/>
  <c r="F20" i="169"/>
  <c r="E20" i="169"/>
  <c r="D20" i="169"/>
  <c r="C20" i="169"/>
  <c r="X19" i="169"/>
  <c r="X21" i="169"/>
  <c r="W19" i="169"/>
  <c r="W21" i="169"/>
  <c r="V19" i="169"/>
  <c r="V21" i="169"/>
  <c r="U19" i="169"/>
  <c r="U21" i="169"/>
  <c r="T19" i="169"/>
  <c r="T21" i="169"/>
  <c r="S19" i="169"/>
  <c r="S21" i="169"/>
  <c r="R19" i="169"/>
  <c r="R21" i="169"/>
  <c r="Q19" i="169"/>
  <c r="Q21" i="169"/>
  <c r="P19" i="169"/>
  <c r="P21" i="169"/>
  <c r="O19" i="169"/>
  <c r="O21" i="169"/>
  <c r="N19" i="169"/>
  <c r="N21" i="169"/>
  <c r="M19" i="169"/>
  <c r="M21" i="169"/>
  <c r="L19" i="169"/>
  <c r="L21" i="169"/>
  <c r="K19" i="169"/>
  <c r="K21" i="169"/>
  <c r="J19" i="169"/>
  <c r="J21" i="169"/>
  <c r="I19" i="169"/>
  <c r="I21" i="169"/>
  <c r="H19" i="169"/>
  <c r="H21" i="169"/>
  <c r="G19" i="169"/>
  <c r="G21" i="169"/>
  <c r="F19" i="169"/>
  <c r="F21" i="169"/>
  <c r="E19" i="169"/>
  <c r="E21" i="169"/>
  <c r="D19" i="169"/>
  <c r="D21" i="169"/>
  <c r="C19" i="169"/>
  <c r="C21" i="169"/>
  <c r="X17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C17" i="169"/>
  <c r="X16" i="169"/>
  <c r="W16" i="169"/>
  <c r="V16" i="169"/>
  <c r="U16" i="169"/>
  <c r="T16" i="169"/>
  <c r="S16" i="169"/>
  <c r="R16" i="169"/>
  <c r="Q16" i="169"/>
  <c r="P16" i="169"/>
  <c r="O16" i="169"/>
  <c r="N16" i="169"/>
  <c r="M16" i="169"/>
  <c r="L16" i="169"/>
  <c r="K16" i="169"/>
  <c r="J16" i="169"/>
  <c r="I16" i="169"/>
  <c r="H16" i="169"/>
  <c r="G16" i="169"/>
  <c r="F16" i="169"/>
  <c r="E16" i="169"/>
  <c r="D16" i="169"/>
  <c r="C16" i="169"/>
  <c r="X15" i="169"/>
  <c r="W15" i="169"/>
  <c r="V15" i="169"/>
  <c r="U15" i="169"/>
  <c r="T15" i="169"/>
  <c r="S15" i="169"/>
  <c r="R15" i="169"/>
  <c r="Q15" i="169"/>
  <c r="P15" i="169"/>
  <c r="O15" i="169"/>
  <c r="N15" i="169"/>
  <c r="M15" i="169"/>
  <c r="L15" i="169"/>
  <c r="K15" i="169"/>
  <c r="J15" i="169"/>
  <c r="I15" i="169"/>
  <c r="H15" i="169"/>
  <c r="G15" i="169"/>
  <c r="F15" i="169"/>
  <c r="E15" i="169"/>
  <c r="D15" i="169"/>
  <c r="C15" i="169"/>
  <c r="X14" i="169"/>
  <c r="W14" i="169"/>
  <c r="V14" i="169"/>
  <c r="U14" i="169"/>
  <c r="T14" i="169"/>
  <c r="S14" i="169"/>
  <c r="R14" i="169"/>
  <c r="Q14" i="169"/>
  <c r="P14" i="169"/>
  <c r="O14" i="169"/>
  <c r="N14" i="169"/>
  <c r="M14" i="169"/>
  <c r="L14" i="169"/>
  <c r="K14" i="169"/>
  <c r="J14" i="169"/>
  <c r="I14" i="169"/>
  <c r="H14" i="169"/>
  <c r="G14" i="169"/>
  <c r="F14" i="169"/>
  <c r="E14" i="169"/>
  <c r="D14" i="169"/>
  <c r="C14" i="169"/>
  <c r="X13" i="169"/>
  <c r="W13" i="169"/>
  <c r="V13" i="169"/>
  <c r="U13" i="169"/>
  <c r="T13" i="169"/>
  <c r="S13" i="169"/>
  <c r="R13" i="169"/>
  <c r="Q13" i="169"/>
  <c r="P13" i="169"/>
  <c r="O13" i="169"/>
  <c r="N13" i="169"/>
  <c r="M13" i="169"/>
  <c r="L13" i="169"/>
  <c r="K13" i="169"/>
  <c r="J13" i="169"/>
  <c r="I13" i="169"/>
  <c r="H13" i="169"/>
  <c r="G13" i="169"/>
  <c r="F13" i="169"/>
  <c r="E13" i="169"/>
  <c r="D13" i="169"/>
  <c r="C13" i="169"/>
  <c r="X12" i="169"/>
  <c r="W12" i="169"/>
  <c r="V12" i="169"/>
  <c r="U12" i="169"/>
  <c r="T12" i="169"/>
  <c r="S12" i="169"/>
  <c r="R12" i="169"/>
  <c r="Q12" i="169"/>
  <c r="P12" i="169"/>
  <c r="O12" i="169"/>
  <c r="N12" i="169"/>
  <c r="M12" i="169"/>
  <c r="L12" i="169"/>
  <c r="K12" i="169"/>
  <c r="J12" i="169"/>
  <c r="I12" i="169"/>
  <c r="H12" i="169"/>
  <c r="G12" i="169"/>
  <c r="F12" i="169"/>
  <c r="E12" i="169"/>
  <c r="D12" i="169"/>
  <c r="C12" i="169"/>
  <c r="X11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C11" i="169"/>
  <c r="X9" i="169"/>
  <c r="W9" i="169"/>
  <c r="V9" i="169"/>
  <c r="U9" i="169"/>
  <c r="T9" i="169"/>
  <c r="S9" i="169"/>
  <c r="R9" i="169"/>
  <c r="Q9" i="169"/>
  <c r="P9" i="169"/>
  <c r="O9" i="169"/>
  <c r="N9" i="169"/>
  <c r="M9" i="169"/>
  <c r="L9" i="169"/>
  <c r="K9" i="169"/>
  <c r="J9" i="169"/>
  <c r="I9" i="169"/>
  <c r="H9" i="169"/>
  <c r="G9" i="169"/>
  <c r="F9" i="169"/>
  <c r="E9" i="169"/>
  <c r="D9" i="169"/>
  <c r="C9" i="169"/>
  <c r="X8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C8" i="169"/>
  <c r="X7" i="169"/>
  <c r="W7" i="169"/>
  <c r="V7" i="169"/>
  <c r="U7" i="169"/>
  <c r="T7" i="169"/>
  <c r="S7" i="169"/>
  <c r="R7" i="169"/>
  <c r="Q7" i="169"/>
  <c r="P7" i="169"/>
  <c r="O7" i="169"/>
  <c r="N7" i="169"/>
  <c r="M7" i="169"/>
  <c r="L7" i="169"/>
  <c r="K7" i="169"/>
  <c r="J7" i="169"/>
  <c r="I7" i="169"/>
  <c r="H7" i="169"/>
  <c r="G7" i="169"/>
  <c r="F7" i="169"/>
  <c r="E7" i="169"/>
  <c r="D7" i="169"/>
  <c r="C7" i="169"/>
  <c r="X6" i="169"/>
  <c r="W6" i="169"/>
  <c r="V6" i="169"/>
  <c r="U6" i="169"/>
  <c r="T6" i="169"/>
  <c r="S6" i="169"/>
  <c r="R6" i="169"/>
  <c r="Q6" i="169"/>
  <c r="P6" i="169"/>
  <c r="O6" i="169"/>
  <c r="N6" i="169"/>
  <c r="M6" i="169"/>
  <c r="L6" i="169"/>
  <c r="K6" i="169"/>
  <c r="J6" i="169"/>
  <c r="I6" i="169"/>
  <c r="H6" i="169"/>
  <c r="G6" i="169"/>
  <c r="F6" i="169"/>
  <c r="E6" i="169"/>
  <c r="D6" i="169"/>
  <c r="C6" i="169"/>
  <c r="X5" i="169"/>
  <c r="W5" i="169"/>
  <c r="V5" i="169"/>
  <c r="U5" i="169"/>
  <c r="T5" i="169"/>
  <c r="S5" i="169"/>
  <c r="R5" i="169"/>
  <c r="Q5" i="169"/>
  <c r="P5" i="169"/>
  <c r="O5" i="169"/>
  <c r="N5" i="169"/>
  <c r="M5" i="169"/>
  <c r="L5" i="169"/>
  <c r="K5" i="169"/>
  <c r="J5" i="169"/>
  <c r="I5" i="169"/>
  <c r="H5" i="169"/>
  <c r="G5" i="169"/>
  <c r="F5" i="169"/>
  <c r="E5" i="169"/>
  <c r="D5" i="169"/>
  <c r="C5" i="169"/>
  <c r="X4" i="169"/>
  <c r="W4" i="169"/>
  <c r="V4" i="169"/>
  <c r="U4" i="169"/>
  <c r="T4" i="169"/>
  <c r="S4" i="169"/>
  <c r="R4" i="169"/>
  <c r="Q4" i="169"/>
  <c r="P4" i="169"/>
  <c r="O4" i="169"/>
  <c r="N4" i="169"/>
  <c r="M4" i="169"/>
  <c r="L4" i="169"/>
  <c r="K4" i="169"/>
  <c r="J4" i="169"/>
  <c r="I4" i="169"/>
  <c r="H4" i="169"/>
  <c r="G4" i="169"/>
  <c r="F4" i="169"/>
  <c r="E4" i="169"/>
  <c r="D4" i="169"/>
  <c r="C4" i="169"/>
  <c r="X3" i="169"/>
  <c r="W3" i="169"/>
  <c r="V3" i="169"/>
  <c r="U3" i="169"/>
  <c r="T3" i="169"/>
  <c r="S3" i="169"/>
  <c r="R3" i="169"/>
  <c r="Q3" i="169"/>
  <c r="P3" i="169"/>
  <c r="O3" i="169"/>
  <c r="N3" i="169"/>
  <c r="M3" i="169"/>
  <c r="L3" i="169"/>
  <c r="K3" i="169"/>
  <c r="J3" i="169"/>
  <c r="I3" i="169"/>
  <c r="H3" i="169"/>
  <c r="G3" i="169"/>
  <c r="F3" i="169"/>
  <c r="E3" i="169"/>
  <c r="D3" i="169"/>
  <c r="C3" i="169"/>
  <c r="X29" i="107"/>
  <c r="W29" i="107"/>
  <c r="V29" i="107"/>
  <c r="U29" i="107"/>
  <c r="T29" i="107"/>
  <c r="S29" i="107"/>
  <c r="R29" i="107"/>
  <c r="Q29" i="107"/>
  <c r="P29" i="107"/>
  <c r="O29" i="107"/>
  <c r="N29" i="107"/>
  <c r="M29" i="107"/>
  <c r="L29" i="107"/>
  <c r="K29" i="107"/>
  <c r="J29" i="107"/>
  <c r="I29" i="107"/>
  <c r="H29" i="107"/>
  <c r="G29" i="107"/>
  <c r="F29" i="107"/>
  <c r="E29" i="107"/>
  <c r="D29" i="107"/>
  <c r="C29" i="107"/>
  <c r="X28" i="107"/>
  <c r="W28" i="107"/>
  <c r="V28" i="107"/>
  <c r="U28" i="107"/>
  <c r="T28" i="107"/>
  <c r="S28" i="107"/>
  <c r="R28" i="107"/>
  <c r="Q28" i="107"/>
  <c r="P28" i="107"/>
  <c r="O28" i="107"/>
  <c r="N28" i="107"/>
  <c r="M28" i="107"/>
  <c r="L28" i="107"/>
  <c r="K28" i="107"/>
  <c r="J28" i="107"/>
  <c r="I28" i="107"/>
  <c r="H28" i="107"/>
  <c r="G28" i="107"/>
  <c r="F28" i="107"/>
  <c r="E28" i="107"/>
  <c r="D28" i="107"/>
  <c r="C28" i="107"/>
  <c r="X27" i="107"/>
  <c r="W27" i="107"/>
  <c r="V27" i="107"/>
  <c r="U27" i="107"/>
  <c r="T27" i="107"/>
  <c r="S27" i="107"/>
  <c r="R27" i="107"/>
  <c r="Q27" i="107"/>
  <c r="P27" i="107"/>
  <c r="O27" i="107"/>
  <c r="N27" i="107"/>
  <c r="M27" i="107"/>
  <c r="L27" i="107"/>
  <c r="K27" i="107"/>
  <c r="J27" i="107"/>
  <c r="I27" i="107"/>
  <c r="H27" i="107"/>
  <c r="G27" i="107"/>
  <c r="F27" i="107"/>
  <c r="E27" i="107"/>
  <c r="D27" i="107"/>
  <c r="C27" i="107"/>
  <c r="X25" i="107"/>
  <c r="W25" i="107"/>
  <c r="V25" i="107"/>
  <c r="U25" i="107"/>
  <c r="T25" i="107"/>
  <c r="S25" i="107"/>
  <c r="R25" i="107"/>
  <c r="Q25" i="107"/>
  <c r="P25" i="107"/>
  <c r="O25" i="107"/>
  <c r="N25" i="107"/>
  <c r="M25" i="107"/>
  <c r="L25" i="107"/>
  <c r="K25" i="107"/>
  <c r="J25" i="107"/>
  <c r="I25" i="107"/>
  <c r="H25" i="107"/>
  <c r="G25" i="107"/>
  <c r="F25" i="107"/>
  <c r="E25" i="107"/>
  <c r="D25" i="107"/>
  <c r="C25" i="107"/>
  <c r="X24" i="107"/>
  <c r="W24" i="107"/>
  <c r="V24" i="107"/>
  <c r="U24" i="107"/>
  <c r="T24" i="107"/>
  <c r="S24" i="107"/>
  <c r="R24" i="107"/>
  <c r="Q24" i="107"/>
  <c r="P24" i="107"/>
  <c r="O24" i="107"/>
  <c r="N24" i="107"/>
  <c r="M24" i="107"/>
  <c r="L24" i="107"/>
  <c r="K24" i="107"/>
  <c r="J24" i="107"/>
  <c r="I24" i="107"/>
  <c r="H24" i="107"/>
  <c r="G24" i="107"/>
  <c r="F24" i="107"/>
  <c r="E24" i="107"/>
  <c r="D24" i="107"/>
  <c r="C24" i="107"/>
  <c r="X23" i="107"/>
  <c r="W23" i="107"/>
  <c r="V23" i="107"/>
  <c r="U23" i="107"/>
  <c r="T23" i="107"/>
  <c r="S23" i="107"/>
  <c r="R23" i="107"/>
  <c r="Q23" i="107"/>
  <c r="P23" i="107"/>
  <c r="O23" i="107"/>
  <c r="N23" i="107"/>
  <c r="M23" i="107"/>
  <c r="L23" i="107"/>
  <c r="K23" i="107"/>
  <c r="J23" i="107"/>
  <c r="I23" i="107"/>
  <c r="H23" i="107"/>
  <c r="G23" i="107"/>
  <c r="F23" i="107"/>
  <c r="E23" i="107"/>
  <c r="D23" i="107"/>
  <c r="C23" i="107"/>
  <c r="X20" i="107"/>
  <c r="W20" i="107"/>
  <c r="V20" i="107"/>
  <c r="U20" i="107"/>
  <c r="T20" i="107"/>
  <c r="S20" i="107"/>
  <c r="R20" i="107"/>
  <c r="Q20" i="107"/>
  <c r="P20" i="107"/>
  <c r="O20" i="107"/>
  <c r="N20" i="107"/>
  <c r="M20" i="107"/>
  <c r="L20" i="107"/>
  <c r="K20" i="107"/>
  <c r="J20" i="107"/>
  <c r="I20" i="107"/>
  <c r="H20" i="107"/>
  <c r="G20" i="107"/>
  <c r="F20" i="107"/>
  <c r="E20" i="107"/>
  <c r="D20" i="107"/>
  <c r="C20" i="107"/>
  <c r="X19" i="107"/>
  <c r="X21" i="107"/>
  <c r="W19" i="107"/>
  <c r="W21" i="107"/>
  <c r="V19" i="107"/>
  <c r="V21" i="107"/>
  <c r="U19" i="107"/>
  <c r="U21" i="107"/>
  <c r="T19" i="107"/>
  <c r="T21" i="107"/>
  <c r="S19" i="107"/>
  <c r="S21" i="107"/>
  <c r="R19" i="107"/>
  <c r="R21" i="107"/>
  <c r="Q19" i="107"/>
  <c r="Q21" i="107"/>
  <c r="P19" i="107"/>
  <c r="P21" i="107"/>
  <c r="O19" i="107"/>
  <c r="O21" i="107"/>
  <c r="N19" i="107"/>
  <c r="N21" i="107"/>
  <c r="M19" i="107"/>
  <c r="M21" i="107"/>
  <c r="L19" i="107"/>
  <c r="L21" i="107"/>
  <c r="K19" i="107"/>
  <c r="K21" i="107"/>
  <c r="J19" i="107"/>
  <c r="J21" i="107"/>
  <c r="I19" i="107"/>
  <c r="I21" i="107"/>
  <c r="H19" i="107"/>
  <c r="H21" i="107"/>
  <c r="G19" i="107"/>
  <c r="G21" i="107"/>
  <c r="F19" i="107"/>
  <c r="F21" i="107"/>
  <c r="E19" i="107"/>
  <c r="E21" i="107"/>
  <c r="D19" i="107"/>
  <c r="D21" i="107"/>
  <c r="C19" i="107"/>
  <c r="C21" i="107"/>
  <c r="X17" i="107"/>
  <c r="W17" i="107"/>
  <c r="V17" i="107"/>
  <c r="U17" i="107"/>
  <c r="T17" i="107"/>
  <c r="S17" i="107"/>
  <c r="R17" i="107"/>
  <c r="Q17" i="107"/>
  <c r="P17" i="107"/>
  <c r="O17" i="107"/>
  <c r="N17" i="107"/>
  <c r="M17" i="107"/>
  <c r="L17" i="107"/>
  <c r="K17" i="107"/>
  <c r="J17" i="107"/>
  <c r="I17" i="107"/>
  <c r="H17" i="107"/>
  <c r="G17" i="107"/>
  <c r="F17" i="107"/>
  <c r="E17" i="107"/>
  <c r="D17" i="107"/>
  <c r="C17" i="107"/>
  <c r="X16" i="107"/>
  <c r="W16" i="107"/>
  <c r="V16" i="107"/>
  <c r="U16" i="107"/>
  <c r="T16" i="107"/>
  <c r="S16" i="107"/>
  <c r="R16" i="107"/>
  <c r="Q16" i="107"/>
  <c r="P16" i="107"/>
  <c r="O16" i="107"/>
  <c r="N16" i="107"/>
  <c r="M16" i="107"/>
  <c r="L16" i="107"/>
  <c r="K16" i="107"/>
  <c r="J16" i="107"/>
  <c r="I16" i="107"/>
  <c r="H16" i="107"/>
  <c r="G16" i="107"/>
  <c r="F16" i="107"/>
  <c r="E16" i="107"/>
  <c r="D16" i="107"/>
  <c r="C16" i="107"/>
  <c r="X15" i="107"/>
  <c r="W15" i="107"/>
  <c r="V15" i="107"/>
  <c r="U15" i="107"/>
  <c r="T15" i="107"/>
  <c r="S15" i="107"/>
  <c r="R15" i="107"/>
  <c r="Q15" i="107"/>
  <c r="P15" i="107"/>
  <c r="O15" i="107"/>
  <c r="N15" i="107"/>
  <c r="M15" i="107"/>
  <c r="L15" i="107"/>
  <c r="K15" i="107"/>
  <c r="J15" i="107"/>
  <c r="I15" i="107"/>
  <c r="H15" i="107"/>
  <c r="G15" i="107"/>
  <c r="F15" i="107"/>
  <c r="E15" i="107"/>
  <c r="D15" i="107"/>
  <c r="C15" i="107"/>
  <c r="X14" i="107"/>
  <c r="W14" i="107"/>
  <c r="V14" i="107"/>
  <c r="U14" i="107"/>
  <c r="T14" i="107"/>
  <c r="S14" i="107"/>
  <c r="R14" i="107"/>
  <c r="Q14" i="107"/>
  <c r="P14" i="107"/>
  <c r="O14" i="107"/>
  <c r="N14" i="107"/>
  <c r="M14" i="107"/>
  <c r="L14" i="107"/>
  <c r="K14" i="107"/>
  <c r="J14" i="107"/>
  <c r="I14" i="107"/>
  <c r="H14" i="107"/>
  <c r="G14" i="107"/>
  <c r="F14" i="107"/>
  <c r="E14" i="107"/>
  <c r="D14" i="107"/>
  <c r="C14" i="107"/>
  <c r="X13" i="107"/>
  <c r="W13" i="107"/>
  <c r="V13" i="107"/>
  <c r="U13" i="107"/>
  <c r="T13" i="107"/>
  <c r="S13" i="107"/>
  <c r="R13" i="107"/>
  <c r="Q13" i="107"/>
  <c r="P13" i="107"/>
  <c r="O13" i="107"/>
  <c r="N13" i="107"/>
  <c r="M13" i="107"/>
  <c r="L13" i="107"/>
  <c r="K13" i="107"/>
  <c r="J13" i="107"/>
  <c r="I13" i="107"/>
  <c r="H13" i="107"/>
  <c r="G13" i="107"/>
  <c r="F13" i="107"/>
  <c r="E13" i="107"/>
  <c r="D13" i="107"/>
  <c r="C13" i="107"/>
  <c r="X12" i="107"/>
  <c r="W12" i="107"/>
  <c r="V12" i="107"/>
  <c r="U12" i="107"/>
  <c r="T12" i="107"/>
  <c r="S12" i="107"/>
  <c r="R12" i="107"/>
  <c r="Q12" i="107"/>
  <c r="P12" i="107"/>
  <c r="O12" i="107"/>
  <c r="N12" i="107"/>
  <c r="M12" i="107"/>
  <c r="L12" i="107"/>
  <c r="K12" i="107"/>
  <c r="J12" i="107"/>
  <c r="I12" i="107"/>
  <c r="H12" i="107"/>
  <c r="G12" i="107"/>
  <c r="F12" i="107"/>
  <c r="E12" i="107"/>
  <c r="D12" i="107"/>
  <c r="C12" i="107"/>
  <c r="X11" i="107"/>
  <c r="W11" i="107"/>
  <c r="V11" i="107"/>
  <c r="U11" i="107"/>
  <c r="T11" i="107"/>
  <c r="S11" i="107"/>
  <c r="R11" i="107"/>
  <c r="Q11" i="107"/>
  <c r="P11" i="107"/>
  <c r="O11" i="107"/>
  <c r="N11" i="107"/>
  <c r="M11" i="107"/>
  <c r="L11" i="107"/>
  <c r="K11" i="107"/>
  <c r="J11" i="107"/>
  <c r="I11" i="107"/>
  <c r="H11" i="107"/>
  <c r="G11" i="107"/>
  <c r="F11" i="107"/>
  <c r="E11" i="107"/>
  <c r="D11" i="107"/>
  <c r="C11" i="107"/>
  <c r="X9" i="107"/>
  <c r="W9" i="107"/>
  <c r="V9" i="107"/>
  <c r="U9" i="107"/>
  <c r="T9" i="107"/>
  <c r="S9" i="107"/>
  <c r="R9" i="107"/>
  <c r="Q9" i="107"/>
  <c r="P9" i="107"/>
  <c r="O9" i="107"/>
  <c r="N9" i="107"/>
  <c r="M9" i="107"/>
  <c r="L9" i="107"/>
  <c r="K9" i="107"/>
  <c r="J9" i="107"/>
  <c r="I9" i="107"/>
  <c r="H9" i="107"/>
  <c r="G9" i="107"/>
  <c r="F9" i="107"/>
  <c r="E9" i="107"/>
  <c r="D9" i="107"/>
  <c r="C9" i="107"/>
  <c r="X8" i="107"/>
  <c r="W8" i="107"/>
  <c r="V8" i="107"/>
  <c r="U8" i="107"/>
  <c r="T8" i="107"/>
  <c r="S8" i="107"/>
  <c r="R8" i="107"/>
  <c r="Q8" i="107"/>
  <c r="P8" i="107"/>
  <c r="O8" i="107"/>
  <c r="N8" i="107"/>
  <c r="M8" i="107"/>
  <c r="L8" i="107"/>
  <c r="K8" i="107"/>
  <c r="J8" i="107"/>
  <c r="I8" i="107"/>
  <c r="H8" i="107"/>
  <c r="G8" i="107"/>
  <c r="F8" i="107"/>
  <c r="E8" i="107"/>
  <c r="D8" i="107"/>
  <c r="C8" i="107"/>
  <c r="X7" i="107"/>
  <c r="W7" i="107"/>
  <c r="V7" i="107"/>
  <c r="U7" i="107"/>
  <c r="T7" i="107"/>
  <c r="S7" i="107"/>
  <c r="R7" i="107"/>
  <c r="Q7" i="107"/>
  <c r="P7" i="107"/>
  <c r="O7" i="107"/>
  <c r="N7" i="107"/>
  <c r="M7" i="107"/>
  <c r="L7" i="107"/>
  <c r="K7" i="107"/>
  <c r="J7" i="107"/>
  <c r="I7" i="107"/>
  <c r="H7" i="107"/>
  <c r="G7" i="107"/>
  <c r="F7" i="107"/>
  <c r="E7" i="107"/>
  <c r="D7" i="107"/>
  <c r="C7" i="107"/>
  <c r="X6" i="107"/>
  <c r="W6" i="107"/>
  <c r="V6" i="107"/>
  <c r="U6" i="107"/>
  <c r="T6" i="107"/>
  <c r="S6" i="107"/>
  <c r="R6" i="107"/>
  <c r="Q6" i="107"/>
  <c r="P6" i="107"/>
  <c r="O6" i="107"/>
  <c r="N6" i="107"/>
  <c r="M6" i="107"/>
  <c r="L6" i="107"/>
  <c r="K6" i="107"/>
  <c r="J6" i="107"/>
  <c r="I6" i="107"/>
  <c r="H6" i="107"/>
  <c r="G6" i="107"/>
  <c r="F6" i="107"/>
  <c r="E6" i="107"/>
  <c r="D6" i="107"/>
  <c r="C6" i="107"/>
  <c r="X5" i="107"/>
  <c r="W5" i="107"/>
  <c r="V5" i="107"/>
  <c r="U5" i="107"/>
  <c r="T5" i="107"/>
  <c r="S5" i="107"/>
  <c r="R5" i="107"/>
  <c r="Q5" i="107"/>
  <c r="P5" i="107"/>
  <c r="O5" i="107"/>
  <c r="N5" i="107"/>
  <c r="M5" i="107"/>
  <c r="L5" i="107"/>
  <c r="K5" i="107"/>
  <c r="J5" i="107"/>
  <c r="I5" i="107"/>
  <c r="H5" i="107"/>
  <c r="G5" i="107"/>
  <c r="F5" i="107"/>
  <c r="E5" i="107"/>
  <c r="D5" i="107"/>
  <c r="C5" i="107"/>
  <c r="X4" i="107"/>
  <c r="W4" i="107"/>
  <c r="V4" i="107"/>
  <c r="U4" i="107"/>
  <c r="T4" i="107"/>
  <c r="S4" i="107"/>
  <c r="R4" i="107"/>
  <c r="Q4" i="107"/>
  <c r="P4" i="107"/>
  <c r="O4" i="107"/>
  <c r="N4" i="107"/>
  <c r="M4" i="107"/>
  <c r="L4" i="107"/>
  <c r="K4" i="107"/>
  <c r="J4" i="107"/>
  <c r="I4" i="107"/>
  <c r="H4" i="107"/>
  <c r="G4" i="107"/>
  <c r="F4" i="107"/>
  <c r="E4" i="107"/>
  <c r="D4" i="107"/>
  <c r="C4" i="107"/>
  <c r="X3" i="107"/>
  <c r="W3" i="107"/>
  <c r="V3" i="107"/>
  <c r="U3" i="107"/>
  <c r="T3" i="107"/>
  <c r="S3" i="107"/>
  <c r="R3" i="107"/>
  <c r="Q3" i="107"/>
  <c r="P3" i="107"/>
  <c r="O3" i="107"/>
  <c r="N3" i="107"/>
  <c r="M3" i="107"/>
  <c r="L3" i="107"/>
  <c r="K3" i="107"/>
  <c r="J3" i="107"/>
  <c r="I3" i="107"/>
  <c r="H3" i="107"/>
  <c r="G3" i="107"/>
  <c r="F3" i="107"/>
  <c r="E3" i="107"/>
  <c r="D3" i="107"/>
  <c r="C3" i="107"/>
  <c r="X29" i="170"/>
  <c r="W29" i="170"/>
  <c r="V29" i="170"/>
  <c r="U29" i="170"/>
  <c r="T29" i="170"/>
  <c r="S29" i="170"/>
  <c r="R29" i="170"/>
  <c r="Q29" i="170"/>
  <c r="P29" i="170"/>
  <c r="O29" i="170"/>
  <c r="N29" i="170"/>
  <c r="M29" i="170"/>
  <c r="L29" i="170"/>
  <c r="K29" i="170"/>
  <c r="J29" i="170"/>
  <c r="I29" i="170"/>
  <c r="H29" i="170"/>
  <c r="G29" i="170"/>
  <c r="F29" i="170"/>
  <c r="E29" i="170"/>
  <c r="D29" i="170"/>
  <c r="C29" i="170"/>
  <c r="X28" i="170"/>
  <c r="W28" i="170"/>
  <c r="V28" i="170"/>
  <c r="U28" i="170"/>
  <c r="T28" i="170"/>
  <c r="S28" i="170"/>
  <c r="R28" i="170"/>
  <c r="Q28" i="170"/>
  <c r="P28" i="170"/>
  <c r="O28" i="170"/>
  <c r="N28" i="170"/>
  <c r="M28" i="170"/>
  <c r="L28" i="170"/>
  <c r="K28" i="170"/>
  <c r="J28" i="170"/>
  <c r="I28" i="170"/>
  <c r="H28" i="170"/>
  <c r="G28" i="170"/>
  <c r="F28" i="170"/>
  <c r="E28" i="170"/>
  <c r="D28" i="170"/>
  <c r="C28" i="170"/>
  <c r="X27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C27" i="170"/>
  <c r="X25" i="170"/>
  <c r="W25" i="170"/>
  <c r="V25" i="170"/>
  <c r="U25" i="170"/>
  <c r="T25" i="170"/>
  <c r="S25" i="170"/>
  <c r="R25" i="170"/>
  <c r="Q25" i="170"/>
  <c r="P25" i="170"/>
  <c r="O25" i="170"/>
  <c r="N25" i="170"/>
  <c r="M25" i="170"/>
  <c r="L25" i="170"/>
  <c r="K25" i="170"/>
  <c r="J25" i="170"/>
  <c r="I25" i="170"/>
  <c r="H25" i="170"/>
  <c r="G25" i="170"/>
  <c r="F25" i="170"/>
  <c r="E25" i="170"/>
  <c r="D25" i="170"/>
  <c r="C25" i="170"/>
  <c r="X24" i="170"/>
  <c r="W24" i="170"/>
  <c r="V24" i="170"/>
  <c r="U24" i="170"/>
  <c r="T24" i="170"/>
  <c r="S24" i="170"/>
  <c r="R24" i="170"/>
  <c r="Q24" i="170"/>
  <c r="P24" i="170"/>
  <c r="O24" i="170"/>
  <c r="N24" i="170"/>
  <c r="M24" i="170"/>
  <c r="L24" i="170"/>
  <c r="K24" i="170"/>
  <c r="J24" i="170"/>
  <c r="I24" i="170"/>
  <c r="H24" i="170"/>
  <c r="G24" i="170"/>
  <c r="F24" i="170"/>
  <c r="E24" i="170"/>
  <c r="D24" i="170"/>
  <c r="C24" i="170"/>
  <c r="X23" i="170"/>
  <c r="W23" i="170"/>
  <c r="V23" i="170"/>
  <c r="U23" i="170"/>
  <c r="T23" i="170"/>
  <c r="S23" i="170"/>
  <c r="R23" i="170"/>
  <c r="Q23" i="170"/>
  <c r="P23" i="170"/>
  <c r="O23" i="170"/>
  <c r="N23" i="170"/>
  <c r="M23" i="170"/>
  <c r="L23" i="170"/>
  <c r="K23" i="170"/>
  <c r="J23" i="170"/>
  <c r="I23" i="170"/>
  <c r="H23" i="170"/>
  <c r="G23" i="170"/>
  <c r="F23" i="170"/>
  <c r="E23" i="170"/>
  <c r="D23" i="170"/>
  <c r="C23" i="170"/>
  <c r="X20" i="170"/>
  <c r="W20" i="170"/>
  <c r="V20" i="170"/>
  <c r="U20" i="170"/>
  <c r="T20" i="170"/>
  <c r="S20" i="170"/>
  <c r="R20" i="170"/>
  <c r="Q20" i="170"/>
  <c r="P20" i="170"/>
  <c r="O20" i="170"/>
  <c r="N20" i="170"/>
  <c r="M20" i="170"/>
  <c r="L20" i="170"/>
  <c r="K20" i="170"/>
  <c r="J20" i="170"/>
  <c r="I20" i="170"/>
  <c r="H20" i="170"/>
  <c r="G20" i="170"/>
  <c r="F20" i="170"/>
  <c r="E20" i="170"/>
  <c r="D20" i="170"/>
  <c r="C20" i="170"/>
  <c r="X19" i="170"/>
  <c r="X21" i="170"/>
  <c r="W19" i="170"/>
  <c r="W21" i="170"/>
  <c r="V19" i="170"/>
  <c r="V21" i="170"/>
  <c r="U19" i="170"/>
  <c r="U21" i="170"/>
  <c r="T19" i="170"/>
  <c r="T21" i="170"/>
  <c r="S19" i="170"/>
  <c r="S21" i="170"/>
  <c r="R19" i="170"/>
  <c r="R21" i="170"/>
  <c r="Q19" i="170"/>
  <c r="Q21" i="170"/>
  <c r="P19" i="170"/>
  <c r="P21" i="170"/>
  <c r="O19" i="170"/>
  <c r="O21" i="170"/>
  <c r="N19" i="170"/>
  <c r="N21" i="170"/>
  <c r="M19" i="170"/>
  <c r="M21" i="170"/>
  <c r="L19" i="170"/>
  <c r="L21" i="170"/>
  <c r="K19" i="170"/>
  <c r="K21" i="170"/>
  <c r="J19" i="170"/>
  <c r="J21" i="170"/>
  <c r="I19" i="170"/>
  <c r="I21" i="170"/>
  <c r="H19" i="170"/>
  <c r="H21" i="170"/>
  <c r="G19" i="170"/>
  <c r="G21" i="170"/>
  <c r="F19" i="170"/>
  <c r="F21" i="170"/>
  <c r="E19" i="170"/>
  <c r="E21" i="170"/>
  <c r="D19" i="170"/>
  <c r="D21" i="170"/>
  <c r="C19" i="170"/>
  <c r="C21" i="170"/>
  <c r="X17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C17" i="170"/>
  <c r="X16" i="170"/>
  <c r="W16" i="170"/>
  <c r="V16" i="170"/>
  <c r="U16" i="170"/>
  <c r="T16" i="170"/>
  <c r="S16" i="170"/>
  <c r="R16" i="170"/>
  <c r="Q16" i="170"/>
  <c r="P16" i="170"/>
  <c r="O16" i="170"/>
  <c r="N16" i="170"/>
  <c r="M16" i="170"/>
  <c r="L16" i="170"/>
  <c r="K16" i="170"/>
  <c r="J16" i="170"/>
  <c r="I16" i="170"/>
  <c r="H16" i="170"/>
  <c r="G16" i="170"/>
  <c r="F16" i="170"/>
  <c r="E16" i="170"/>
  <c r="D16" i="170"/>
  <c r="C16" i="170"/>
  <c r="X15" i="170"/>
  <c r="W15" i="170"/>
  <c r="V15" i="170"/>
  <c r="U15" i="170"/>
  <c r="T15" i="170"/>
  <c r="S15" i="170"/>
  <c r="R15" i="170"/>
  <c r="Q15" i="170"/>
  <c r="P15" i="170"/>
  <c r="O15" i="170"/>
  <c r="N15" i="170"/>
  <c r="M15" i="170"/>
  <c r="L15" i="170"/>
  <c r="K15" i="170"/>
  <c r="J15" i="170"/>
  <c r="I15" i="170"/>
  <c r="H15" i="170"/>
  <c r="G15" i="170"/>
  <c r="F15" i="170"/>
  <c r="E15" i="170"/>
  <c r="D15" i="170"/>
  <c r="C15" i="170"/>
  <c r="X14" i="170"/>
  <c r="W14" i="170"/>
  <c r="V14" i="170"/>
  <c r="U14" i="170"/>
  <c r="T14" i="170"/>
  <c r="S14" i="170"/>
  <c r="R14" i="170"/>
  <c r="Q14" i="170"/>
  <c r="P14" i="170"/>
  <c r="O14" i="170"/>
  <c r="N14" i="170"/>
  <c r="M14" i="170"/>
  <c r="L14" i="170"/>
  <c r="K14" i="170"/>
  <c r="J14" i="170"/>
  <c r="I14" i="170"/>
  <c r="H14" i="170"/>
  <c r="G14" i="170"/>
  <c r="F14" i="170"/>
  <c r="E14" i="170"/>
  <c r="D14" i="170"/>
  <c r="C14" i="170"/>
  <c r="X13" i="170"/>
  <c r="W13" i="170"/>
  <c r="V13" i="170"/>
  <c r="U13" i="170"/>
  <c r="T13" i="170"/>
  <c r="S13" i="170"/>
  <c r="R13" i="170"/>
  <c r="Q13" i="170"/>
  <c r="P13" i="170"/>
  <c r="O13" i="170"/>
  <c r="N13" i="170"/>
  <c r="M13" i="170"/>
  <c r="L13" i="170"/>
  <c r="K13" i="170"/>
  <c r="J13" i="170"/>
  <c r="I13" i="170"/>
  <c r="H13" i="170"/>
  <c r="G13" i="170"/>
  <c r="F13" i="170"/>
  <c r="E13" i="170"/>
  <c r="D13" i="170"/>
  <c r="C13" i="170"/>
  <c r="X12" i="170"/>
  <c r="W12" i="170"/>
  <c r="V12" i="170"/>
  <c r="U12" i="170"/>
  <c r="T12" i="170"/>
  <c r="S12" i="170"/>
  <c r="R12" i="170"/>
  <c r="Q12" i="170"/>
  <c r="P12" i="170"/>
  <c r="O12" i="170"/>
  <c r="N12" i="170"/>
  <c r="M12" i="170"/>
  <c r="L12" i="170"/>
  <c r="K12" i="170"/>
  <c r="J12" i="170"/>
  <c r="I12" i="170"/>
  <c r="H12" i="170"/>
  <c r="G12" i="170"/>
  <c r="F12" i="170"/>
  <c r="E12" i="170"/>
  <c r="D12" i="170"/>
  <c r="C12" i="170"/>
  <c r="X11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C11" i="170"/>
  <c r="X9" i="170"/>
  <c r="W9" i="170"/>
  <c r="V9" i="170"/>
  <c r="U9" i="170"/>
  <c r="T9" i="170"/>
  <c r="S9" i="170"/>
  <c r="R9" i="170"/>
  <c r="Q9" i="170"/>
  <c r="P9" i="170"/>
  <c r="O9" i="170"/>
  <c r="N9" i="170"/>
  <c r="M9" i="170"/>
  <c r="L9" i="170"/>
  <c r="K9" i="170"/>
  <c r="J9" i="170"/>
  <c r="I9" i="170"/>
  <c r="H9" i="170"/>
  <c r="G9" i="170"/>
  <c r="F9" i="170"/>
  <c r="E9" i="170"/>
  <c r="D9" i="170"/>
  <c r="C9" i="170"/>
  <c r="X8" i="170"/>
  <c r="W8" i="170"/>
  <c r="V8" i="170"/>
  <c r="U8" i="170"/>
  <c r="T8" i="170"/>
  <c r="S8" i="170"/>
  <c r="R8" i="170"/>
  <c r="Q8" i="170"/>
  <c r="P8" i="170"/>
  <c r="O8" i="170"/>
  <c r="N8" i="170"/>
  <c r="M8" i="170"/>
  <c r="L8" i="170"/>
  <c r="K8" i="170"/>
  <c r="J8" i="170"/>
  <c r="I8" i="170"/>
  <c r="H8" i="170"/>
  <c r="G8" i="170"/>
  <c r="F8" i="170"/>
  <c r="E8" i="170"/>
  <c r="D8" i="170"/>
  <c r="C8" i="170"/>
  <c r="X7" i="170"/>
  <c r="W7" i="170"/>
  <c r="V7" i="170"/>
  <c r="U7" i="170"/>
  <c r="T7" i="170"/>
  <c r="S7" i="170"/>
  <c r="R7" i="170"/>
  <c r="Q7" i="170"/>
  <c r="P7" i="170"/>
  <c r="O7" i="170"/>
  <c r="N7" i="170"/>
  <c r="M7" i="170"/>
  <c r="L7" i="170"/>
  <c r="K7" i="170"/>
  <c r="J7" i="170"/>
  <c r="I7" i="170"/>
  <c r="H7" i="170"/>
  <c r="G7" i="170"/>
  <c r="F7" i="170"/>
  <c r="E7" i="170"/>
  <c r="D7" i="170"/>
  <c r="C7" i="170"/>
  <c r="X6" i="170"/>
  <c r="W6" i="170"/>
  <c r="V6" i="170"/>
  <c r="U6" i="170"/>
  <c r="T6" i="170"/>
  <c r="S6" i="170"/>
  <c r="R6" i="170"/>
  <c r="Q6" i="170"/>
  <c r="P6" i="170"/>
  <c r="O6" i="170"/>
  <c r="N6" i="170"/>
  <c r="M6" i="170"/>
  <c r="L6" i="170"/>
  <c r="K6" i="170"/>
  <c r="J6" i="170"/>
  <c r="I6" i="170"/>
  <c r="H6" i="170"/>
  <c r="G6" i="170"/>
  <c r="F6" i="170"/>
  <c r="E6" i="170"/>
  <c r="D6" i="170"/>
  <c r="C6" i="170"/>
  <c r="X5" i="170"/>
  <c r="W5" i="170"/>
  <c r="V5" i="170"/>
  <c r="U5" i="170"/>
  <c r="T5" i="170"/>
  <c r="S5" i="170"/>
  <c r="R5" i="170"/>
  <c r="Q5" i="170"/>
  <c r="P5" i="170"/>
  <c r="O5" i="170"/>
  <c r="N5" i="170"/>
  <c r="M5" i="170"/>
  <c r="L5" i="170"/>
  <c r="K5" i="170"/>
  <c r="J5" i="170"/>
  <c r="I5" i="170"/>
  <c r="H5" i="170"/>
  <c r="G5" i="170"/>
  <c r="F5" i="170"/>
  <c r="E5" i="170"/>
  <c r="D5" i="170"/>
  <c r="C5" i="170"/>
  <c r="X4" i="170"/>
  <c r="W4" i="170"/>
  <c r="V4" i="170"/>
  <c r="U4" i="170"/>
  <c r="T4" i="170"/>
  <c r="S4" i="170"/>
  <c r="R4" i="170"/>
  <c r="Q4" i="170"/>
  <c r="P4" i="170"/>
  <c r="O4" i="170"/>
  <c r="N4" i="170"/>
  <c r="M4" i="170"/>
  <c r="L4" i="170"/>
  <c r="K4" i="170"/>
  <c r="J4" i="170"/>
  <c r="I4" i="170"/>
  <c r="H4" i="170"/>
  <c r="G4" i="170"/>
  <c r="F4" i="170"/>
  <c r="E4" i="170"/>
  <c r="D4" i="170"/>
  <c r="C4" i="170"/>
  <c r="X3" i="170"/>
  <c r="W3" i="170"/>
  <c r="V3" i="170"/>
  <c r="U3" i="170"/>
  <c r="T3" i="170"/>
  <c r="S3" i="170"/>
  <c r="R3" i="170"/>
  <c r="Q3" i="170"/>
  <c r="P3" i="170"/>
  <c r="O3" i="170"/>
  <c r="N3" i="170"/>
  <c r="M3" i="170"/>
  <c r="L3" i="170"/>
  <c r="K3" i="170"/>
  <c r="J3" i="170"/>
  <c r="I3" i="170"/>
  <c r="H3" i="170"/>
  <c r="G3" i="170"/>
  <c r="F3" i="170"/>
  <c r="E3" i="170"/>
  <c r="D3" i="170"/>
  <c r="C3" i="170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X19" i="37"/>
  <c r="X21" i="37"/>
  <c r="W19" i="37"/>
  <c r="W21" i="37"/>
  <c r="V19" i="37"/>
  <c r="V21" i="37"/>
  <c r="U19" i="37"/>
  <c r="U21" i="37"/>
  <c r="T19" i="37"/>
  <c r="T21" i="37"/>
  <c r="S19" i="37"/>
  <c r="S21" i="37"/>
  <c r="R19" i="37"/>
  <c r="R21" i="37"/>
  <c r="Q19" i="37"/>
  <c r="Q21" i="37"/>
  <c r="P19" i="37"/>
  <c r="P21" i="37"/>
  <c r="O19" i="37"/>
  <c r="O21" i="37"/>
  <c r="N19" i="37"/>
  <c r="N21" i="37"/>
  <c r="M19" i="37"/>
  <c r="M21" i="37"/>
  <c r="L19" i="37"/>
  <c r="L21" i="37"/>
  <c r="K19" i="37"/>
  <c r="K21" i="37"/>
  <c r="J19" i="37"/>
  <c r="J21" i="37"/>
  <c r="I19" i="37"/>
  <c r="I21" i="37"/>
  <c r="H19" i="37"/>
  <c r="H21" i="37"/>
  <c r="G19" i="37"/>
  <c r="G21" i="37"/>
  <c r="F19" i="37"/>
  <c r="F21" i="37"/>
  <c r="E19" i="37"/>
  <c r="E21" i="37"/>
  <c r="D19" i="37"/>
  <c r="D21" i="37"/>
  <c r="C19" i="37"/>
  <c r="C21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X19" i="36"/>
  <c r="X21" i="36"/>
  <c r="W19" i="36"/>
  <c r="W21" i="36"/>
  <c r="V19" i="36"/>
  <c r="V21" i="36"/>
  <c r="U19" i="36"/>
  <c r="U21" i="36"/>
  <c r="T19" i="36"/>
  <c r="T21" i="36"/>
  <c r="S19" i="36"/>
  <c r="S21" i="36"/>
  <c r="R19" i="36"/>
  <c r="R21" i="36"/>
  <c r="Q19" i="36"/>
  <c r="Q21" i="36"/>
  <c r="P19" i="36"/>
  <c r="P21" i="36"/>
  <c r="O19" i="36"/>
  <c r="O21" i="36"/>
  <c r="N19" i="36"/>
  <c r="N21" i="36"/>
  <c r="M19" i="36"/>
  <c r="M21" i="36"/>
  <c r="L19" i="36"/>
  <c r="L21" i="36"/>
  <c r="K19" i="36"/>
  <c r="K21" i="36"/>
  <c r="J19" i="36"/>
  <c r="J21" i="36"/>
  <c r="I19" i="36"/>
  <c r="I21" i="36"/>
  <c r="H19" i="36"/>
  <c r="H21" i="36"/>
  <c r="G19" i="36"/>
  <c r="G21" i="36"/>
  <c r="F19" i="36"/>
  <c r="F21" i="36"/>
  <c r="E19" i="36"/>
  <c r="E21" i="36"/>
  <c r="D19" i="36"/>
  <c r="D21" i="36"/>
  <c r="C19" i="36"/>
  <c r="C21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C7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C5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C4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C3" i="36"/>
  <c r="X29" i="147"/>
  <c r="W29" i="147"/>
  <c r="V29" i="147"/>
  <c r="U29" i="147"/>
  <c r="T29" i="147"/>
  <c r="S29" i="147"/>
  <c r="R29" i="147"/>
  <c r="Q29" i="147"/>
  <c r="P29" i="147"/>
  <c r="O29" i="147"/>
  <c r="N29" i="147"/>
  <c r="M29" i="147"/>
  <c r="L29" i="147"/>
  <c r="K29" i="147"/>
  <c r="J29" i="147"/>
  <c r="I29" i="147"/>
  <c r="H29" i="147"/>
  <c r="G29" i="147"/>
  <c r="F29" i="147"/>
  <c r="E29" i="147"/>
  <c r="D29" i="147"/>
  <c r="C29" i="147"/>
  <c r="X28" i="147"/>
  <c r="W28" i="147"/>
  <c r="V28" i="147"/>
  <c r="U28" i="147"/>
  <c r="T28" i="147"/>
  <c r="S28" i="147"/>
  <c r="R28" i="147"/>
  <c r="Q28" i="147"/>
  <c r="P28" i="147"/>
  <c r="O28" i="147"/>
  <c r="N28" i="147"/>
  <c r="M28" i="147"/>
  <c r="L28" i="147"/>
  <c r="K28" i="147"/>
  <c r="J28" i="147"/>
  <c r="I28" i="147"/>
  <c r="H28" i="147"/>
  <c r="G28" i="147"/>
  <c r="F28" i="147"/>
  <c r="E28" i="147"/>
  <c r="D28" i="147"/>
  <c r="C28" i="147"/>
  <c r="X27" i="147"/>
  <c r="W27" i="147"/>
  <c r="V27" i="147"/>
  <c r="U27" i="147"/>
  <c r="T27" i="147"/>
  <c r="S27" i="147"/>
  <c r="R27" i="147"/>
  <c r="Q27" i="147"/>
  <c r="P27" i="147"/>
  <c r="O27" i="147"/>
  <c r="N27" i="147"/>
  <c r="M27" i="147"/>
  <c r="L27" i="147"/>
  <c r="K27" i="147"/>
  <c r="J27" i="147"/>
  <c r="I27" i="147"/>
  <c r="H27" i="147"/>
  <c r="G27" i="147"/>
  <c r="F27" i="147"/>
  <c r="E27" i="147"/>
  <c r="D27" i="147"/>
  <c r="C27" i="147"/>
  <c r="X25" i="147"/>
  <c r="W25" i="147"/>
  <c r="V25" i="147"/>
  <c r="U25" i="147"/>
  <c r="T25" i="147"/>
  <c r="S25" i="147"/>
  <c r="R25" i="147"/>
  <c r="Q25" i="147"/>
  <c r="P25" i="147"/>
  <c r="O25" i="147"/>
  <c r="N25" i="147"/>
  <c r="M25" i="147"/>
  <c r="L25" i="147"/>
  <c r="K25" i="147"/>
  <c r="J25" i="147"/>
  <c r="I25" i="147"/>
  <c r="H25" i="147"/>
  <c r="G25" i="147"/>
  <c r="F25" i="147"/>
  <c r="E25" i="147"/>
  <c r="D25" i="147"/>
  <c r="C25" i="147"/>
  <c r="X24" i="147"/>
  <c r="W24" i="147"/>
  <c r="V24" i="147"/>
  <c r="U24" i="147"/>
  <c r="T24" i="147"/>
  <c r="S24" i="147"/>
  <c r="R24" i="147"/>
  <c r="Q24" i="147"/>
  <c r="P24" i="147"/>
  <c r="O24" i="147"/>
  <c r="N24" i="147"/>
  <c r="M24" i="147"/>
  <c r="L24" i="147"/>
  <c r="K24" i="147"/>
  <c r="J24" i="147"/>
  <c r="I24" i="147"/>
  <c r="H24" i="147"/>
  <c r="G24" i="147"/>
  <c r="F24" i="147"/>
  <c r="E24" i="147"/>
  <c r="D24" i="147"/>
  <c r="C24" i="147"/>
  <c r="X23" i="147"/>
  <c r="W23" i="147"/>
  <c r="V23" i="147"/>
  <c r="U23" i="147"/>
  <c r="T23" i="147"/>
  <c r="S23" i="147"/>
  <c r="R23" i="147"/>
  <c r="Q23" i="147"/>
  <c r="P23" i="147"/>
  <c r="O23" i="147"/>
  <c r="N23" i="147"/>
  <c r="M23" i="147"/>
  <c r="L23" i="147"/>
  <c r="K23" i="147"/>
  <c r="J23" i="147"/>
  <c r="I23" i="147"/>
  <c r="H23" i="147"/>
  <c r="G23" i="147"/>
  <c r="F23" i="147"/>
  <c r="E23" i="147"/>
  <c r="D23" i="147"/>
  <c r="C23" i="147"/>
  <c r="X20" i="147"/>
  <c r="W20" i="147"/>
  <c r="V20" i="147"/>
  <c r="U20" i="147"/>
  <c r="T20" i="147"/>
  <c r="S20" i="147"/>
  <c r="R20" i="147"/>
  <c r="Q20" i="147"/>
  <c r="P20" i="147"/>
  <c r="O20" i="147"/>
  <c r="N20" i="147"/>
  <c r="M20" i="147"/>
  <c r="L20" i="147"/>
  <c r="K20" i="147"/>
  <c r="J20" i="147"/>
  <c r="I20" i="147"/>
  <c r="H20" i="147"/>
  <c r="G20" i="147"/>
  <c r="F20" i="147"/>
  <c r="E20" i="147"/>
  <c r="D20" i="147"/>
  <c r="C20" i="147"/>
  <c r="X19" i="147"/>
  <c r="X21" i="147"/>
  <c r="W19" i="147"/>
  <c r="W21" i="147"/>
  <c r="V19" i="147"/>
  <c r="V21" i="147"/>
  <c r="U19" i="147"/>
  <c r="U21" i="147"/>
  <c r="T19" i="147"/>
  <c r="T21" i="147"/>
  <c r="S19" i="147"/>
  <c r="S21" i="147"/>
  <c r="R19" i="147"/>
  <c r="R21" i="147"/>
  <c r="Q19" i="147"/>
  <c r="Q21" i="147"/>
  <c r="P19" i="147"/>
  <c r="P21" i="147"/>
  <c r="O19" i="147"/>
  <c r="O21" i="147"/>
  <c r="N19" i="147"/>
  <c r="N21" i="147"/>
  <c r="M19" i="147"/>
  <c r="M21" i="147"/>
  <c r="L19" i="147"/>
  <c r="L21" i="147"/>
  <c r="K19" i="147"/>
  <c r="K21" i="147"/>
  <c r="J19" i="147"/>
  <c r="J21" i="147"/>
  <c r="I19" i="147"/>
  <c r="I21" i="147"/>
  <c r="H19" i="147"/>
  <c r="H21" i="147"/>
  <c r="G19" i="147"/>
  <c r="G21" i="147"/>
  <c r="F19" i="147"/>
  <c r="F21" i="147"/>
  <c r="E19" i="147"/>
  <c r="E21" i="147"/>
  <c r="D19" i="147"/>
  <c r="D21" i="147"/>
  <c r="C19" i="147"/>
  <c r="C21" i="147"/>
  <c r="X17" i="147"/>
  <c r="W17" i="147"/>
  <c r="V17" i="147"/>
  <c r="U17" i="147"/>
  <c r="T17" i="147"/>
  <c r="S17" i="147"/>
  <c r="R17" i="147"/>
  <c r="Q17" i="147"/>
  <c r="P17" i="147"/>
  <c r="O17" i="147"/>
  <c r="N17" i="147"/>
  <c r="M17" i="147"/>
  <c r="L17" i="147"/>
  <c r="K17" i="147"/>
  <c r="J17" i="147"/>
  <c r="I17" i="147"/>
  <c r="H17" i="147"/>
  <c r="G17" i="147"/>
  <c r="F17" i="147"/>
  <c r="E17" i="147"/>
  <c r="D17" i="147"/>
  <c r="C17" i="147"/>
  <c r="X16" i="147"/>
  <c r="W16" i="147"/>
  <c r="V16" i="147"/>
  <c r="U16" i="147"/>
  <c r="T16" i="147"/>
  <c r="S16" i="147"/>
  <c r="R16" i="147"/>
  <c r="Q16" i="147"/>
  <c r="P16" i="147"/>
  <c r="O16" i="147"/>
  <c r="N16" i="147"/>
  <c r="M16" i="147"/>
  <c r="L16" i="147"/>
  <c r="K16" i="147"/>
  <c r="J16" i="147"/>
  <c r="I16" i="147"/>
  <c r="H16" i="147"/>
  <c r="G16" i="147"/>
  <c r="F16" i="147"/>
  <c r="E16" i="147"/>
  <c r="D16" i="147"/>
  <c r="C16" i="147"/>
  <c r="X15" i="147"/>
  <c r="W15" i="147"/>
  <c r="V15" i="147"/>
  <c r="U15" i="147"/>
  <c r="T15" i="147"/>
  <c r="S15" i="147"/>
  <c r="R15" i="147"/>
  <c r="Q15" i="147"/>
  <c r="P15" i="147"/>
  <c r="O15" i="147"/>
  <c r="N15" i="147"/>
  <c r="M15" i="147"/>
  <c r="L15" i="147"/>
  <c r="K15" i="147"/>
  <c r="J15" i="147"/>
  <c r="I15" i="147"/>
  <c r="H15" i="147"/>
  <c r="G15" i="147"/>
  <c r="F15" i="147"/>
  <c r="E15" i="147"/>
  <c r="D15" i="147"/>
  <c r="C15" i="147"/>
  <c r="X14" i="147"/>
  <c r="W14" i="147"/>
  <c r="V14" i="147"/>
  <c r="U14" i="147"/>
  <c r="T14" i="147"/>
  <c r="S14" i="147"/>
  <c r="R14" i="147"/>
  <c r="Q14" i="147"/>
  <c r="P14" i="147"/>
  <c r="O14" i="147"/>
  <c r="N14" i="147"/>
  <c r="M14" i="147"/>
  <c r="L14" i="147"/>
  <c r="K14" i="147"/>
  <c r="J14" i="147"/>
  <c r="I14" i="147"/>
  <c r="H14" i="147"/>
  <c r="G14" i="147"/>
  <c r="F14" i="147"/>
  <c r="E14" i="147"/>
  <c r="D14" i="147"/>
  <c r="C14" i="147"/>
  <c r="X13" i="147"/>
  <c r="W13" i="147"/>
  <c r="V13" i="147"/>
  <c r="U13" i="147"/>
  <c r="T13" i="147"/>
  <c r="S13" i="147"/>
  <c r="R13" i="147"/>
  <c r="Q13" i="147"/>
  <c r="P13" i="147"/>
  <c r="O13" i="147"/>
  <c r="N13" i="147"/>
  <c r="M13" i="147"/>
  <c r="L13" i="147"/>
  <c r="K13" i="147"/>
  <c r="J13" i="147"/>
  <c r="I13" i="147"/>
  <c r="H13" i="147"/>
  <c r="G13" i="147"/>
  <c r="F13" i="147"/>
  <c r="E13" i="147"/>
  <c r="D13" i="147"/>
  <c r="C13" i="147"/>
  <c r="X12" i="147"/>
  <c r="W12" i="147"/>
  <c r="V12" i="147"/>
  <c r="U12" i="147"/>
  <c r="T12" i="147"/>
  <c r="S12" i="147"/>
  <c r="R12" i="147"/>
  <c r="Q12" i="147"/>
  <c r="P12" i="147"/>
  <c r="O12" i="147"/>
  <c r="N12" i="147"/>
  <c r="M12" i="147"/>
  <c r="L12" i="147"/>
  <c r="K12" i="147"/>
  <c r="J12" i="147"/>
  <c r="I12" i="147"/>
  <c r="H12" i="147"/>
  <c r="G12" i="147"/>
  <c r="F12" i="147"/>
  <c r="E12" i="147"/>
  <c r="D12" i="147"/>
  <c r="C12" i="147"/>
  <c r="X11" i="147"/>
  <c r="W11" i="147"/>
  <c r="V11" i="147"/>
  <c r="U11" i="147"/>
  <c r="T11" i="147"/>
  <c r="S11" i="147"/>
  <c r="R11" i="147"/>
  <c r="Q11" i="147"/>
  <c r="P11" i="147"/>
  <c r="O11" i="147"/>
  <c r="N11" i="147"/>
  <c r="M11" i="147"/>
  <c r="L11" i="147"/>
  <c r="K11" i="147"/>
  <c r="J11" i="147"/>
  <c r="I11" i="147"/>
  <c r="H11" i="147"/>
  <c r="G11" i="147"/>
  <c r="F11" i="147"/>
  <c r="E11" i="147"/>
  <c r="D11" i="147"/>
  <c r="C11" i="147"/>
  <c r="X9" i="147"/>
  <c r="W9" i="147"/>
  <c r="V9" i="147"/>
  <c r="U9" i="147"/>
  <c r="T9" i="147"/>
  <c r="S9" i="147"/>
  <c r="R9" i="147"/>
  <c r="Q9" i="147"/>
  <c r="P9" i="147"/>
  <c r="O9" i="147"/>
  <c r="N9" i="147"/>
  <c r="M9" i="147"/>
  <c r="L9" i="147"/>
  <c r="K9" i="147"/>
  <c r="J9" i="147"/>
  <c r="I9" i="147"/>
  <c r="H9" i="147"/>
  <c r="G9" i="147"/>
  <c r="F9" i="147"/>
  <c r="E9" i="147"/>
  <c r="D9" i="147"/>
  <c r="C9" i="147"/>
  <c r="X8" i="147"/>
  <c r="W8" i="147"/>
  <c r="V8" i="147"/>
  <c r="U8" i="147"/>
  <c r="T8" i="147"/>
  <c r="S8" i="147"/>
  <c r="R8" i="147"/>
  <c r="Q8" i="147"/>
  <c r="P8" i="147"/>
  <c r="O8" i="147"/>
  <c r="N8" i="147"/>
  <c r="M8" i="147"/>
  <c r="L8" i="147"/>
  <c r="K8" i="147"/>
  <c r="J8" i="147"/>
  <c r="I8" i="147"/>
  <c r="H8" i="147"/>
  <c r="G8" i="147"/>
  <c r="F8" i="147"/>
  <c r="E8" i="147"/>
  <c r="D8" i="147"/>
  <c r="C8" i="147"/>
  <c r="X7" i="147"/>
  <c r="W7" i="147"/>
  <c r="V7" i="147"/>
  <c r="U7" i="147"/>
  <c r="T7" i="147"/>
  <c r="S7" i="147"/>
  <c r="R7" i="147"/>
  <c r="Q7" i="147"/>
  <c r="P7" i="147"/>
  <c r="O7" i="147"/>
  <c r="N7" i="147"/>
  <c r="M7" i="147"/>
  <c r="L7" i="147"/>
  <c r="K7" i="147"/>
  <c r="J7" i="147"/>
  <c r="I7" i="147"/>
  <c r="H7" i="147"/>
  <c r="G7" i="147"/>
  <c r="F7" i="147"/>
  <c r="E7" i="147"/>
  <c r="D7" i="147"/>
  <c r="C7" i="147"/>
  <c r="X6" i="147"/>
  <c r="W6" i="147"/>
  <c r="V6" i="147"/>
  <c r="U6" i="147"/>
  <c r="T6" i="147"/>
  <c r="S6" i="147"/>
  <c r="R6" i="147"/>
  <c r="Q6" i="147"/>
  <c r="P6" i="147"/>
  <c r="O6" i="147"/>
  <c r="N6" i="147"/>
  <c r="M6" i="147"/>
  <c r="L6" i="147"/>
  <c r="K6" i="147"/>
  <c r="J6" i="147"/>
  <c r="I6" i="147"/>
  <c r="H6" i="147"/>
  <c r="G6" i="147"/>
  <c r="F6" i="147"/>
  <c r="E6" i="147"/>
  <c r="D6" i="147"/>
  <c r="C6" i="147"/>
  <c r="X5" i="147"/>
  <c r="W5" i="147"/>
  <c r="V5" i="147"/>
  <c r="U5" i="147"/>
  <c r="T5" i="147"/>
  <c r="S5" i="147"/>
  <c r="R5" i="147"/>
  <c r="Q5" i="147"/>
  <c r="P5" i="147"/>
  <c r="O5" i="147"/>
  <c r="N5" i="147"/>
  <c r="M5" i="147"/>
  <c r="L5" i="147"/>
  <c r="K5" i="147"/>
  <c r="J5" i="147"/>
  <c r="I5" i="147"/>
  <c r="H5" i="147"/>
  <c r="G5" i="147"/>
  <c r="F5" i="147"/>
  <c r="E5" i="147"/>
  <c r="D5" i="147"/>
  <c r="C5" i="147"/>
  <c r="X4" i="147"/>
  <c r="W4" i="147"/>
  <c r="V4" i="147"/>
  <c r="U4" i="147"/>
  <c r="T4" i="147"/>
  <c r="S4" i="147"/>
  <c r="R4" i="147"/>
  <c r="Q4" i="147"/>
  <c r="P4" i="147"/>
  <c r="O4" i="147"/>
  <c r="N4" i="147"/>
  <c r="M4" i="147"/>
  <c r="L4" i="147"/>
  <c r="K4" i="147"/>
  <c r="J4" i="147"/>
  <c r="I4" i="147"/>
  <c r="H4" i="147"/>
  <c r="G4" i="147"/>
  <c r="F4" i="147"/>
  <c r="E4" i="147"/>
  <c r="D4" i="147"/>
  <c r="C4" i="147"/>
  <c r="X3" i="147"/>
  <c r="W3" i="147"/>
  <c r="V3" i="147"/>
  <c r="U3" i="147"/>
  <c r="T3" i="147"/>
  <c r="S3" i="147"/>
  <c r="R3" i="147"/>
  <c r="Q3" i="147"/>
  <c r="P3" i="147"/>
  <c r="O3" i="147"/>
  <c r="N3" i="147"/>
  <c r="M3" i="147"/>
  <c r="L3" i="147"/>
  <c r="K3" i="147"/>
  <c r="J3" i="147"/>
  <c r="I3" i="147"/>
  <c r="H3" i="147"/>
  <c r="G3" i="147"/>
  <c r="F3" i="147"/>
  <c r="E3" i="147"/>
  <c r="D3" i="147"/>
  <c r="C3" i="147"/>
  <c r="X29" i="66"/>
  <c r="W29" i="66"/>
  <c r="V29" i="66"/>
  <c r="U29" i="66"/>
  <c r="T29" i="66"/>
  <c r="S29" i="66"/>
  <c r="R29" i="66"/>
  <c r="Q29" i="66"/>
  <c r="P29" i="66"/>
  <c r="O29" i="66"/>
  <c r="N29" i="66"/>
  <c r="M29" i="66"/>
  <c r="L29" i="66"/>
  <c r="K29" i="66"/>
  <c r="J29" i="66"/>
  <c r="I29" i="66"/>
  <c r="H29" i="66"/>
  <c r="G29" i="66"/>
  <c r="F29" i="66"/>
  <c r="E29" i="66"/>
  <c r="D29" i="66"/>
  <c r="C29" i="66"/>
  <c r="X28" i="66"/>
  <c r="W28" i="66"/>
  <c r="V28" i="66"/>
  <c r="U28" i="66"/>
  <c r="T28" i="66"/>
  <c r="S28" i="66"/>
  <c r="R28" i="66"/>
  <c r="Q28" i="66"/>
  <c r="P28" i="66"/>
  <c r="O28" i="66"/>
  <c r="N28" i="66"/>
  <c r="M28" i="66"/>
  <c r="L28" i="66"/>
  <c r="K28" i="66"/>
  <c r="J28" i="66"/>
  <c r="I28" i="66"/>
  <c r="H28" i="66"/>
  <c r="G28" i="66"/>
  <c r="F28" i="66"/>
  <c r="E28" i="66"/>
  <c r="D28" i="66"/>
  <c r="C28" i="66"/>
  <c r="X27" i="66"/>
  <c r="W27" i="66"/>
  <c r="V27" i="66"/>
  <c r="U27" i="66"/>
  <c r="T27" i="66"/>
  <c r="S27" i="66"/>
  <c r="R27" i="66"/>
  <c r="Q27" i="66"/>
  <c r="P27" i="66"/>
  <c r="O27" i="66"/>
  <c r="N27" i="66"/>
  <c r="M27" i="66"/>
  <c r="L27" i="66"/>
  <c r="K27" i="66"/>
  <c r="J27" i="66"/>
  <c r="I27" i="66"/>
  <c r="H27" i="66"/>
  <c r="G27" i="66"/>
  <c r="F27" i="66"/>
  <c r="E27" i="66"/>
  <c r="D27" i="66"/>
  <c r="C27" i="66"/>
  <c r="X25" i="66"/>
  <c r="W25" i="66"/>
  <c r="V25" i="66"/>
  <c r="U25" i="66"/>
  <c r="T25" i="66"/>
  <c r="S25" i="66"/>
  <c r="R25" i="66"/>
  <c r="Q25" i="66"/>
  <c r="P25" i="66"/>
  <c r="O25" i="66"/>
  <c r="N25" i="66"/>
  <c r="M25" i="66"/>
  <c r="L25" i="66"/>
  <c r="K25" i="66"/>
  <c r="J25" i="66"/>
  <c r="I25" i="66"/>
  <c r="H25" i="66"/>
  <c r="G25" i="66"/>
  <c r="F25" i="66"/>
  <c r="E25" i="66"/>
  <c r="D25" i="66"/>
  <c r="C25" i="66"/>
  <c r="X24" i="66"/>
  <c r="W24" i="66"/>
  <c r="V24" i="66"/>
  <c r="U24" i="66"/>
  <c r="T24" i="66"/>
  <c r="S24" i="66"/>
  <c r="R24" i="66"/>
  <c r="Q24" i="66"/>
  <c r="P24" i="66"/>
  <c r="O24" i="66"/>
  <c r="N24" i="66"/>
  <c r="M24" i="66"/>
  <c r="L24" i="66"/>
  <c r="K24" i="66"/>
  <c r="J24" i="66"/>
  <c r="I24" i="66"/>
  <c r="H24" i="66"/>
  <c r="G24" i="66"/>
  <c r="F24" i="66"/>
  <c r="E24" i="66"/>
  <c r="D24" i="66"/>
  <c r="C24" i="66"/>
  <c r="X23" i="66"/>
  <c r="W23" i="66"/>
  <c r="V23" i="66"/>
  <c r="U23" i="66"/>
  <c r="T23" i="66"/>
  <c r="S23" i="66"/>
  <c r="R23" i="66"/>
  <c r="Q23" i="66"/>
  <c r="P23" i="66"/>
  <c r="O23" i="66"/>
  <c r="N23" i="66"/>
  <c r="M23" i="66"/>
  <c r="L23" i="66"/>
  <c r="K23" i="66"/>
  <c r="J23" i="66"/>
  <c r="I23" i="66"/>
  <c r="H23" i="66"/>
  <c r="G23" i="66"/>
  <c r="F23" i="66"/>
  <c r="E23" i="66"/>
  <c r="D23" i="66"/>
  <c r="C23" i="66"/>
  <c r="X20" i="66"/>
  <c r="W20" i="66"/>
  <c r="V20" i="66"/>
  <c r="U20" i="66"/>
  <c r="T20" i="66"/>
  <c r="S20" i="66"/>
  <c r="R20" i="66"/>
  <c r="Q20" i="66"/>
  <c r="P20" i="66"/>
  <c r="O20" i="66"/>
  <c r="N20" i="66"/>
  <c r="M20" i="66"/>
  <c r="L20" i="66"/>
  <c r="K20" i="66"/>
  <c r="J20" i="66"/>
  <c r="I20" i="66"/>
  <c r="H20" i="66"/>
  <c r="G20" i="66"/>
  <c r="F20" i="66"/>
  <c r="E20" i="66"/>
  <c r="D20" i="66"/>
  <c r="C20" i="66"/>
  <c r="X19" i="66"/>
  <c r="X21" i="66"/>
  <c r="W19" i="66"/>
  <c r="W21" i="66"/>
  <c r="V19" i="66"/>
  <c r="V21" i="66"/>
  <c r="U19" i="66"/>
  <c r="U21" i="66"/>
  <c r="T19" i="66"/>
  <c r="T21" i="66"/>
  <c r="S19" i="66"/>
  <c r="S21" i="66"/>
  <c r="R19" i="66"/>
  <c r="R21" i="66"/>
  <c r="Q19" i="66"/>
  <c r="Q21" i="66"/>
  <c r="P19" i="66"/>
  <c r="P21" i="66"/>
  <c r="O19" i="66"/>
  <c r="O21" i="66"/>
  <c r="N19" i="66"/>
  <c r="N21" i="66"/>
  <c r="M19" i="66"/>
  <c r="M21" i="66"/>
  <c r="L19" i="66"/>
  <c r="L21" i="66"/>
  <c r="K19" i="66"/>
  <c r="K21" i="66"/>
  <c r="J19" i="66"/>
  <c r="J21" i="66"/>
  <c r="I19" i="66"/>
  <c r="I21" i="66"/>
  <c r="H19" i="66"/>
  <c r="H21" i="66"/>
  <c r="G19" i="66"/>
  <c r="G21" i="66"/>
  <c r="F19" i="66"/>
  <c r="F21" i="66"/>
  <c r="E19" i="66"/>
  <c r="E21" i="66"/>
  <c r="D19" i="66"/>
  <c r="D21" i="66"/>
  <c r="C19" i="66"/>
  <c r="C21" i="66"/>
  <c r="X17" i="66"/>
  <c r="W17" i="66"/>
  <c r="V17" i="66"/>
  <c r="U17" i="66"/>
  <c r="T17" i="66"/>
  <c r="S17" i="66"/>
  <c r="R17" i="66"/>
  <c r="Q17" i="66"/>
  <c r="P17" i="66"/>
  <c r="O17" i="66"/>
  <c r="N17" i="66"/>
  <c r="M17" i="66"/>
  <c r="L17" i="66"/>
  <c r="K17" i="66"/>
  <c r="J17" i="66"/>
  <c r="I17" i="66"/>
  <c r="H17" i="66"/>
  <c r="G17" i="66"/>
  <c r="F17" i="66"/>
  <c r="E17" i="66"/>
  <c r="D17" i="66"/>
  <c r="C17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G16" i="66"/>
  <c r="F16" i="66"/>
  <c r="E16" i="66"/>
  <c r="D16" i="66"/>
  <c r="C16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H15" i="66"/>
  <c r="G15" i="66"/>
  <c r="F15" i="66"/>
  <c r="E15" i="66"/>
  <c r="D15" i="66"/>
  <c r="C15" i="66"/>
  <c r="X14" i="66"/>
  <c r="W14" i="66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H14" i="66"/>
  <c r="G14" i="66"/>
  <c r="F14" i="66"/>
  <c r="E14" i="66"/>
  <c r="D14" i="66"/>
  <c r="C14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G13" i="66"/>
  <c r="F13" i="66"/>
  <c r="E13" i="66"/>
  <c r="D13" i="66"/>
  <c r="C13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H12" i="66"/>
  <c r="G12" i="66"/>
  <c r="F12" i="66"/>
  <c r="E12" i="66"/>
  <c r="D12" i="66"/>
  <c r="C12" i="66"/>
  <c r="X11" i="66"/>
  <c r="W11" i="66"/>
  <c r="V11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H11" i="66"/>
  <c r="G11" i="66"/>
  <c r="F11" i="66"/>
  <c r="E11" i="66"/>
  <c r="D11" i="66"/>
  <c r="C11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H9" i="66"/>
  <c r="G9" i="66"/>
  <c r="F9" i="66"/>
  <c r="E9" i="66"/>
  <c r="D9" i="66"/>
  <c r="C9" i="66"/>
  <c r="X8" i="66"/>
  <c r="W8" i="66"/>
  <c r="V8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H8" i="66"/>
  <c r="G8" i="66"/>
  <c r="F8" i="66"/>
  <c r="E8" i="66"/>
  <c r="D8" i="66"/>
  <c r="C8" i="66"/>
  <c r="X7" i="66"/>
  <c r="W7" i="66"/>
  <c r="V7" i="66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H7" i="66"/>
  <c r="G7" i="66"/>
  <c r="F7" i="66"/>
  <c r="E7" i="66"/>
  <c r="D7" i="66"/>
  <c r="C7" i="66"/>
  <c r="X6" i="66"/>
  <c r="W6" i="66"/>
  <c r="V6" i="66"/>
  <c r="U6" i="66"/>
  <c r="T6" i="66"/>
  <c r="S6" i="66"/>
  <c r="R6" i="66"/>
  <c r="Q6" i="66"/>
  <c r="P6" i="66"/>
  <c r="O6" i="66"/>
  <c r="N6" i="66"/>
  <c r="M6" i="66"/>
  <c r="L6" i="66"/>
  <c r="K6" i="66"/>
  <c r="J6" i="66"/>
  <c r="I6" i="66"/>
  <c r="H6" i="66"/>
  <c r="G6" i="66"/>
  <c r="F6" i="66"/>
  <c r="E6" i="66"/>
  <c r="D6" i="66"/>
  <c r="C6" i="66"/>
  <c r="X5" i="66"/>
  <c r="W5" i="66"/>
  <c r="V5" i="66"/>
  <c r="U5" i="66"/>
  <c r="T5" i="66"/>
  <c r="S5" i="66"/>
  <c r="R5" i="66"/>
  <c r="Q5" i="66"/>
  <c r="P5" i="66"/>
  <c r="O5" i="66"/>
  <c r="N5" i="66"/>
  <c r="M5" i="66"/>
  <c r="L5" i="66"/>
  <c r="K5" i="66"/>
  <c r="J5" i="66"/>
  <c r="I5" i="66"/>
  <c r="H5" i="66"/>
  <c r="G5" i="66"/>
  <c r="F5" i="66"/>
  <c r="E5" i="66"/>
  <c r="D5" i="66"/>
  <c r="C5" i="66"/>
  <c r="X4" i="66"/>
  <c r="W4" i="66"/>
  <c r="V4" i="66"/>
  <c r="U4" i="66"/>
  <c r="T4" i="66"/>
  <c r="S4" i="66"/>
  <c r="R4" i="66"/>
  <c r="Q4" i="66"/>
  <c r="P4" i="66"/>
  <c r="O4" i="66"/>
  <c r="N4" i="66"/>
  <c r="M4" i="66"/>
  <c r="L4" i="66"/>
  <c r="K4" i="66"/>
  <c r="J4" i="66"/>
  <c r="I4" i="66"/>
  <c r="H4" i="66"/>
  <c r="G4" i="66"/>
  <c r="F4" i="66"/>
  <c r="E4" i="66"/>
  <c r="D4" i="66"/>
  <c r="C4" i="66"/>
  <c r="X3" i="66"/>
  <c r="W3" i="66"/>
  <c r="V3" i="66"/>
  <c r="U3" i="66"/>
  <c r="T3" i="66"/>
  <c r="S3" i="66"/>
  <c r="R3" i="66"/>
  <c r="Q3" i="66"/>
  <c r="P3" i="66"/>
  <c r="O3" i="66"/>
  <c r="N3" i="66"/>
  <c r="M3" i="66"/>
  <c r="L3" i="66"/>
  <c r="K3" i="66"/>
  <c r="J3" i="66"/>
  <c r="I3" i="66"/>
  <c r="H3" i="66"/>
  <c r="G3" i="66"/>
  <c r="F3" i="66"/>
  <c r="E3" i="66"/>
  <c r="D3" i="66"/>
  <c r="C3" i="66"/>
  <c r="X29" i="58"/>
  <c r="W29" i="58"/>
  <c r="V29" i="58"/>
  <c r="U29" i="58"/>
  <c r="T29" i="58"/>
  <c r="S29" i="58"/>
  <c r="R29" i="58"/>
  <c r="Q29" i="58"/>
  <c r="P29" i="58"/>
  <c r="O29" i="58"/>
  <c r="N29" i="58"/>
  <c r="M29" i="58"/>
  <c r="L29" i="58"/>
  <c r="K29" i="58"/>
  <c r="J29" i="58"/>
  <c r="I29" i="58"/>
  <c r="H29" i="58"/>
  <c r="G29" i="58"/>
  <c r="F29" i="58"/>
  <c r="E29" i="58"/>
  <c r="D29" i="58"/>
  <c r="C29" i="58"/>
  <c r="X28" i="58"/>
  <c r="W28" i="58"/>
  <c r="V28" i="58"/>
  <c r="U28" i="58"/>
  <c r="T28" i="58"/>
  <c r="S28" i="58"/>
  <c r="R28" i="58"/>
  <c r="Q28" i="58"/>
  <c r="P28" i="58"/>
  <c r="O28" i="58"/>
  <c r="N28" i="58"/>
  <c r="M28" i="58"/>
  <c r="L28" i="58"/>
  <c r="K28" i="58"/>
  <c r="J28" i="58"/>
  <c r="I28" i="58"/>
  <c r="H28" i="58"/>
  <c r="G28" i="58"/>
  <c r="F28" i="58"/>
  <c r="E28" i="58"/>
  <c r="D28" i="58"/>
  <c r="C28" i="58"/>
  <c r="X27" i="58"/>
  <c r="W27" i="58"/>
  <c r="V27" i="58"/>
  <c r="U27" i="58"/>
  <c r="T27" i="58"/>
  <c r="S27" i="58"/>
  <c r="R27" i="58"/>
  <c r="Q27" i="58"/>
  <c r="P27" i="58"/>
  <c r="O27" i="58"/>
  <c r="N27" i="58"/>
  <c r="M27" i="58"/>
  <c r="L27" i="58"/>
  <c r="K27" i="58"/>
  <c r="J27" i="58"/>
  <c r="I27" i="58"/>
  <c r="H27" i="58"/>
  <c r="G27" i="58"/>
  <c r="F27" i="58"/>
  <c r="E27" i="58"/>
  <c r="D27" i="58"/>
  <c r="C27" i="58"/>
  <c r="X25" i="58"/>
  <c r="W25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X24" i="58"/>
  <c r="W24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X23" i="58"/>
  <c r="W23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X20" i="58"/>
  <c r="W20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X19" i="58"/>
  <c r="X21" i="58"/>
  <c r="W19" i="58"/>
  <c r="W21" i="58"/>
  <c r="V19" i="58"/>
  <c r="V21" i="58"/>
  <c r="U19" i="58"/>
  <c r="U21" i="58"/>
  <c r="T19" i="58"/>
  <c r="T21" i="58"/>
  <c r="S19" i="58"/>
  <c r="S21" i="58"/>
  <c r="R19" i="58"/>
  <c r="R21" i="58"/>
  <c r="Q19" i="58"/>
  <c r="Q21" i="58"/>
  <c r="P19" i="58"/>
  <c r="P21" i="58"/>
  <c r="O19" i="58"/>
  <c r="O21" i="58"/>
  <c r="N19" i="58"/>
  <c r="N21" i="58"/>
  <c r="M19" i="58"/>
  <c r="M21" i="58"/>
  <c r="L19" i="58"/>
  <c r="L21" i="58"/>
  <c r="K19" i="58"/>
  <c r="K21" i="58"/>
  <c r="J19" i="58"/>
  <c r="J21" i="58"/>
  <c r="I19" i="58"/>
  <c r="I21" i="58"/>
  <c r="H19" i="58"/>
  <c r="H21" i="58"/>
  <c r="G19" i="58"/>
  <c r="G21" i="58"/>
  <c r="F19" i="58"/>
  <c r="F21" i="58"/>
  <c r="E19" i="58"/>
  <c r="E21" i="58"/>
  <c r="D19" i="58"/>
  <c r="D21" i="58"/>
  <c r="C19" i="58"/>
  <c r="C21" i="58"/>
  <c r="X17" i="58"/>
  <c r="W17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X14" i="58"/>
  <c r="W14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X11" i="58"/>
  <c r="W11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X8" i="58"/>
  <c r="W8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X7" i="58"/>
  <c r="W7" i="58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H7" i="58"/>
  <c r="G7" i="58"/>
  <c r="F7" i="58"/>
  <c r="E7" i="58"/>
  <c r="D7" i="58"/>
  <c r="C7" i="58"/>
  <c r="X6" i="58"/>
  <c r="W6" i="58"/>
  <c r="V6" i="58"/>
  <c r="U6" i="58"/>
  <c r="T6" i="58"/>
  <c r="S6" i="58"/>
  <c r="R6" i="58"/>
  <c r="Q6" i="58"/>
  <c r="P6" i="58"/>
  <c r="O6" i="58"/>
  <c r="N6" i="58"/>
  <c r="M6" i="58"/>
  <c r="L6" i="58"/>
  <c r="K6" i="58"/>
  <c r="J6" i="58"/>
  <c r="I6" i="58"/>
  <c r="H6" i="58"/>
  <c r="G6" i="58"/>
  <c r="F6" i="58"/>
  <c r="E6" i="58"/>
  <c r="D6" i="58"/>
  <c r="C6" i="58"/>
  <c r="X5" i="58"/>
  <c r="W5" i="58"/>
  <c r="V5" i="58"/>
  <c r="U5" i="58"/>
  <c r="T5" i="58"/>
  <c r="S5" i="58"/>
  <c r="R5" i="58"/>
  <c r="Q5" i="58"/>
  <c r="P5" i="58"/>
  <c r="O5" i="58"/>
  <c r="N5" i="58"/>
  <c r="M5" i="58"/>
  <c r="L5" i="58"/>
  <c r="K5" i="58"/>
  <c r="J5" i="58"/>
  <c r="I5" i="58"/>
  <c r="H5" i="58"/>
  <c r="G5" i="58"/>
  <c r="F5" i="58"/>
  <c r="E5" i="58"/>
  <c r="D5" i="58"/>
  <c r="C5" i="58"/>
  <c r="X4" i="58"/>
  <c r="W4" i="58"/>
  <c r="V4" i="58"/>
  <c r="U4" i="58"/>
  <c r="T4" i="58"/>
  <c r="S4" i="58"/>
  <c r="R4" i="58"/>
  <c r="Q4" i="58"/>
  <c r="P4" i="58"/>
  <c r="O4" i="58"/>
  <c r="N4" i="58"/>
  <c r="M4" i="58"/>
  <c r="L4" i="58"/>
  <c r="K4" i="58"/>
  <c r="J4" i="58"/>
  <c r="I4" i="58"/>
  <c r="H4" i="58"/>
  <c r="G4" i="58"/>
  <c r="F4" i="58"/>
  <c r="E4" i="58"/>
  <c r="D4" i="58"/>
  <c r="C4" i="58"/>
  <c r="X3" i="58"/>
  <c r="W3" i="58"/>
  <c r="V3" i="58"/>
  <c r="U3" i="58"/>
  <c r="T3" i="58"/>
  <c r="S3" i="58"/>
  <c r="R3" i="58"/>
  <c r="Q3" i="58"/>
  <c r="P3" i="58"/>
  <c r="O3" i="58"/>
  <c r="N3" i="58"/>
  <c r="M3" i="58"/>
  <c r="L3" i="58"/>
  <c r="K3" i="58"/>
  <c r="J3" i="58"/>
  <c r="I3" i="58"/>
  <c r="H3" i="58"/>
  <c r="G3" i="58"/>
  <c r="F3" i="58"/>
  <c r="E3" i="58"/>
  <c r="D3" i="58"/>
  <c r="C3" i="58"/>
  <c r="G105" i="102"/>
  <c r="G106" i="102"/>
  <c r="X29" i="88"/>
  <c r="W29" i="88"/>
  <c r="V29" i="88"/>
  <c r="U29" i="88"/>
  <c r="T29" i="88"/>
  <c r="S29" i="88"/>
  <c r="R29" i="88"/>
  <c r="Q29" i="88"/>
  <c r="P29" i="88"/>
  <c r="O29" i="88"/>
  <c r="N29" i="88"/>
  <c r="M29" i="88"/>
  <c r="L29" i="88"/>
  <c r="K29" i="88"/>
  <c r="J29" i="88"/>
  <c r="I29" i="88"/>
  <c r="H29" i="88"/>
  <c r="G29" i="88"/>
  <c r="F29" i="88"/>
  <c r="E29" i="88"/>
  <c r="D29" i="88"/>
  <c r="C29" i="88"/>
  <c r="X28" i="88"/>
  <c r="W28" i="88"/>
  <c r="V28" i="88"/>
  <c r="U28" i="88"/>
  <c r="T28" i="88"/>
  <c r="S28" i="88"/>
  <c r="R28" i="88"/>
  <c r="Q28" i="88"/>
  <c r="P28" i="88"/>
  <c r="O28" i="88"/>
  <c r="N28" i="88"/>
  <c r="M28" i="88"/>
  <c r="L28" i="88"/>
  <c r="K28" i="88"/>
  <c r="J28" i="88"/>
  <c r="I28" i="88"/>
  <c r="H28" i="88"/>
  <c r="G28" i="88"/>
  <c r="F28" i="88"/>
  <c r="E28" i="88"/>
  <c r="D28" i="88"/>
  <c r="C28" i="88"/>
  <c r="X27" i="88"/>
  <c r="W27" i="88"/>
  <c r="V27" i="88"/>
  <c r="U27" i="88"/>
  <c r="T27" i="88"/>
  <c r="S27" i="88"/>
  <c r="R27" i="88"/>
  <c r="Q27" i="88"/>
  <c r="P27" i="88"/>
  <c r="O27" i="88"/>
  <c r="N27" i="88"/>
  <c r="M27" i="88"/>
  <c r="L27" i="88"/>
  <c r="K27" i="88"/>
  <c r="J27" i="88"/>
  <c r="I27" i="88"/>
  <c r="H27" i="88"/>
  <c r="G27" i="88"/>
  <c r="F27" i="88"/>
  <c r="E27" i="88"/>
  <c r="D27" i="88"/>
  <c r="C27" i="88"/>
  <c r="X25" i="88"/>
  <c r="W25" i="88"/>
  <c r="V25" i="88"/>
  <c r="U25" i="88"/>
  <c r="T25" i="88"/>
  <c r="S25" i="88"/>
  <c r="R25" i="88"/>
  <c r="Q25" i="88"/>
  <c r="P25" i="88"/>
  <c r="O25" i="88"/>
  <c r="N25" i="88"/>
  <c r="M25" i="88"/>
  <c r="L25" i="88"/>
  <c r="K25" i="88"/>
  <c r="J25" i="88"/>
  <c r="I25" i="88"/>
  <c r="H25" i="88"/>
  <c r="G25" i="88"/>
  <c r="F25" i="88"/>
  <c r="E25" i="88"/>
  <c r="D25" i="88"/>
  <c r="C25" i="88"/>
  <c r="X24" i="88"/>
  <c r="W24" i="88"/>
  <c r="V24" i="88"/>
  <c r="U24" i="88"/>
  <c r="T24" i="88"/>
  <c r="S24" i="88"/>
  <c r="R24" i="88"/>
  <c r="Q24" i="88"/>
  <c r="P24" i="88"/>
  <c r="O24" i="88"/>
  <c r="N24" i="88"/>
  <c r="M24" i="88"/>
  <c r="L24" i="88"/>
  <c r="K24" i="88"/>
  <c r="J24" i="88"/>
  <c r="I24" i="88"/>
  <c r="H24" i="88"/>
  <c r="G24" i="88"/>
  <c r="F24" i="88"/>
  <c r="E24" i="88"/>
  <c r="D24" i="88"/>
  <c r="C24" i="88"/>
  <c r="X23" i="88"/>
  <c r="W23" i="88"/>
  <c r="V23" i="88"/>
  <c r="U23" i="88"/>
  <c r="T23" i="88"/>
  <c r="S23" i="88"/>
  <c r="R23" i="88"/>
  <c r="Q23" i="88"/>
  <c r="P23" i="88"/>
  <c r="O23" i="88"/>
  <c r="N23" i="88"/>
  <c r="M23" i="88"/>
  <c r="L23" i="88"/>
  <c r="K23" i="88"/>
  <c r="J23" i="88"/>
  <c r="I23" i="88"/>
  <c r="H23" i="88"/>
  <c r="G23" i="88"/>
  <c r="F23" i="88"/>
  <c r="E23" i="88"/>
  <c r="D23" i="88"/>
  <c r="C23" i="88"/>
  <c r="X20" i="88"/>
  <c r="W20" i="88"/>
  <c r="V20" i="88"/>
  <c r="U20" i="88"/>
  <c r="T20" i="88"/>
  <c r="S20" i="88"/>
  <c r="R20" i="88"/>
  <c r="Q20" i="88"/>
  <c r="P20" i="88"/>
  <c r="O20" i="88"/>
  <c r="N20" i="88"/>
  <c r="M20" i="88"/>
  <c r="L20" i="88"/>
  <c r="K20" i="88"/>
  <c r="J20" i="88"/>
  <c r="I20" i="88"/>
  <c r="H20" i="88"/>
  <c r="G20" i="88"/>
  <c r="F20" i="88"/>
  <c r="E20" i="88"/>
  <c r="D20" i="88"/>
  <c r="C20" i="88"/>
  <c r="X19" i="88"/>
  <c r="X21" i="88"/>
  <c r="W19" i="88"/>
  <c r="W21" i="88"/>
  <c r="V19" i="88"/>
  <c r="V21" i="88"/>
  <c r="U19" i="88"/>
  <c r="U21" i="88"/>
  <c r="T19" i="88"/>
  <c r="T21" i="88"/>
  <c r="S19" i="88"/>
  <c r="S21" i="88"/>
  <c r="R19" i="88"/>
  <c r="R21" i="88"/>
  <c r="Q19" i="88"/>
  <c r="Q21" i="88"/>
  <c r="P19" i="88"/>
  <c r="P21" i="88"/>
  <c r="O19" i="88"/>
  <c r="O21" i="88"/>
  <c r="N19" i="88"/>
  <c r="N21" i="88"/>
  <c r="M19" i="88"/>
  <c r="M21" i="88"/>
  <c r="L19" i="88"/>
  <c r="L21" i="88"/>
  <c r="K19" i="88"/>
  <c r="K21" i="88"/>
  <c r="J19" i="88"/>
  <c r="J21" i="88"/>
  <c r="I19" i="88"/>
  <c r="I21" i="88"/>
  <c r="H19" i="88"/>
  <c r="H21" i="88"/>
  <c r="G19" i="88"/>
  <c r="G21" i="88"/>
  <c r="F19" i="88"/>
  <c r="F21" i="88"/>
  <c r="E19" i="88"/>
  <c r="E21" i="88"/>
  <c r="D19" i="88"/>
  <c r="D21" i="88"/>
  <c r="C19" i="88"/>
  <c r="C21" i="88"/>
  <c r="X17" i="88"/>
  <c r="W17" i="88"/>
  <c r="V17" i="88"/>
  <c r="U17" i="88"/>
  <c r="T17" i="88"/>
  <c r="S17" i="88"/>
  <c r="R17" i="88"/>
  <c r="Q17" i="88"/>
  <c r="P17" i="88"/>
  <c r="O17" i="88"/>
  <c r="N17" i="88"/>
  <c r="M17" i="88"/>
  <c r="L17" i="88"/>
  <c r="K17" i="88"/>
  <c r="J17" i="88"/>
  <c r="I17" i="88"/>
  <c r="H17" i="88"/>
  <c r="G17" i="88"/>
  <c r="F17" i="88"/>
  <c r="E17" i="88"/>
  <c r="D17" i="88"/>
  <c r="C17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H16" i="88"/>
  <c r="G16" i="88"/>
  <c r="F16" i="88"/>
  <c r="E16" i="88"/>
  <c r="D16" i="88"/>
  <c r="C16" i="88"/>
  <c r="X15" i="88"/>
  <c r="W15" i="88"/>
  <c r="V15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H15" i="88"/>
  <c r="G15" i="88"/>
  <c r="F15" i="88"/>
  <c r="E15" i="88"/>
  <c r="D15" i="88"/>
  <c r="C15" i="88"/>
  <c r="X14" i="88"/>
  <c r="W14" i="88"/>
  <c r="V14" i="88"/>
  <c r="U14" i="88"/>
  <c r="T14" i="88"/>
  <c r="S14" i="88"/>
  <c r="R14" i="88"/>
  <c r="Q14" i="88"/>
  <c r="P14" i="88"/>
  <c r="O14" i="88"/>
  <c r="N14" i="88"/>
  <c r="M14" i="88"/>
  <c r="L14" i="88"/>
  <c r="K14" i="88"/>
  <c r="J14" i="88"/>
  <c r="I14" i="88"/>
  <c r="H14" i="88"/>
  <c r="G14" i="88"/>
  <c r="F14" i="88"/>
  <c r="E14" i="88"/>
  <c r="D14" i="88"/>
  <c r="C14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H13" i="88"/>
  <c r="G13" i="88"/>
  <c r="F13" i="88"/>
  <c r="E13" i="88"/>
  <c r="D13" i="88"/>
  <c r="C13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H12" i="88"/>
  <c r="G12" i="88"/>
  <c r="F12" i="88"/>
  <c r="E12" i="88"/>
  <c r="D12" i="88"/>
  <c r="C12" i="88"/>
  <c r="X11" i="88"/>
  <c r="W11" i="88"/>
  <c r="V11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H11" i="88"/>
  <c r="G11" i="88"/>
  <c r="F11" i="88"/>
  <c r="E11" i="88"/>
  <c r="D11" i="88"/>
  <c r="C11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H9" i="88"/>
  <c r="G9" i="88"/>
  <c r="F9" i="88"/>
  <c r="E9" i="88"/>
  <c r="D9" i="88"/>
  <c r="C9" i="88"/>
  <c r="X8" i="88"/>
  <c r="W8" i="88"/>
  <c r="V8" i="88"/>
  <c r="U8" i="88"/>
  <c r="T8" i="88"/>
  <c r="S8" i="88"/>
  <c r="R8" i="88"/>
  <c r="Q8" i="88"/>
  <c r="P8" i="88"/>
  <c r="O8" i="88"/>
  <c r="N8" i="88"/>
  <c r="M8" i="88"/>
  <c r="L8" i="88"/>
  <c r="K8" i="88"/>
  <c r="J8" i="88"/>
  <c r="I8" i="88"/>
  <c r="H8" i="88"/>
  <c r="G8" i="88"/>
  <c r="F8" i="88"/>
  <c r="E8" i="88"/>
  <c r="D8" i="88"/>
  <c r="C8" i="88"/>
  <c r="X7" i="88"/>
  <c r="W7" i="88"/>
  <c r="V7" i="88"/>
  <c r="U7" i="88"/>
  <c r="T7" i="88"/>
  <c r="S7" i="88"/>
  <c r="R7" i="88"/>
  <c r="Q7" i="88"/>
  <c r="P7" i="88"/>
  <c r="O7" i="88"/>
  <c r="N7" i="88"/>
  <c r="M7" i="88"/>
  <c r="L7" i="88"/>
  <c r="K7" i="88"/>
  <c r="J7" i="88"/>
  <c r="I7" i="88"/>
  <c r="H7" i="88"/>
  <c r="G7" i="88"/>
  <c r="F7" i="88"/>
  <c r="E7" i="88"/>
  <c r="D7" i="88"/>
  <c r="C7" i="88"/>
  <c r="X6" i="88"/>
  <c r="W6" i="88"/>
  <c r="V6" i="88"/>
  <c r="U6" i="88"/>
  <c r="T6" i="88"/>
  <c r="S6" i="88"/>
  <c r="R6" i="88"/>
  <c r="Q6" i="88"/>
  <c r="P6" i="88"/>
  <c r="O6" i="88"/>
  <c r="N6" i="88"/>
  <c r="M6" i="88"/>
  <c r="L6" i="88"/>
  <c r="K6" i="88"/>
  <c r="J6" i="88"/>
  <c r="I6" i="88"/>
  <c r="H6" i="88"/>
  <c r="G6" i="88"/>
  <c r="F6" i="88"/>
  <c r="E6" i="88"/>
  <c r="D6" i="88"/>
  <c r="C6" i="88"/>
  <c r="X5" i="88"/>
  <c r="W5" i="88"/>
  <c r="V5" i="88"/>
  <c r="U5" i="88"/>
  <c r="T5" i="88"/>
  <c r="S5" i="88"/>
  <c r="R5" i="88"/>
  <c r="Q5" i="88"/>
  <c r="P5" i="88"/>
  <c r="O5" i="88"/>
  <c r="N5" i="88"/>
  <c r="M5" i="88"/>
  <c r="L5" i="88"/>
  <c r="K5" i="88"/>
  <c r="J5" i="88"/>
  <c r="I5" i="88"/>
  <c r="H5" i="88"/>
  <c r="G5" i="88"/>
  <c r="F5" i="88"/>
  <c r="E5" i="88"/>
  <c r="D5" i="88"/>
  <c r="C5" i="88"/>
  <c r="X4" i="88"/>
  <c r="W4" i="88"/>
  <c r="V4" i="88"/>
  <c r="U4" i="88"/>
  <c r="T4" i="88"/>
  <c r="S4" i="88"/>
  <c r="R4" i="88"/>
  <c r="Q4" i="88"/>
  <c r="P4" i="88"/>
  <c r="O4" i="88"/>
  <c r="N4" i="88"/>
  <c r="M4" i="88"/>
  <c r="L4" i="88"/>
  <c r="K4" i="88"/>
  <c r="J4" i="88"/>
  <c r="I4" i="88"/>
  <c r="H4" i="88"/>
  <c r="G4" i="88"/>
  <c r="F4" i="88"/>
  <c r="E4" i="88"/>
  <c r="D4" i="88"/>
  <c r="C4" i="88"/>
  <c r="X3" i="88"/>
  <c r="W3" i="88"/>
  <c r="V3" i="88"/>
  <c r="U3" i="88"/>
  <c r="T3" i="88"/>
  <c r="S3" i="88"/>
  <c r="R3" i="88"/>
  <c r="Q3" i="88"/>
  <c r="P3" i="88"/>
  <c r="O3" i="88"/>
  <c r="N3" i="88"/>
  <c r="M3" i="88"/>
  <c r="L3" i="88"/>
  <c r="K3" i="88"/>
  <c r="J3" i="88"/>
  <c r="I3" i="88"/>
  <c r="H3" i="88"/>
  <c r="G3" i="88"/>
  <c r="F3" i="88"/>
  <c r="E3" i="88"/>
  <c r="D3" i="88"/>
  <c r="C3" i="88"/>
  <c r="A105" i="102"/>
  <c r="A21" i="102"/>
  <c r="A106" i="102"/>
  <c r="A22" i="102"/>
  <c r="A107" i="102"/>
  <c r="A23" i="102"/>
  <c r="X32" i="87"/>
  <c r="W32" i="87"/>
  <c r="V32" i="87"/>
  <c r="U32" i="87"/>
  <c r="T32" i="87"/>
  <c r="S32" i="87"/>
  <c r="R32" i="87"/>
  <c r="Q32" i="87"/>
  <c r="P32" i="87"/>
  <c r="O32" i="87"/>
  <c r="N32" i="87"/>
  <c r="M32" i="87"/>
  <c r="L32" i="87"/>
  <c r="K32" i="87"/>
  <c r="J32" i="87"/>
  <c r="I32" i="87"/>
  <c r="H32" i="87"/>
  <c r="G32" i="87"/>
  <c r="F32" i="87"/>
  <c r="E32" i="87"/>
  <c r="D32" i="87"/>
  <c r="C32" i="87"/>
  <c r="X31" i="87"/>
  <c r="W31" i="87"/>
  <c r="V31" i="87"/>
  <c r="U31" i="87"/>
  <c r="T31" i="87"/>
  <c r="S31" i="87"/>
  <c r="R31" i="87"/>
  <c r="Q31" i="87"/>
  <c r="P31" i="87"/>
  <c r="O31" i="87"/>
  <c r="N31" i="87"/>
  <c r="M31" i="87"/>
  <c r="L31" i="87"/>
  <c r="K31" i="87"/>
  <c r="J31" i="87"/>
  <c r="I31" i="87"/>
  <c r="H31" i="87"/>
  <c r="G31" i="87"/>
  <c r="F31" i="87"/>
  <c r="E31" i="87"/>
  <c r="D31" i="87"/>
  <c r="C31" i="87"/>
  <c r="X30" i="87"/>
  <c r="W30" i="87"/>
  <c r="V30" i="87"/>
  <c r="U30" i="87"/>
  <c r="T30" i="87"/>
  <c r="S30" i="87"/>
  <c r="R30" i="87"/>
  <c r="Q30" i="87"/>
  <c r="P30" i="87"/>
  <c r="O30" i="87"/>
  <c r="N30" i="87"/>
  <c r="M30" i="87"/>
  <c r="L30" i="87"/>
  <c r="K30" i="87"/>
  <c r="J30" i="87"/>
  <c r="I30" i="87"/>
  <c r="H30" i="87"/>
  <c r="G30" i="87"/>
  <c r="F30" i="87"/>
  <c r="E30" i="87"/>
  <c r="D30" i="87"/>
  <c r="C30" i="87"/>
  <c r="X28" i="87"/>
  <c r="W28" i="87"/>
  <c r="V28" i="87"/>
  <c r="U28" i="87"/>
  <c r="T28" i="87"/>
  <c r="S28" i="87"/>
  <c r="R28" i="87"/>
  <c r="Q28" i="87"/>
  <c r="P28" i="87"/>
  <c r="O28" i="87"/>
  <c r="N28" i="87"/>
  <c r="M28" i="87"/>
  <c r="L28" i="87"/>
  <c r="K28" i="87"/>
  <c r="J28" i="87"/>
  <c r="I28" i="87"/>
  <c r="H28" i="87"/>
  <c r="G28" i="87"/>
  <c r="F28" i="87"/>
  <c r="E28" i="87"/>
  <c r="D28" i="87"/>
  <c r="C28" i="87"/>
  <c r="X27" i="87"/>
  <c r="W27" i="87"/>
  <c r="V27" i="87"/>
  <c r="U27" i="87"/>
  <c r="T27" i="87"/>
  <c r="S27" i="87"/>
  <c r="R27" i="87"/>
  <c r="Q27" i="87"/>
  <c r="P27" i="87"/>
  <c r="O27" i="87"/>
  <c r="N27" i="87"/>
  <c r="M27" i="87"/>
  <c r="L27" i="87"/>
  <c r="K27" i="87"/>
  <c r="J27" i="87"/>
  <c r="I27" i="87"/>
  <c r="H27" i="87"/>
  <c r="G27" i="87"/>
  <c r="F27" i="87"/>
  <c r="E27" i="87"/>
  <c r="D27" i="87"/>
  <c r="C27" i="87"/>
  <c r="X26" i="87"/>
  <c r="W26" i="87"/>
  <c r="V26" i="87"/>
  <c r="U26" i="87"/>
  <c r="T26" i="87"/>
  <c r="S26" i="87"/>
  <c r="R26" i="87"/>
  <c r="Q26" i="87"/>
  <c r="P26" i="87"/>
  <c r="O26" i="87"/>
  <c r="N26" i="87"/>
  <c r="M26" i="87"/>
  <c r="L26" i="87"/>
  <c r="K26" i="87"/>
  <c r="J26" i="87"/>
  <c r="I26" i="87"/>
  <c r="H26" i="87"/>
  <c r="G26" i="87"/>
  <c r="F26" i="87"/>
  <c r="E26" i="87"/>
  <c r="D26" i="87"/>
  <c r="C26" i="87"/>
  <c r="X23" i="87"/>
  <c r="W23" i="87"/>
  <c r="V23" i="87"/>
  <c r="U23" i="87"/>
  <c r="T23" i="87"/>
  <c r="S23" i="87"/>
  <c r="R23" i="87"/>
  <c r="Q23" i="87"/>
  <c r="P23" i="87"/>
  <c r="O23" i="87"/>
  <c r="N23" i="87"/>
  <c r="M23" i="87"/>
  <c r="L23" i="87"/>
  <c r="K23" i="87"/>
  <c r="J23" i="87"/>
  <c r="I23" i="87"/>
  <c r="H23" i="87"/>
  <c r="G23" i="87"/>
  <c r="F23" i="87"/>
  <c r="E23" i="87"/>
  <c r="D23" i="87"/>
  <c r="C23" i="87"/>
  <c r="X22" i="87"/>
  <c r="X24" i="87"/>
  <c r="W22" i="87"/>
  <c r="W24" i="87"/>
  <c r="V22" i="87"/>
  <c r="V24" i="87"/>
  <c r="U22" i="87"/>
  <c r="U24" i="87"/>
  <c r="T22" i="87"/>
  <c r="T24" i="87"/>
  <c r="S22" i="87"/>
  <c r="S24" i="87"/>
  <c r="R22" i="87"/>
  <c r="R24" i="87"/>
  <c r="Q22" i="87"/>
  <c r="Q24" i="87"/>
  <c r="P22" i="87"/>
  <c r="P24" i="87"/>
  <c r="O22" i="87"/>
  <c r="O24" i="87"/>
  <c r="N22" i="87"/>
  <c r="N24" i="87"/>
  <c r="M22" i="87"/>
  <c r="M24" i="87"/>
  <c r="L22" i="87"/>
  <c r="L24" i="87"/>
  <c r="K22" i="87"/>
  <c r="K24" i="87"/>
  <c r="J22" i="87"/>
  <c r="J24" i="87"/>
  <c r="I22" i="87"/>
  <c r="I24" i="87"/>
  <c r="H22" i="87"/>
  <c r="H24" i="87"/>
  <c r="G22" i="87"/>
  <c r="G24" i="87"/>
  <c r="F22" i="87"/>
  <c r="F24" i="87"/>
  <c r="E22" i="87"/>
  <c r="E24" i="87"/>
  <c r="D22" i="87"/>
  <c r="D24" i="87"/>
  <c r="C22" i="87"/>
  <c r="C24" i="87"/>
  <c r="X20" i="87"/>
  <c r="W20" i="87"/>
  <c r="V20" i="87"/>
  <c r="U20" i="87"/>
  <c r="T20" i="87"/>
  <c r="S20" i="87"/>
  <c r="R20" i="87"/>
  <c r="Q20" i="87"/>
  <c r="P20" i="87"/>
  <c r="O20" i="87"/>
  <c r="N20" i="87"/>
  <c r="M20" i="87"/>
  <c r="L20" i="87"/>
  <c r="K20" i="87"/>
  <c r="J20" i="87"/>
  <c r="I20" i="87"/>
  <c r="H20" i="87"/>
  <c r="G20" i="87"/>
  <c r="F20" i="87"/>
  <c r="E20" i="87"/>
  <c r="D20" i="87"/>
  <c r="C20" i="87"/>
  <c r="X19" i="87"/>
  <c r="W19" i="87"/>
  <c r="V19" i="87"/>
  <c r="U19" i="87"/>
  <c r="T19" i="87"/>
  <c r="S19" i="87"/>
  <c r="R19" i="87"/>
  <c r="Q19" i="87"/>
  <c r="P19" i="87"/>
  <c r="O19" i="87"/>
  <c r="N19" i="87"/>
  <c r="M19" i="87"/>
  <c r="L19" i="87"/>
  <c r="K19" i="87"/>
  <c r="J19" i="87"/>
  <c r="I19" i="87"/>
  <c r="H19" i="87"/>
  <c r="G19" i="87"/>
  <c r="F19" i="87"/>
  <c r="E19" i="87"/>
  <c r="D19" i="87"/>
  <c r="C19" i="87"/>
  <c r="X18" i="87"/>
  <c r="W18" i="87"/>
  <c r="V18" i="87"/>
  <c r="U18" i="87"/>
  <c r="T18" i="87"/>
  <c r="S18" i="87"/>
  <c r="R18" i="87"/>
  <c r="Q18" i="87"/>
  <c r="P18" i="87"/>
  <c r="O18" i="87"/>
  <c r="N18" i="87"/>
  <c r="M18" i="87"/>
  <c r="L18" i="87"/>
  <c r="K18" i="87"/>
  <c r="J18" i="87"/>
  <c r="I18" i="87"/>
  <c r="H18" i="87"/>
  <c r="G18" i="87"/>
  <c r="F18" i="87"/>
  <c r="E18" i="87"/>
  <c r="D18" i="87"/>
  <c r="C18" i="87"/>
  <c r="X17" i="87"/>
  <c r="W17" i="87"/>
  <c r="V17" i="87"/>
  <c r="U17" i="87"/>
  <c r="T17" i="87"/>
  <c r="S17" i="87"/>
  <c r="R17" i="87"/>
  <c r="Q17" i="87"/>
  <c r="P17" i="87"/>
  <c r="O17" i="87"/>
  <c r="N17" i="87"/>
  <c r="M17" i="87"/>
  <c r="L17" i="87"/>
  <c r="K17" i="87"/>
  <c r="J17" i="87"/>
  <c r="I17" i="87"/>
  <c r="H17" i="87"/>
  <c r="G17" i="87"/>
  <c r="F17" i="87"/>
  <c r="E17" i="87"/>
  <c r="D17" i="87"/>
  <c r="C17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H16" i="87"/>
  <c r="G16" i="87"/>
  <c r="F16" i="87"/>
  <c r="E16" i="87"/>
  <c r="D16" i="87"/>
  <c r="C16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H15" i="87"/>
  <c r="G15" i="87"/>
  <c r="F15" i="87"/>
  <c r="E15" i="87"/>
  <c r="D15" i="87"/>
  <c r="C15" i="87"/>
  <c r="X14" i="87"/>
  <c r="W14" i="87"/>
  <c r="V14" i="87"/>
  <c r="U14" i="87"/>
  <c r="T14" i="87"/>
  <c r="S14" i="87"/>
  <c r="R14" i="87"/>
  <c r="Q14" i="87"/>
  <c r="P14" i="87"/>
  <c r="O14" i="87"/>
  <c r="N14" i="87"/>
  <c r="M14" i="87"/>
  <c r="L14" i="87"/>
  <c r="K14" i="87"/>
  <c r="J14" i="87"/>
  <c r="I14" i="87"/>
  <c r="H14" i="87"/>
  <c r="G14" i="87"/>
  <c r="F14" i="87"/>
  <c r="E14" i="87"/>
  <c r="D14" i="87"/>
  <c r="C14" i="87"/>
  <c r="X3" i="87"/>
  <c r="W3" i="87"/>
  <c r="V3" i="87"/>
  <c r="U3" i="87"/>
  <c r="T3" i="87"/>
  <c r="R3" i="87"/>
  <c r="Q3" i="87"/>
  <c r="P3" i="87"/>
  <c r="O3" i="87"/>
  <c r="N3" i="87"/>
  <c r="M3" i="87"/>
  <c r="L3" i="87"/>
  <c r="K3" i="87"/>
  <c r="J3" i="87"/>
  <c r="I3" i="87"/>
  <c r="H3" i="87"/>
  <c r="G3" i="87"/>
  <c r="E3" i="87"/>
  <c r="D3" i="87"/>
  <c r="C3" i="87"/>
  <c r="X29" i="145"/>
  <c r="W29" i="145"/>
  <c r="V29" i="145"/>
  <c r="U29" i="145"/>
  <c r="T29" i="145"/>
  <c r="S29" i="145"/>
  <c r="R29" i="145"/>
  <c r="Q29" i="145"/>
  <c r="P29" i="145"/>
  <c r="O29" i="145"/>
  <c r="N29" i="145"/>
  <c r="M29" i="145"/>
  <c r="L29" i="145"/>
  <c r="K29" i="145"/>
  <c r="J29" i="145"/>
  <c r="I29" i="145"/>
  <c r="H29" i="145"/>
  <c r="G29" i="145"/>
  <c r="F29" i="145"/>
  <c r="E29" i="145"/>
  <c r="D29" i="145"/>
  <c r="C29" i="145"/>
  <c r="X28" i="145"/>
  <c r="W28" i="145"/>
  <c r="V28" i="145"/>
  <c r="U28" i="145"/>
  <c r="T28" i="145"/>
  <c r="S28" i="145"/>
  <c r="R28" i="145"/>
  <c r="Q28" i="145"/>
  <c r="P28" i="145"/>
  <c r="O28" i="145"/>
  <c r="N28" i="145"/>
  <c r="M28" i="145"/>
  <c r="L28" i="145"/>
  <c r="K28" i="145"/>
  <c r="J28" i="145"/>
  <c r="I28" i="145"/>
  <c r="H28" i="145"/>
  <c r="G28" i="145"/>
  <c r="F28" i="145"/>
  <c r="E28" i="145"/>
  <c r="D28" i="145"/>
  <c r="C28" i="145"/>
  <c r="X27" i="145"/>
  <c r="W27" i="145"/>
  <c r="V27" i="145"/>
  <c r="U27" i="145"/>
  <c r="T27" i="145"/>
  <c r="S27" i="145"/>
  <c r="R27" i="145"/>
  <c r="Q27" i="145"/>
  <c r="P27" i="145"/>
  <c r="O27" i="145"/>
  <c r="N27" i="145"/>
  <c r="M27" i="145"/>
  <c r="L27" i="145"/>
  <c r="K27" i="145"/>
  <c r="J27" i="145"/>
  <c r="I27" i="145"/>
  <c r="H27" i="145"/>
  <c r="G27" i="145"/>
  <c r="F27" i="145"/>
  <c r="E27" i="145"/>
  <c r="D27" i="145"/>
  <c r="C27" i="145"/>
  <c r="X25" i="145"/>
  <c r="W25" i="145"/>
  <c r="V25" i="145"/>
  <c r="U25" i="145"/>
  <c r="T25" i="145"/>
  <c r="S25" i="145"/>
  <c r="R25" i="145"/>
  <c r="Q25" i="145"/>
  <c r="P25" i="145"/>
  <c r="O25" i="145"/>
  <c r="N25" i="145"/>
  <c r="M25" i="145"/>
  <c r="L25" i="145"/>
  <c r="K25" i="145"/>
  <c r="J25" i="145"/>
  <c r="I25" i="145"/>
  <c r="H25" i="145"/>
  <c r="G25" i="145"/>
  <c r="F25" i="145"/>
  <c r="E25" i="145"/>
  <c r="D25" i="145"/>
  <c r="C25" i="145"/>
  <c r="X24" i="145"/>
  <c r="W24" i="145"/>
  <c r="V24" i="145"/>
  <c r="U24" i="145"/>
  <c r="T24" i="145"/>
  <c r="S24" i="145"/>
  <c r="R24" i="145"/>
  <c r="Q24" i="145"/>
  <c r="P24" i="145"/>
  <c r="O24" i="145"/>
  <c r="N24" i="145"/>
  <c r="M24" i="145"/>
  <c r="L24" i="145"/>
  <c r="K24" i="145"/>
  <c r="J24" i="145"/>
  <c r="I24" i="145"/>
  <c r="H24" i="145"/>
  <c r="G24" i="145"/>
  <c r="F24" i="145"/>
  <c r="E24" i="145"/>
  <c r="D24" i="145"/>
  <c r="C24" i="145"/>
  <c r="X23" i="145"/>
  <c r="W23" i="145"/>
  <c r="V23" i="145"/>
  <c r="U23" i="145"/>
  <c r="T23" i="145"/>
  <c r="S23" i="145"/>
  <c r="R23" i="145"/>
  <c r="Q23" i="145"/>
  <c r="P23" i="145"/>
  <c r="O23" i="145"/>
  <c r="N23" i="145"/>
  <c r="M23" i="145"/>
  <c r="L23" i="145"/>
  <c r="K23" i="145"/>
  <c r="J23" i="145"/>
  <c r="I23" i="145"/>
  <c r="H23" i="145"/>
  <c r="G23" i="145"/>
  <c r="F23" i="145"/>
  <c r="E23" i="145"/>
  <c r="D23" i="145"/>
  <c r="C23" i="145"/>
  <c r="X20" i="145"/>
  <c r="W20" i="145"/>
  <c r="V20" i="145"/>
  <c r="U20" i="145"/>
  <c r="T20" i="145"/>
  <c r="S20" i="145"/>
  <c r="R20" i="145"/>
  <c r="Q20" i="145"/>
  <c r="P20" i="145"/>
  <c r="O20" i="145"/>
  <c r="N20" i="145"/>
  <c r="M20" i="145"/>
  <c r="L20" i="145"/>
  <c r="K20" i="145"/>
  <c r="J20" i="145"/>
  <c r="I20" i="145"/>
  <c r="H20" i="145"/>
  <c r="G20" i="145"/>
  <c r="F20" i="145"/>
  <c r="E20" i="145"/>
  <c r="D20" i="145"/>
  <c r="C20" i="145"/>
  <c r="X19" i="145"/>
  <c r="X21" i="145"/>
  <c r="W19" i="145"/>
  <c r="W21" i="145"/>
  <c r="V19" i="145"/>
  <c r="V21" i="145"/>
  <c r="U19" i="145"/>
  <c r="U21" i="145"/>
  <c r="T19" i="145"/>
  <c r="T21" i="145"/>
  <c r="S19" i="145"/>
  <c r="S21" i="145"/>
  <c r="R19" i="145"/>
  <c r="R21" i="145"/>
  <c r="Q19" i="145"/>
  <c r="Q21" i="145"/>
  <c r="P19" i="145"/>
  <c r="P21" i="145"/>
  <c r="O19" i="145"/>
  <c r="O21" i="145"/>
  <c r="N19" i="145"/>
  <c r="N21" i="145"/>
  <c r="M19" i="145"/>
  <c r="M21" i="145"/>
  <c r="L19" i="145"/>
  <c r="L21" i="145"/>
  <c r="K19" i="145"/>
  <c r="K21" i="145"/>
  <c r="J19" i="145"/>
  <c r="J21" i="145"/>
  <c r="I19" i="145"/>
  <c r="I21" i="145"/>
  <c r="H19" i="145"/>
  <c r="H21" i="145"/>
  <c r="G19" i="145"/>
  <c r="G21" i="145"/>
  <c r="F19" i="145"/>
  <c r="F21" i="145"/>
  <c r="E19" i="145"/>
  <c r="E21" i="145"/>
  <c r="D19" i="145"/>
  <c r="D21" i="145"/>
  <c r="C19" i="145"/>
  <c r="C21" i="145"/>
  <c r="X17" i="145"/>
  <c r="W17" i="145"/>
  <c r="V17" i="145"/>
  <c r="U17" i="145"/>
  <c r="T17" i="145"/>
  <c r="S17" i="145"/>
  <c r="R17" i="145"/>
  <c r="Q17" i="145"/>
  <c r="P17" i="145"/>
  <c r="O17" i="145"/>
  <c r="N17" i="145"/>
  <c r="M17" i="145"/>
  <c r="L17" i="145"/>
  <c r="K17" i="145"/>
  <c r="J17" i="145"/>
  <c r="I17" i="145"/>
  <c r="H17" i="145"/>
  <c r="G17" i="145"/>
  <c r="F17" i="145"/>
  <c r="E17" i="145"/>
  <c r="D17" i="145"/>
  <c r="C17" i="145"/>
  <c r="X16" i="145"/>
  <c r="W16" i="145"/>
  <c r="V16" i="145"/>
  <c r="U16" i="145"/>
  <c r="T16" i="145"/>
  <c r="S16" i="145"/>
  <c r="R16" i="145"/>
  <c r="Q16" i="145"/>
  <c r="P16" i="145"/>
  <c r="O16" i="145"/>
  <c r="N16" i="145"/>
  <c r="M16" i="145"/>
  <c r="L16" i="145"/>
  <c r="K16" i="145"/>
  <c r="J16" i="145"/>
  <c r="I16" i="145"/>
  <c r="H16" i="145"/>
  <c r="G16" i="145"/>
  <c r="F16" i="145"/>
  <c r="E16" i="145"/>
  <c r="D16" i="145"/>
  <c r="C16" i="145"/>
  <c r="X15" i="145"/>
  <c r="W15" i="145"/>
  <c r="V15" i="145"/>
  <c r="U15" i="145"/>
  <c r="T15" i="145"/>
  <c r="S15" i="145"/>
  <c r="R15" i="145"/>
  <c r="Q15" i="145"/>
  <c r="P15" i="145"/>
  <c r="O15" i="145"/>
  <c r="N15" i="145"/>
  <c r="M15" i="145"/>
  <c r="L15" i="145"/>
  <c r="K15" i="145"/>
  <c r="J15" i="145"/>
  <c r="I15" i="145"/>
  <c r="H15" i="145"/>
  <c r="G15" i="145"/>
  <c r="F15" i="145"/>
  <c r="E15" i="145"/>
  <c r="D15" i="145"/>
  <c r="C15" i="145"/>
  <c r="X14" i="145"/>
  <c r="W14" i="145"/>
  <c r="V14" i="145"/>
  <c r="U14" i="145"/>
  <c r="T14" i="145"/>
  <c r="S14" i="145"/>
  <c r="R14" i="145"/>
  <c r="Q14" i="145"/>
  <c r="P14" i="145"/>
  <c r="O14" i="145"/>
  <c r="N14" i="145"/>
  <c r="M14" i="145"/>
  <c r="L14" i="145"/>
  <c r="K14" i="145"/>
  <c r="J14" i="145"/>
  <c r="I14" i="145"/>
  <c r="H14" i="145"/>
  <c r="G14" i="145"/>
  <c r="F14" i="145"/>
  <c r="E14" i="145"/>
  <c r="D14" i="145"/>
  <c r="C14" i="145"/>
  <c r="X13" i="145"/>
  <c r="W13" i="145"/>
  <c r="V13" i="145"/>
  <c r="U13" i="145"/>
  <c r="T13" i="145"/>
  <c r="S13" i="145"/>
  <c r="R13" i="145"/>
  <c r="Q13" i="145"/>
  <c r="P13" i="145"/>
  <c r="O13" i="145"/>
  <c r="N13" i="145"/>
  <c r="M13" i="145"/>
  <c r="L13" i="145"/>
  <c r="K13" i="145"/>
  <c r="J13" i="145"/>
  <c r="I13" i="145"/>
  <c r="H13" i="145"/>
  <c r="G13" i="145"/>
  <c r="F13" i="145"/>
  <c r="E13" i="145"/>
  <c r="D13" i="145"/>
  <c r="C13" i="145"/>
  <c r="X12" i="145"/>
  <c r="W12" i="145"/>
  <c r="V12" i="145"/>
  <c r="U12" i="145"/>
  <c r="T12" i="145"/>
  <c r="S12" i="145"/>
  <c r="R12" i="145"/>
  <c r="Q12" i="145"/>
  <c r="P12" i="145"/>
  <c r="O12" i="145"/>
  <c r="N12" i="145"/>
  <c r="M12" i="145"/>
  <c r="L12" i="145"/>
  <c r="K12" i="145"/>
  <c r="J12" i="145"/>
  <c r="I12" i="145"/>
  <c r="H12" i="145"/>
  <c r="G12" i="145"/>
  <c r="F12" i="145"/>
  <c r="E12" i="145"/>
  <c r="D12" i="145"/>
  <c r="C12" i="145"/>
  <c r="X11" i="145"/>
  <c r="W11" i="145"/>
  <c r="V11" i="145"/>
  <c r="U11" i="145"/>
  <c r="T11" i="145"/>
  <c r="S11" i="145"/>
  <c r="R11" i="145"/>
  <c r="Q11" i="145"/>
  <c r="P11" i="145"/>
  <c r="O11" i="145"/>
  <c r="N11" i="145"/>
  <c r="M11" i="145"/>
  <c r="L11" i="145"/>
  <c r="K11" i="145"/>
  <c r="J11" i="145"/>
  <c r="I11" i="145"/>
  <c r="H11" i="145"/>
  <c r="G11" i="145"/>
  <c r="F11" i="145"/>
  <c r="E11" i="145"/>
  <c r="D11" i="145"/>
  <c r="C11" i="145"/>
  <c r="X9" i="145"/>
  <c r="W9" i="145"/>
  <c r="V9" i="145"/>
  <c r="U9" i="145"/>
  <c r="T9" i="145"/>
  <c r="S9" i="145"/>
  <c r="R9" i="145"/>
  <c r="Q9" i="145"/>
  <c r="P9" i="145"/>
  <c r="O9" i="145"/>
  <c r="N9" i="145"/>
  <c r="M9" i="145"/>
  <c r="L9" i="145"/>
  <c r="K9" i="145"/>
  <c r="J9" i="145"/>
  <c r="I9" i="145"/>
  <c r="H9" i="145"/>
  <c r="G9" i="145"/>
  <c r="F9" i="145"/>
  <c r="E9" i="145"/>
  <c r="D9" i="145"/>
  <c r="C9" i="145"/>
  <c r="X8" i="145"/>
  <c r="W8" i="145"/>
  <c r="V8" i="145"/>
  <c r="U8" i="145"/>
  <c r="T8" i="145"/>
  <c r="S8" i="145"/>
  <c r="R8" i="145"/>
  <c r="Q8" i="145"/>
  <c r="P8" i="145"/>
  <c r="O8" i="145"/>
  <c r="N8" i="145"/>
  <c r="M8" i="145"/>
  <c r="L8" i="145"/>
  <c r="K8" i="145"/>
  <c r="J8" i="145"/>
  <c r="I8" i="145"/>
  <c r="H8" i="145"/>
  <c r="G8" i="145"/>
  <c r="F8" i="145"/>
  <c r="E8" i="145"/>
  <c r="D8" i="145"/>
  <c r="C8" i="145"/>
  <c r="X7" i="145"/>
  <c r="W7" i="145"/>
  <c r="V7" i="145"/>
  <c r="U7" i="145"/>
  <c r="T7" i="145"/>
  <c r="S7" i="145"/>
  <c r="R7" i="145"/>
  <c r="Q7" i="145"/>
  <c r="P7" i="145"/>
  <c r="O7" i="145"/>
  <c r="N7" i="145"/>
  <c r="M7" i="145"/>
  <c r="L7" i="145"/>
  <c r="K7" i="145"/>
  <c r="J7" i="145"/>
  <c r="I7" i="145"/>
  <c r="H7" i="145"/>
  <c r="G7" i="145"/>
  <c r="F7" i="145"/>
  <c r="E7" i="145"/>
  <c r="D7" i="145"/>
  <c r="C7" i="145"/>
  <c r="X6" i="145"/>
  <c r="W6" i="145"/>
  <c r="V6" i="145"/>
  <c r="U6" i="145"/>
  <c r="T6" i="145"/>
  <c r="S6" i="145"/>
  <c r="R6" i="145"/>
  <c r="Q6" i="145"/>
  <c r="P6" i="145"/>
  <c r="O6" i="145"/>
  <c r="N6" i="145"/>
  <c r="M6" i="145"/>
  <c r="L6" i="145"/>
  <c r="K6" i="145"/>
  <c r="J6" i="145"/>
  <c r="I6" i="145"/>
  <c r="H6" i="145"/>
  <c r="G6" i="145"/>
  <c r="F6" i="145"/>
  <c r="E6" i="145"/>
  <c r="D6" i="145"/>
  <c r="C6" i="145"/>
  <c r="X5" i="145"/>
  <c r="W5" i="145"/>
  <c r="V5" i="145"/>
  <c r="U5" i="145"/>
  <c r="T5" i="145"/>
  <c r="S5" i="145"/>
  <c r="R5" i="145"/>
  <c r="Q5" i="145"/>
  <c r="P5" i="145"/>
  <c r="O5" i="145"/>
  <c r="N5" i="145"/>
  <c r="M5" i="145"/>
  <c r="L5" i="145"/>
  <c r="K5" i="145"/>
  <c r="J5" i="145"/>
  <c r="I5" i="145"/>
  <c r="H5" i="145"/>
  <c r="G5" i="145"/>
  <c r="F5" i="145"/>
  <c r="E5" i="145"/>
  <c r="D5" i="145"/>
  <c r="C5" i="145"/>
  <c r="X4" i="145"/>
  <c r="W4" i="145"/>
  <c r="V4" i="145"/>
  <c r="U4" i="145"/>
  <c r="T4" i="145"/>
  <c r="S4" i="145"/>
  <c r="R4" i="145"/>
  <c r="Q4" i="145"/>
  <c r="P4" i="145"/>
  <c r="O4" i="145"/>
  <c r="N4" i="145"/>
  <c r="M4" i="145"/>
  <c r="L4" i="145"/>
  <c r="K4" i="145"/>
  <c r="J4" i="145"/>
  <c r="I4" i="145"/>
  <c r="H4" i="145"/>
  <c r="G4" i="145"/>
  <c r="F4" i="145"/>
  <c r="E4" i="145"/>
  <c r="D4" i="145"/>
  <c r="C4" i="145"/>
  <c r="X3" i="145"/>
  <c r="W3" i="145"/>
  <c r="V3" i="145"/>
  <c r="U3" i="145"/>
  <c r="T3" i="145"/>
  <c r="S3" i="145"/>
  <c r="R3" i="145"/>
  <c r="Q3" i="145"/>
  <c r="P3" i="145"/>
  <c r="O3" i="145"/>
  <c r="N3" i="145"/>
  <c r="M3" i="145"/>
  <c r="L3" i="145"/>
  <c r="K3" i="145"/>
  <c r="J3" i="145"/>
  <c r="I3" i="145"/>
  <c r="H3" i="145"/>
  <c r="G3" i="145"/>
  <c r="F3" i="145"/>
  <c r="E3" i="145"/>
  <c r="D3" i="145"/>
  <c r="C3" i="145"/>
  <c r="X29" i="57"/>
  <c r="W29" i="57"/>
  <c r="V29" i="57"/>
  <c r="U29" i="57"/>
  <c r="T29" i="57"/>
  <c r="S29" i="57"/>
  <c r="R29" i="57"/>
  <c r="Q29" i="57"/>
  <c r="P29" i="57"/>
  <c r="O29" i="57"/>
  <c r="N29" i="57"/>
  <c r="M29" i="57"/>
  <c r="L29" i="57"/>
  <c r="K29" i="57"/>
  <c r="J29" i="57"/>
  <c r="I29" i="57"/>
  <c r="H29" i="57"/>
  <c r="G29" i="57"/>
  <c r="F29" i="57"/>
  <c r="E29" i="57"/>
  <c r="D29" i="57"/>
  <c r="C29" i="57"/>
  <c r="X28" i="57"/>
  <c r="W28" i="57"/>
  <c r="V28" i="57"/>
  <c r="U28" i="57"/>
  <c r="T28" i="57"/>
  <c r="S28" i="57"/>
  <c r="R28" i="57"/>
  <c r="Q28" i="57"/>
  <c r="P28" i="57"/>
  <c r="O28" i="57"/>
  <c r="N28" i="57"/>
  <c r="M28" i="57"/>
  <c r="L28" i="57"/>
  <c r="K28" i="57"/>
  <c r="J28" i="57"/>
  <c r="I28" i="57"/>
  <c r="H28" i="57"/>
  <c r="G28" i="57"/>
  <c r="F28" i="57"/>
  <c r="E28" i="57"/>
  <c r="D28" i="57"/>
  <c r="C28" i="57"/>
  <c r="X27" i="57"/>
  <c r="W27" i="57"/>
  <c r="V27" i="57"/>
  <c r="U27" i="57"/>
  <c r="T27" i="57"/>
  <c r="S27" i="57"/>
  <c r="R27" i="57"/>
  <c r="Q27" i="57"/>
  <c r="P27" i="57"/>
  <c r="O27" i="57"/>
  <c r="N27" i="57"/>
  <c r="M27" i="57"/>
  <c r="L27" i="57"/>
  <c r="K27" i="57"/>
  <c r="J27" i="57"/>
  <c r="I27" i="57"/>
  <c r="H27" i="57"/>
  <c r="G27" i="57"/>
  <c r="F27" i="57"/>
  <c r="E27" i="57"/>
  <c r="D27" i="57"/>
  <c r="C27" i="57"/>
  <c r="X25" i="57"/>
  <c r="W25" i="57"/>
  <c r="V25" i="57"/>
  <c r="U25" i="57"/>
  <c r="T25" i="57"/>
  <c r="S25" i="57"/>
  <c r="R25" i="57"/>
  <c r="Q25" i="57"/>
  <c r="P25" i="57"/>
  <c r="O25" i="57"/>
  <c r="N25" i="57"/>
  <c r="M25" i="57"/>
  <c r="L25" i="57"/>
  <c r="K25" i="57"/>
  <c r="J25" i="57"/>
  <c r="I25" i="57"/>
  <c r="H25" i="57"/>
  <c r="G25" i="57"/>
  <c r="F25" i="57"/>
  <c r="E25" i="57"/>
  <c r="D25" i="57"/>
  <c r="C25" i="57"/>
  <c r="X24" i="57"/>
  <c r="W24" i="57"/>
  <c r="V24" i="57"/>
  <c r="U24" i="57"/>
  <c r="T24" i="57"/>
  <c r="S24" i="57"/>
  <c r="R24" i="57"/>
  <c r="Q24" i="57"/>
  <c r="P24" i="57"/>
  <c r="O24" i="57"/>
  <c r="N24" i="57"/>
  <c r="M24" i="57"/>
  <c r="L24" i="57"/>
  <c r="K24" i="57"/>
  <c r="J24" i="57"/>
  <c r="I24" i="57"/>
  <c r="H24" i="57"/>
  <c r="G24" i="57"/>
  <c r="F24" i="57"/>
  <c r="E24" i="57"/>
  <c r="D24" i="57"/>
  <c r="C24" i="57"/>
  <c r="X23" i="57"/>
  <c r="W23" i="57"/>
  <c r="V23" i="57"/>
  <c r="U23" i="57"/>
  <c r="T23" i="57"/>
  <c r="S23" i="57"/>
  <c r="R23" i="57"/>
  <c r="Q23" i="57"/>
  <c r="P23" i="57"/>
  <c r="O23" i="57"/>
  <c r="N23" i="57"/>
  <c r="M23" i="57"/>
  <c r="L23" i="57"/>
  <c r="K23" i="57"/>
  <c r="J23" i="57"/>
  <c r="I23" i="57"/>
  <c r="H23" i="57"/>
  <c r="G23" i="57"/>
  <c r="F23" i="57"/>
  <c r="E23" i="57"/>
  <c r="D23" i="57"/>
  <c r="C23" i="57"/>
  <c r="X20" i="57"/>
  <c r="W20" i="57"/>
  <c r="V20" i="57"/>
  <c r="U20" i="57"/>
  <c r="T20" i="57"/>
  <c r="S20" i="57"/>
  <c r="R20" i="57"/>
  <c r="Q20" i="57"/>
  <c r="P20" i="57"/>
  <c r="O20" i="57"/>
  <c r="N20" i="57"/>
  <c r="M20" i="57"/>
  <c r="L20" i="57"/>
  <c r="K20" i="57"/>
  <c r="J20" i="57"/>
  <c r="I20" i="57"/>
  <c r="H20" i="57"/>
  <c r="G20" i="57"/>
  <c r="F20" i="57"/>
  <c r="E20" i="57"/>
  <c r="D20" i="57"/>
  <c r="C20" i="57"/>
  <c r="X19" i="57"/>
  <c r="X21" i="57"/>
  <c r="W19" i="57"/>
  <c r="W21" i="57"/>
  <c r="V19" i="57"/>
  <c r="V21" i="57"/>
  <c r="U19" i="57"/>
  <c r="U21" i="57"/>
  <c r="T19" i="57"/>
  <c r="T21" i="57"/>
  <c r="S19" i="57"/>
  <c r="S21" i="57"/>
  <c r="R19" i="57"/>
  <c r="R21" i="57"/>
  <c r="Q19" i="57"/>
  <c r="Q21" i="57"/>
  <c r="P19" i="57"/>
  <c r="P21" i="57"/>
  <c r="O19" i="57"/>
  <c r="O21" i="57"/>
  <c r="N19" i="57"/>
  <c r="N21" i="57"/>
  <c r="M19" i="57"/>
  <c r="M21" i="57"/>
  <c r="L19" i="57"/>
  <c r="L21" i="57"/>
  <c r="K19" i="57"/>
  <c r="K21" i="57"/>
  <c r="J19" i="57"/>
  <c r="J21" i="57"/>
  <c r="I19" i="57"/>
  <c r="I21" i="57"/>
  <c r="H19" i="57"/>
  <c r="H21" i="57"/>
  <c r="G19" i="57"/>
  <c r="G21" i="57"/>
  <c r="F19" i="57"/>
  <c r="F21" i="57"/>
  <c r="E19" i="57"/>
  <c r="E21" i="57"/>
  <c r="D19" i="57"/>
  <c r="D21" i="57"/>
  <c r="C19" i="57"/>
  <c r="C21" i="57"/>
  <c r="X17" i="57"/>
  <c r="W17" i="57"/>
  <c r="V17" i="57"/>
  <c r="U17" i="57"/>
  <c r="T17" i="57"/>
  <c r="S17" i="57"/>
  <c r="R17" i="57"/>
  <c r="Q17" i="57"/>
  <c r="P17" i="57"/>
  <c r="O17" i="57"/>
  <c r="N17" i="57"/>
  <c r="M17" i="57"/>
  <c r="L17" i="57"/>
  <c r="K17" i="57"/>
  <c r="J17" i="57"/>
  <c r="I17" i="57"/>
  <c r="H17" i="57"/>
  <c r="G17" i="57"/>
  <c r="F17" i="57"/>
  <c r="E17" i="57"/>
  <c r="D17" i="57"/>
  <c r="C17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E16" i="57"/>
  <c r="D16" i="57"/>
  <c r="C16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G15" i="57"/>
  <c r="F15" i="57"/>
  <c r="E15" i="57"/>
  <c r="D15" i="57"/>
  <c r="C15" i="57"/>
  <c r="X14" i="57"/>
  <c r="W14" i="57"/>
  <c r="V14" i="57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H14" i="57"/>
  <c r="G14" i="57"/>
  <c r="F14" i="57"/>
  <c r="E14" i="57"/>
  <c r="D14" i="57"/>
  <c r="C14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G13" i="57"/>
  <c r="F13" i="57"/>
  <c r="E13" i="57"/>
  <c r="D13" i="57"/>
  <c r="C13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G12" i="57"/>
  <c r="F12" i="57"/>
  <c r="E12" i="57"/>
  <c r="D12" i="57"/>
  <c r="C12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H11" i="57"/>
  <c r="G11" i="57"/>
  <c r="F11" i="57"/>
  <c r="E11" i="57"/>
  <c r="D11" i="57"/>
  <c r="C11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G9" i="57"/>
  <c r="F9" i="57"/>
  <c r="E9" i="57"/>
  <c r="D9" i="57"/>
  <c r="C9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G8" i="57"/>
  <c r="F8" i="57"/>
  <c r="E8" i="57"/>
  <c r="D8" i="57"/>
  <c r="C8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G7" i="57"/>
  <c r="F7" i="57"/>
  <c r="E7" i="57"/>
  <c r="D7" i="57"/>
  <c r="C7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H6" i="57"/>
  <c r="G6" i="57"/>
  <c r="F6" i="57"/>
  <c r="E6" i="57"/>
  <c r="D6" i="57"/>
  <c r="C6" i="57"/>
  <c r="X5" i="57"/>
  <c r="W5" i="57"/>
  <c r="V5" i="57"/>
  <c r="U5" i="57"/>
  <c r="T5" i="57"/>
  <c r="S5" i="57"/>
  <c r="R5" i="57"/>
  <c r="Q5" i="57"/>
  <c r="P5" i="57"/>
  <c r="O5" i="57"/>
  <c r="N5" i="57"/>
  <c r="M5" i="57"/>
  <c r="L5" i="57"/>
  <c r="K5" i="57"/>
  <c r="J5" i="57"/>
  <c r="I5" i="57"/>
  <c r="H5" i="57"/>
  <c r="G5" i="57"/>
  <c r="F5" i="57"/>
  <c r="E5" i="57"/>
  <c r="D5" i="57"/>
  <c r="C5" i="57"/>
  <c r="X4" i="57"/>
  <c r="W4" i="57"/>
  <c r="V4" i="57"/>
  <c r="U4" i="57"/>
  <c r="T4" i="57"/>
  <c r="S4" i="57"/>
  <c r="R4" i="57"/>
  <c r="Q4" i="57"/>
  <c r="P4" i="57"/>
  <c r="O4" i="57"/>
  <c r="N4" i="57"/>
  <c r="M4" i="57"/>
  <c r="L4" i="57"/>
  <c r="K4" i="57"/>
  <c r="J4" i="57"/>
  <c r="I4" i="57"/>
  <c r="H4" i="57"/>
  <c r="G4" i="57"/>
  <c r="F4" i="57"/>
  <c r="E4" i="57"/>
  <c r="D4" i="57"/>
  <c r="C4" i="57"/>
  <c r="X3" i="57"/>
  <c r="W3" i="57"/>
  <c r="V3" i="57"/>
  <c r="U3" i="57"/>
  <c r="T3" i="57"/>
  <c r="S3" i="57"/>
  <c r="R3" i="57"/>
  <c r="Q3" i="57"/>
  <c r="P3" i="57"/>
  <c r="O3" i="57"/>
  <c r="N3" i="57"/>
  <c r="M3" i="57"/>
  <c r="L3" i="57"/>
  <c r="K3" i="57"/>
  <c r="J3" i="57"/>
  <c r="I3" i="57"/>
  <c r="H3" i="57"/>
  <c r="G3" i="57"/>
  <c r="F3" i="57"/>
  <c r="E3" i="57"/>
  <c r="D3" i="57"/>
  <c r="C3" i="57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C28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E27" i="56"/>
  <c r="D27" i="56"/>
  <c r="C27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E25" i="56"/>
  <c r="D25" i="56"/>
  <c r="C25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C24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3" i="56"/>
  <c r="C23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E20" i="56"/>
  <c r="D20" i="56"/>
  <c r="C20" i="56"/>
  <c r="X19" i="56"/>
  <c r="X21" i="56"/>
  <c r="W19" i="56"/>
  <c r="W21" i="56"/>
  <c r="V19" i="56"/>
  <c r="V21" i="56"/>
  <c r="U19" i="56"/>
  <c r="U21" i="56"/>
  <c r="T19" i="56"/>
  <c r="T21" i="56"/>
  <c r="S19" i="56"/>
  <c r="S21" i="56"/>
  <c r="R19" i="56"/>
  <c r="R21" i="56"/>
  <c r="Q19" i="56"/>
  <c r="Q21" i="56"/>
  <c r="P19" i="56"/>
  <c r="P21" i="56"/>
  <c r="O19" i="56"/>
  <c r="O21" i="56"/>
  <c r="N19" i="56"/>
  <c r="N21" i="56"/>
  <c r="M19" i="56"/>
  <c r="M21" i="56"/>
  <c r="L19" i="56"/>
  <c r="L21" i="56"/>
  <c r="K19" i="56"/>
  <c r="K21" i="56"/>
  <c r="J19" i="56"/>
  <c r="J21" i="56"/>
  <c r="I19" i="56"/>
  <c r="I21" i="56"/>
  <c r="H19" i="56"/>
  <c r="H21" i="56"/>
  <c r="G19" i="56"/>
  <c r="G21" i="56"/>
  <c r="F19" i="56"/>
  <c r="F21" i="56"/>
  <c r="E19" i="56"/>
  <c r="E21" i="56"/>
  <c r="D19" i="56"/>
  <c r="D21" i="56"/>
  <c r="C19" i="56"/>
  <c r="C21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C17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C14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C13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E11" i="56"/>
  <c r="D11" i="56"/>
  <c r="C11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E9" i="56"/>
  <c r="D9" i="56"/>
  <c r="C9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F8" i="56"/>
  <c r="E8" i="56"/>
  <c r="D8" i="56"/>
  <c r="C8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F7" i="56"/>
  <c r="E7" i="56"/>
  <c r="D7" i="56"/>
  <c r="C7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G6" i="56"/>
  <c r="F6" i="56"/>
  <c r="E6" i="56"/>
  <c r="D6" i="56"/>
  <c r="C6" i="56"/>
  <c r="X5" i="56"/>
  <c r="W5" i="56"/>
  <c r="V5" i="56"/>
  <c r="U5" i="56"/>
  <c r="T5" i="56"/>
  <c r="S5" i="56"/>
  <c r="R5" i="56"/>
  <c r="Q5" i="56"/>
  <c r="P5" i="56"/>
  <c r="O5" i="56"/>
  <c r="N5" i="56"/>
  <c r="M5" i="56"/>
  <c r="L5" i="56"/>
  <c r="K5" i="56"/>
  <c r="J5" i="56"/>
  <c r="I5" i="56"/>
  <c r="H5" i="56"/>
  <c r="G5" i="56"/>
  <c r="F5" i="56"/>
  <c r="E5" i="56"/>
  <c r="D5" i="56"/>
  <c r="C5" i="56"/>
  <c r="X4" i="56"/>
  <c r="W4" i="56"/>
  <c r="V4" i="56"/>
  <c r="U4" i="56"/>
  <c r="T4" i="56"/>
  <c r="S4" i="56"/>
  <c r="R4" i="56"/>
  <c r="Q4" i="56"/>
  <c r="P4" i="56"/>
  <c r="O4" i="56"/>
  <c r="N4" i="56"/>
  <c r="M4" i="56"/>
  <c r="L4" i="56"/>
  <c r="K4" i="56"/>
  <c r="J4" i="56"/>
  <c r="I4" i="56"/>
  <c r="H4" i="56"/>
  <c r="G4" i="56"/>
  <c r="F4" i="56"/>
  <c r="E4" i="56"/>
  <c r="D4" i="56"/>
  <c r="C4" i="56"/>
  <c r="X3" i="56"/>
  <c r="W3" i="56"/>
  <c r="V3" i="56"/>
  <c r="U3" i="56"/>
  <c r="T3" i="56"/>
  <c r="S3" i="56"/>
  <c r="R3" i="56"/>
  <c r="Q3" i="56"/>
  <c r="P3" i="56"/>
  <c r="O3" i="56"/>
  <c r="N3" i="56"/>
  <c r="M3" i="56"/>
  <c r="L3" i="56"/>
  <c r="K3" i="56"/>
  <c r="J3" i="56"/>
  <c r="I3" i="56"/>
  <c r="H3" i="56"/>
  <c r="G3" i="56"/>
  <c r="F3" i="56"/>
  <c r="E3" i="56"/>
  <c r="D3" i="56"/>
  <c r="C3" i="56"/>
  <c r="X29" i="141"/>
  <c r="W29" i="141"/>
  <c r="V29" i="141"/>
  <c r="U29" i="141"/>
  <c r="T29" i="141"/>
  <c r="S29" i="141"/>
  <c r="R29" i="141"/>
  <c r="Q29" i="141"/>
  <c r="P29" i="141"/>
  <c r="O29" i="141"/>
  <c r="N29" i="141"/>
  <c r="M29" i="141"/>
  <c r="L29" i="141"/>
  <c r="K29" i="141"/>
  <c r="J29" i="141"/>
  <c r="I29" i="141"/>
  <c r="H29" i="141"/>
  <c r="G29" i="141"/>
  <c r="F29" i="141"/>
  <c r="E29" i="141"/>
  <c r="D29" i="141"/>
  <c r="C29" i="141"/>
  <c r="X28" i="141"/>
  <c r="W28" i="141"/>
  <c r="V28" i="141"/>
  <c r="U28" i="141"/>
  <c r="T28" i="141"/>
  <c r="S28" i="141"/>
  <c r="R28" i="141"/>
  <c r="Q28" i="141"/>
  <c r="P28" i="141"/>
  <c r="O28" i="141"/>
  <c r="N28" i="141"/>
  <c r="M28" i="141"/>
  <c r="L28" i="141"/>
  <c r="K28" i="141"/>
  <c r="J28" i="141"/>
  <c r="I28" i="141"/>
  <c r="H28" i="141"/>
  <c r="G28" i="141"/>
  <c r="F28" i="141"/>
  <c r="E28" i="141"/>
  <c r="D28" i="141"/>
  <c r="C28" i="141"/>
  <c r="X27" i="141"/>
  <c r="W27" i="141"/>
  <c r="V27" i="141"/>
  <c r="U27" i="141"/>
  <c r="T27" i="141"/>
  <c r="S27" i="141"/>
  <c r="R27" i="141"/>
  <c r="Q27" i="141"/>
  <c r="P27" i="141"/>
  <c r="O27" i="141"/>
  <c r="N27" i="141"/>
  <c r="M27" i="141"/>
  <c r="L27" i="141"/>
  <c r="K27" i="141"/>
  <c r="J27" i="141"/>
  <c r="I27" i="141"/>
  <c r="H27" i="141"/>
  <c r="G27" i="141"/>
  <c r="F27" i="141"/>
  <c r="E27" i="141"/>
  <c r="D27" i="141"/>
  <c r="C27" i="141"/>
  <c r="X25" i="141"/>
  <c r="W25" i="141"/>
  <c r="V25" i="141"/>
  <c r="U25" i="141"/>
  <c r="T25" i="141"/>
  <c r="S25" i="141"/>
  <c r="R25" i="141"/>
  <c r="Q25" i="141"/>
  <c r="P25" i="141"/>
  <c r="O25" i="141"/>
  <c r="N25" i="141"/>
  <c r="M25" i="141"/>
  <c r="L25" i="141"/>
  <c r="K25" i="141"/>
  <c r="J25" i="141"/>
  <c r="I25" i="141"/>
  <c r="H25" i="141"/>
  <c r="G25" i="141"/>
  <c r="F25" i="141"/>
  <c r="E25" i="141"/>
  <c r="D25" i="141"/>
  <c r="C25" i="141"/>
  <c r="X24" i="141"/>
  <c r="W24" i="141"/>
  <c r="V24" i="141"/>
  <c r="U24" i="141"/>
  <c r="T24" i="141"/>
  <c r="S24" i="141"/>
  <c r="R24" i="141"/>
  <c r="Q24" i="141"/>
  <c r="P24" i="141"/>
  <c r="O24" i="141"/>
  <c r="N24" i="141"/>
  <c r="M24" i="141"/>
  <c r="L24" i="141"/>
  <c r="K24" i="141"/>
  <c r="J24" i="141"/>
  <c r="I24" i="141"/>
  <c r="H24" i="141"/>
  <c r="G24" i="141"/>
  <c r="F24" i="141"/>
  <c r="E24" i="141"/>
  <c r="D24" i="141"/>
  <c r="C24" i="141"/>
  <c r="X23" i="141"/>
  <c r="W23" i="141"/>
  <c r="V23" i="141"/>
  <c r="U23" i="141"/>
  <c r="T23" i="141"/>
  <c r="S23" i="141"/>
  <c r="R23" i="141"/>
  <c r="Q23" i="141"/>
  <c r="P23" i="141"/>
  <c r="O23" i="141"/>
  <c r="N23" i="141"/>
  <c r="M23" i="141"/>
  <c r="L23" i="141"/>
  <c r="K23" i="141"/>
  <c r="J23" i="141"/>
  <c r="I23" i="141"/>
  <c r="H23" i="141"/>
  <c r="G23" i="141"/>
  <c r="F23" i="141"/>
  <c r="E23" i="141"/>
  <c r="D23" i="141"/>
  <c r="C23" i="141"/>
  <c r="X20" i="141"/>
  <c r="W20" i="141"/>
  <c r="V20" i="141"/>
  <c r="U20" i="141"/>
  <c r="T20" i="141"/>
  <c r="S20" i="141"/>
  <c r="R20" i="141"/>
  <c r="Q20" i="141"/>
  <c r="P20" i="141"/>
  <c r="O20" i="141"/>
  <c r="N20" i="141"/>
  <c r="M20" i="141"/>
  <c r="L20" i="141"/>
  <c r="K20" i="141"/>
  <c r="J20" i="141"/>
  <c r="I20" i="141"/>
  <c r="H20" i="141"/>
  <c r="G20" i="141"/>
  <c r="F20" i="141"/>
  <c r="E20" i="141"/>
  <c r="D20" i="141"/>
  <c r="C20" i="141"/>
  <c r="X19" i="141"/>
  <c r="X21" i="141"/>
  <c r="W19" i="141"/>
  <c r="W21" i="141"/>
  <c r="V19" i="141"/>
  <c r="V21" i="141"/>
  <c r="U19" i="141"/>
  <c r="U21" i="141"/>
  <c r="T19" i="141"/>
  <c r="T21" i="141"/>
  <c r="S19" i="141"/>
  <c r="S21" i="141"/>
  <c r="R19" i="141"/>
  <c r="R21" i="141"/>
  <c r="Q19" i="141"/>
  <c r="Q21" i="141"/>
  <c r="P19" i="141"/>
  <c r="P21" i="141"/>
  <c r="O19" i="141"/>
  <c r="O21" i="141"/>
  <c r="N19" i="141"/>
  <c r="N21" i="141"/>
  <c r="M19" i="141"/>
  <c r="M21" i="141"/>
  <c r="L19" i="141"/>
  <c r="L21" i="141"/>
  <c r="K19" i="141"/>
  <c r="K21" i="141"/>
  <c r="J19" i="141"/>
  <c r="J21" i="141"/>
  <c r="I19" i="141"/>
  <c r="I21" i="141"/>
  <c r="H19" i="141"/>
  <c r="H21" i="141"/>
  <c r="G19" i="141"/>
  <c r="G21" i="141"/>
  <c r="F19" i="141"/>
  <c r="F21" i="141"/>
  <c r="E19" i="141"/>
  <c r="E21" i="141"/>
  <c r="D19" i="141"/>
  <c r="D21" i="141"/>
  <c r="C19" i="141"/>
  <c r="C21" i="141"/>
  <c r="X17" i="141"/>
  <c r="W17" i="141"/>
  <c r="V17" i="141"/>
  <c r="U17" i="141"/>
  <c r="T17" i="141"/>
  <c r="S17" i="141"/>
  <c r="R17" i="141"/>
  <c r="Q17" i="141"/>
  <c r="P17" i="141"/>
  <c r="O17" i="141"/>
  <c r="N17" i="141"/>
  <c r="M17" i="141"/>
  <c r="L17" i="141"/>
  <c r="K17" i="141"/>
  <c r="J17" i="141"/>
  <c r="I17" i="141"/>
  <c r="H17" i="141"/>
  <c r="G17" i="141"/>
  <c r="F17" i="141"/>
  <c r="E17" i="141"/>
  <c r="D17" i="141"/>
  <c r="C17" i="141"/>
  <c r="X16" i="141"/>
  <c r="W16" i="141"/>
  <c r="V16" i="141"/>
  <c r="U16" i="141"/>
  <c r="T16" i="141"/>
  <c r="S16" i="141"/>
  <c r="R16" i="141"/>
  <c r="Q16" i="141"/>
  <c r="P16" i="141"/>
  <c r="O16" i="141"/>
  <c r="N16" i="141"/>
  <c r="M16" i="141"/>
  <c r="L16" i="141"/>
  <c r="K16" i="141"/>
  <c r="J16" i="141"/>
  <c r="I16" i="141"/>
  <c r="H16" i="141"/>
  <c r="G16" i="141"/>
  <c r="F16" i="141"/>
  <c r="E16" i="141"/>
  <c r="D16" i="141"/>
  <c r="C16" i="141"/>
  <c r="X15" i="141"/>
  <c r="W15" i="141"/>
  <c r="V15" i="141"/>
  <c r="U15" i="141"/>
  <c r="T15" i="141"/>
  <c r="S15" i="141"/>
  <c r="R15" i="141"/>
  <c r="Q15" i="141"/>
  <c r="P15" i="141"/>
  <c r="O15" i="141"/>
  <c r="N15" i="141"/>
  <c r="M15" i="141"/>
  <c r="L15" i="141"/>
  <c r="K15" i="141"/>
  <c r="J15" i="141"/>
  <c r="I15" i="141"/>
  <c r="H15" i="141"/>
  <c r="G15" i="141"/>
  <c r="F15" i="141"/>
  <c r="E15" i="141"/>
  <c r="D15" i="141"/>
  <c r="C15" i="141"/>
  <c r="X14" i="141"/>
  <c r="W14" i="141"/>
  <c r="V14" i="141"/>
  <c r="U14" i="141"/>
  <c r="T14" i="141"/>
  <c r="S14" i="141"/>
  <c r="R14" i="141"/>
  <c r="Q14" i="141"/>
  <c r="P14" i="141"/>
  <c r="O14" i="141"/>
  <c r="N14" i="141"/>
  <c r="M14" i="141"/>
  <c r="L14" i="141"/>
  <c r="K14" i="141"/>
  <c r="J14" i="141"/>
  <c r="I14" i="141"/>
  <c r="H14" i="141"/>
  <c r="G14" i="141"/>
  <c r="F14" i="141"/>
  <c r="E14" i="141"/>
  <c r="D14" i="141"/>
  <c r="C14" i="141"/>
  <c r="X13" i="141"/>
  <c r="W13" i="141"/>
  <c r="V13" i="141"/>
  <c r="U13" i="141"/>
  <c r="T13" i="141"/>
  <c r="S13" i="141"/>
  <c r="R13" i="141"/>
  <c r="Q13" i="141"/>
  <c r="P13" i="141"/>
  <c r="O13" i="141"/>
  <c r="N13" i="141"/>
  <c r="M13" i="141"/>
  <c r="L13" i="141"/>
  <c r="K13" i="141"/>
  <c r="J13" i="141"/>
  <c r="I13" i="141"/>
  <c r="H13" i="141"/>
  <c r="G13" i="141"/>
  <c r="F13" i="141"/>
  <c r="E13" i="141"/>
  <c r="D13" i="141"/>
  <c r="C13" i="141"/>
  <c r="X12" i="141"/>
  <c r="W12" i="141"/>
  <c r="V12" i="141"/>
  <c r="U12" i="141"/>
  <c r="T12" i="141"/>
  <c r="S12" i="141"/>
  <c r="R12" i="141"/>
  <c r="Q12" i="141"/>
  <c r="P12" i="141"/>
  <c r="O12" i="141"/>
  <c r="N12" i="141"/>
  <c r="M12" i="141"/>
  <c r="L12" i="141"/>
  <c r="K12" i="141"/>
  <c r="J12" i="141"/>
  <c r="I12" i="141"/>
  <c r="H12" i="141"/>
  <c r="G12" i="141"/>
  <c r="F12" i="141"/>
  <c r="E12" i="141"/>
  <c r="D12" i="141"/>
  <c r="C12" i="141"/>
  <c r="X11" i="141"/>
  <c r="W11" i="141"/>
  <c r="V11" i="141"/>
  <c r="U11" i="141"/>
  <c r="T11" i="141"/>
  <c r="S11" i="141"/>
  <c r="R11" i="141"/>
  <c r="Q11" i="141"/>
  <c r="P11" i="141"/>
  <c r="O11" i="141"/>
  <c r="N11" i="141"/>
  <c r="M11" i="141"/>
  <c r="L11" i="141"/>
  <c r="K11" i="141"/>
  <c r="J11" i="141"/>
  <c r="I11" i="141"/>
  <c r="H11" i="141"/>
  <c r="G11" i="141"/>
  <c r="F11" i="141"/>
  <c r="E11" i="141"/>
  <c r="D11" i="141"/>
  <c r="C11" i="141"/>
  <c r="X9" i="141"/>
  <c r="W9" i="141"/>
  <c r="V9" i="141"/>
  <c r="U9" i="141"/>
  <c r="T9" i="141"/>
  <c r="S9" i="141"/>
  <c r="R9" i="141"/>
  <c r="Q9" i="141"/>
  <c r="P9" i="141"/>
  <c r="O9" i="141"/>
  <c r="N9" i="141"/>
  <c r="M9" i="141"/>
  <c r="L9" i="141"/>
  <c r="K9" i="141"/>
  <c r="J9" i="141"/>
  <c r="I9" i="141"/>
  <c r="H9" i="141"/>
  <c r="G9" i="141"/>
  <c r="F9" i="141"/>
  <c r="E9" i="141"/>
  <c r="D9" i="141"/>
  <c r="C9" i="141"/>
  <c r="X8" i="141"/>
  <c r="W8" i="141"/>
  <c r="V8" i="141"/>
  <c r="U8" i="141"/>
  <c r="T8" i="141"/>
  <c r="S8" i="141"/>
  <c r="R8" i="141"/>
  <c r="Q8" i="141"/>
  <c r="P8" i="141"/>
  <c r="O8" i="141"/>
  <c r="N8" i="141"/>
  <c r="M8" i="141"/>
  <c r="L8" i="141"/>
  <c r="K8" i="141"/>
  <c r="J8" i="141"/>
  <c r="I8" i="141"/>
  <c r="H8" i="141"/>
  <c r="G8" i="141"/>
  <c r="F8" i="141"/>
  <c r="E8" i="141"/>
  <c r="D8" i="141"/>
  <c r="C8" i="141"/>
  <c r="X7" i="141"/>
  <c r="W7" i="141"/>
  <c r="V7" i="141"/>
  <c r="U7" i="141"/>
  <c r="T7" i="141"/>
  <c r="S7" i="141"/>
  <c r="R7" i="141"/>
  <c r="Q7" i="141"/>
  <c r="P7" i="141"/>
  <c r="O7" i="141"/>
  <c r="N7" i="141"/>
  <c r="M7" i="141"/>
  <c r="L7" i="141"/>
  <c r="K7" i="141"/>
  <c r="J7" i="141"/>
  <c r="I7" i="141"/>
  <c r="H7" i="141"/>
  <c r="G7" i="141"/>
  <c r="F7" i="141"/>
  <c r="E7" i="141"/>
  <c r="D7" i="141"/>
  <c r="C7" i="141"/>
  <c r="X6" i="141"/>
  <c r="W6" i="141"/>
  <c r="V6" i="141"/>
  <c r="U6" i="141"/>
  <c r="T6" i="141"/>
  <c r="S6" i="141"/>
  <c r="R6" i="141"/>
  <c r="Q6" i="141"/>
  <c r="P6" i="141"/>
  <c r="O6" i="141"/>
  <c r="N6" i="141"/>
  <c r="M6" i="141"/>
  <c r="L6" i="141"/>
  <c r="K6" i="141"/>
  <c r="J6" i="141"/>
  <c r="I6" i="141"/>
  <c r="H6" i="141"/>
  <c r="G6" i="141"/>
  <c r="F6" i="141"/>
  <c r="E6" i="141"/>
  <c r="D6" i="141"/>
  <c r="C6" i="141"/>
  <c r="X5" i="141"/>
  <c r="W5" i="141"/>
  <c r="V5" i="141"/>
  <c r="U5" i="141"/>
  <c r="T5" i="141"/>
  <c r="S5" i="141"/>
  <c r="R5" i="141"/>
  <c r="Q5" i="141"/>
  <c r="P5" i="141"/>
  <c r="O5" i="141"/>
  <c r="N5" i="141"/>
  <c r="M5" i="141"/>
  <c r="L5" i="141"/>
  <c r="K5" i="141"/>
  <c r="J5" i="141"/>
  <c r="I5" i="141"/>
  <c r="H5" i="141"/>
  <c r="G5" i="141"/>
  <c r="F5" i="141"/>
  <c r="E5" i="141"/>
  <c r="D5" i="141"/>
  <c r="C5" i="141"/>
  <c r="X4" i="141"/>
  <c r="W4" i="141"/>
  <c r="V4" i="141"/>
  <c r="U4" i="141"/>
  <c r="T4" i="141"/>
  <c r="S4" i="141"/>
  <c r="R4" i="141"/>
  <c r="Q4" i="141"/>
  <c r="P4" i="141"/>
  <c r="O4" i="141"/>
  <c r="N4" i="141"/>
  <c r="M4" i="141"/>
  <c r="L4" i="141"/>
  <c r="K4" i="141"/>
  <c r="J4" i="141"/>
  <c r="I4" i="141"/>
  <c r="H4" i="141"/>
  <c r="G4" i="141"/>
  <c r="F4" i="141"/>
  <c r="E4" i="141"/>
  <c r="D4" i="141"/>
  <c r="C4" i="141"/>
  <c r="X3" i="141"/>
  <c r="W3" i="141"/>
  <c r="V3" i="141"/>
  <c r="U3" i="141"/>
  <c r="T3" i="141"/>
  <c r="S3" i="141"/>
  <c r="R3" i="141"/>
  <c r="Q3" i="141"/>
  <c r="P3" i="141"/>
  <c r="O3" i="141"/>
  <c r="N3" i="141"/>
  <c r="M3" i="141"/>
  <c r="L3" i="141"/>
  <c r="K3" i="141"/>
  <c r="J3" i="141"/>
  <c r="I3" i="141"/>
  <c r="H3" i="141"/>
  <c r="G3" i="141"/>
  <c r="F3" i="141"/>
  <c r="E3" i="141"/>
  <c r="D3" i="141"/>
  <c r="C3" i="141"/>
  <c r="X29" i="142"/>
  <c r="W29" i="142"/>
  <c r="V29" i="142"/>
  <c r="U29" i="142"/>
  <c r="T29" i="142"/>
  <c r="S29" i="142"/>
  <c r="R29" i="142"/>
  <c r="Q29" i="142"/>
  <c r="P29" i="142"/>
  <c r="O29" i="142"/>
  <c r="N29" i="142"/>
  <c r="M29" i="142"/>
  <c r="L29" i="142"/>
  <c r="K29" i="142"/>
  <c r="J29" i="142"/>
  <c r="I29" i="142"/>
  <c r="H29" i="142"/>
  <c r="G29" i="142"/>
  <c r="F29" i="142"/>
  <c r="E29" i="142"/>
  <c r="D29" i="142"/>
  <c r="C29" i="142"/>
  <c r="X28" i="142"/>
  <c r="W28" i="142"/>
  <c r="V28" i="142"/>
  <c r="U28" i="142"/>
  <c r="T28" i="142"/>
  <c r="S28" i="142"/>
  <c r="R28" i="142"/>
  <c r="Q28" i="142"/>
  <c r="P28" i="142"/>
  <c r="O28" i="142"/>
  <c r="N28" i="142"/>
  <c r="M28" i="142"/>
  <c r="L28" i="142"/>
  <c r="K28" i="142"/>
  <c r="J28" i="142"/>
  <c r="I28" i="142"/>
  <c r="H28" i="142"/>
  <c r="G28" i="142"/>
  <c r="F28" i="142"/>
  <c r="E28" i="142"/>
  <c r="D28" i="142"/>
  <c r="C28" i="142"/>
  <c r="X27" i="142"/>
  <c r="W27" i="142"/>
  <c r="V27" i="142"/>
  <c r="U27" i="142"/>
  <c r="T27" i="142"/>
  <c r="S27" i="142"/>
  <c r="R27" i="142"/>
  <c r="Q27" i="142"/>
  <c r="P27" i="142"/>
  <c r="O27" i="142"/>
  <c r="N27" i="142"/>
  <c r="M27" i="142"/>
  <c r="L27" i="142"/>
  <c r="K27" i="142"/>
  <c r="J27" i="142"/>
  <c r="I27" i="142"/>
  <c r="H27" i="142"/>
  <c r="G27" i="142"/>
  <c r="F27" i="142"/>
  <c r="E27" i="142"/>
  <c r="D27" i="142"/>
  <c r="C27" i="142"/>
  <c r="X25" i="142"/>
  <c r="W25" i="142"/>
  <c r="V25" i="142"/>
  <c r="U25" i="142"/>
  <c r="T25" i="142"/>
  <c r="S25" i="142"/>
  <c r="R25" i="142"/>
  <c r="Q25" i="142"/>
  <c r="P25" i="142"/>
  <c r="O25" i="142"/>
  <c r="N25" i="142"/>
  <c r="M25" i="142"/>
  <c r="L25" i="142"/>
  <c r="K25" i="142"/>
  <c r="J25" i="142"/>
  <c r="I25" i="142"/>
  <c r="H25" i="142"/>
  <c r="G25" i="142"/>
  <c r="F25" i="142"/>
  <c r="E25" i="142"/>
  <c r="D25" i="142"/>
  <c r="C25" i="142"/>
  <c r="X24" i="142"/>
  <c r="W24" i="142"/>
  <c r="V24" i="142"/>
  <c r="U24" i="142"/>
  <c r="T24" i="142"/>
  <c r="S24" i="142"/>
  <c r="R24" i="142"/>
  <c r="Q24" i="142"/>
  <c r="P24" i="142"/>
  <c r="O24" i="142"/>
  <c r="N24" i="142"/>
  <c r="M24" i="142"/>
  <c r="L24" i="142"/>
  <c r="K24" i="142"/>
  <c r="J24" i="142"/>
  <c r="I24" i="142"/>
  <c r="H24" i="142"/>
  <c r="G24" i="142"/>
  <c r="F24" i="142"/>
  <c r="E24" i="142"/>
  <c r="D24" i="142"/>
  <c r="C24" i="142"/>
  <c r="X23" i="142"/>
  <c r="W23" i="142"/>
  <c r="V23" i="142"/>
  <c r="U23" i="142"/>
  <c r="T23" i="142"/>
  <c r="S23" i="142"/>
  <c r="R23" i="142"/>
  <c r="Q23" i="142"/>
  <c r="P23" i="142"/>
  <c r="O23" i="142"/>
  <c r="N23" i="142"/>
  <c r="M23" i="142"/>
  <c r="L23" i="142"/>
  <c r="K23" i="142"/>
  <c r="J23" i="142"/>
  <c r="I23" i="142"/>
  <c r="H23" i="142"/>
  <c r="G23" i="142"/>
  <c r="F23" i="142"/>
  <c r="E23" i="142"/>
  <c r="D23" i="142"/>
  <c r="C23" i="142"/>
  <c r="X20" i="142"/>
  <c r="W20" i="142"/>
  <c r="V20" i="142"/>
  <c r="U20" i="142"/>
  <c r="T20" i="142"/>
  <c r="S20" i="142"/>
  <c r="R20" i="142"/>
  <c r="Q20" i="142"/>
  <c r="P20" i="142"/>
  <c r="O20" i="142"/>
  <c r="N20" i="142"/>
  <c r="M20" i="142"/>
  <c r="L20" i="142"/>
  <c r="K20" i="142"/>
  <c r="J20" i="142"/>
  <c r="I20" i="142"/>
  <c r="H20" i="142"/>
  <c r="G20" i="142"/>
  <c r="F20" i="142"/>
  <c r="E20" i="142"/>
  <c r="D20" i="142"/>
  <c r="C20" i="142"/>
  <c r="X19" i="142"/>
  <c r="X21" i="142"/>
  <c r="W19" i="142"/>
  <c r="W21" i="142"/>
  <c r="V19" i="142"/>
  <c r="V21" i="142"/>
  <c r="U19" i="142"/>
  <c r="U21" i="142"/>
  <c r="T19" i="142"/>
  <c r="T21" i="142"/>
  <c r="S19" i="142"/>
  <c r="S21" i="142"/>
  <c r="R19" i="142"/>
  <c r="R21" i="142"/>
  <c r="Q19" i="142"/>
  <c r="Q21" i="142"/>
  <c r="P19" i="142"/>
  <c r="P21" i="142"/>
  <c r="O19" i="142"/>
  <c r="O21" i="142"/>
  <c r="N19" i="142"/>
  <c r="N21" i="142"/>
  <c r="M19" i="142"/>
  <c r="M21" i="142"/>
  <c r="L19" i="142"/>
  <c r="L21" i="142"/>
  <c r="K19" i="142"/>
  <c r="K21" i="142"/>
  <c r="J19" i="142"/>
  <c r="J21" i="142"/>
  <c r="I19" i="142"/>
  <c r="I21" i="142"/>
  <c r="H19" i="142"/>
  <c r="H21" i="142"/>
  <c r="G19" i="142"/>
  <c r="G21" i="142"/>
  <c r="F19" i="142"/>
  <c r="F21" i="142"/>
  <c r="E19" i="142"/>
  <c r="E21" i="142"/>
  <c r="D19" i="142"/>
  <c r="D21" i="142"/>
  <c r="C19" i="142"/>
  <c r="C21" i="142"/>
  <c r="X17" i="142"/>
  <c r="W17" i="142"/>
  <c r="V17" i="142"/>
  <c r="U17" i="142"/>
  <c r="T17" i="142"/>
  <c r="S17" i="142"/>
  <c r="R17" i="142"/>
  <c r="Q17" i="142"/>
  <c r="P17" i="142"/>
  <c r="O17" i="142"/>
  <c r="N17" i="142"/>
  <c r="M17" i="142"/>
  <c r="L17" i="142"/>
  <c r="K17" i="142"/>
  <c r="J17" i="142"/>
  <c r="I17" i="142"/>
  <c r="H17" i="142"/>
  <c r="G17" i="142"/>
  <c r="F17" i="142"/>
  <c r="E17" i="142"/>
  <c r="D17" i="142"/>
  <c r="C17" i="142"/>
  <c r="X16" i="142"/>
  <c r="W16" i="142"/>
  <c r="V16" i="142"/>
  <c r="U16" i="142"/>
  <c r="T16" i="142"/>
  <c r="S16" i="142"/>
  <c r="R16" i="142"/>
  <c r="Q16" i="142"/>
  <c r="P16" i="142"/>
  <c r="O16" i="142"/>
  <c r="N16" i="142"/>
  <c r="M16" i="142"/>
  <c r="L16" i="142"/>
  <c r="K16" i="142"/>
  <c r="J16" i="142"/>
  <c r="I16" i="142"/>
  <c r="H16" i="142"/>
  <c r="G16" i="142"/>
  <c r="F16" i="142"/>
  <c r="E16" i="142"/>
  <c r="D16" i="142"/>
  <c r="C16" i="142"/>
  <c r="X15" i="142"/>
  <c r="W15" i="142"/>
  <c r="V15" i="142"/>
  <c r="U15" i="142"/>
  <c r="T15" i="142"/>
  <c r="S15" i="142"/>
  <c r="R15" i="142"/>
  <c r="Q15" i="142"/>
  <c r="P15" i="142"/>
  <c r="O15" i="142"/>
  <c r="N15" i="142"/>
  <c r="M15" i="142"/>
  <c r="L15" i="142"/>
  <c r="K15" i="142"/>
  <c r="J15" i="142"/>
  <c r="I15" i="142"/>
  <c r="H15" i="142"/>
  <c r="G15" i="142"/>
  <c r="F15" i="142"/>
  <c r="E15" i="142"/>
  <c r="D15" i="142"/>
  <c r="C15" i="142"/>
  <c r="X14" i="142"/>
  <c r="W14" i="142"/>
  <c r="V14" i="142"/>
  <c r="U14" i="142"/>
  <c r="T14" i="142"/>
  <c r="S14" i="142"/>
  <c r="R14" i="142"/>
  <c r="Q14" i="142"/>
  <c r="P14" i="142"/>
  <c r="O14" i="142"/>
  <c r="N14" i="142"/>
  <c r="M14" i="142"/>
  <c r="L14" i="142"/>
  <c r="K14" i="142"/>
  <c r="J14" i="142"/>
  <c r="I14" i="142"/>
  <c r="H14" i="142"/>
  <c r="G14" i="142"/>
  <c r="F14" i="142"/>
  <c r="E14" i="142"/>
  <c r="D14" i="142"/>
  <c r="C14" i="142"/>
  <c r="X13" i="142"/>
  <c r="W13" i="142"/>
  <c r="V13" i="142"/>
  <c r="U13" i="142"/>
  <c r="T13" i="142"/>
  <c r="S13" i="142"/>
  <c r="R13" i="142"/>
  <c r="Q13" i="142"/>
  <c r="P13" i="142"/>
  <c r="O13" i="142"/>
  <c r="N13" i="142"/>
  <c r="M13" i="142"/>
  <c r="L13" i="142"/>
  <c r="K13" i="142"/>
  <c r="J13" i="142"/>
  <c r="I13" i="142"/>
  <c r="H13" i="142"/>
  <c r="G13" i="142"/>
  <c r="F13" i="142"/>
  <c r="E13" i="142"/>
  <c r="D13" i="142"/>
  <c r="C13" i="142"/>
  <c r="X12" i="142"/>
  <c r="W12" i="142"/>
  <c r="V12" i="142"/>
  <c r="U12" i="142"/>
  <c r="T12" i="142"/>
  <c r="S12" i="142"/>
  <c r="R12" i="142"/>
  <c r="Q12" i="142"/>
  <c r="P12" i="142"/>
  <c r="O12" i="142"/>
  <c r="N12" i="142"/>
  <c r="M12" i="142"/>
  <c r="L12" i="142"/>
  <c r="K12" i="142"/>
  <c r="J12" i="142"/>
  <c r="I12" i="142"/>
  <c r="H12" i="142"/>
  <c r="G12" i="142"/>
  <c r="F12" i="142"/>
  <c r="E12" i="142"/>
  <c r="D12" i="142"/>
  <c r="C12" i="142"/>
  <c r="X11" i="142"/>
  <c r="W11" i="142"/>
  <c r="V11" i="142"/>
  <c r="U11" i="142"/>
  <c r="T11" i="142"/>
  <c r="S11" i="142"/>
  <c r="R11" i="142"/>
  <c r="Q11" i="142"/>
  <c r="P11" i="142"/>
  <c r="O11" i="142"/>
  <c r="N11" i="142"/>
  <c r="M11" i="142"/>
  <c r="L11" i="142"/>
  <c r="K11" i="142"/>
  <c r="J11" i="142"/>
  <c r="I11" i="142"/>
  <c r="H11" i="142"/>
  <c r="G11" i="142"/>
  <c r="F11" i="142"/>
  <c r="E11" i="142"/>
  <c r="D11" i="142"/>
  <c r="C11" i="142"/>
  <c r="X9" i="142"/>
  <c r="W9" i="142"/>
  <c r="V9" i="142"/>
  <c r="U9" i="142"/>
  <c r="T9" i="142"/>
  <c r="S9" i="142"/>
  <c r="R9" i="142"/>
  <c r="Q9" i="142"/>
  <c r="P9" i="142"/>
  <c r="O9" i="142"/>
  <c r="N9" i="142"/>
  <c r="M9" i="142"/>
  <c r="L9" i="142"/>
  <c r="K9" i="142"/>
  <c r="J9" i="142"/>
  <c r="I9" i="142"/>
  <c r="H9" i="142"/>
  <c r="G9" i="142"/>
  <c r="F9" i="142"/>
  <c r="E9" i="142"/>
  <c r="D9" i="142"/>
  <c r="C9" i="142"/>
  <c r="X8" i="142"/>
  <c r="W8" i="142"/>
  <c r="V8" i="142"/>
  <c r="U8" i="142"/>
  <c r="T8" i="142"/>
  <c r="S8" i="142"/>
  <c r="R8" i="142"/>
  <c r="Q8" i="142"/>
  <c r="P8" i="142"/>
  <c r="O8" i="142"/>
  <c r="N8" i="142"/>
  <c r="M8" i="142"/>
  <c r="L8" i="142"/>
  <c r="K8" i="142"/>
  <c r="J8" i="142"/>
  <c r="I8" i="142"/>
  <c r="H8" i="142"/>
  <c r="G8" i="142"/>
  <c r="F8" i="142"/>
  <c r="E8" i="142"/>
  <c r="D8" i="142"/>
  <c r="C8" i="142"/>
  <c r="X7" i="142"/>
  <c r="W7" i="142"/>
  <c r="V7" i="142"/>
  <c r="U7" i="142"/>
  <c r="T7" i="142"/>
  <c r="S7" i="142"/>
  <c r="R7" i="142"/>
  <c r="Q7" i="142"/>
  <c r="P7" i="142"/>
  <c r="O7" i="142"/>
  <c r="N7" i="142"/>
  <c r="M7" i="142"/>
  <c r="L7" i="142"/>
  <c r="K7" i="142"/>
  <c r="J7" i="142"/>
  <c r="I7" i="142"/>
  <c r="H7" i="142"/>
  <c r="G7" i="142"/>
  <c r="F7" i="142"/>
  <c r="E7" i="142"/>
  <c r="D7" i="142"/>
  <c r="C7" i="142"/>
  <c r="X6" i="142"/>
  <c r="W6" i="142"/>
  <c r="V6" i="142"/>
  <c r="U6" i="142"/>
  <c r="T6" i="142"/>
  <c r="S6" i="142"/>
  <c r="R6" i="142"/>
  <c r="Q6" i="142"/>
  <c r="P6" i="142"/>
  <c r="O6" i="142"/>
  <c r="N6" i="142"/>
  <c r="M6" i="142"/>
  <c r="L6" i="142"/>
  <c r="K6" i="142"/>
  <c r="J6" i="142"/>
  <c r="I6" i="142"/>
  <c r="H6" i="142"/>
  <c r="G6" i="142"/>
  <c r="F6" i="142"/>
  <c r="E6" i="142"/>
  <c r="D6" i="142"/>
  <c r="C6" i="142"/>
  <c r="X5" i="142"/>
  <c r="W5" i="142"/>
  <c r="V5" i="142"/>
  <c r="U5" i="142"/>
  <c r="T5" i="142"/>
  <c r="S5" i="142"/>
  <c r="R5" i="142"/>
  <c r="Q5" i="142"/>
  <c r="P5" i="142"/>
  <c r="O5" i="142"/>
  <c r="N5" i="142"/>
  <c r="M5" i="142"/>
  <c r="L5" i="142"/>
  <c r="K5" i="142"/>
  <c r="J5" i="142"/>
  <c r="I5" i="142"/>
  <c r="H5" i="142"/>
  <c r="G5" i="142"/>
  <c r="F5" i="142"/>
  <c r="E5" i="142"/>
  <c r="D5" i="142"/>
  <c r="C5" i="142"/>
  <c r="X4" i="142"/>
  <c r="W4" i="142"/>
  <c r="V4" i="142"/>
  <c r="U4" i="142"/>
  <c r="T4" i="142"/>
  <c r="S4" i="142"/>
  <c r="R4" i="142"/>
  <c r="Q4" i="142"/>
  <c r="P4" i="142"/>
  <c r="O4" i="142"/>
  <c r="N4" i="142"/>
  <c r="M4" i="142"/>
  <c r="L4" i="142"/>
  <c r="K4" i="142"/>
  <c r="J4" i="142"/>
  <c r="I4" i="142"/>
  <c r="H4" i="142"/>
  <c r="G4" i="142"/>
  <c r="F4" i="142"/>
  <c r="E4" i="142"/>
  <c r="D4" i="142"/>
  <c r="C4" i="142"/>
  <c r="X3" i="142"/>
  <c r="W3" i="142"/>
  <c r="V3" i="142"/>
  <c r="U3" i="142"/>
  <c r="T3" i="142"/>
  <c r="S3" i="142"/>
  <c r="R3" i="142"/>
  <c r="Q3" i="142"/>
  <c r="P3" i="142"/>
  <c r="O3" i="142"/>
  <c r="N3" i="142"/>
  <c r="M3" i="142"/>
  <c r="L3" i="142"/>
  <c r="K3" i="142"/>
  <c r="J3" i="142"/>
  <c r="I3" i="142"/>
  <c r="H3" i="142"/>
  <c r="G3" i="142"/>
  <c r="F3" i="142"/>
  <c r="E3" i="142"/>
  <c r="D3" i="142"/>
  <c r="C3" i="142"/>
  <c r="X29" i="143"/>
  <c r="W29" i="143"/>
  <c r="V29" i="143"/>
  <c r="U29" i="143"/>
  <c r="T29" i="143"/>
  <c r="S29" i="143"/>
  <c r="R29" i="143"/>
  <c r="Q29" i="143"/>
  <c r="P29" i="143"/>
  <c r="O29" i="143"/>
  <c r="N29" i="143"/>
  <c r="M29" i="143"/>
  <c r="L29" i="143"/>
  <c r="K29" i="143"/>
  <c r="J29" i="143"/>
  <c r="I29" i="143"/>
  <c r="H29" i="143"/>
  <c r="G29" i="143"/>
  <c r="F29" i="143"/>
  <c r="E29" i="143"/>
  <c r="D29" i="143"/>
  <c r="C29" i="143"/>
  <c r="X28" i="143"/>
  <c r="W28" i="143"/>
  <c r="V28" i="143"/>
  <c r="U28" i="143"/>
  <c r="T28" i="143"/>
  <c r="S28" i="143"/>
  <c r="R28" i="143"/>
  <c r="Q28" i="143"/>
  <c r="P28" i="143"/>
  <c r="O28" i="143"/>
  <c r="N28" i="143"/>
  <c r="M28" i="143"/>
  <c r="L28" i="143"/>
  <c r="K28" i="143"/>
  <c r="J28" i="143"/>
  <c r="I28" i="143"/>
  <c r="H28" i="143"/>
  <c r="G28" i="143"/>
  <c r="F28" i="143"/>
  <c r="E28" i="143"/>
  <c r="D28" i="143"/>
  <c r="C28" i="143"/>
  <c r="X27" i="143"/>
  <c r="W27" i="143"/>
  <c r="V27" i="143"/>
  <c r="U27" i="143"/>
  <c r="T27" i="143"/>
  <c r="S27" i="143"/>
  <c r="R27" i="143"/>
  <c r="Q27" i="143"/>
  <c r="P27" i="143"/>
  <c r="O27" i="143"/>
  <c r="N27" i="143"/>
  <c r="M27" i="143"/>
  <c r="L27" i="143"/>
  <c r="K27" i="143"/>
  <c r="J27" i="143"/>
  <c r="I27" i="143"/>
  <c r="H27" i="143"/>
  <c r="G27" i="143"/>
  <c r="F27" i="143"/>
  <c r="E27" i="143"/>
  <c r="D27" i="143"/>
  <c r="C27" i="143"/>
  <c r="X25" i="143"/>
  <c r="W25" i="143"/>
  <c r="V25" i="143"/>
  <c r="U25" i="143"/>
  <c r="T25" i="143"/>
  <c r="S25" i="143"/>
  <c r="R25" i="143"/>
  <c r="Q25" i="143"/>
  <c r="P25" i="143"/>
  <c r="O25" i="143"/>
  <c r="N25" i="143"/>
  <c r="M25" i="143"/>
  <c r="L25" i="143"/>
  <c r="K25" i="143"/>
  <c r="J25" i="143"/>
  <c r="I25" i="143"/>
  <c r="H25" i="143"/>
  <c r="G25" i="143"/>
  <c r="F25" i="143"/>
  <c r="E25" i="143"/>
  <c r="D25" i="143"/>
  <c r="C25" i="143"/>
  <c r="X24" i="143"/>
  <c r="W24" i="143"/>
  <c r="V24" i="143"/>
  <c r="U24" i="143"/>
  <c r="T24" i="143"/>
  <c r="S24" i="143"/>
  <c r="R24" i="143"/>
  <c r="Q24" i="143"/>
  <c r="P24" i="143"/>
  <c r="O24" i="143"/>
  <c r="N24" i="143"/>
  <c r="M24" i="143"/>
  <c r="L24" i="143"/>
  <c r="K24" i="143"/>
  <c r="J24" i="143"/>
  <c r="I24" i="143"/>
  <c r="H24" i="143"/>
  <c r="G24" i="143"/>
  <c r="F24" i="143"/>
  <c r="E24" i="143"/>
  <c r="D24" i="143"/>
  <c r="C24" i="143"/>
  <c r="X23" i="143"/>
  <c r="W23" i="143"/>
  <c r="V23" i="143"/>
  <c r="U23" i="143"/>
  <c r="T23" i="143"/>
  <c r="S23" i="143"/>
  <c r="R23" i="143"/>
  <c r="Q23" i="143"/>
  <c r="P23" i="143"/>
  <c r="O23" i="143"/>
  <c r="N23" i="143"/>
  <c r="M23" i="143"/>
  <c r="L23" i="143"/>
  <c r="K23" i="143"/>
  <c r="J23" i="143"/>
  <c r="I23" i="143"/>
  <c r="H23" i="143"/>
  <c r="G23" i="143"/>
  <c r="F23" i="143"/>
  <c r="E23" i="143"/>
  <c r="D23" i="143"/>
  <c r="C23" i="143"/>
  <c r="X20" i="143"/>
  <c r="W20" i="143"/>
  <c r="V20" i="143"/>
  <c r="U20" i="143"/>
  <c r="T20" i="143"/>
  <c r="S20" i="143"/>
  <c r="R20" i="143"/>
  <c r="Q20" i="143"/>
  <c r="P20" i="143"/>
  <c r="O20" i="143"/>
  <c r="N20" i="143"/>
  <c r="M20" i="143"/>
  <c r="L20" i="143"/>
  <c r="K20" i="143"/>
  <c r="J20" i="143"/>
  <c r="I20" i="143"/>
  <c r="H20" i="143"/>
  <c r="G20" i="143"/>
  <c r="F20" i="143"/>
  <c r="E20" i="143"/>
  <c r="D20" i="143"/>
  <c r="C20" i="143"/>
  <c r="X19" i="143"/>
  <c r="X21" i="143"/>
  <c r="W19" i="143"/>
  <c r="W21" i="143"/>
  <c r="V19" i="143"/>
  <c r="V21" i="143"/>
  <c r="U19" i="143"/>
  <c r="U21" i="143"/>
  <c r="T19" i="143"/>
  <c r="T21" i="143"/>
  <c r="S19" i="143"/>
  <c r="S21" i="143"/>
  <c r="R19" i="143"/>
  <c r="R21" i="143"/>
  <c r="Q19" i="143"/>
  <c r="Q21" i="143"/>
  <c r="P19" i="143"/>
  <c r="P21" i="143"/>
  <c r="O19" i="143"/>
  <c r="O21" i="143"/>
  <c r="N19" i="143"/>
  <c r="N21" i="143"/>
  <c r="M19" i="143"/>
  <c r="M21" i="143"/>
  <c r="L19" i="143"/>
  <c r="L21" i="143"/>
  <c r="K19" i="143"/>
  <c r="K21" i="143"/>
  <c r="J19" i="143"/>
  <c r="J21" i="143"/>
  <c r="I19" i="143"/>
  <c r="I21" i="143"/>
  <c r="H19" i="143"/>
  <c r="H21" i="143"/>
  <c r="G19" i="143"/>
  <c r="G21" i="143"/>
  <c r="F19" i="143"/>
  <c r="F21" i="143"/>
  <c r="E19" i="143"/>
  <c r="E21" i="143"/>
  <c r="D19" i="143"/>
  <c r="D21" i="143"/>
  <c r="C19" i="143"/>
  <c r="C21" i="143"/>
  <c r="X17" i="143"/>
  <c r="W17" i="143"/>
  <c r="V17" i="143"/>
  <c r="U17" i="143"/>
  <c r="T17" i="143"/>
  <c r="S17" i="143"/>
  <c r="R17" i="143"/>
  <c r="Q17" i="143"/>
  <c r="P17" i="143"/>
  <c r="O17" i="143"/>
  <c r="N17" i="143"/>
  <c r="M17" i="143"/>
  <c r="L17" i="143"/>
  <c r="K17" i="143"/>
  <c r="J17" i="143"/>
  <c r="I17" i="143"/>
  <c r="H17" i="143"/>
  <c r="G17" i="143"/>
  <c r="F17" i="143"/>
  <c r="E17" i="143"/>
  <c r="D17" i="143"/>
  <c r="C17" i="143"/>
  <c r="X16" i="143"/>
  <c r="W16" i="143"/>
  <c r="V16" i="143"/>
  <c r="U16" i="143"/>
  <c r="T16" i="143"/>
  <c r="S16" i="143"/>
  <c r="R16" i="143"/>
  <c r="Q16" i="143"/>
  <c r="P16" i="143"/>
  <c r="O16" i="143"/>
  <c r="N16" i="143"/>
  <c r="M16" i="143"/>
  <c r="L16" i="143"/>
  <c r="K16" i="143"/>
  <c r="J16" i="143"/>
  <c r="I16" i="143"/>
  <c r="H16" i="143"/>
  <c r="G16" i="143"/>
  <c r="F16" i="143"/>
  <c r="E16" i="143"/>
  <c r="D16" i="143"/>
  <c r="C16" i="143"/>
  <c r="X15" i="143"/>
  <c r="W15" i="143"/>
  <c r="V15" i="143"/>
  <c r="U15" i="143"/>
  <c r="T15" i="143"/>
  <c r="S15" i="143"/>
  <c r="R15" i="143"/>
  <c r="Q15" i="143"/>
  <c r="P15" i="143"/>
  <c r="O15" i="143"/>
  <c r="N15" i="143"/>
  <c r="M15" i="143"/>
  <c r="L15" i="143"/>
  <c r="K15" i="143"/>
  <c r="J15" i="143"/>
  <c r="I15" i="143"/>
  <c r="H15" i="143"/>
  <c r="G15" i="143"/>
  <c r="F15" i="143"/>
  <c r="E15" i="143"/>
  <c r="D15" i="143"/>
  <c r="C15" i="143"/>
  <c r="X14" i="143"/>
  <c r="W14" i="143"/>
  <c r="V14" i="143"/>
  <c r="U14" i="143"/>
  <c r="T14" i="143"/>
  <c r="S14" i="143"/>
  <c r="R14" i="143"/>
  <c r="Q14" i="143"/>
  <c r="P14" i="143"/>
  <c r="O14" i="143"/>
  <c r="N14" i="143"/>
  <c r="M14" i="143"/>
  <c r="L14" i="143"/>
  <c r="K14" i="143"/>
  <c r="J14" i="143"/>
  <c r="I14" i="143"/>
  <c r="H14" i="143"/>
  <c r="G14" i="143"/>
  <c r="F14" i="143"/>
  <c r="E14" i="143"/>
  <c r="D14" i="143"/>
  <c r="C14" i="143"/>
  <c r="X13" i="143"/>
  <c r="W13" i="143"/>
  <c r="V13" i="143"/>
  <c r="U13" i="143"/>
  <c r="T13" i="143"/>
  <c r="S13" i="143"/>
  <c r="R13" i="143"/>
  <c r="Q13" i="143"/>
  <c r="P13" i="143"/>
  <c r="O13" i="143"/>
  <c r="N13" i="143"/>
  <c r="M13" i="143"/>
  <c r="L13" i="143"/>
  <c r="K13" i="143"/>
  <c r="J13" i="143"/>
  <c r="I13" i="143"/>
  <c r="H13" i="143"/>
  <c r="G13" i="143"/>
  <c r="F13" i="143"/>
  <c r="E13" i="143"/>
  <c r="D13" i="143"/>
  <c r="C13" i="143"/>
  <c r="X12" i="143"/>
  <c r="W12" i="143"/>
  <c r="V12" i="143"/>
  <c r="U12" i="143"/>
  <c r="T12" i="143"/>
  <c r="S12" i="143"/>
  <c r="R12" i="143"/>
  <c r="Q12" i="143"/>
  <c r="P12" i="143"/>
  <c r="O12" i="143"/>
  <c r="N12" i="143"/>
  <c r="M12" i="143"/>
  <c r="L12" i="143"/>
  <c r="K12" i="143"/>
  <c r="J12" i="143"/>
  <c r="I12" i="143"/>
  <c r="H12" i="143"/>
  <c r="G12" i="143"/>
  <c r="F12" i="143"/>
  <c r="E12" i="143"/>
  <c r="D12" i="143"/>
  <c r="C12" i="143"/>
  <c r="X11" i="143"/>
  <c r="W11" i="143"/>
  <c r="V11" i="143"/>
  <c r="U11" i="143"/>
  <c r="T11" i="143"/>
  <c r="S11" i="143"/>
  <c r="R11" i="143"/>
  <c r="Q11" i="143"/>
  <c r="P11" i="143"/>
  <c r="O11" i="143"/>
  <c r="N11" i="143"/>
  <c r="M11" i="143"/>
  <c r="L11" i="143"/>
  <c r="K11" i="143"/>
  <c r="J11" i="143"/>
  <c r="I11" i="143"/>
  <c r="H11" i="143"/>
  <c r="G11" i="143"/>
  <c r="F11" i="143"/>
  <c r="E11" i="143"/>
  <c r="D11" i="143"/>
  <c r="C11" i="143"/>
  <c r="X9" i="143"/>
  <c r="W9" i="143"/>
  <c r="V9" i="143"/>
  <c r="U9" i="143"/>
  <c r="T9" i="143"/>
  <c r="S9" i="143"/>
  <c r="R9" i="143"/>
  <c r="Q9" i="143"/>
  <c r="P9" i="143"/>
  <c r="O9" i="143"/>
  <c r="N9" i="143"/>
  <c r="M9" i="143"/>
  <c r="L9" i="143"/>
  <c r="K9" i="143"/>
  <c r="J9" i="143"/>
  <c r="I9" i="143"/>
  <c r="H9" i="143"/>
  <c r="G9" i="143"/>
  <c r="F9" i="143"/>
  <c r="E9" i="143"/>
  <c r="D9" i="143"/>
  <c r="C9" i="143"/>
  <c r="X8" i="143"/>
  <c r="W8" i="143"/>
  <c r="V8" i="143"/>
  <c r="U8" i="143"/>
  <c r="T8" i="143"/>
  <c r="S8" i="143"/>
  <c r="R8" i="143"/>
  <c r="Q8" i="143"/>
  <c r="P8" i="143"/>
  <c r="O8" i="143"/>
  <c r="N8" i="143"/>
  <c r="M8" i="143"/>
  <c r="L8" i="143"/>
  <c r="K8" i="143"/>
  <c r="J8" i="143"/>
  <c r="I8" i="143"/>
  <c r="H8" i="143"/>
  <c r="G8" i="143"/>
  <c r="F8" i="143"/>
  <c r="E8" i="143"/>
  <c r="D8" i="143"/>
  <c r="C8" i="143"/>
  <c r="X7" i="143"/>
  <c r="W7" i="143"/>
  <c r="V7" i="143"/>
  <c r="U7" i="143"/>
  <c r="T7" i="143"/>
  <c r="S7" i="143"/>
  <c r="R7" i="143"/>
  <c r="Q7" i="143"/>
  <c r="P7" i="143"/>
  <c r="O7" i="143"/>
  <c r="N7" i="143"/>
  <c r="M7" i="143"/>
  <c r="L7" i="143"/>
  <c r="K7" i="143"/>
  <c r="J7" i="143"/>
  <c r="I7" i="143"/>
  <c r="H7" i="143"/>
  <c r="G7" i="143"/>
  <c r="F7" i="143"/>
  <c r="E7" i="143"/>
  <c r="D7" i="143"/>
  <c r="C7" i="143"/>
  <c r="X6" i="143"/>
  <c r="W6" i="143"/>
  <c r="V6" i="143"/>
  <c r="U6" i="143"/>
  <c r="T6" i="143"/>
  <c r="S6" i="143"/>
  <c r="R6" i="143"/>
  <c r="Q6" i="143"/>
  <c r="P6" i="143"/>
  <c r="O6" i="143"/>
  <c r="N6" i="143"/>
  <c r="M6" i="143"/>
  <c r="L6" i="143"/>
  <c r="K6" i="143"/>
  <c r="J6" i="143"/>
  <c r="I6" i="143"/>
  <c r="H6" i="143"/>
  <c r="G6" i="143"/>
  <c r="F6" i="143"/>
  <c r="E6" i="143"/>
  <c r="D6" i="143"/>
  <c r="C6" i="143"/>
  <c r="X5" i="143"/>
  <c r="W5" i="143"/>
  <c r="V5" i="143"/>
  <c r="U5" i="143"/>
  <c r="T5" i="143"/>
  <c r="S5" i="143"/>
  <c r="R5" i="143"/>
  <c r="Q5" i="143"/>
  <c r="P5" i="143"/>
  <c r="O5" i="143"/>
  <c r="N5" i="143"/>
  <c r="M5" i="143"/>
  <c r="L5" i="143"/>
  <c r="K5" i="143"/>
  <c r="J5" i="143"/>
  <c r="I5" i="143"/>
  <c r="H5" i="143"/>
  <c r="G5" i="143"/>
  <c r="F5" i="143"/>
  <c r="E5" i="143"/>
  <c r="D5" i="143"/>
  <c r="C5" i="143"/>
  <c r="X4" i="143"/>
  <c r="W4" i="143"/>
  <c r="V4" i="143"/>
  <c r="U4" i="143"/>
  <c r="T4" i="143"/>
  <c r="S4" i="143"/>
  <c r="R4" i="143"/>
  <c r="Q4" i="143"/>
  <c r="P4" i="143"/>
  <c r="O4" i="143"/>
  <c r="N4" i="143"/>
  <c r="M4" i="143"/>
  <c r="L4" i="143"/>
  <c r="K4" i="143"/>
  <c r="J4" i="143"/>
  <c r="I4" i="143"/>
  <c r="H4" i="143"/>
  <c r="G4" i="143"/>
  <c r="F4" i="143"/>
  <c r="E4" i="143"/>
  <c r="D4" i="143"/>
  <c r="C4" i="143"/>
  <c r="X3" i="143"/>
  <c r="W3" i="143"/>
  <c r="V3" i="143"/>
  <c r="U3" i="143"/>
  <c r="T3" i="143"/>
  <c r="S3" i="143"/>
  <c r="R3" i="143"/>
  <c r="Q3" i="143"/>
  <c r="P3" i="143"/>
  <c r="O3" i="143"/>
  <c r="N3" i="143"/>
  <c r="M3" i="143"/>
  <c r="L3" i="143"/>
  <c r="K3" i="143"/>
  <c r="J3" i="143"/>
  <c r="I3" i="143"/>
  <c r="H3" i="143"/>
  <c r="G3" i="143"/>
  <c r="F3" i="143"/>
  <c r="E3" i="143"/>
  <c r="D3" i="143"/>
  <c r="C3" i="143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X19" i="10"/>
  <c r="X21" i="10"/>
  <c r="W19" i="10"/>
  <c r="W21" i="10"/>
  <c r="V19" i="10"/>
  <c r="V21" i="10"/>
  <c r="U19" i="10"/>
  <c r="U21" i="10"/>
  <c r="T19" i="10"/>
  <c r="T21" i="10"/>
  <c r="S19" i="10"/>
  <c r="S21" i="10"/>
  <c r="R19" i="10"/>
  <c r="R21" i="10"/>
  <c r="Q19" i="10"/>
  <c r="Q21" i="10"/>
  <c r="P19" i="10"/>
  <c r="P21" i="10"/>
  <c r="O19" i="10"/>
  <c r="O21" i="10"/>
  <c r="N19" i="10"/>
  <c r="N21" i="10"/>
  <c r="M19" i="10"/>
  <c r="M21" i="10"/>
  <c r="L19" i="10"/>
  <c r="L21" i="10"/>
  <c r="K19" i="10"/>
  <c r="K21" i="10"/>
  <c r="J19" i="10"/>
  <c r="J21" i="10"/>
  <c r="I19" i="10"/>
  <c r="I21" i="10"/>
  <c r="H19" i="10"/>
  <c r="H21" i="10"/>
  <c r="G19" i="10"/>
  <c r="G21" i="10"/>
  <c r="F19" i="10"/>
  <c r="F21" i="10"/>
  <c r="E19" i="10"/>
  <c r="E21" i="10"/>
  <c r="D19" i="10"/>
  <c r="D21" i="10"/>
  <c r="C19" i="10"/>
  <c r="C21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X19" i="9"/>
  <c r="X21" i="9"/>
  <c r="W19" i="9"/>
  <c r="W21" i="9"/>
  <c r="V19" i="9"/>
  <c r="V21" i="9"/>
  <c r="U19" i="9"/>
  <c r="U21" i="9"/>
  <c r="T19" i="9"/>
  <c r="T21" i="9"/>
  <c r="S19" i="9"/>
  <c r="S21" i="9"/>
  <c r="R19" i="9"/>
  <c r="R21" i="9"/>
  <c r="Q19" i="9"/>
  <c r="Q21" i="9"/>
  <c r="P19" i="9"/>
  <c r="P21" i="9"/>
  <c r="O19" i="9"/>
  <c r="O21" i="9"/>
  <c r="N19" i="9"/>
  <c r="N21" i="9"/>
  <c r="M19" i="9"/>
  <c r="M21" i="9"/>
  <c r="L19" i="9"/>
  <c r="L21" i="9"/>
  <c r="K19" i="9"/>
  <c r="K21" i="9"/>
  <c r="J19" i="9"/>
  <c r="J21" i="9"/>
  <c r="I19" i="9"/>
  <c r="I21" i="9"/>
  <c r="H19" i="9"/>
  <c r="H21" i="9"/>
  <c r="G19" i="9"/>
  <c r="G21" i="9"/>
  <c r="F19" i="9"/>
  <c r="F21" i="9"/>
  <c r="E19" i="9"/>
  <c r="E21" i="9"/>
  <c r="D19" i="9"/>
  <c r="D21" i="9"/>
  <c r="C19" i="9"/>
  <c r="C21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E21" i="38"/>
  <c r="D21" i="38"/>
  <c r="C21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E20" i="38"/>
  <c r="D20" i="38"/>
  <c r="C20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E19" i="38"/>
  <c r="D19" i="38"/>
  <c r="C19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X15" i="38"/>
  <c r="X17" i="38"/>
  <c r="W15" i="38"/>
  <c r="W17" i="38"/>
  <c r="U15" i="38"/>
  <c r="U17" i="38"/>
  <c r="T15" i="38"/>
  <c r="T17" i="38"/>
  <c r="S15" i="38"/>
  <c r="S17" i="38"/>
  <c r="R15" i="38"/>
  <c r="R17" i="38"/>
  <c r="Q15" i="38"/>
  <c r="Q17" i="38"/>
  <c r="P15" i="38"/>
  <c r="P17" i="38"/>
  <c r="O15" i="38"/>
  <c r="O17" i="38"/>
  <c r="N15" i="38"/>
  <c r="N17" i="38"/>
  <c r="M15" i="38"/>
  <c r="M17" i="38"/>
  <c r="L15" i="38"/>
  <c r="L17" i="38"/>
  <c r="K15" i="38"/>
  <c r="K17" i="38"/>
  <c r="J15" i="38"/>
  <c r="J17" i="38"/>
  <c r="I15" i="38"/>
  <c r="I17" i="38"/>
  <c r="H15" i="38"/>
  <c r="H17" i="38"/>
  <c r="F15" i="38"/>
  <c r="F17" i="38"/>
  <c r="E15" i="38"/>
  <c r="E17" i="38"/>
  <c r="D15" i="38"/>
  <c r="D17" i="38"/>
  <c r="C15" i="38"/>
  <c r="C17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C12" i="38"/>
  <c r="X11" i="38"/>
  <c r="W11" i="38"/>
  <c r="U11" i="38"/>
  <c r="T11" i="38"/>
  <c r="R11" i="38"/>
  <c r="Q11" i="38"/>
  <c r="O11" i="38"/>
  <c r="N11" i="38"/>
  <c r="L11" i="38"/>
  <c r="K11" i="38"/>
  <c r="I11" i="38"/>
  <c r="H11" i="38"/>
  <c r="F11" i="38"/>
  <c r="E11" i="38"/>
  <c r="C11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G9" i="38"/>
  <c r="F9" i="38"/>
  <c r="D9" i="38"/>
  <c r="C9" i="38"/>
  <c r="X8" i="38"/>
  <c r="V8" i="38"/>
  <c r="U8" i="38"/>
  <c r="T8" i="38"/>
  <c r="S8" i="38"/>
  <c r="Q8" i="38"/>
  <c r="P8" i="38"/>
  <c r="O8" i="38"/>
  <c r="N8" i="38"/>
  <c r="L8" i="38"/>
  <c r="K8" i="38"/>
  <c r="J8" i="38"/>
  <c r="I8" i="38"/>
  <c r="G8" i="38"/>
  <c r="F8" i="38"/>
  <c r="E8" i="38"/>
  <c r="D8" i="38"/>
  <c r="X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G7" i="38"/>
  <c r="F7" i="38"/>
  <c r="E7" i="38"/>
  <c r="D7" i="38"/>
  <c r="C7" i="38"/>
  <c r="X6" i="38"/>
  <c r="V6" i="38"/>
  <c r="U6" i="38"/>
  <c r="T6" i="38"/>
  <c r="S6" i="38"/>
  <c r="Q6" i="38"/>
  <c r="P6" i="38"/>
  <c r="O6" i="38"/>
  <c r="N6" i="38"/>
  <c r="L6" i="38"/>
  <c r="K6" i="38"/>
  <c r="J6" i="38"/>
  <c r="I6" i="38"/>
  <c r="G6" i="38"/>
  <c r="F6" i="38"/>
  <c r="E6" i="38"/>
  <c r="D6" i="38"/>
  <c r="X5" i="38"/>
  <c r="W5" i="38"/>
  <c r="V5" i="38"/>
  <c r="T5" i="38"/>
  <c r="S5" i="38"/>
  <c r="R5" i="38"/>
  <c r="Q5" i="38"/>
  <c r="P5" i="38"/>
  <c r="O5" i="38"/>
  <c r="N5" i="38"/>
  <c r="M5" i="38"/>
  <c r="L5" i="38"/>
  <c r="K5" i="38"/>
  <c r="J5" i="38"/>
  <c r="I5" i="38"/>
  <c r="H5" i="38"/>
  <c r="G5" i="38"/>
  <c r="E5" i="38"/>
  <c r="D5" i="38"/>
  <c r="C5" i="38"/>
  <c r="X4" i="38"/>
  <c r="W4" i="38"/>
  <c r="V4" i="38"/>
  <c r="T4" i="38"/>
  <c r="S4" i="38"/>
  <c r="R4" i="38"/>
  <c r="Q4" i="38"/>
  <c r="P4" i="38"/>
  <c r="O4" i="38"/>
  <c r="N4" i="38"/>
  <c r="M4" i="38"/>
  <c r="L4" i="38"/>
  <c r="K4" i="38"/>
  <c r="J4" i="38"/>
  <c r="I4" i="38"/>
  <c r="H4" i="38"/>
  <c r="G4" i="38"/>
  <c r="E4" i="38"/>
  <c r="D4" i="38"/>
  <c r="C4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K3" i="38"/>
  <c r="J3" i="38"/>
  <c r="H3" i="38"/>
  <c r="G3" i="38"/>
  <c r="F3" i="38"/>
  <c r="E3" i="38"/>
  <c r="D3" i="38"/>
  <c r="C3" i="38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X19" i="39"/>
  <c r="X21" i="39"/>
  <c r="W19" i="39"/>
  <c r="W21" i="39"/>
  <c r="V19" i="39"/>
  <c r="V21" i="39"/>
  <c r="U19" i="39"/>
  <c r="U21" i="39"/>
  <c r="T19" i="39"/>
  <c r="T21" i="39"/>
  <c r="S19" i="39"/>
  <c r="S21" i="39"/>
  <c r="R19" i="39"/>
  <c r="R21" i="39"/>
  <c r="Q19" i="39"/>
  <c r="Q21" i="39"/>
  <c r="P19" i="39"/>
  <c r="P21" i="39"/>
  <c r="O19" i="39"/>
  <c r="O21" i="39"/>
  <c r="N19" i="39"/>
  <c r="N21" i="39"/>
  <c r="M19" i="39"/>
  <c r="M21" i="39"/>
  <c r="L19" i="39"/>
  <c r="L21" i="39"/>
  <c r="K19" i="39"/>
  <c r="K21" i="39"/>
  <c r="J19" i="39"/>
  <c r="J21" i="39"/>
  <c r="I19" i="39"/>
  <c r="I21" i="39"/>
  <c r="H19" i="39"/>
  <c r="H21" i="39"/>
  <c r="G19" i="39"/>
  <c r="G21" i="39"/>
  <c r="F19" i="39"/>
  <c r="F21" i="39"/>
  <c r="E19" i="39"/>
  <c r="E21" i="39"/>
  <c r="D19" i="39"/>
  <c r="D21" i="39"/>
  <c r="C19" i="39"/>
  <c r="C21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X19" i="8"/>
  <c r="X21" i="8"/>
  <c r="W19" i="8"/>
  <c r="W21" i="8"/>
  <c r="V19" i="8"/>
  <c r="V21" i="8"/>
  <c r="U19" i="8"/>
  <c r="U21" i="8"/>
  <c r="T19" i="8"/>
  <c r="T21" i="8"/>
  <c r="S19" i="8"/>
  <c r="S21" i="8"/>
  <c r="R19" i="8"/>
  <c r="R21" i="8"/>
  <c r="Q19" i="8"/>
  <c r="Q21" i="8"/>
  <c r="P19" i="8"/>
  <c r="P21" i="8"/>
  <c r="O19" i="8"/>
  <c r="O21" i="8"/>
  <c r="N19" i="8"/>
  <c r="N21" i="8"/>
  <c r="M19" i="8"/>
  <c r="M21" i="8"/>
  <c r="L19" i="8"/>
  <c r="L21" i="8"/>
  <c r="K19" i="8"/>
  <c r="K21" i="8"/>
  <c r="J19" i="8"/>
  <c r="J21" i="8"/>
  <c r="I19" i="8"/>
  <c r="I21" i="8"/>
  <c r="H19" i="8"/>
  <c r="H21" i="8"/>
  <c r="G19" i="8"/>
  <c r="G21" i="8"/>
  <c r="F19" i="8"/>
  <c r="F21" i="8"/>
  <c r="E19" i="8"/>
  <c r="E21" i="8"/>
  <c r="D19" i="8"/>
  <c r="D21" i="8"/>
  <c r="C19" i="8"/>
  <c r="C21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X29" i="140"/>
  <c r="W29" i="140"/>
  <c r="V29" i="140"/>
  <c r="U29" i="140"/>
  <c r="T29" i="140"/>
  <c r="S29" i="140"/>
  <c r="R29" i="140"/>
  <c r="Q29" i="140"/>
  <c r="P29" i="140"/>
  <c r="O29" i="140"/>
  <c r="N29" i="140"/>
  <c r="M29" i="140"/>
  <c r="L29" i="140"/>
  <c r="K29" i="140"/>
  <c r="J29" i="140"/>
  <c r="I29" i="140"/>
  <c r="H29" i="140"/>
  <c r="G29" i="140"/>
  <c r="F29" i="140"/>
  <c r="E29" i="140"/>
  <c r="D29" i="140"/>
  <c r="C29" i="140"/>
  <c r="X28" i="140"/>
  <c r="W28" i="140"/>
  <c r="V28" i="140"/>
  <c r="U28" i="140"/>
  <c r="T28" i="140"/>
  <c r="S28" i="140"/>
  <c r="R28" i="140"/>
  <c r="Q28" i="140"/>
  <c r="P28" i="140"/>
  <c r="O28" i="140"/>
  <c r="N28" i="140"/>
  <c r="M28" i="140"/>
  <c r="L28" i="140"/>
  <c r="K28" i="140"/>
  <c r="J28" i="140"/>
  <c r="I28" i="140"/>
  <c r="H28" i="140"/>
  <c r="G28" i="140"/>
  <c r="F28" i="140"/>
  <c r="E28" i="140"/>
  <c r="D28" i="140"/>
  <c r="C28" i="140"/>
  <c r="X27" i="140"/>
  <c r="W27" i="140"/>
  <c r="V27" i="140"/>
  <c r="U27" i="140"/>
  <c r="T27" i="140"/>
  <c r="S27" i="140"/>
  <c r="R27" i="140"/>
  <c r="Q27" i="140"/>
  <c r="P27" i="140"/>
  <c r="O27" i="140"/>
  <c r="N27" i="140"/>
  <c r="M27" i="140"/>
  <c r="L27" i="140"/>
  <c r="K27" i="140"/>
  <c r="J27" i="140"/>
  <c r="I27" i="140"/>
  <c r="H27" i="140"/>
  <c r="G27" i="140"/>
  <c r="F27" i="140"/>
  <c r="E27" i="140"/>
  <c r="D27" i="140"/>
  <c r="C27" i="140"/>
  <c r="X25" i="140"/>
  <c r="W25" i="140"/>
  <c r="V25" i="140"/>
  <c r="U25" i="140"/>
  <c r="T25" i="140"/>
  <c r="S25" i="140"/>
  <c r="R25" i="140"/>
  <c r="Q25" i="140"/>
  <c r="P25" i="140"/>
  <c r="O25" i="140"/>
  <c r="N25" i="140"/>
  <c r="M25" i="140"/>
  <c r="L25" i="140"/>
  <c r="K25" i="140"/>
  <c r="J25" i="140"/>
  <c r="I25" i="140"/>
  <c r="H25" i="140"/>
  <c r="G25" i="140"/>
  <c r="F25" i="140"/>
  <c r="E25" i="140"/>
  <c r="D25" i="140"/>
  <c r="C25" i="140"/>
  <c r="X24" i="140"/>
  <c r="W24" i="140"/>
  <c r="V24" i="140"/>
  <c r="U24" i="140"/>
  <c r="T24" i="140"/>
  <c r="S24" i="140"/>
  <c r="R24" i="140"/>
  <c r="Q24" i="140"/>
  <c r="P24" i="140"/>
  <c r="O24" i="140"/>
  <c r="N24" i="140"/>
  <c r="M24" i="140"/>
  <c r="L24" i="140"/>
  <c r="K24" i="140"/>
  <c r="J24" i="140"/>
  <c r="I24" i="140"/>
  <c r="H24" i="140"/>
  <c r="G24" i="140"/>
  <c r="F24" i="140"/>
  <c r="E24" i="140"/>
  <c r="D24" i="140"/>
  <c r="C24" i="140"/>
  <c r="X23" i="140"/>
  <c r="W23" i="140"/>
  <c r="V23" i="140"/>
  <c r="U23" i="140"/>
  <c r="T23" i="140"/>
  <c r="S23" i="140"/>
  <c r="R23" i="140"/>
  <c r="Q23" i="140"/>
  <c r="P23" i="140"/>
  <c r="O23" i="140"/>
  <c r="N23" i="140"/>
  <c r="M23" i="140"/>
  <c r="L23" i="140"/>
  <c r="K23" i="140"/>
  <c r="J23" i="140"/>
  <c r="I23" i="140"/>
  <c r="H23" i="140"/>
  <c r="G23" i="140"/>
  <c r="F23" i="140"/>
  <c r="E23" i="140"/>
  <c r="D23" i="140"/>
  <c r="C23" i="140"/>
  <c r="X20" i="140"/>
  <c r="W20" i="140"/>
  <c r="V20" i="140"/>
  <c r="U20" i="140"/>
  <c r="T20" i="140"/>
  <c r="S20" i="140"/>
  <c r="R20" i="140"/>
  <c r="Q20" i="140"/>
  <c r="P20" i="140"/>
  <c r="O20" i="140"/>
  <c r="N20" i="140"/>
  <c r="M20" i="140"/>
  <c r="L20" i="140"/>
  <c r="K20" i="140"/>
  <c r="J20" i="140"/>
  <c r="I20" i="140"/>
  <c r="H20" i="140"/>
  <c r="G20" i="140"/>
  <c r="F20" i="140"/>
  <c r="E20" i="140"/>
  <c r="D20" i="140"/>
  <c r="C20" i="140"/>
  <c r="X19" i="140"/>
  <c r="X21" i="140"/>
  <c r="W19" i="140"/>
  <c r="W21" i="140"/>
  <c r="V19" i="140"/>
  <c r="V21" i="140"/>
  <c r="U19" i="140"/>
  <c r="U21" i="140"/>
  <c r="T19" i="140"/>
  <c r="T21" i="140"/>
  <c r="S19" i="140"/>
  <c r="S21" i="140"/>
  <c r="R19" i="140"/>
  <c r="R21" i="140"/>
  <c r="Q19" i="140"/>
  <c r="Q21" i="140"/>
  <c r="P19" i="140"/>
  <c r="P21" i="140"/>
  <c r="O19" i="140"/>
  <c r="O21" i="140"/>
  <c r="N19" i="140"/>
  <c r="N21" i="140"/>
  <c r="M19" i="140"/>
  <c r="M21" i="140"/>
  <c r="L19" i="140"/>
  <c r="L21" i="140"/>
  <c r="K19" i="140"/>
  <c r="K21" i="140"/>
  <c r="J19" i="140"/>
  <c r="J21" i="140"/>
  <c r="I19" i="140"/>
  <c r="I21" i="140"/>
  <c r="H19" i="140"/>
  <c r="H21" i="140"/>
  <c r="G19" i="140"/>
  <c r="G21" i="140"/>
  <c r="F19" i="140"/>
  <c r="F21" i="140"/>
  <c r="E19" i="140"/>
  <c r="E21" i="140"/>
  <c r="D19" i="140"/>
  <c r="D21" i="140"/>
  <c r="C19" i="140"/>
  <c r="C21" i="140"/>
  <c r="X17" i="140"/>
  <c r="W17" i="140"/>
  <c r="V17" i="140"/>
  <c r="U17" i="140"/>
  <c r="T17" i="140"/>
  <c r="S17" i="140"/>
  <c r="R17" i="140"/>
  <c r="Q17" i="140"/>
  <c r="P17" i="140"/>
  <c r="O17" i="140"/>
  <c r="N17" i="140"/>
  <c r="M17" i="140"/>
  <c r="L17" i="140"/>
  <c r="K17" i="140"/>
  <c r="J17" i="140"/>
  <c r="I17" i="140"/>
  <c r="H17" i="140"/>
  <c r="G17" i="140"/>
  <c r="F17" i="140"/>
  <c r="E17" i="140"/>
  <c r="D17" i="140"/>
  <c r="C17" i="140"/>
  <c r="X16" i="140"/>
  <c r="W16" i="140"/>
  <c r="V16" i="140"/>
  <c r="U16" i="140"/>
  <c r="T16" i="140"/>
  <c r="S16" i="140"/>
  <c r="R16" i="140"/>
  <c r="Q16" i="140"/>
  <c r="P16" i="140"/>
  <c r="O16" i="140"/>
  <c r="N16" i="140"/>
  <c r="M16" i="140"/>
  <c r="L16" i="140"/>
  <c r="K16" i="140"/>
  <c r="J16" i="140"/>
  <c r="I16" i="140"/>
  <c r="H16" i="140"/>
  <c r="G16" i="140"/>
  <c r="F16" i="140"/>
  <c r="E16" i="140"/>
  <c r="D16" i="140"/>
  <c r="C16" i="140"/>
  <c r="X15" i="140"/>
  <c r="W15" i="140"/>
  <c r="V15" i="140"/>
  <c r="U15" i="140"/>
  <c r="T15" i="140"/>
  <c r="S15" i="140"/>
  <c r="R15" i="140"/>
  <c r="Q15" i="140"/>
  <c r="P15" i="140"/>
  <c r="O15" i="140"/>
  <c r="N15" i="140"/>
  <c r="M15" i="140"/>
  <c r="L15" i="140"/>
  <c r="K15" i="140"/>
  <c r="J15" i="140"/>
  <c r="I15" i="140"/>
  <c r="H15" i="140"/>
  <c r="G15" i="140"/>
  <c r="F15" i="140"/>
  <c r="E15" i="140"/>
  <c r="D15" i="140"/>
  <c r="C15" i="140"/>
  <c r="X14" i="140"/>
  <c r="W14" i="140"/>
  <c r="V14" i="140"/>
  <c r="U14" i="140"/>
  <c r="T14" i="140"/>
  <c r="S14" i="140"/>
  <c r="R14" i="140"/>
  <c r="Q14" i="140"/>
  <c r="P14" i="140"/>
  <c r="O14" i="140"/>
  <c r="N14" i="140"/>
  <c r="M14" i="140"/>
  <c r="L14" i="140"/>
  <c r="K14" i="140"/>
  <c r="J14" i="140"/>
  <c r="I14" i="140"/>
  <c r="H14" i="140"/>
  <c r="G14" i="140"/>
  <c r="F14" i="140"/>
  <c r="E14" i="140"/>
  <c r="D14" i="140"/>
  <c r="C14" i="140"/>
  <c r="X13" i="140"/>
  <c r="W13" i="140"/>
  <c r="V13" i="140"/>
  <c r="U13" i="140"/>
  <c r="T13" i="140"/>
  <c r="S13" i="140"/>
  <c r="R13" i="140"/>
  <c r="Q13" i="140"/>
  <c r="P13" i="140"/>
  <c r="O13" i="140"/>
  <c r="N13" i="140"/>
  <c r="M13" i="140"/>
  <c r="L13" i="140"/>
  <c r="K13" i="140"/>
  <c r="J13" i="140"/>
  <c r="I13" i="140"/>
  <c r="H13" i="140"/>
  <c r="G13" i="140"/>
  <c r="F13" i="140"/>
  <c r="E13" i="140"/>
  <c r="D13" i="140"/>
  <c r="C13" i="140"/>
  <c r="X12" i="140"/>
  <c r="W12" i="140"/>
  <c r="V12" i="140"/>
  <c r="U12" i="140"/>
  <c r="T12" i="140"/>
  <c r="S12" i="140"/>
  <c r="R12" i="140"/>
  <c r="Q12" i="140"/>
  <c r="P12" i="140"/>
  <c r="O12" i="140"/>
  <c r="N12" i="140"/>
  <c r="M12" i="140"/>
  <c r="L12" i="140"/>
  <c r="K12" i="140"/>
  <c r="J12" i="140"/>
  <c r="I12" i="140"/>
  <c r="H12" i="140"/>
  <c r="G12" i="140"/>
  <c r="F12" i="140"/>
  <c r="E12" i="140"/>
  <c r="D12" i="140"/>
  <c r="C12" i="140"/>
  <c r="X11" i="140"/>
  <c r="W11" i="140"/>
  <c r="V11" i="140"/>
  <c r="U11" i="140"/>
  <c r="T11" i="140"/>
  <c r="S11" i="140"/>
  <c r="R11" i="140"/>
  <c r="Q11" i="140"/>
  <c r="P11" i="140"/>
  <c r="O11" i="140"/>
  <c r="N11" i="140"/>
  <c r="M11" i="140"/>
  <c r="L11" i="140"/>
  <c r="K11" i="140"/>
  <c r="J11" i="140"/>
  <c r="I11" i="140"/>
  <c r="H11" i="140"/>
  <c r="G11" i="140"/>
  <c r="F11" i="140"/>
  <c r="E11" i="140"/>
  <c r="D11" i="140"/>
  <c r="C11" i="140"/>
  <c r="X9" i="140"/>
  <c r="W9" i="140"/>
  <c r="V9" i="140"/>
  <c r="U9" i="140"/>
  <c r="T9" i="140"/>
  <c r="S9" i="140"/>
  <c r="R9" i="140"/>
  <c r="Q9" i="140"/>
  <c r="P9" i="140"/>
  <c r="O9" i="140"/>
  <c r="N9" i="140"/>
  <c r="M9" i="140"/>
  <c r="L9" i="140"/>
  <c r="K9" i="140"/>
  <c r="J9" i="140"/>
  <c r="I9" i="140"/>
  <c r="H9" i="140"/>
  <c r="G9" i="140"/>
  <c r="F9" i="140"/>
  <c r="E9" i="140"/>
  <c r="D9" i="140"/>
  <c r="C9" i="140"/>
  <c r="X8" i="140"/>
  <c r="W8" i="140"/>
  <c r="V8" i="140"/>
  <c r="U8" i="140"/>
  <c r="T8" i="140"/>
  <c r="S8" i="140"/>
  <c r="R8" i="140"/>
  <c r="Q8" i="140"/>
  <c r="P8" i="140"/>
  <c r="O8" i="140"/>
  <c r="N8" i="140"/>
  <c r="M8" i="140"/>
  <c r="L8" i="140"/>
  <c r="K8" i="140"/>
  <c r="J8" i="140"/>
  <c r="I8" i="140"/>
  <c r="H8" i="140"/>
  <c r="G8" i="140"/>
  <c r="F8" i="140"/>
  <c r="E8" i="140"/>
  <c r="D8" i="140"/>
  <c r="C8" i="140"/>
  <c r="X7" i="140"/>
  <c r="W7" i="140"/>
  <c r="V7" i="140"/>
  <c r="U7" i="140"/>
  <c r="T7" i="140"/>
  <c r="S7" i="140"/>
  <c r="R7" i="140"/>
  <c r="Q7" i="140"/>
  <c r="P7" i="140"/>
  <c r="O7" i="140"/>
  <c r="N7" i="140"/>
  <c r="M7" i="140"/>
  <c r="L7" i="140"/>
  <c r="K7" i="140"/>
  <c r="J7" i="140"/>
  <c r="I7" i="140"/>
  <c r="H7" i="140"/>
  <c r="G7" i="140"/>
  <c r="F7" i="140"/>
  <c r="E7" i="140"/>
  <c r="D7" i="140"/>
  <c r="C7" i="140"/>
  <c r="X6" i="140"/>
  <c r="W6" i="140"/>
  <c r="V6" i="140"/>
  <c r="U6" i="140"/>
  <c r="T6" i="140"/>
  <c r="S6" i="140"/>
  <c r="R6" i="140"/>
  <c r="Q6" i="140"/>
  <c r="P6" i="140"/>
  <c r="O6" i="140"/>
  <c r="N6" i="140"/>
  <c r="M6" i="140"/>
  <c r="L6" i="140"/>
  <c r="K6" i="140"/>
  <c r="J6" i="140"/>
  <c r="I6" i="140"/>
  <c r="H6" i="140"/>
  <c r="G6" i="140"/>
  <c r="F6" i="140"/>
  <c r="E6" i="140"/>
  <c r="D6" i="140"/>
  <c r="C6" i="140"/>
  <c r="X5" i="140"/>
  <c r="W5" i="140"/>
  <c r="V5" i="140"/>
  <c r="U5" i="140"/>
  <c r="T5" i="140"/>
  <c r="S5" i="140"/>
  <c r="R5" i="140"/>
  <c r="Q5" i="140"/>
  <c r="P5" i="140"/>
  <c r="O5" i="140"/>
  <c r="N5" i="140"/>
  <c r="M5" i="140"/>
  <c r="L5" i="140"/>
  <c r="K5" i="140"/>
  <c r="J5" i="140"/>
  <c r="I5" i="140"/>
  <c r="H5" i="140"/>
  <c r="G5" i="140"/>
  <c r="F5" i="140"/>
  <c r="E5" i="140"/>
  <c r="D5" i="140"/>
  <c r="C5" i="140"/>
  <c r="X4" i="140"/>
  <c r="W4" i="140"/>
  <c r="V4" i="140"/>
  <c r="U4" i="140"/>
  <c r="T4" i="140"/>
  <c r="S4" i="140"/>
  <c r="R4" i="140"/>
  <c r="Q4" i="140"/>
  <c r="P4" i="140"/>
  <c r="O4" i="140"/>
  <c r="N4" i="140"/>
  <c r="M4" i="140"/>
  <c r="L4" i="140"/>
  <c r="K4" i="140"/>
  <c r="J4" i="140"/>
  <c r="I4" i="140"/>
  <c r="H4" i="140"/>
  <c r="G4" i="140"/>
  <c r="F4" i="140"/>
  <c r="E4" i="140"/>
  <c r="D4" i="140"/>
  <c r="C4" i="140"/>
  <c r="X3" i="140"/>
  <c r="W3" i="140"/>
  <c r="V3" i="140"/>
  <c r="U3" i="140"/>
  <c r="T3" i="140"/>
  <c r="S3" i="140"/>
  <c r="R3" i="140"/>
  <c r="Q3" i="140"/>
  <c r="P3" i="140"/>
  <c r="O3" i="140"/>
  <c r="N3" i="140"/>
  <c r="M3" i="140"/>
  <c r="L3" i="140"/>
  <c r="K3" i="140"/>
  <c r="J3" i="140"/>
  <c r="I3" i="140"/>
  <c r="H3" i="140"/>
  <c r="G3" i="140"/>
  <c r="F3" i="140"/>
  <c r="E3" i="140"/>
  <c r="D3" i="140"/>
  <c r="C3" i="140"/>
  <c r="X29" i="144"/>
  <c r="W29" i="144"/>
  <c r="V29" i="144"/>
  <c r="U29" i="144"/>
  <c r="T29" i="144"/>
  <c r="S29" i="144"/>
  <c r="R29" i="144"/>
  <c r="Q29" i="144"/>
  <c r="P29" i="144"/>
  <c r="O29" i="144"/>
  <c r="N29" i="144"/>
  <c r="M29" i="144"/>
  <c r="L29" i="144"/>
  <c r="K29" i="144"/>
  <c r="J29" i="144"/>
  <c r="I29" i="144"/>
  <c r="H29" i="144"/>
  <c r="G29" i="144"/>
  <c r="F29" i="144"/>
  <c r="E29" i="144"/>
  <c r="D29" i="144"/>
  <c r="C29" i="144"/>
  <c r="X28" i="144"/>
  <c r="W28" i="144"/>
  <c r="V28" i="144"/>
  <c r="U28" i="144"/>
  <c r="T28" i="144"/>
  <c r="S28" i="144"/>
  <c r="R28" i="144"/>
  <c r="Q28" i="144"/>
  <c r="P28" i="144"/>
  <c r="O28" i="144"/>
  <c r="N28" i="144"/>
  <c r="M28" i="144"/>
  <c r="L28" i="144"/>
  <c r="K28" i="144"/>
  <c r="J28" i="144"/>
  <c r="I28" i="144"/>
  <c r="H28" i="144"/>
  <c r="G28" i="144"/>
  <c r="F28" i="144"/>
  <c r="E28" i="144"/>
  <c r="D28" i="144"/>
  <c r="C28" i="144"/>
  <c r="X27" i="144"/>
  <c r="W27" i="144"/>
  <c r="V27" i="144"/>
  <c r="U27" i="144"/>
  <c r="T27" i="144"/>
  <c r="S27" i="144"/>
  <c r="R27" i="144"/>
  <c r="Q27" i="144"/>
  <c r="P27" i="144"/>
  <c r="O27" i="144"/>
  <c r="N27" i="144"/>
  <c r="M27" i="144"/>
  <c r="L27" i="144"/>
  <c r="K27" i="144"/>
  <c r="J27" i="144"/>
  <c r="I27" i="144"/>
  <c r="H27" i="144"/>
  <c r="G27" i="144"/>
  <c r="F27" i="144"/>
  <c r="E27" i="144"/>
  <c r="D27" i="144"/>
  <c r="C27" i="144"/>
  <c r="X25" i="144"/>
  <c r="W25" i="144"/>
  <c r="V25" i="144"/>
  <c r="U25" i="144"/>
  <c r="T25" i="144"/>
  <c r="S25" i="144"/>
  <c r="R25" i="144"/>
  <c r="Q25" i="144"/>
  <c r="P25" i="144"/>
  <c r="O25" i="144"/>
  <c r="N25" i="144"/>
  <c r="M25" i="144"/>
  <c r="L25" i="144"/>
  <c r="K25" i="144"/>
  <c r="J25" i="144"/>
  <c r="I25" i="144"/>
  <c r="H25" i="144"/>
  <c r="G25" i="144"/>
  <c r="F25" i="144"/>
  <c r="E25" i="144"/>
  <c r="D25" i="144"/>
  <c r="C25" i="144"/>
  <c r="X24" i="144"/>
  <c r="W24" i="144"/>
  <c r="V24" i="144"/>
  <c r="U24" i="144"/>
  <c r="T24" i="144"/>
  <c r="S24" i="144"/>
  <c r="R24" i="144"/>
  <c r="Q24" i="144"/>
  <c r="P24" i="144"/>
  <c r="O24" i="144"/>
  <c r="N24" i="144"/>
  <c r="M24" i="144"/>
  <c r="L24" i="144"/>
  <c r="K24" i="144"/>
  <c r="J24" i="144"/>
  <c r="I24" i="144"/>
  <c r="H24" i="144"/>
  <c r="G24" i="144"/>
  <c r="F24" i="144"/>
  <c r="E24" i="144"/>
  <c r="D24" i="144"/>
  <c r="C24" i="144"/>
  <c r="X23" i="144"/>
  <c r="W23" i="144"/>
  <c r="V23" i="144"/>
  <c r="U23" i="144"/>
  <c r="T23" i="144"/>
  <c r="S23" i="144"/>
  <c r="R23" i="144"/>
  <c r="Q23" i="144"/>
  <c r="P23" i="144"/>
  <c r="O23" i="144"/>
  <c r="N23" i="144"/>
  <c r="M23" i="144"/>
  <c r="L23" i="144"/>
  <c r="K23" i="144"/>
  <c r="J23" i="144"/>
  <c r="I23" i="144"/>
  <c r="H23" i="144"/>
  <c r="G23" i="144"/>
  <c r="F23" i="144"/>
  <c r="E23" i="144"/>
  <c r="D23" i="144"/>
  <c r="C23" i="144"/>
  <c r="X20" i="144"/>
  <c r="W20" i="144"/>
  <c r="V20" i="144"/>
  <c r="U20" i="144"/>
  <c r="T20" i="144"/>
  <c r="S20" i="144"/>
  <c r="R20" i="144"/>
  <c r="Q20" i="144"/>
  <c r="P20" i="144"/>
  <c r="O20" i="144"/>
  <c r="N20" i="144"/>
  <c r="M20" i="144"/>
  <c r="L20" i="144"/>
  <c r="K20" i="144"/>
  <c r="J20" i="144"/>
  <c r="I20" i="144"/>
  <c r="H20" i="144"/>
  <c r="G20" i="144"/>
  <c r="F20" i="144"/>
  <c r="E20" i="144"/>
  <c r="D20" i="144"/>
  <c r="C20" i="144"/>
  <c r="X19" i="144"/>
  <c r="X21" i="144"/>
  <c r="W19" i="144"/>
  <c r="W21" i="144"/>
  <c r="V19" i="144"/>
  <c r="V21" i="144"/>
  <c r="U19" i="144"/>
  <c r="U21" i="144"/>
  <c r="T19" i="144"/>
  <c r="T21" i="144"/>
  <c r="S19" i="144"/>
  <c r="S21" i="144"/>
  <c r="R19" i="144"/>
  <c r="R21" i="144"/>
  <c r="Q19" i="144"/>
  <c r="Q21" i="144"/>
  <c r="P19" i="144"/>
  <c r="P21" i="144"/>
  <c r="O19" i="144"/>
  <c r="O21" i="144"/>
  <c r="N19" i="144"/>
  <c r="N21" i="144"/>
  <c r="M19" i="144"/>
  <c r="M21" i="144"/>
  <c r="L19" i="144"/>
  <c r="L21" i="144"/>
  <c r="K19" i="144"/>
  <c r="K21" i="144"/>
  <c r="J19" i="144"/>
  <c r="J21" i="144"/>
  <c r="I19" i="144"/>
  <c r="I21" i="144"/>
  <c r="H19" i="144"/>
  <c r="H21" i="144"/>
  <c r="G19" i="144"/>
  <c r="G21" i="144"/>
  <c r="F19" i="144"/>
  <c r="F21" i="144"/>
  <c r="E19" i="144"/>
  <c r="E21" i="144"/>
  <c r="D19" i="144"/>
  <c r="D21" i="144"/>
  <c r="C19" i="144"/>
  <c r="C21" i="144"/>
  <c r="X17" i="144"/>
  <c r="W17" i="144"/>
  <c r="V17" i="144"/>
  <c r="U17" i="144"/>
  <c r="T17" i="144"/>
  <c r="S17" i="144"/>
  <c r="R17" i="144"/>
  <c r="Q17" i="144"/>
  <c r="P17" i="144"/>
  <c r="O17" i="144"/>
  <c r="N17" i="144"/>
  <c r="M17" i="144"/>
  <c r="L17" i="144"/>
  <c r="K17" i="144"/>
  <c r="J17" i="144"/>
  <c r="I17" i="144"/>
  <c r="H17" i="144"/>
  <c r="G17" i="144"/>
  <c r="F17" i="144"/>
  <c r="E17" i="144"/>
  <c r="D17" i="144"/>
  <c r="C17" i="144"/>
  <c r="X16" i="144"/>
  <c r="W16" i="144"/>
  <c r="V16" i="144"/>
  <c r="U16" i="144"/>
  <c r="T16" i="144"/>
  <c r="S16" i="144"/>
  <c r="R16" i="144"/>
  <c r="Q16" i="144"/>
  <c r="P16" i="144"/>
  <c r="O16" i="144"/>
  <c r="N16" i="144"/>
  <c r="M16" i="144"/>
  <c r="L16" i="144"/>
  <c r="K16" i="144"/>
  <c r="J16" i="144"/>
  <c r="I16" i="144"/>
  <c r="H16" i="144"/>
  <c r="G16" i="144"/>
  <c r="F16" i="144"/>
  <c r="E16" i="144"/>
  <c r="D16" i="144"/>
  <c r="C16" i="144"/>
  <c r="X15" i="144"/>
  <c r="W15" i="144"/>
  <c r="V15" i="144"/>
  <c r="U15" i="144"/>
  <c r="T15" i="144"/>
  <c r="S15" i="144"/>
  <c r="R15" i="144"/>
  <c r="Q15" i="144"/>
  <c r="P15" i="144"/>
  <c r="O15" i="144"/>
  <c r="N15" i="144"/>
  <c r="M15" i="144"/>
  <c r="L15" i="144"/>
  <c r="K15" i="144"/>
  <c r="J15" i="144"/>
  <c r="I15" i="144"/>
  <c r="H15" i="144"/>
  <c r="G15" i="144"/>
  <c r="F15" i="144"/>
  <c r="E15" i="144"/>
  <c r="D15" i="144"/>
  <c r="C15" i="144"/>
  <c r="X14" i="144"/>
  <c r="W14" i="144"/>
  <c r="V14" i="144"/>
  <c r="U14" i="144"/>
  <c r="T14" i="144"/>
  <c r="S14" i="144"/>
  <c r="R14" i="144"/>
  <c r="Q14" i="144"/>
  <c r="P14" i="144"/>
  <c r="O14" i="144"/>
  <c r="N14" i="144"/>
  <c r="M14" i="144"/>
  <c r="L14" i="144"/>
  <c r="K14" i="144"/>
  <c r="J14" i="144"/>
  <c r="I14" i="144"/>
  <c r="H14" i="144"/>
  <c r="G14" i="144"/>
  <c r="F14" i="144"/>
  <c r="E14" i="144"/>
  <c r="D14" i="144"/>
  <c r="C14" i="144"/>
  <c r="X13" i="144"/>
  <c r="W13" i="144"/>
  <c r="V13" i="144"/>
  <c r="U13" i="144"/>
  <c r="T13" i="144"/>
  <c r="S13" i="144"/>
  <c r="R13" i="144"/>
  <c r="Q13" i="144"/>
  <c r="P13" i="144"/>
  <c r="O13" i="144"/>
  <c r="N13" i="144"/>
  <c r="M13" i="144"/>
  <c r="L13" i="144"/>
  <c r="K13" i="144"/>
  <c r="J13" i="144"/>
  <c r="I13" i="144"/>
  <c r="H13" i="144"/>
  <c r="G13" i="144"/>
  <c r="F13" i="144"/>
  <c r="E13" i="144"/>
  <c r="D13" i="144"/>
  <c r="C13" i="144"/>
  <c r="X12" i="144"/>
  <c r="W12" i="144"/>
  <c r="V12" i="144"/>
  <c r="U12" i="144"/>
  <c r="T12" i="144"/>
  <c r="S12" i="144"/>
  <c r="R12" i="144"/>
  <c r="Q12" i="144"/>
  <c r="P12" i="144"/>
  <c r="O12" i="144"/>
  <c r="N12" i="144"/>
  <c r="M12" i="144"/>
  <c r="L12" i="144"/>
  <c r="K12" i="144"/>
  <c r="J12" i="144"/>
  <c r="I12" i="144"/>
  <c r="H12" i="144"/>
  <c r="G12" i="144"/>
  <c r="F12" i="144"/>
  <c r="E12" i="144"/>
  <c r="D12" i="144"/>
  <c r="C12" i="144"/>
  <c r="X11" i="144"/>
  <c r="W11" i="144"/>
  <c r="V11" i="144"/>
  <c r="U11" i="144"/>
  <c r="T11" i="144"/>
  <c r="S11" i="144"/>
  <c r="R11" i="144"/>
  <c r="Q11" i="144"/>
  <c r="P11" i="144"/>
  <c r="O11" i="144"/>
  <c r="N11" i="144"/>
  <c r="M11" i="144"/>
  <c r="L11" i="144"/>
  <c r="K11" i="144"/>
  <c r="J11" i="144"/>
  <c r="I11" i="144"/>
  <c r="H11" i="144"/>
  <c r="G11" i="144"/>
  <c r="F11" i="144"/>
  <c r="E11" i="144"/>
  <c r="D11" i="144"/>
  <c r="C11" i="144"/>
  <c r="X9" i="144"/>
  <c r="W9" i="144"/>
  <c r="V9" i="144"/>
  <c r="U9" i="144"/>
  <c r="T9" i="144"/>
  <c r="S9" i="144"/>
  <c r="R9" i="144"/>
  <c r="Q9" i="144"/>
  <c r="P9" i="144"/>
  <c r="O9" i="144"/>
  <c r="N9" i="144"/>
  <c r="M9" i="144"/>
  <c r="L9" i="144"/>
  <c r="K9" i="144"/>
  <c r="J9" i="144"/>
  <c r="I9" i="144"/>
  <c r="H9" i="144"/>
  <c r="G9" i="144"/>
  <c r="F9" i="144"/>
  <c r="E9" i="144"/>
  <c r="D9" i="144"/>
  <c r="C9" i="144"/>
  <c r="X8" i="144"/>
  <c r="W8" i="144"/>
  <c r="V8" i="144"/>
  <c r="U8" i="144"/>
  <c r="T8" i="144"/>
  <c r="S8" i="144"/>
  <c r="R8" i="144"/>
  <c r="Q8" i="144"/>
  <c r="P8" i="144"/>
  <c r="O8" i="144"/>
  <c r="N8" i="144"/>
  <c r="M8" i="144"/>
  <c r="L8" i="144"/>
  <c r="K8" i="144"/>
  <c r="J8" i="144"/>
  <c r="I8" i="144"/>
  <c r="H8" i="144"/>
  <c r="G8" i="144"/>
  <c r="F8" i="144"/>
  <c r="E8" i="144"/>
  <c r="D8" i="144"/>
  <c r="C8" i="144"/>
  <c r="X7" i="144"/>
  <c r="W7" i="144"/>
  <c r="V7" i="144"/>
  <c r="U7" i="144"/>
  <c r="T7" i="144"/>
  <c r="S7" i="144"/>
  <c r="R7" i="144"/>
  <c r="Q7" i="144"/>
  <c r="P7" i="144"/>
  <c r="O7" i="144"/>
  <c r="N7" i="144"/>
  <c r="M7" i="144"/>
  <c r="L7" i="144"/>
  <c r="K7" i="144"/>
  <c r="J7" i="144"/>
  <c r="I7" i="144"/>
  <c r="H7" i="144"/>
  <c r="G7" i="144"/>
  <c r="F7" i="144"/>
  <c r="E7" i="144"/>
  <c r="D7" i="144"/>
  <c r="C7" i="144"/>
  <c r="X6" i="144"/>
  <c r="W6" i="144"/>
  <c r="V6" i="144"/>
  <c r="U6" i="144"/>
  <c r="T6" i="144"/>
  <c r="S6" i="144"/>
  <c r="R6" i="144"/>
  <c r="Q6" i="144"/>
  <c r="P6" i="144"/>
  <c r="O6" i="144"/>
  <c r="N6" i="144"/>
  <c r="M6" i="144"/>
  <c r="L6" i="144"/>
  <c r="K6" i="144"/>
  <c r="J6" i="144"/>
  <c r="I6" i="144"/>
  <c r="H6" i="144"/>
  <c r="G6" i="144"/>
  <c r="F6" i="144"/>
  <c r="E6" i="144"/>
  <c r="D6" i="144"/>
  <c r="C6" i="144"/>
  <c r="X5" i="144"/>
  <c r="W5" i="144"/>
  <c r="V5" i="144"/>
  <c r="U5" i="144"/>
  <c r="T5" i="144"/>
  <c r="S5" i="144"/>
  <c r="R5" i="144"/>
  <c r="Q5" i="144"/>
  <c r="P5" i="144"/>
  <c r="O5" i="144"/>
  <c r="N5" i="144"/>
  <c r="M5" i="144"/>
  <c r="L5" i="144"/>
  <c r="K5" i="144"/>
  <c r="J5" i="144"/>
  <c r="I5" i="144"/>
  <c r="H5" i="144"/>
  <c r="G5" i="144"/>
  <c r="F5" i="144"/>
  <c r="E5" i="144"/>
  <c r="D5" i="144"/>
  <c r="C5" i="144"/>
  <c r="X4" i="144"/>
  <c r="W4" i="144"/>
  <c r="V4" i="144"/>
  <c r="U4" i="144"/>
  <c r="T4" i="144"/>
  <c r="S4" i="144"/>
  <c r="R4" i="144"/>
  <c r="Q4" i="144"/>
  <c r="P4" i="144"/>
  <c r="O4" i="144"/>
  <c r="N4" i="144"/>
  <c r="M4" i="144"/>
  <c r="L4" i="144"/>
  <c r="K4" i="144"/>
  <c r="J4" i="144"/>
  <c r="I4" i="144"/>
  <c r="H4" i="144"/>
  <c r="G4" i="144"/>
  <c r="F4" i="144"/>
  <c r="E4" i="144"/>
  <c r="D4" i="144"/>
  <c r="C4" i="144"/>
  <c r="X3" i="144"/>
  <c r="W3" i="144"/>
  <c r="V3" i="144"/>
  <c r="U3" i="144"/>
  <c r="T3" i="144"/>
  <c r="S3" i="144"/>
  <c r="R3" i="144"/>
  <c r="Q3" i="144"/>
  <c r="P3" i="144"/>
  <c r="O3" i="144"/>
  <c r="N3" i="144"/>
  <c r="M3" i="144"/>
  <c r="L3" i="144"/>
  <c r="K3" i="144"/>
  <c r="J3" i="144"/>
  <c r="I3" i="144"/>
  <c r="H3" i="144"/>
  <c r="G3" i="144"/>
  <c r="F3" i="144"/>
  <c r="E3" i="144"/>
  <c r="D3" i="144"/>
  <c r="C3" i="14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X19" i="24"/>
  <c r="X21" i="24"/>
  <c r="W19" i="24"/>
  <c r="W21" i="24"/>
  <c r="V19" i="24"/>
  <c r="V21" i="24"/>
  <c r="U19" i="24"/>
  <c r="U21" i="24"/>
  <c r="T19" i="24"/>
  <c r="T21" i="24"/>
  <c r="S19" i="24"/>
  <c r="S21" i="24"/>
  <c r="R19" i="24"/>
  <c r="R21" i="24"/>
  <c r="Q19" i="24"/>
  <c r="Q21" i="24"/>
  <c r="P19" i="24"/>
  <c r="P21" i="24"/>
  <c r="O19" i="24"/>
  <c r="O21" i="24"/>
  <c r="N19" i="24"/>
  <c r="N21" i="24"/>
  <c r="M19" i="24"/>
  <c r="M21" i="24"/>
  <c r="L19" i="24"/>
  <c r="L21" i="24"/>
  <c r="K19" i="24"/>
  <c r="K21" i="24"/>
  <c r="J19" i="24"/>
  <c r="J21" i="24"/>
  <c r="I19" i="24"/>
  <c r="I21" i="24"/>
  <c r="H19" i="24"/>
  <c r="H21" i="24"/>
  <c r="G19" i="24"/>
  <c r="G21" i="24"/>
  <c r="F19" i="24"/>
  <c r="F21" i="24"/>
  <c r="E19" i="24"/>
  <c r="E21" i="24"/>
  <c r="D19" i="24"/>
  <c r="D21" i="24"/>
  <c r="C19" i="24"/>
  <c r="C21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E7" i="24"/>
  <c r="D7" i="24"/>
  <c r="C7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E6" i="24"/>
  <c r="D6" i="24"/>
  <c r="C6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E5" i="24"/>
  <c r="D5" i="24"/>
  <c r="C5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C24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X19" i="40"/>
  <c r="X21" i="40"/>
  <c r="W19" i="40"/>
  <c r="W21" i="40"/>
  <c r="V19" i="40"/>
  <c r="V21" i="40"/>
  <c r="U19" i="40"/>
  <c r="U21" i="40"/>
  <c r="T19" i="40"/>
  <c r="T21" i="40"/>
  <c r="S19" i="40"/>
  <c r="S21" i="40"/>
  <c r="R19" i="40"/>
  <c r="R21" i="40"/>
  <c r="Q19" i="40"/>
  <c r="Q21" i="40"/>
  <c r="P19" i="40"/>
  <c r="P21" i="40"/>
  <c r="O19" i="40"/>
  <c r="O21" i="40"/>
  <c r="N19" i="40"/>
  <c r="N21" i="40"/>
  <c r="M19" i="40"/>
  <c r="M21" i="40"/>
  <c r="L19" i="40"/>
  <c r="L21" i="40"/>
  <c r="K19" i="40"/>
  <c r="K21" i="40"/>
  <c r="J19" i="40"/>
  <c r="J21" i="40"/>
  <c r="I19" i="40"/>
  <c r="I21" i="40"/>
  <c r="H19" i="40"/>
  <c r="H21" i="40"/>
  <c r="G19" i="40"/>
  <c r="G21" i="40"/>
  <c r="F19" i="40"/>
  <c r="F21" i="40"/>
  <c r="E19" i="40"/>
  <c r="E21" i="40"/>
  <c r="D19" i="40"/>
  <c r="D21" i="40"/>
  <c r="C19" i="40"/>
  <c r="C21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L17" i="40"/>
  <c r="K17" i="40"/>
  <c r="J17" i="40"/>
  <c r="I17" i="40"/>
  <c r="H17" i="40"/>
  <c r="G17" i="40"/>
  <c r="F17" i="40"/>
  <c r="E17" i="40"/>
  <c r="D17" i="40"/>
  <c r="C17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D16" i="40"/>
  <c r="C16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E15" i="40"/>
  <c r="D15" i="40"/>
  <c r="C15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E13" i="40"/>
  <c r="D13" i="40"/>
  <c r="C13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G12" i="40"/>
  <c r="F12" i="40"/>
  <c r="E12" i="40"/>
  <c r="D12" i="40"/>
  <c r="C12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G11" i="40"/>
  <c r="F11" i="40"/>
  <c r="E11" i="40"/>
  <c r="D11" i="40"/>
  <c r="C11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G7" i="40"/>
  <c r="F7" i="40"/>
  <c r="E7" i="40"/>
  <c r="D7" i="40"/>
  <c r="C7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H6" i="40"/>
  <c r="G6" i="40"/>
  <c r="F6" i="40"/>
  <c r="E6" i="40"/>
  <c r="D6" i="40"/>
  <c r="C6" i="40"/>
  <c r="X5" i="40"/>
  <c r="W5" i="40"/>
  <c r="V5" i="40"/>
  <c r="U5" i="40"/>
  <c r="T5" i="40"/>
  <c r="S5" i="40"/>
  <c r="R5" i="40"/>
  <c r="Q5" i="40"/>
  <c r="P5" i="40"/>
  <c r="O5" i="40"/>
  <c r="N5" i="40"/>
  <c r="M5" i="40"/>
  <c r="L5" i="40"/>
  <c r="K5" i="40"/>
  <c r="J5" i="40"/>
  <c r="I5" i="40"/>
  <c r="H5" i="40"/>
  <c r="G5" i="40"/>
  <c r="F5" i="40"/>
  <c r="E5" i="40"/>
  <c r="D5" i="40"/>
  <c r="C5" i="40"/>
  <c r="X4" i="40"/>
  <c r="W4" i="40"/>
  <c r="V4" i="40"/>
  <c r="U4" i="40"/>
  <c r="T4" i="40"/>
  <c r="S4" i="40"/>
  <c r="R4" i="40"/>
  <c r="Q4" i="40"/>
  <c r="P4" i="40"/>
  <c r="O4" i="40"/>
  <c r="N4" i="40"/>
  <c r="M4" i="40"/>
  <c r="L4" i="40"/>
  <c r="K4" i="40"/>
  <c r="J4" i="40"/>
  <c r="I4" i="40"/>
  <c r="H4" i="40"/>
  <c r="G4" i="40"/>
  <c r="F4" i="40"/>
  <c r="E4" i="40"/>
  <c r="D4" i="40"/>
  <c r="C4" i="40"/>
  <c r="X3" i="40"/>
  <c r="W3" i="40"/>
  <c r="V3" i="40"/>
  <c r="U3" i="40"/>
  <c r="T3" i="40"/>
  <c r="S3" i="40"/>
  <c r="R3" i="40"/>
  <c r="Q3" i="40"/>
  <c r="P3" i="40"/>
  <c r="O3" i="40"/>
  <c r="N3" i="40"/>
  <c r="M3" i="40"/>
  <c r="L3" i="40"/>
  <c r="K3" i="40"/>
  <c r="J3" i="40"/>
  <c r="I3" i="40"/>
  <c r="H3" i="40"/>
  <c r="G3" i="40"/>
  <c r="F3" i="40"/>
  <c r="E3" i="40"/>
  <c r="D3" i="40"/>
  <c r="C3" i="40"/>
  <c r="X29" i="139"/>
  <c r="W29" i="139"/>
  <c r="V29" i="139"/>
  <c r="U29" i="139"/>
  <c r="T29" i="139"/>
  <c r="S29" i="139"/>
  <c r="R29" i="139"/>
  <c r="Q29" i="139"/>
  <c r="P29" i="139"/>
  <c r="O29" i="139"/>
  <c r="N29" i="139"/>
  <c r="M29" i="139"/>
  <c r="L29" i="139"/>
  <c r="K29" i="139"/>
  <c r="J29" i="139"/>
  <c r="I29" i="139"/>
  <c r="H29" i="139"/>
  <c r="G29" i="139"/>
  <c r="F29" i="139"/>
  <c r="E29" i="139"/>
  <c r="D29" i="139"/>
  <c r="C29" i="139"/>
  <c r="X28" i="139"/>
  <c r="W28" i="139"/>
  <c r="V28" i="139"/>
  <c r="U28" i="139"/>
  <c r="T28" i="139"/>
  <c r="S28" i="139"/>
  <c r="R28" i="139"/>
  <c r="Q28" i="139"/>
  <c r="P28" i="139"/>
  <c r="O28" i="139"/>
  <c r="N28" i="139"/>
  <c r="M28" i="139"/>
  <c r="L28" i="139"/>
  <c r="K28" i="139"/>
  <c r="J28" i="139"/>
  <c r="I28" i="139"/>
  <c r="H28" i="139"/>
  <c r="G28" i="139"/>
  <c r="F28" i="139"/>
  <c r="E28" i="139"/>
  <c r="D28" i="139"/>
  <c r="C28" i="139"/>
  <c r="X27" i="139"/>
  <c r="W27" i="139"/>
  <c r="V27" i="139"/>
  <c r="U27" i="139"/>
  <c r="T27" i="139"/>
  <c r="S27" i="139"/>
  <c r="R27" i="139"/>
  <c r="Q27" i="139"/>
  <c r="P27" i="139"/>
  <c r="O27" i="139"/>
  <c r="N27" i="139"/>
  <c r="M27" i="139"/>
  <c r="L27" i="139"/>
  <c r="K27" i="139"/>
  <c r="J27" i="139"/>
  <c r="I27" i="139"/>
  <c r="H27" i="139"/>
  <c r="G27" i="139"/>
  <c r="F27" i="139"/>
  <c r="E27" i="139"/>
  <c r="D27" i="139"/>
  <c r="C27" i="139"/>
  <c r="X25" i="139"/>
  <c r="W25" i="139"/>
  <c r="V25" i="139"/>
  <c r="U25" i="139"/>
  <c r="T25" i="139"/>
  <c r="S25" i="139"/>
  <c r="R25" i="139"/>
  <c r="Q25" i="139"/>
  <c r="P25" i="139"/>
  <c r="O25" i="139"/>
  <c r="N25" i="139"/>
  <c r="M25" i="139"/>
  <c r="L25" i="139"/>
  <c r="K25" i="139"/>
  <c r="J25" i="139"/>
  <c r="I25" i="139"/>
  <c r="H25" i="139"/>
  <c r="G25" i="139"/>
  <c r="F25" i="139"/>
  <c r="E25" i="139"/>
  <c r="D25" i="139"/>
  <c r="C25" i="139"/>
  <c r="X24" i="139"/>
  <c r="W24" i="139"/>
  <c r="V24" i="139"/>
  <c r="U24" i="139"/>
  <c r="T24" i="139"/>
  <c r="S24" i="139"/>
  <c r="R24" i="139"/>
  <c r="Q24" i="139"/>
  <c r="P24" i="139"/>
  <c r="O24" i="139"/>
  <c r="N24" i="139"/>
  <c r="M24" i="139"/>
  <c r="L24" i="139"/>
  <c r="K24" i="139"/>
  <c r="J24" i="139"/>
  <c r="I24" i="139"/>
  <c r="H24" i="139"/>
  <c r="G24" i="139"/>
  <c r="F24" i="139"/>
  <c r="E24" i="139"/>
  <c r="D24" i="139"/>
  <c r="C24" i="139"/>
  <c r="X23" i="139"/>
  <c r="W23" i="139"/>
  <c r="V23" i="139"/>
  <c r="U23" i="139"/>
  <c r="T23" i="139"/>
  <c r="S23" i="139"/>
  <c r="R23" i="139"/>
  <c r="Q23" i="139"/>
  <c r="P23" i="139"/>
  <c r="O23" i="139"/>
  <c r="N23" i="139"/>
  <c r="M23" i="139"/>
  <c r="L23" i="139"/>
  <c r="K23" i="139"/>
  <c r="J23" i="139"/>
  <c r="I23" i="139"/>
  <c r="H23" i="139"/>
  <c r="G23" i="139"/>
  <c r="F23" i="139"/>
  <c r="E23" i="139"/>
  <c r="D23" i="139"/>
  <c r="C23" i="139"/>
  <c r="X20" i="139"/>
  <c r="W20" i="139"/>
  <c r="V20" i="139"/>
  <c r="U20" i="139"/>
  <c r="T20" i="139"/>
  <c r="S20" i="139"/>
  <c r="R20" i="139"/>
  <c r="Q20" i="139"/>
  <c r="P20" i="139"/>
  <c r="O20" i="139"/>
  <c r="N20" i="139"/>
  <c r="M20" i="139"/>
  <c r="L20" i="139"/>
  <c r="K20" i="139"/>
  <c r="J20" i="139"/>
  <c r="I20" i="139"/>
  <c r="H20" i="139"/>
  <c r="G20" i="139"/>
  <c r="F20" i="139"/>
  <c r="E20" i="139"/>
  <c r="D20" i="139"/>
  <c r="C20" i="139"/>
  <c r="X19" i="139"/>
  <c r="X21" i="139"/>
  <c r="W19" i="139"/>
  <c r="W21" i="139"/>
  <c r="V19" i="139"/>
  <c r="V21" i="139"/>
  <c r="U19" i="139"/>
  <c r="U21" i="139"/>
  <c r="T19" i="139"/>
  <c r="T21" i="139"/>
  <c r="S19" i="139"/>
  <c r="S21" i="139"/>
  <c r="R19" i="139"/>
  <c r="R21" i="139"/>
  <c r="Q19" i="139"/>
  <c r="Q21" i="139"/>
  <c r="P19" i="139"/>
  <c r="P21" i="139"/>
  <c r="O19" i="139"/>
  <c r="O21" i="139"/>
  <c r="N19" i="139"/>
  <c r="N21" i="139"/>
  <c r="M19" i="139"/>
  <c r="M21" i="139"/>
  <c r="L19" i="139"/>
  <c r="L21" i="139"/>
  <c r="K19" i="139"/>
  <c r="K21" i="139"/>
  <c r="J19" i="139"/>
  <c r="J21" i="139"/>
  <c r="I19" i="139"/>
  <c r="I21" i="139"/>
  <c r="H19" i="139"/>
  <c r="H21" i="139"/>
  <c r="G19" i="139"/>
  <c r="G21" i="139"/>
  <c r="F19" i="139"/>
  <c r="F21" i="139"/>
  <c r="E19" i="139"/>
  <c r="E21" i="139"/>
  <c r="D19" i="139"/>
  <c r="D21" i="139"/>
  <c r="C19" i="139"/>
  <c r="C21" i="139"/>
  <c r="X17" i="139"/>
  <c r="W17" i="139"/>
  <c r="V17" i="139"/>
  <c r="U17" i="139"/>
  <c r="T17" i="139"/>
  <c r="S17" i="139"/>
  <c r="R17" i="139"/>
  <c r="Q17" i="139"/>
  <c r="P17" i="139"/>
  <c r="O17" i="139"/>
  <c r="N17" i="139"/>
  <c r="M17" i="139"/>
  <c r="L17" i="139"/>
  <c r="K17" i="139"/>
  <c r="J17" i="139"/>
  <c r="I17" i="139"/>
  <c r="H17" i="139"/>
  <c r="G17" i="139"/>
  <c r="F17" i="139"/>
  <c r="E17" i="139"/>
  <c r="D17" i="139"/>
  <c r="C17" i="139"/>
  <c r="X16" i="139"/>
  <c r="W16" i="139"/>
  <c r="V16" i="139"/>
  <c r="U16" i="139"/>
  <c r="T16" i="139"/>
  <c r="S16" i="139"/>
  <c r="R16" i="139"/>
  <c r="Q16" i="139"/>
  <c r="P16" i="139"/>
  <c r="O16" i="139"/>
  <c r="N16" i="139"/>
  <c r="M16" i="139"/>
  <c r="L16" i="139"/>
  <c r="K16" i="139"/>
  <c r="J16" i="139"/>
  <c r="I16" i="139"/>
  <c r="H16" i="139"/>
  <c r="G16" i="139"/>
  <c r="F16" i="139"/>
  <c r="E16" i="139"/>
  <c r="D16" i="139"/>
  <c r="C16" i="139"/>
  <c r="X15" i="139"/>
  <c r="W15" i="139"/>
  <c r="V15" i="139"/>
  <c r="U15" i="139"/>
  <c r="T15" i="139"/>
  <c r="S15" i="139"/>
  <c r="R15" i="139"/>
  <c r="Q15" i="139"/>
  <c r="P15" i="139"/>
  <c r="O15" i="139"/>
  <c r="N15" i="139"/>
  <c r="M15" i="139"/>
  <c r="L15" i="139"/>
  <c r="K15" i="139"/>
  <c r="J15" i="139"/>
  <c r="I15" i="139"/>
  <c r="H15" i="139"/>
  <c r="G15" i="139"/>
  <c r="F15" i="139"/>
  <c r="E15" i="139"/>
  <c r="D15" i="139"/>
  <c r="C15" i="139"/>
  <c r="X14" i="139"/>
  <c r="W14" i="139"/>
  <c r="V14" i="139"/>
  <c r="U14" i="139"/>
  <c r="T14" i="139"/>
  <c r="S14" i="139"/>
  <c r="R14" i="139"/>
  <c r="Q14" i="139"/>
  <c r="P14" i="139"/>
  <c r="O14" i="139"/>
  <c r="N14" i="139"/>
  <c r="M14" i="139"/>
  <c r="L14" i="139"/>
  <c r="K14" i="139"/>
  <c r="J14" i="139"/>
  <c r="I14" i="139"/>
  <c r="H14" i="139"/>
  <c r="G14" i="139"/>
  <c r="F14" i="139"/>
  <c r="E14" i="139"/>
  <c r="D14" i="139"/>
  <c r="C14" i="139"/>
  <c r="X13" i="139"/>
  <c r="W13" i="139"/>
  <c r="V13" i="139"/>
  <c r="U13" i="139"/>
  <c r="T13" i="139"/>
  <c r="S13" i="139"/>
  <c r="R13" i="139"/>
  <c r="Q13" i="139"/>
  <c r="P13" i="139"/>
  <c r="O13" i="139"/>
  <c r="N13" i="139"/>
  <c r="M13" i="139"/>
  <c r="L13" i="139"/>
  <c r="K13" i="139"/>
  <c r="J13" i="139"/>
  <c r="I13" i="139"/>
  <c r="H13" i="139"/>
  <c r="G13" i="139"/>
  <c r="F13" i="139"/>
  <c r="E13" i="139"/>
  <c r="D13" i="139"/>
  <c r="C13" i="139"/>
  <c r="X12" i="139"/>
  <c r="W12" i="139"/>
  <c r="V12" i="139"/>
  <c r="U12" i="139"/>
  <c r="T12" i="139"/>
  <c r="S12" i="139"/>
  <c r="R12" i="139"/>
  <c r="Q12" i="139"/>
  <c r="P12" i="139"/>
  <c r="O12" i="139"/>
  <c r="N12" i="139"/>
  <c r="M12" i="139"/>
  <c r="L12" i="139"/>
  <c r="K12" i="139"/>
  <c r="J12" i="139"/>
  <c r="I12" i="139"/>
  <c r="H12" i="139"/>
  <c r="G12" i="139"/>
  <c r="F12" i="139"/>
  <c r="E12" i="139"/>
  <c r="D12" i="139"/>
  <c r="C12" i="139"/>
  <c r="X11" i="139"/>
  <c r="W11" i="139"/>
  <c r="V11" i="139"/>
  <c r="U11" i="139"/>
  <c r="T11" i="139"/>
  <c r="S11" i="139"/>
  <c r="R11" i="139"/>
  <c r="Q11" i="139"/>
  <c r="P11" i="139"/>
  <c r="O11" i="139"/>
  <c r="N11" i="139"/>
  <c r="M11" i="139"/>
  <c r="L11" i="139"/>
  <c r="K11" i="139"/>
  <c r="J11" i="139"/>
  <c r="I11" i="139"/>
  <c r="H11" i="139"/>
  <c r="G11" i="139"/>
  <c r="F11" i="139"/>
  <c r="E11" i="139"/>
  <c r="D11" i="139"/>
  <c r="C11" i="139"/>
  <c r="X9" i="139"/>
  <c r="W9" i="139"/>
  <c r="V9" i="139"/>
  <c r="U9" i="139"/>
  <c r="T9" i="139"/>
  <c r="S9" i="139"/>
  <c r="R9" i="139"/>
  <c r="Q9" i="139"/>
  <c r="P9" i="139"/>
  <c r="O9" i="139"/>
  <c r="N9" i="139"/>
  <c r="M9" i="139"/>
  <c r="L9" i="139"/>
  <c r="K9" i="139"/>
  <c r="J9" i="139"/>
  <c r="I9" i="139"/>
  <c r="H9" i="139"/>
  <c r="G9" i="139"/>
  <c r="F9" i="139"/>
  <c r="E9" i="139"/>
  <c r="D9" i="139"/>
  <c r="C9" i="139"/>
  <c r="X8" i="139"/>
  <c r="W8" i="139"/>
  <c r="V8" i="139"/>
  <c r="U8" i="139"/>
  <c r="T8" i="139"/>
  <c r="S8" i="139"/>
  <c r="R8" i="139"/>
  <c r="Q8" i="139"/>
  <c r="P8" i="139"/>
  <c r="O8" i="139"/>
  <c r="N8" i="139"/>
  <c r="M8" i="139"/>
  <c r="L8" i="139"/>
  <c r="K8" i="139"/>
  <c r="J8" i="139"/>
  <c r="I8" i="139"/>
  <c r="H8" i="139"/>
  <c r="G8" i="139"/>
  <c r="F8" i="139"/>
  <c r="E8" i="139"/>
  <c r="D8" i="139"/>
  <c r="C8" i="139"/>
  <c r="X7" i="139"/>
  <c r="W7" i="139"/>
  <c r="V7" i="139"/>
  <c r="U7" i="139"/>
  <c r="T7" i="139"/>
  <c r="S7" i="139"/>
  <c r="R7" i="139"/>
  <c r="Q7" i="139"/>
  <c r="P7" i="139"/>
  <c r="O7" i="139"/>
  <c r="N7" i="139"/>
  <c r="M7" i="139"/>
  <c r="L7" i="139"/>
  <c r="K7" i="139"/>
  <c r="J7" i="139"/>
  <c r="I7" i="139"/>
  <c r="H7" i="139"/>
  <c r="G7" i="139"/>
  <c r="F7" i="139"/>
  <c r="E7" i="139"/>
  <c r="D7" i="139"/>
  <c r="C7" i="139"/>
  <c r="X6" i="139"/>
  <c r="W6" i="139"/>
  <c r="V6" i="139"/>
  <c r="U6" i="139"/>
  <c r="T6" i="139"/>
  <c r="S6" i="139"/>
  <c r="R6" i="139"/>
  <c r="Q6" i="139"/>
  <c r="P6" i="139"/>
  <c r="O6" i="139"/>
  <c r="N6" i="139"/>
  <c r="M6" i="139"/>
  <c r="L6" i="139"/>
  <c r="K6" i="139"/>
  <c r="J6" i="139"/>
  <c r="I6" i="139"/>
  <c r="H6" i="139"/>
  <c r="G6" i="139"/>
  <c r="F6" i="139"/>
  <c r="E6" i="139"/>
  <c r="D6" i="139"/>
  <c r="C6" i="139"/>
  <c r="X5" i="139"/>
  <c r="W5" i="139"/>
  <c r="V5" i="139"/>
  <c r="U5" i="139"/>
  <c r="T5" i="139"/>
  <c r="S5" i="139"/>
  <c r="R5" i="139"/>
  <c r="Q5" i="139"/>
  <c r="P5" i="139"/>
  <c r="O5" i="139"/>
  <c r="N5" i="139"/>
  <c r="M5" i="139"/>
  <c r="L5" i="139"/>
  <c r="K5" i="139"/>
  <c r="J5" i="139"/>
  <c r="I5" i="139"/>
  <c r="H5" i="139"/>
  <c r="G5" i="139"/>
  <c r="F5" i="139"/>
  <c r="E5" i="139"/>
  <c r="D5" i="139"/>
  <c r="C5" i="139"/>
  <c r="X4" i="139"/>
  <c r="W4" i="139"/>
  <c r="V4" i="139"/>
  <c r="U4" i="139"/>
  <c r="T4" i="139"/>
  <c r="S4" i="139"/>
  <c r="R4" i="139"/>
  <c r="Q4" i="139"/>
  <c r="P4" i="139"/>
  <c r="O4" i="139"/>
  <c r="N4" i="139"/>
  <c r="M4" i="139"/>
  <c r="L4" i="139"/>
  <c r="K4" i="139"/>
  <c r="J4" i="139"/>
  <c r="I4" i="139"/>
  <c r="H4" i="139"/>
  <c r="G4" i="139"/>
  <c r="F4" i="139"/>
  <c r="E4" i="139"/>
  <c r="D4" i="139"/>
  <c r="C4" i="139"/>
  <c r="X3" i="139"/>
  <c r="W3" i="139"/>
  <c r="V3" i="139"/>
  <c r="U3" i="139"/>
  <c r="T3" i="139"/>
  <c r="S3" i="139"/>
  <c r="R3" i="139"/>
  <c r="Q3" i="139"/>
  <c r="P3" i="139"/>
  <c r="O3" i="139"/>
  <c r="N3" i="139"/>
  <c r="M3" i="139"/>
  <c r="L3" i="139"/>
  <c r="K3" i="139"/>
  <c r="J3" i="139"/>
  <c r="I3" i="139"/>
  <c r="H3" i="139"/>
  <c r="G3" i="139"/>
  <c r="F3" i="139"/>
  <c r="E3" i="139"/>
  <c r="D3" i="139"/>
  <c r="C3" i="139"/>
  <c r="X29" i="137"/>
  <c r="W29" i="137"/>
  <c r="V29" i="137"/>
  <c r="U29" i="137"/>
  <c r="T29" i="137"/>
  <c r="S29" i="137"/>
  <c r="R29" i="137"/>
  <c r="Q29" i="137"/>
  <c r="P29" i="137"/>
  <c r="O29" i="137"/>
  <c r="N29" i="137"/>
  <c r="M29" i="137"/>
  <c r="L29" i="137"/>
  <c r="K29" i="137"/>
  <c r="J29" i="137"/>
  <c r="I29" i="137"/>
  <c r="H29" i="137"/>
  <c r="G29" i="137"/>
  <c r="F29" i="137"/>
  <c r="E29" i="137"/>
  <c r="D29" i="137"/>
  <c r="C29" i="137"/>
  <c r="X28" i="137"/>
  <c r="W28" i="137"/>
  <c r="V28" i="137"/>
  <c r="U28" i="137"/>
  <c r="T28" i="137"/>
  <c r="S28" i="137"/>
  <c r="R28" i="137"/>
  <c r="Q28" i="137"/>
  <c r="P28" i="137"/>
  <c r="O28" i="137"/>
  <c r="N28" i="137"/>
  <c r="M28" i="137"/>
  <c r="L28" i="137"/>
  <c r="K28" i="137"/>
  <c r="J28" i="137"/>
  <c r="I28" i="137"/>
  <c r="H28" i="137"/>
  <c r="G28" i="137"/>
  <c r="F28" i="137"/>
  <c r="E28" i="137"/>
  <c r="D28" i="137"/>
  <c r="C28" i="137"/>
  <c r="X27" i="137"/>
  <c r="W27" i="137"/>
  <c r="V27" i="137"/>
  <c r="U27" i="137"/>
  <c r="T27" i="137"/>
  <c r="S27" i="137"/>
  <c r="R27" i="137"/>
  <c r="Q27" i="137"/>
  <c r="P27" i="137"/>
  <c r="O27" i="137"/>
  <c r="N27" i="137"/>
  <c r="M27" i="137"/>
  <c r="L27" i="137"/>
  <c r="K27" i="137"/>
  <c r="J27" i="137"/>
  <c r="I27" i="137"/>
  <c r="H27" i="137"/>
  <c r="G27" i="137"/>
  <c r="F27" i="137"/>
  <c r="E27" i="137"/>
  <c r="D27" i="137"/>
  <c r="C27" i="137"/>
  <c r="X25" i="137"/>
  <c r="W25" i="137"/>
  <c r="V25" i="137"/>
  <c r="U25" i="137"/>
  <c r="T25" i="137"/>
  <c r="S25" i="137"/>
  <c r="R25" i="137"/>
  <c r="Q25" i="137"/>
  <c r="P25" i="137"/>
  <c r="O25" i="137"/>
  <c r="N25" i="137"/>
  <c r="M25" i="137"/>
  <c r="L25" i="137"/>
  <c r="K25" i="137"/>
  <c r="J25" i="137"/>
  <c r="I25" i="137"/>
  <c r="H25" i="137"/>
  <c r="G25" i="137"/>
  <c r="F25" i="137"/>
  <c r="E25" i="137"/>
  <c r="D25" i="137"/>
  <c r="C25" i="137"/>
  <c r="X24" i="137"/>
  <c r="W24" i="137"/>
  <c r="V24" i="137"/>
  <c r="U24" i="137"/>
  <c r="T24" i="137"/>
  <c r="S24" i="137"/>
  <c r="R24" i="137"/>
  <c r="Q24" i="137"/>
  <c r="P24" i="137"/>
  <c r="O24" i="137"/>
  <c r="N24" i="137"/>
  <c r="M24" i="137"/>
  <c r="L24" i="137"/>
  <c r="K24" i="137"/>
  <c r="J24" i="137"/>
  <c r="I24" i="137"/>
  <c r="H24" i="137"/>
  <c r="G24" i="137"/>
  <c r="F24" i="137"/>
  <c r="E24" i="137"/>
  <c r="D24" i="137"/>
  <c r="C24" i="137"/>
  <c r="X23" i="137"/>
  <c r="W23" i="137"/>
  <c r="V23" i="137"/>
  <c r="U23" i="137"/>
  <c r="T23" i="137"/>
  <c r="S23" i="137"/>
  <c r="R23" i="137"/>
  <c r="Q23" i="137"/>
  <c r="P23" i="137"/>
  <c r="O23" i="137"/>
  <c r="N23" i="137"/>
  <c r="M23" i="137"/>
  <c r="L23" i="137"/>
  <c r="K23" i="137"/>
  <c r="J23" i="137"/>
  <c r="I23" i="137"/>
  <c r="H23" i="137"/>
  <c r="G23" i="137"/>
  <c r="F23" i="137"/>
  <c r="E23" i="137"/>
  <c r="D23" i="137"/>
  <c r="C23" i="137"/>
  <c r="X20" i="137"/>
  <c r="W20" i="137"/>
  <c r="V20" i="137"/>
  <c r="U20" i="137"/>
  <c r="T20" i="137"/>
  <c r="S20" i="137"/>
  <c r="R20" i="137"/>
  <c r="Q20" i="137"/>
  <c r="P20" i="137"/>
  <c r="O20" i="137"/>
  <c r="N20" i="137"/>
  <c r="M20" i="137"/>
  <c r="L20" i="137"/>
  <c r="K20" i="137"/>
  <c r="J20" i="137"/>
  <c r="I20" i="137"/>
  <c r="H20" i="137"/>
  <c r="G20" i="137"/>
  <c r="F20" i="137"/>
  <c r="E20" i="137"/>
  <c r="D20" i="137"/>
  <c r="C20" i="137"/>
  <c r="X19" i="137"/>
  <c r="X21" i="137"/>
  <c r="W19" i="137"/>
  <c r="W21" i="137"/>
  <c r="V19" i="137"/>
  <c r="V21" i="137"/>
  <c r="U19" i="137"/>
  <c r="U21" i="137"/>
  <c r="T19" i="137"/>
  <c r="T21" i="137"/>
  <c r="S19" i="137"/>
  <c r="S21" i="137"/>
  <c r="R19" i="137"/>
  <c r="R21" i="137"/>
  <c r="Q19" i="137"/>
  <c r="Q21" i="137"/>
  <c r="P19" i="137"/>
  <c r="P21" i="137"/>
  <c r="O19" i="137"/>
  <c r="O21" i="137"/>
  <c r="N19" i="137"/>
  <c r="N21" i="137"/>
  <c r="M19" i="137"/>
  <c r="M21" i="137"/>
  <c r="L19" i="137"/>
  <c r="L21" i="137"/>
  <c r="K19" i="137"/>
  <c r="K21" i="137"/>
  <c r="J19" i="137"/>
  <c r="J21" i="137"/>
  <c r="I19" i="137"/>
  <c r="I21" i="137"/>
  <c r="H19" i="137"/>
  <c r="H21" i="137"/>
  <c r="G19" i="137"/>
  <c r="G21" i="137"/>
  <c r="F19" i="137"/>
  <c r="F21" i="137"/>
  <c r="E19" i="137"/>
  <c r="E21" i="137"/>
  <c r="D19" i="137"/>
  <c r="D21" i="137"/>
  <c r="C19" i="137"/>
  <c r="C21" i="137"/>
  <c r="X17" i="137"/>
  <c r="W17" i="137"/>
  <c r="V17" i="137"/>
  <c r="U17" i="137"/>
  <c r="T17" i="137"/>
  <c r="S17" i="137"/>
  <c r="R17" i="137"/>
  <c r="Q17" i="137"/>
  <c r="P17" i="137"/>
  <c r="O17" i="137"/>
  <c r="N17" i="137"/>
  <c r="M17" i="137"/>
  <c r="L17" i="137"/>
  <c r="K17" i="137"/>
  <c r="J17" i="137"/>
  <c r="I17" i="137"/>
  <c r="H17" i="137"/>
  <c r="G17" i="137"/>
  <c r="F17" i="137"/>
  <c r="E17" i="137"/>
  <c r="D17" i="137"/>
  <c r="C17" i="137"/>
  <c r="X16" i="137"/>
  <c r="W16" i="137"/>
  <c r="V16" i="137"/>
  <c r="U16" i="137"/>
  <c r="T16" i="137"/>
  <c r="S16" i="137"/>
  <c r="R16" i="137"/>
  <c r="Q16" i="137"/>
  <c r="P16" i="137"/>
  <c r="O16" i="137"/>
  <c r="N16" i="137"/>
  <c r="M16" i="137"/>
  <c r="L16" i="137"/>
  <c r="K16" i="137"/>
  <c r="J16" i="137"/>
  <c r="I16" i="137"/>
  <c r="H16" i="137"/>
  <c r="G16" i="137"/>
  <c r="F16" i="137"/>
  <c r="E16" i="137"/>
  <c r="D16" i="137"/>
  <c r="C16" i="137"/>
  <c r="X15" i="137"/>
  <c r="W15" i="137"/>
  <c r="V15" i="137"/>
  <c r="U15" i="137"/>
  <c r="T15" i="137"/>
  <c r="S15" i="137"/>
  <c r="R15" i="137"/>
  <c r="Q15" i="137"/>
  <c r="P15" i="137"/>
  <c r="O15" i="137"/>
  <c r="N15" i="137"/>
  <c r="M15" i="137"/>
  <c r="L15" i="137"/>
  <c r="K15" i="137"/>
  <c r="J15" i="137"/>
  <c r="I15" i="137"/>
  <c r="H15" i="137"/>
  <c r="G15" i="137"/>
  <c r="F15" i="137"/>
  <c r="E15" i="137"/>
  <c r="D15" i="137"/>
  <c r="C15" i="137"/>
  <c r="X14" i="137"/>
  <c r="W14" i="137"/>
  <c r="V14" i="137"/>
  <c r="U14" i="137"/>
  <c r="T14" i="137"/>
  <c r="S14" i="137"/>
  <c r="R14" i="137"/>
  <c r="Q14" i="137"/>
  <c r="P14" i="137"/>
  <c r="O14" i="137"/>
  <c r="N14" i="137"/>
  <c r="M14" i="137"/>
  <c r="L14" i="137"/>
  <c r="K14" i="137"/>
  <c r="J14" i="137"/>
  <c r="I14" i="137"/>
  <c r="H14" i="137"/>
  <c r="G14" i="137"/>
  <c r="F14" i="137"/>
  <c r="E14" i="137"/>
  <c r="D14" i="137"/>
  <c r="C14" i="137"/>
  <c r="X13" i="137"/>
  <c r="W13" i="137"/>
  <c r="V13" i="137"/>
  <c r="U13" i="137"/>
  <c r="T13" i="137"/>
  <c r="S13" i="137"/>
  <c r="R13" i="137"/>
  <c r="Q13" i="137"/>
  <c r="P13" i="137"/>
  <c r="O13" i="137"/>
  <c r="N13" i="137"/>
  <c r="M13" i="137"/>
  <c r="L13" i="137"/>
  <c r="K13" i="137"/>
  <c r="J13" i="137"/>
  <c r="I13" i="137"/>
  <c r="H13" i="137"/>
  <c r="G13" i="137"/>
  <c r="F13" i="137"/>
  <c r="E13" i="137"/>
  <c r="D13" i="137"/>
  <c r="C13" i="137"/>
  <c r="X12" i="137"/>
  <c r="W12" i="137"/>
  <c r="V12" i="137"/>
  <c r="U12" i="137"/>
  <c r="T12" i="137"/>
  <c r="S12" i="137"/>
  <c r="R12" i="137"/>
  <c r="Q12" i="137"/>
  <c r="P12" i="137"/>
  <c r="O12" i="137"/>
  <c r="N12" i="137"/>
  <c r="M12" i="137"/>
  <c r="L12" i="137"/>
  <c r="K12" i="137"/>
  <c r="J12" i="137"/>
  <c r="I12" i="137"/>
  <c r="H12" i="137"/>
  <c r="G12" i="137"/>
  <c r="F12" i="137"/>
  <c r="E12" i="137"/>
  <c r="D12" i="137"/>
  <c r="C12" i="137"/>
  <c r="X11" i="137"/>
  <c r="W11" i="137"/>
  <c r="V11" i="137"/>
  <c r="U11" i="137"/>
  <c r="T11" i="137"/>
  <c r="S11" i="137"/>
  <c r="R11" i="137"/>
  <c r="Q11" i="137"/>
  <c r="P11" i="137"/>
  <c r="O11" i="137"/>
  <c r="N11" i="137"/>
  <c r="M11" i="137"/>
  <c r="L11" i="137"/>
  <c r="K11" i="137"/>
  <c r="J11" i="137"/>
  <c r="I11" i="137"/>
  <c r="H11" i="137"/>
  <c r="G11" i="137"/>
  <c r="F11" i="137"/>
  <c r="E11" i="137"/>
  <c r="D11" i="137"/>
  <c r="C11" i="137"/>
  <c r="X9" i="137"/>
  <c r="W9" i="137"/>
  <c r="V9" i="137"/>
  <c r="U9" i="137"/>
  <c r="T9" i="137"/>
  <c r="S9" i="137"/>
  <c r="R9" i="137"/>
  <c r="Q9" i="137"/>
  <c r="P9" i="137"/>
  <c r="O9" i="137"/>
  <c r="N9" i="137"/>
  <c r="M9" i="137"/>
  <c r="L9" i="137"/>
  <c r="K9" i="137"/>
  <c r="J9" i="137"/>
  <c r="I9" i="137"/>
  <c r="H9" i="137"/>
  <c r="G9" i="137"/>
  <c r="F9" i="137"/>
  <c r="E9" i="137"/>
  <c r="D9" i="137"/>
  <c r="C9" i="137"/>
  <c r="X8" i="137"/>
  <c r="W8" i="137"/>
  <c r="V8" i="137"/>
  <c r="U8" i="137"/>
  <c r="T8" i="137"/>
  <c r="S8" i="137"/>
  <c r="R8" i="137"/>
  <c r="Q8" i="137"/>
  <c r="P8" i="137"/>
  <c r="O8" i="137"/>
  <c r="N8" i="137"/>
  <c r="M8" i="137"/>
  <c r="L8" i="137"/>
  <c r="K8" i="137"/>
  <c r="J8" i="137"/>
  <c r="I8" i="137"/>
  <c r="H8" i="137"/>
  <c r="G8" i="137"/>
  <c r="F8" i="137"/>
  <c r="E8" i="137"/>
  <c r="D8" i="137"/>
  <c r="C8" i="137"/>
  <c r="X7" i="137"/>
  <c r="W7" i="137"/>
  <c r="V7" i="137"/>
  <c r="U7" i="137"/>
  <c r="T7" i="137"/>
  <c r="S7" i="137"/>
  <c r="R7" i="137"/>
  <c r="Q7" i="137"/>
  <c r="P7" i="137"/>
  <c r="O7" i="137"/>
  <c r="N7" i="137"/>
  <c r="M7" i="137"/>
  <c r="L7" i="137"/>
  <c r="K7" i="137"/>
  <c r="J7" i="137"/>
  <c r="I7" i="137"/>
  <c r="H7" i="137"/>
  <c r="G7" i="137"/>
  <c r="F7" i="137"/>
  <c r="E7" i="137"/>
  <c r="D7" i="137"/>
  <c r="C7" i="137"/>
  <c r="X6" i="137"/>
  <c r="W6" i="137"/>
  <c r="V6" i="137"/>
  <c r="U6" i="137"/>
  <c r="T6" i="137"/>
  <c r="S6" i="137"/>
  <c r="R6" i="137"/>
  <c r="Q6" i="137"/>
  <c r="P6" i="137"/>
  <c r="O6" i="137"/>
  <c r="N6" i="137"/>
  <c r="M6" i="137"/>
  <c r="L6" i="137"/>
  <c r="K6" i="137"/>
  <c r="J6" i="137"/>
  <c r="I6" i="137"/>
  <c r="H6" i="137"/>
  <c r="G6" i="137"/>
  <c r="F6" i="137"/>
  <c r="E6" i="137"/>
  <c r="D6" i="137"/>
  <c r="C6" i="137"/>
  <c r="X5" i="137"/>
  <c r="W5" i="137"/>
  <c r="V5" i="137"/>
  <c r="U5" i="137"/>
  <c r="T5" i="137"/>
  <c r="S5" i="137"/>
  <c r="R5" i="137"/>
  <c r="Q5" i="137"/>
  <c r="P5" i="137"/>
  <c r="O5" i="137"/>
  <c r="N5" i="137"/>
  <c r="M5" i="137"/>
  <c r="L5" i="137"/>
  <c r="K5" i="137"/>
  <c r="J5" i="137"/>
  <c r="I5" i="137"/>
  <c r="H5" i="137"/>
  <c r="G5" i="137"/>
  <c r="F5" i="137"/>
  <c r="E5" i="137"/>
  <c r="D5" i="137"/>
  <c r="C5" i="137"/>
  <c r="X4" i="137"/>
  <c r="W4" i="137"/>
  <c r="V4" i="137"/>
  <c r="U4" i="137"/>
  <c r="T4" i="137"/>
  <c r="S4" i="137"/>
  <c r="R4" i="137"/>
  <c r="Q4" i="137"/>
  <c r="P4" i="137"/>
  <c r="O4" i="137"/>
  <c r="N4" i="137"/>
  <c r="M4" i="137"/>
  <c r="L4" i="137"/>
  <c r="K4" i="137"/>
  <c r="J4" i="137"/>
  <c r="I4" i="137"/>
  <c r="H4" i="137"/>
  <c r="G4" i="137"/>
  <c r="F4" i="137"/>
  <c r="E4" i="137"/>
  <c r="D4" i="137"/>
  <c r="C4" i="137"/>
  <c r="X3" i="137"/>
  <c r="W3" i="137"/>
  <c r="V3" i="137"/>
  <c r="U3" i="137"/>
  <c r="T3" i="137"/>
  <c r="S3" i="137"/>
  <c r="R3" i="137"/>
  <c r="Q3" i="137"/>
  <c r="P3" i="137"/>
  <c r="O3" i="137"/>
  <c r="N3" i="137"/>
  <c r="M3" i="137"/>
  <c r="L3" i="137"/>
  <c r="K3" i="137"/>
  <c r="J3" i="137"/>
  <c r="I3" i="137"/>
  <c r="H3" i="137"/>
  <c r="G3" i="137"/>
  <c r="F3" i="137"/>
  <c r="E3" i="137"/>
  <c r="D3" i="137"/>
  <c r="C3" i="137"/>
  <c r="X29" i="138"/>
  <c r="W29" i="138"/>
  <c r="V29" i="138"/>
  <c r="U29" i="138"/>
  <c r="T29" i="138"/>
  <c r="S29" i="138"/>
  <c r="R29" i="138"/>
  <c r="Q29" i="138"/>
  <c r="P29" i="138"/>
  <c r="O29" i="138"/>
  <c r="N29" i="138"/>
  <c r="M29" i="138"/>
  <c r="L29" i="138"/>
  <c r="K29" i="138"/>
  <c r="J29" i="138"/>
  <c r="I29" i="138"/>
  <c r="H29" i="138"/>
  <c r="G29" i="138"/>
  <c r="F29" i="138"/>
  <c r="E29" i="138"/>
  <c r="D29" i="138"/>
  <c r="C29" i="138"/>
  <c r="X28" i="138"/>
  <c r="W28" i="138"/>
  <c r="V28" i="138"/>
  <c r="U28" i="138"/>
  <c r="T28" i="138"/>
  <c r="S28" i="138"/>
  <c r="R28" i="138"/>
  <c r="Q28" i="138"/>
  <c r="P28" i="138"/>
  <c r="O28" i="138"/>
  <c r="N28" i="138"/>
  <c r="M28" i="138"/>
  <c r="L28" i="138"/>
  <c r="K28" i="138"/>
  <c r="J28" i="138"/>
  <c r="I28" i="138"/>
  <c r="H28" i="138"/>
  <c r="G28" i="138"/>
  <c r="F28" i="138"/>
  <c r="E28" i="138"/>
  <c r="D28" i="138"/>
  <c r="C28" i="138"/>
  <c r="X27" i="138"/>
  <c r="W27" i="138"/>
  <c r="V27" i="138"/>
  <c r="U27" i="138"/>
  <c r="T27" i="138"/>
  <c r="S27" i="138"/>
  <c r="R27" i="138"/>
  <c r="Q27" i="138"/>
  <c r="P27" i="138"/>
  <c r="O27" i="138"/>
  <c r="N27" i="138"/>
  <c r="M27" i="138"/>
  <c r="L27" i="138"/>
  <c r="K27" i="138"/>
  <c r="J27" i="138"/>
  <c r="I27" i="138"/>
  <c r="H27" i="138"/>
  <c r="G27" i="138"/>
  <c r="F27" i="138"/>
  <c r="E27" i="138"/>
  <c r="D27" i="138"/>
  <c r="C27" i="138"/>
  <c r="X25" i="138"/>
  <c r="W25" i="138"/>
  <c r="V25" i="138"/>
  <c r="U25" i="138"/>
  <c r="T25" i="138"/>
  <c r="S25" i="138"/>
  <c r="R25" i="138"/>
  <c r="Q25" i="138"/>
  <c r="P25" i="138"/>
  <c r="O25" i="138"/>
  <c r="N25" i="138"/>
  <c r="M25" i="138"/>
  <c r="L25" i="138"/>
  <c r="K25" i="138"/>
  <c r="J25" i="138"/>
  <c r="I25" i="138"/>
  <c r="H25" i="138"/>
  <c r="G25" i="138"/>
  <c r="F25" i="138"/>
  <c r="E25" i="138"/>
  <c r="D25" i="138"/>
  <c r="C25" i="138"/>
  <c r="X24" i="138"/>
  <c r="W24" i="138"/>
  <c r="V24" i="138"/>
  <c r="U24" i="138"/>
  <c r="T24" i="138"/>
  <c r="S24" i="138"/>
  <c r="R24" i="138"/>
  <c r="Q24" i="138"/>
  <c r="P24" i="138"/>
  <c r="O24" i="138"/>
  <c r="N24" i="138"/>
  <c r="M24" i="138"/>
  <c r="L24" i="138"/>
  <c r="K24" i="138"/>
  <c r="J24" i="138"/>
  <c r="I24" i="138"/>
  <c r="H24" i="138"/>
  <c r="G24" i="138"/>
  <c r="F24" i="138"/>
  <c r="E24" i="138"/>
  <c r="D24" i="138"/>
  <c r="C24" i="138"/>
  <c r="X23" i="138"/>
  <c r="W23" i="138"/>
  <c r="V23" i="138"/>
  <c r="U23" i="138"/>
  <c r="T23" i="138"/>
  <c r="S23" i="138"/>
  <c r="R23" i="138"/>
  <c r="Q23" i="138"/>
  <c r="P23" i="138"/>
  <c r="O23" i="138"/>
  <c r="N23" i="138"/>
  <c r="M23" i="138"/>
  <c r="L23" i="138"/>
  <c r="K23" i="138"/>
  <c r="J23" i="138"/>
  <c r="I23" i="138"/>
  <c r="H23" i="138"/>
  <c r="G23" i="138"/>
  <c r="F23" i="138"/>
  <c r="E23" i="138"/>
  <c r="D23" i="138"/>
  <c r="C23" i="138"/>
  <c r="X20" i="138"/>
  <c r="W20" i="138"/>
  <c r="V20" i="138"/>
  <c r="U20" i="138"/>
  <c r="T20" i="138"/>
  <c r="S20" i="138"/>
  <c r="R20" i="138"/>
  <c r="Q20" i="138"/>
  <c r="P20" i="138"/>
  <c r="O20" i="138"/>
  <c r="N20" i="138"/>
  <c r="M20" i="138"/>
  <c r="L20" i="138"/>
  <c r="K20" i="138"/>
  <c r="J20" i="138"/>
  <c r="I20" i="138"/>
  <c r="H20" i="138"/>
  <c r="G20" i="138"/>
  <c r="F20" i="138"/>
  <c r="E20" i="138"/>
  <c r="D20" i="138"/>
  <c r="C20" i="138"/>
  <c r="X19" i="138"/>
  <c r="X21" i="138"/>
  <c r="W19" i="138"/>
  <c r="W21" i="138"/>
  <c r="V19" i="138"/>
  <c r="V21" i="138"/>
  <c r="U19" i="138"/>
  <c r="U21" i="138"/>
  <c r="T19" i="138"/>
  <c r="T21" i="138"/>
  <c r="S19" i="138"/>
  <c r="S21" i="138"/>
  <c r="R19" i="138"/>
  <c r="R21" i="138"/>
  <c r="Q19" i="138"/>
  <c r="Q21" i="138"/>
  <c r="P19" i="138"/>
  <c r="P21" i="138"/>
  <c r="O19" i="138"/>
  <c r="O21" i="138"/>
  <c r="N19" i="138"/>
  <c r="N21" i="138"/>
  <c r="M19" i="138"/>
  <c r="M21" i="138"/>
  <c r="L19" i="138"/>
  <c r="L21" i="138"/>
  <c r="K19" i="138"/>
  <c r="K21" i="138"/>
  <c r="J19" i="138"/>
  <c r="J21" i="138"/>
  <c r="I19" i="138"/>
  <c r="I21" i="138"/>
  <c r="H19" i="138"/>
  <c r="H21" i="138"/>
  <c r="G19" i="138"/>
  <c r="G21" i="138"/>
  <c r="F19" i="138"/>
  <c r="F21" i="138"/>
  <c r="E19" i="138"/>
  <c r="E21" i="138"/>
  <c r="D19" i="138"/>
  <c r="D21" i="138"/>
  <c r="C19" i="138"/>
  <c r="C21" i="138"/>
  <c r="X17" i="138"/>
  <c r="W17" i="138"/>
  <c r="V17" i="138"/>
  <c r="U17" i="138"/>
  <c r="T17" i="138"/>
  <c r="S17" i="138"/>
  <c r="R17" i="138"/>
  <c r="Q17" i="138"/>
  <c r="P17" i="138"/>
  <c r="O17" i="138"/>
  <c r="N17" i="138"/>
  <c r="M17" i="138"/>
  <c r="L17" i="138"/>
  <c r="K17" i="138"/>
  <c r="J17" i="138"/>
  <c r="I17" i="138"/>
  <c r="H17" i="138"/>
  <c r="G17" i="138"/>
  <c r="F17" i="138"/>
  <c r="E17" i="138"/>
  <c r="D17" i="138"/>
  <c r="C17" i="138"/>
  <c r="X16" i="138"/>
  <c r="W16" i="138"/>
  <c r="V16" i="138"/>
  <c r="U16" i="138"/>
  <c r="T16" i="138"/>
  <c r="S16" i="138"/>
  <c r="R16" i="138"/>
  <c r="Q16" i="138"/>
  <c r="P16" i="138"/>
  <c r="O16" i="138"/>
  <c r="N16" i="138"/>
  <c r="M16" i="138"/>
  <c r="L16" i="138"/>
  <c r="K16" i="138"/>
  <c r="J16" i="138"/>
  <c r="I16" i="138"/>
  <c r="H16" i="138"/>
  <c r="G16" i="138"/>
  <c r="F16" i="138"/>
  <c r="E16" i="138"/>
  <c r="D16" i="138"/>
  <c r="C16" i="138"/>
  <c r="X15" i="138"/>
  <c r="W15" i="138"/>
  <c r="V15" i="138"/>
  <c r="U15" i="138"/>
  <c r="T15" i="138"/>
  <c r="S15" i="138"/>
  <c r="R15" i="138"/>
  <c r="Q15" i="138"/>
  <c r="P15" i="138"/>
  <c r="O15" i="138"/>
  <c r="N15" i="138"/>
  <c r="M15" i="138"/>
  <c r="L15" i="138"/>
  <c r="K15" i="138"/>
  <c r="J15" i="138"/>
  <c r="I15" i="138"/>
  <c r="H15" i="138"/>
  <c r="G15" i="138"/>
  <c r="F15" i="138"/>
  <c r="E15" i="138"/>
  <c r="D15" i="138"/>
  <c r="C15" i="138"/>
  <c r="X14" i="138"/>
  <c r="W14" i="138"/>
  <c r="V14" i="138"/>
  <c r="U14" i="138"/>
  <c r="T14" i="138"/>
  <c r="S14" i="138"/>
  <c r="R14" i="138"/>
  <c r="Q14" i="138"/>
  <c r="P14" i="138"/>
  <c r="O14" i="138"/>
  <c r="N14" i="138"/>
  <c r="M14" i="138"/>
  <c r="L14" i="138"/>
  <c r="K14" i="138"/>
  <c r="J14" i="138"/>
  <c r="I14" i="138"/>
  <c r="H14" i="138"/>
  <c r="G14" i="138"/>
  <c r="F14" i="138"/>
  <c r="E14" i="138"/>
  <c r="D14" i="138"/>
  <c r="C14" i="138"/>
  <c r="X13" i="138"/>
  <c r="W13" i="138"/>
  <c r="V13" i="138"/>
  <c r="U13" i="138"/>
  <c r="T13" i="138"/>
  <c r="S13" i="138"/>
  <c r="R13" i="138"/>
  <c r="Q13" i="138"/>
  <c r="P13" i="138"/>
  <c r="O13" i="138"/>
  <c r="N13" i="138"/>
  <c r="M13" i="138"/>
  <c r="L13" i="138"/>
  <c r="K13" i="138"/>
  <c r="J13" i="138"/>
  <c r="I13" i="138"/>
  <c r="H13" i="138"/>
  <c r="G13" i="138"/>
  <c r="F13" i="138"/>
  <c r="E13" i="138"/>
  <c r="D13" i="138"/>
  <c r="C13" i="138"/>
  <c r="X12" i="138"/>
  <c r="W12" i="138"/>
  <c r="V12" i="138"/>
  <c r="U12" i="138"/>
  <c r="T12" i="138"/>
  <c r="S12" i="138"/>
  <c r="R12" i="138"/>
  <c r="Q12" i="138"/>
  <c r="P12" i="138"/>
  <c r="O12" i="138"/>
  <c r="N12" i="138"/>
  <c r="M12" i="138"/>
  <c r="L12" i="138"/>
  <c r="K12" i="138"/>
  <c r="J12" i="138"/>
  <c r="I12" i="138"/>
  <c r="H12" i="138"/>
  <c r="G12" i="138"/>
  <c r="F12" i="138"/>
  <c r="E12" i="138"/>
  <c r="D12" i="138"/>
  <c r="C12" i="138"/>
  <c r="X11" i="138"/>
  <c r="W11" i="138"/>
  <c r="V11" i="138"/>
  <c r="U11" i="138"/>
  <c r="T11" i="138"/>
  <c r="S11" i="138"/>
  <c r="R11" i="138"/>
  <c r="Q11" i="138"/>
  <c r="P11" i="138"/>
  <c r="O11" i="138"/>
  <c r="N11" i="138"/>
  <c r="M11" i="138"/>
  <c r="L11" i="138"/>
  <c r="K11" i="138"/>
  <c r="J11" i="138"/>
  <c r="I11" i="138"/>
  <c r="H11" i="138"/>
  <c r="G11" i="138"/>
  <c r="F11" i="138"/>
  <c r="E11" i="138"/>
  <c r="D11" i="138"/>
  <c r="C11" i="138"/>
  <c r="X9" i="138"/>
  <c r="W9" i="138"/>
  <c r="V9" i="138"/>
  <c r="U9" i="138"/>
  <c r="T9" i="138"/>
  <c r="S9" i="138"/>
  <c r="R9" i="138"/>
  <c r="Q9" i="138"/>
  <c r="P9" i="138"/>
  <c r="O9" i="138"/>
  <c r="N9" i="138"/>
  <c r="M9" i="138"/>
  <c r="L9" i="138"/>
  <c r="K9" i="138"/>
  <c r="J9" i="138"/>
  <c r="I9" i="138"/>
  <c r="H9" i="138"/>
  <c r="G9" i="138"/>
  <c r="F9" i="138"/>
  <c r="E9" i="138"/>
  <c r="D9" i="138"/>
  <c r="C9" i="138"/>
  <c r="X8" i="138"/>
  <c r="W8" i="138"/>
  <c r="V8" i="138"/>
  <c r="U8" i="138"/>
  <c r="T8" i="138"/>
  <c r="S8" i="138"/>
  <c r="R8" i="138"/>
  <c r="Q8" i="138"/>
  <c r="P8" i="138"/>
  <c r="O8" i="138"/>
  <c r="N8" i="138"/>
  <c r="M8" i="138"/>
  <c r="L8" i="138"/>
  <c r="K8" i="138"/>
  <c r="J8" i="138"/>
  <c r="I8" i="138"/>
  <c r="H8" i="138"/>
  <c r="G8" i="138"/>
  <c r="F8" i="138"/>
  <c r="E8" i="138"/>
  <c r="D8" i="138"/>
  <c r="C8" i="138"/>
  <c r="X7" i="138"/>
  <c r="W7" i="138"/>
  <c r="V7" i="138"/>
  <c r="U7" i="138"/>
  <c r="T7" i="138"/>
  <c r="S7" i="138"/>
  <c r="R7" i="138"/>
  <c r="Q7" i="138"/>
  <c r="P7" i="138"/>
  <c r="O7" i="138"/>
  <c r="N7" i="138"/>
  <c r="M7" i="138"/>
  <c r="L7" i="138"/>
  <c r="K7" i="138"/>
  <c r="J7" i="138"/>
  <c r="I7" i="138"/>
  <c r="H7" i="138"/>
  <c r="G7" i="138"/>
  <c r="F7" i="138"/>
  <c r="E7" i="138"/>
  <c r="D7" i="138"/>
  <c r="C7" i="138"/>
  <c r="X6" i="138"/>
  <c r="W6" i="138"/>
  <c r="V6" i="138"/>
  <c r="U6" i="138"/>
  <c r="T6" i="138"/>
  <c r="S6" i="138"/>
  <c r="R6" i="138"/>
  <c r="Q6" i="138"/>
  <c r="P6" i="138"/>
  <c r="O6" i="138"/>
  <c r="N6" i="138"/>
  <c r="M6" i="138"/>
  <c r="L6" i="138"/>
  <c r="K6" i="138"/>
  <c r="J6" i="138"/>
  <c r="I6" i="138"/>
  <c r="H6" i="138"/>
  <c r="G6" i="138"/>
  <c r="F6" i="138"/>
  <c r="E6" i="138"/>
  <c r="D6" i="138"/>
  <c r="C6" i="138"/>
  <c r="X5" i="138"/>
  <c r="W5" i="138"/>
  <c r="V5" i="138"/>
  <c r="U5" i="138"/>
  <c r="T5" i="138"/>
  <c r="S5" i="138"/>
  <c r="R5" i="138"/>
  <c r="Q5" i="138"/>
  <c r="P5" i="138"/>
  <c r="O5" i="138"/>
  <c r="N5" i="138"/>
  <c r="M5" i="138"/>
  <c r="L5" i="138"/>
  <c r="K5" i="138"/>
  <c r="J5" i="138"/>
  <c r="I5" i="138"/>
  <c r="H5" i="138"/>
  <c r="G5" i="138"/>
  <c r="F5" i="138"/>
  <c r="E5" i="138"/>
  <c r="D5" i="138"/>
  <c r="C5" i="138"/>
  <c r="X4" i="138"/>
  <c r="W4" i="138"/>
  <c r="V4" i="138"/>
  <c r="U4" i="138"/>
  <c r="T4" i="138"/>
  <c r="S4" i="138"/>
  <c r="R4" i="138"/>
  <c r="Q4" i="138"/>
  <c r="P4" i="138"/>
  <c r="O4" i="138"/>
  <c r="N4" i="138"/>
  <c r="M4" i="138"/>
  <c r="L4" i="138"/>
  <c r="K4" i="138"/>
  <c r="J4" i="138"/>
  <c r="I4" i="138"/>
  <c r="H4" i="138"/>
  <c r="G4" i="138"/>
  <c r="F4" i="138"/>
  <c r="E4" i="138"/>
  <c r="D4" i="138"/>
  <c r="C4" i="138"/>
  <c r="X3" i="138"/>
  <c r="W3" i="138"/>
  <c r="V3" i="138"/>
  <c r="U3" i="138"/>
  <c r="T3" i="138"/>
  <c r="S3" i="138"/>
  <c r="R3" i="138"/>
  <c r="Q3" i="138"/>
  <c r="P3" i="138"/>
  <c r="O3" i="138"/>
  <c r="N3" i="138"/>
  <c r="M3" i="138"/>
  <c r="L3" i="138"/>
  <c r="K3" i="138"/>
  <c r="J3" i="138"/>
  <c r="I3" i="138"/>
  <c r="H3" i="138"/>
  <c r="G3" i="138"/>
  <c r="F3" i="138"/>
  <c r="E3" i="138"/>
  <c r="D3" i="138"/>
  <c r="C3" i="138"/>
  <c r="G100" i="102"/>
  <c r="Q16" i="102"/>
  <c r="Y16" i="102"/>
  <c r="G101" i="102"/>
  <c r="N17" i="102"/>
  <c r="Y17" i="102"/>
  <c r="G102" i="102"/>
  <c r="Q18" i="102"/>
  <c r="Y18" i="102"/>
  <c r="X29" i="136"/>
  <c r="W29" i="136"/>
  <c r="V29" i="136"/>
  <c r="U29" i="136"/>
  <c r="T29" i="136"/>
  <c r="S29" i="136"/>
  <c r="R29" i="136"/>
  <c r="Q29" i="136"/>
  <c r="P29" i="136"/>
  <c r="O29" i="136"/>
  <c r="N29" i="136"/>
  <c r="M29" i="136"/>
  <c r="L29" i="136"/>
  <c r="K29" i="136"/>
  <c r="J29" i="136"/>
  <c r="I29" i="136"/>
  <c r="H29" i="136"/>
  <c r="G29" i="136"/>
  <c r="F29" i="136"/>
  <c r="E29" i="136"/>
  <c r="D29" i="136"/>
  <c r="C29" i="136"/>
  <c r="X28" i="136"/>
  <c r="W28" i="136"/>
  <c r="V28" i="136"/>
  <c r="U28" i="136"/>
  <c r="T28" i="136"/>
  <c r="S28" i="136"/>
  <c r="R28" i="136"/>
  <c r="Q28" i="136"/>
  <c r="P28" i="136"/>
  <c r="O28" i="136"/>
  <c r="N28" i="136"/>
  <c r="M28" i="136"/>
  <c r="L28" i="136"/>
  <c r="K28" i="136"/>
  <c r="J28" i="136"/>
  <c r="I28" i="136"/>
  <c r="H28" i="136"/>
  <c r="G28" i="136"/>
  <c r="F28" i="136"/>
  <c r="E28" i="136"/>
  <c r="D28" i="136"/>
  <c r="C28" i="136"/>
  <c r="X27" i="136"/>
  <c r="W27" i="136"/>
  <c r="V27" i="136"/>
  <c r="U27" i="136"/>
  <c r="T27" i="136"/>
  <c r="S27" i="136"/>
  <c r="R27" i="136"/>
  <c r="Q27" i="136"/>
  <c r="P27" i="136"/>
  <c r="O27" i="136"/>
  <c r="N27" i="136"/>
  <c r="M27" i="136"/>
  <c r="L27" i="136"/>
  <c r="K27" i="136"/>
  <c r="J27" i="136"/>
  <c r="I27" i="136"/>
  <c r="H27" i="136"/>
  <c r="G27" i="136"/>
  <c r="F27" i="136"/>
  <c r="E27" i="136"/>
  <c r="D27" i="136"/>
  <c r="C27" i="136"/>
  <c r="X25" i="136"/>
  <c r="W25" i="136"/>
  <c r="V25" i="136"/>
  <c r="U25" i="136"/>
  <c r="T25" i="136"/>
  <c r="S25" i="136"/>
  <c r="R25" i="136"/>
  <c r="Q25" i="136"/>
  <c r="P25" i="136"/>
  <c r="O25" i="136"/>
  <c r="N25" i="136"/>
  <c r="M25" i="136"/>
  <c r="L25" i="136"/>
  <c r="K25" i="136"/>
  <c r="J25" i="136"/>
  <c r="I25" i="136"/>
  <c r="H25" i="136"/>
  <c r="G25" i="136"/>
  <c r="F25" i="136"/>
  <c r="E25" i="136"/>
  <c r="D25" i="136"/>
  <c r="C25" i="136"/>
  <c r="X24" i="136"/>
  <c r="W24" i="136"/>
  <c r="V24" i="136"/>
  <c r="U24" i="136"/>
  <c r="T24" i="136"/>
  <c r="S24" i="136"/>
  <c r="R24" i="136"/>
  <c r="Q24" i="136"/>
  <c r="P24" i="136"/>
  <c r="O24" i="136"/>
  <c r="N24" i="136"/>
  <c r="M24" i="136"/>
  <c r="L24" i="136"/>
  <c r="K24" i="136"/>
  <c r="J24" i="136"/>
  <c r="I24" i="136"/>
  <c r="H24" i="136"/>
  <c r="G24" i="136"/>
  <c r="F24" i="136"/>
  <c r="E24" i="136"/>
  <c r="D24" i="136"/>
  <c r="C24" i="136"/>
  <c r="X23" i="136"/>
  <c r="W23" i="136"/>
  <c r="V23" i="136"/>
  <c r="U23" i="136"/>
  <c r="T23" i="136"/>
  <c r="S23" i="136"/>
  <c r="R23" i="136"/>
  <c r="Q23" i="136"/>
  <c r="P23" i="136"/>
  <c r="O23" i="136"/>
  <c r="N23" i="136"/>
  <c r="M23" i="136"/>
  <c r="L23" i="136"/>
  <c r="K23" i="136"/>
  <c r="J23" i="136"/>
  <c r="I23" i="136"/>
  <c r="H23" i="136"/>
  <c r="G23" i="136"/>
  <c r="F23" i="136"/>
  <c r="E23" i="136"/>
  <c r="D23" i="136"/>
  <c r="C23" i="136"/>
  <c r="X20" i="136"/>
  <c r="W20" i="136"/>
  <c r="V20" i="136"/>
  <c r="U20" i="136"/>
  <c r="T20" i="136"/>
  <c r="S20" i="136"/>
  <c r="R20" i="136"/>
  <c r="Q20" i="136"/>
  <c r="P20" i="136"/>
  <c r="O20" i="136"/>
  <c r="N20" i="136"/>
  <c r="M20" i="136"/>
  <c r="L20" i="136"/>
  <c r="K20" i="136"/>
  <c r="J20" i="136"/>
  <c r="I20" i="136"/>
  <c r="H20" i="136"/>
  <c r="G20" i="136"/>
  <c r="F20" i="136"/>
  <c r="E20" i="136"/>
  <c r="D20" i="136"/>
  <c r="C20" i="136"/>
  <c r="X19" i="136"/>
  <c r="X21" i="136"/>
  <c r="W19" i="136"/>
  <c r="W21" i="136"/>
  <c r="V19" i="136"/>
  <c r="V21" i="136"/>
  <c r="U19" i="136"/>
  <c r="U21" i="136"/>
  <c r="T19" i="136"/>
  <c r="T21" i="136"/>
  <c r="S19" i="136"/>
  <c r="S21" i="136"/>
  <c r="R19" i="136"/>
  <c r="R21" i="136"/>
  <c r="Q19" i="136"/>
  <c r="Q21" i="136"/>
  <c r="P19" i="136"/>
  <c r="P21" i="136"/>
  <c r="O19" i="136"/>
  <c r="O21" i="136"/>
  <c r="N19" i="136"/>
  <c r="N21" i="136"/>
  <c r="M19" i="136"/>
  <c r="M21" i="136"/>
  <c r="L19" i="136"/>
  <c r="L21" i="136"/>
  <c r="K19" i="136"/>
  <c r="K21" i="136"/>
  <c r="J19" i="136"/>
  <c r="J21" i="136"/>
  <c r="I19" i="136"/>
  <c r="I21" i="136"/>
  <c r="H19" i="136"/>
  <c r="H21" i="136"/>
  <c r="G19" i="136"/>
  <c r="G21" i="136"/>
  <c r="F19" i="136"/>
  <c r="F21" i="136"/>
  <c r="E19" i="136"/>
  <c r="E21" i="136"/>
  <c r="D19" i="136"/>
  <c r="D21" i="136"/>
  <c r="C19" i="136"/>
  <c r="C21" i="136"/>
  <c r="X17" i="136"/>
  <c r="W17" i="136"/>
  <c r="V17" i="136"/>
  <c r="U17" i="136"/>
  <c r="T17" i="136"/>
  <c r="S17" i="136"/>
  <c r="R17" i="136"/>
  <c r="Q17" i="136"/>
  <c r="P17" i="136"/>
  <c r="O17" i="136"/>
  <c r="N17" i="136"/>
  <c r="M17" i="136"/>
  <c r="L17" i="136"/>
  <c r="K17" i="136"/>
  <c r="J17" i="136"/>
  <c r="I17" i="136"/>
  <c r="H17" i="136"/>
  <c r="G17" i="136"/>
  <c r="F17" i="136"/>
  <c r="E17" i="136"/>
  <c r="D17" i="136"/>
  <c r="C17" i="136"/>
  <c r="X16" i="136"/>
  <c r="W16" i="136"/>
  <c r="V16" i="136"/>
  <c r="U16" i="136"/>
  <c r="T16" i="136"/>
  <c r="S16" i="136"/>
  <c r="R16" i="136"/>
  <c r="Q16" i="136"/>
  <c r="P16" i="136"/>
  <c r="O16" i="136"/>
  <c r="N16" i="136"/>
  <c r="M16" i="136"/>
  <c r="L16" i="136"/>
  <c r="K16" i="136"/>
  <c r="J16" i="136"/>
  <c r="I16" i="136"/>
  <c r="H16" i="136"/>
  <c r="G16" i="136"/>
  <c r="F16" i="136"/>
  <c r="E16" i="136"/>
  <c r="D16" i="136"/>
  <c r="C16" i="136"/>
  <c r="X15" i="136"/>
  <c r="W15" i="136"/>
  <c r="V15" i="136"/>
  <c r="U15" i="136"/>
  <c r="T15" i="136"/>
  <c r="S15" i="136"/>
  <c r="R15" i="136"/>
  <c r="Q15" i="136"/>
  <c r="P15" i="136"/>
  <c r="O15" i="136"/>
  <c r="N15" i="136"/>
  <c r="M15" i="136"/>
  <c r="L15" i="136"/>
  <c r="K15" i="136"/>
  <c r="J15" i="136"/>
  <c r="I15" i="136"/>
  <c r="H15" i="136"/>
  <c r="G15" i="136"/>
  <c r="F15" i="136"/>
  <c r="E15" i="136"/>
  <c r="D15" i="136"/>
  <c r="C15" i="136"/>
  <c r="X14" i="136"/>
  <c r="W14" i="136"/>
  <c r="V14" i="136"/>
  <c r="U14" i="136"/>
  <c r="T14" i="136"/>
  <c r="S14" i="136"/>
  <c r="R14" i="136"/>
  <c r="Q14" i="136"/>
  <c r="P14" i="136"/>
  <c r="O14" i="136"/>
  <c r="N14" i="136"/>
  <c r="M14" i="136"/>
  <c r="L14" i="136"/>
  <c r="K14" i="136"/>
  <c r="J14" i="136"/>
  <c r="I14" i="136"/>
  <c r="H14" i="136"/>
  <c r="G14" i="136"/>
  <c r="F14" i="136"/>
  <c r="E14" i="136"/>
  <c r="D14" i="136"/>
  <c r="C14" i="136"/>
  <c r="X13" i="136"/>
  <c r="W13" i="136"/>
  <c r="V13" i="136"/>
  <c r="U13" i="136"/>
  <c r="T13" i="136"/>
  <c r="S13" i="136"/>
  <c r="R13" i="136"/>
  <c r="Q13" i="136"/>
  <c r="P13" i="136"/>
  <c r="O13" i="136"/>
  <c r="N13" i="136"/>
  <c r="M13" i="136"/>
  <c r="L13" i="136"/>
  <c r="K13" i="136"/>
  <c r="J13" i="136"/>
  <c r="I13" i="136"/>
  <c r="H13" i="136"/>
  <c r="G13" i="136"/>
  <c r="F13" i="136"/>
  <c r="E13" i="136"/>
  <c r="D13" i="136"/>
  <c r="C13" i="136"/>
  <c r="X12" i="136"/>
  <c r="W12" i="136"/>
  <c r="V12" i="136"/>
  <c r="U12" i="136"/>
  <c r="T12" i="136"/>
  <c r="S12" i="136"/>
  <c r="R12" i="136"/>
  <c r="Q12" i="136"/>
  <c r="P12" i="136"/>
  <c r="O12" i="136"/>
  <c r="N12" i="136"/>
  <c r="M12" i="136"/>
  <c r="L12" i="136"/>
  <c r="K12" i="136"/>
  <c r="J12" i="136"/>
  <c r="I12" i="136"/>
  <c r="H12" i="136"/>
  <c r="G12" i="136"/>
  <c r="F12" i="136"/>
  <c r="E12" i="136"/>
  <c r="D12" i="136"/>
  <c r="C12" i="136"/>
  <c r="X11" i="136"/>
  <c r="W11" i="136"/>
  <c r="V11" i="136"/>
  <c r="U11" i="136"/>
  <c r="T11" i="136"/>
  <c r="S11" i="136"/>
  <c r="R11" i="136"/>
  <c r="Q11" i="136"/>
  <c r="P11" i="136"/>
  <c r="O11" i="136"/>
  <c r="N11" i="136"/>
  <c r="M11" i="136"/>
  <c r="L11" i="136"/>
  <c r="K11" i="136"/>
  <c r="J11" i="136"/>
  <c r="I11" i="136"/>
  <c r="H11" i="136"/>
  <c r="G11" i="136"/>
  <c r="F11" i="136"/>
  <c r="E11" i="136"/>
  <c r="D11" i="136"/>
  <c r="C11" i="136"/>
  <c r="X9" i="136"/>
  <c r="W9" i="136"/>
  <c r="V9" i="136"/>
  <c r="U9" i="136"/>
  <c r="T9" i="136"/>
  <c r="S9" i="136"/>
  <c r="R9" i="136"/>
  <c r="Q9" i="136"/>
  <c r="P9" i="136"/>
  <c r="O9" i="136"/>
  <c r="N9" i="136"/>
  <c r="M9" i="136"/>
  <c r="L9" i="136"/>
  <c r="K9" i="136"/>
  <c r="J9" i="136"/>
  <c r="I9" i="136"/>
  <c r="H9" i="136"/>
  <c r="G9" i="136"/>
  <c r="F9" i="136"/>
  <c r="E9" i="136"/>
  <c r="D9" i="136"/>
  <c r="C9" i="136"/>
  <c r="X8" i="136"/>
  <c r="W8" i="136"/>
  <c r="V8" i="136"/>
  <c r="U8" i="136"/>
  <c r="T8" i="136"/>
  <c r="S8" i="136"/>
  <c r="R8" i="136"/>
  <c r="Q8" i="136"/>
  <c r="P8" i="136"/>
  <c r="O8" i="136"/>
  <c r="N8" i="136"/>
  <c r="M8" i="136"/>
  <c r="L8" i="136"/>
  <c r="K8" i="136"/>
  <c r="J8" i="136"/>
  <c r="I8" i="136"/>
  <c r="H8" i="136"/>
  <c r="G8" i="136"/>
  <c r="F8" i="136"/>
  <c r="E8" i="136"/>
  <c r="D8" i="136"/>
  <c r="C8" i="136"/>
  <c r="X7" i="136"/>
  <c r="W7" i="136"/>
  <c r="V7" i="136"/>
  <c r="U7" i="136"/>
  <c r="T7" i="136"/>
  <c r="S7" i="136"/>
  <c r="R7" i="136"/>
  <c r="Q7" i="136"/>
  <c r="P7" i="136"/>
  <c r="O7" i="136"/>
  <c r="N7" i="136"/>
  <c r="M7" i="136"/>
  <c r="L7" i="136"/>
  <c r="K7" i="136"/>
  <c r="J7" i="136"/>
  <c r="I7" i="136"/>
  <c r="H7" i="136"/>
  <c r="G7" i="136"/>
  <c r="F7" i="136"/>
  <c r="E7" i="136"/>
  <c r="D7" i="136"/>
  <c r="C7" i="136"/>
  <c r="X6" i="136"/>
  <c r="W6" i="136"/>
  <c r="V6" i="136"/>
  <c r="U6" i="136"/>
  <c r="T6" i="136"/>
  <c r="S6" i="136"/>
  <c r="R6" i="136"/>
  <c r="Q6" i="136"/>
  <c r="P6" i="136"/>
  <c r="O6" i="136"/>
  <c r="N6" i="136"/>
  <c r="M6" i="136"/>
  <c r="L6" i="136"/>
  <c r="K6" i="136"/>
  <c r="J6" i="136"/>
  <c r="I6" i="136"/>
  <c r="H6" i="136"/>
  <c r="G6" i="136"/>
  <c r="F6" i="136"/>
  <c r="E6" i="136"/>
  <c r="D6" i="136"/>
  <c r="C6" i="136"/>
  <c r="X5" i="136"/>
  <c r="W5" i="136"/>
  <c r="V5" i="136"/>
  <c r="U5" i="136"/>
  <c r="T5" i="136"/>
  <c r="S5" i="136"/>
  <c r="R5" i="136"/>
  <c r="Q5" i="136"/>
  <c r="P5" i="136"/>
  <c r="O5" i="136"/>
  <c r="N5" i="136"/>
  <c r="M5" i="136"/>
  <c r="L5" i="136"/>
  <c r="K5" i="136"/>
  <c r="J5" i="136"/>
  <c r="I5" i="136"/>
  <c r="H5" i="136"/>
  <c r="G5" i="136"/>
  <c r="F5" i="136"/>
  <c r="E5" i="136"/>
  <c r="D5" i="136"/>
  <c r="C5" i="136"/>
  <c r="X4" i="136"/>
  <c r="W4" i="136"/>
  <c r="V4" i="136"/>
  <c r="U4" i="136"/>
  <c r="T4" i="136"/>
  <c r="S4" i="136"/>
  <c r="R4" i="136"/>
  <c r="Q4" i="136"/>
  <c r="P4" i="136"/>
  <c r="O4" i="136"/>
  <c r="N4" i="136"/>
  <c r="M4" i="136"/>
  <c r="L4" i="136"/>
  <c r="K4" i="136"/>
  <c r="J4" i="136"/>
  <c r="I4" i="136"/>
  <c r="H4" i="136"/>
  <c r="G4" i="136"/>
  <c r="F4" i="136"/>
  <c r="E4" i="136"/>
  <c r="D4" i="136"/>
  <c r="C4" i="136"/>
  <c r="X3" i="136"/>
  <c r="W3" i="136"/>
  <c r="V3" i="136"/>
  <c r="U3" i="136"/>
  <c r="T3" i="136"/>
  <c r="S3" i="136"/>
  <c r="R3" i="136"/>
  <c r="Q3" i="136"/>
  <c r="P3" i="136"/>
  <c r="O3" i="136"/>
  <c r="N3" i="136"/>
  <c r="M3" i="136"/>
  <c r="L3" i="136"/>
  <c r="K3" i="136"/>
  <c r="J3" i="136"/>
  <c r="I3" i="136"/>
  <c r="H3" i="136"/>
  <c r="G3" i="136"/>
  <c r="F3" i="136"/>
  <c r="E3" i="136"/>
  <c r="D3" i="136"/>
  <c r="C3" i="136"/>
  <c r="A94" i="102"/>
  <c r="A10" i="102"/>
  <c r="A95" i="102"/>
  <c r="A11" i="102"/>
  <c r="A96" i="102"/>
  <c r="A12" i="102"/>
  <c r="A97" i="102"/>
  <c r="A13" i="102"/>
  <c r="A98" i="102"/>
  <c r="A14" i="102"/>
  <c r="A99" i="102"/>
  <c r="A15" i="102"/>
  <c r="A100" i="102"/>
  <c r="A16" i="102"/>
  <c r="A101" i="102"/>
  <c r="A17" i="102"/>
  <c r="A102" i="102"/>
  <c r="A18" i="102"/>
  <c r="A103" i="102"/>
  <c r="A19" i="102"/>
  <c r="A104" i="102"/>
  <c r="A20" i="102"/>
  <c r="X29" i="105"/>
  <c r="W29" i="105"/>
  <c r="V29" i="105"/>
  <c r="U29" i="105"/>
  <c r="T29" i="105"/>
  <c r="S29" i="105"/>
  <c r="R29" i="105"/>
  <c r="Q29" i="105"/>
  <c r="P29" i="105"/>
  <c r="O29" i="105"/>
  <c r="N29" i="105"/>
  <c r="M29" i="105"/>
  <c r="L29" i="105"/>
  <c r="K29" i="105"/>
  <c r="J29" i="105"/>
  <c r="I29" i="105"/>
  <c r="H29" i="105"/>
  <c r="G29" i="105"/>
  <c r="F29" i="105"/>
  <c r="E29" i="105"/>
  <c r="D29" i="105"/>
  <c r="C29" i="105"/>
  <c r="X28" i="105"/>
  <c r="W28" i="105"/>
  <c r="V28" i="105"/>
  <c r="U28" i="105"/>
  <c r="T28" i="105"/>
  <c r="S28" i="105"/>
  <c r="R28" i="105"/>
  <c r="Q28" i="105"/>
  <c r="P28" i="105"/>
  <c r="O28" i="105"/>
  <c r="N28" i="105"/>
  <c r="M28" i="105"/>
  <c r="L28" i="105"/>
  <c r="K28" i="105"/>
  <c r="J28" i="105"/>
  <c r="I28" i="105"/>
  <c r="H28" i="105"/>
  <c r="G28" i="105"/>
  <c r="F28" i="105"/>
  <c r="E28" i="105"/>
  <c r="D28" i="105"/>
  <c r="C28" i="105"/>
  <c r="X27" i="105"/>
  <c r="W27" i="105"/>
  <c r="V27" i="105"/>
  <c r="U27" i="105"/>
  <c r="T27" i="105"/>
  <c r="S27" i="105"/>
  <c r="R27" i="105"/>
  <c r="Q27" i="105"/>
  <c r="P27" i="105"/>
  <c r="O27" i="105"/>
  <c r="N27" i="105"/>
  <c r="M27" i="105"/>
  <c r="L27" i="105"/>
  <c r="K27" i="105"/>
  <c r="J27" i="105"/>
  <c r="I27" i="105"/>
  <c r="H27" i="105"/>
  <c r="G27" i="105"/>
  <c r="F27" i="105"/>
  <c r="E27" i="105"/>
  <c r="D27" i="105"/>
  <c r="C27" i="105"/>
  <c r="X25" i="105"/>
  <c r="W25" i="105"/>
  <c r="V25" i="105"/>
  <c r="U25" i="105"/>
  <c r="T25" i="105"/>
  <c r="S25" i="105"/>
  <c r="R25" i="105"/>
  <c r="Q25" i="105"/>
  <c r="P25" i="105"/>
  <c r="O25" i="105"/>
  <c r="N25" i="105"/>
  <c r="M25" i="105"/>
  <c r="L25" i="105"/>
  <c r="K25" i="105"/>
  <c r="J25" i="105"/>
  <c r="I25" i="105"/>
  <c r="H25" i="105"/>
  <c r="G25" i="105"/>
  <c r="F25" i="105"/>
  <c r="E25" i="105"/>
  <c r="D25" i="105"/>
  <c r="C25" i="105"/>
  <c r="X24" i="105"/>
  <c r="W24" i="105"/>
  <c r="V24" i="105"/>
  <c r="U24" i="105"/>
  <c r="T24" i="105"/>
  <c r="S24" i="105"/>
  <c r="R24" i="105"/>
  <c r="Q24" i="105"/>
  <c r="P24" i="105"/>
  <c r="O24" i="105"/>
  <c r="N24" i="105"/>
  <c r="M24" i="105"/>
  <c r="L24" i="105"/>
  <c r="K24" i="105"/>
  <c r="J24" i="105"/>
  <c r="I24" i="105"/>
  <c r="H24" i="105"/>
  <c r="G24" i="105"/>
  <c r="F24" i="105"/>
  <c r="E24" i="105"/>
  <c r="D24" i="105"/>
  <c r="C24" i="105"/>
  <c r="X23" i="105"/>
  <c r="W23" i="105"/>
  <c r="V23" i="105"/>
  <c r="U23" i="105"/>
  <c r="T23" i="105"/>
  <c r="S23" i="105"/>
  <c r="R23" i="105"/>
  <c r="Q23" i="105"/>
  <c r="P23" i="105"/>
  <c r="O23" i="105"/>
  <c r="N23" i="105"/>
  <c r="M23" i="105"/>
  <c r="L23" i="105"/>
  <c r="K23" i="105"/>
  <c r="J23" i="105"/>
  <c r="I23" i="105"/>
  <c r="H23" i="105"/>
  <c r="G23" i="105"/>
  <c r="F23" i="105"/>
  <c r="E23" i="105"/>
  <c r="D23" i="105"/>
  <c r="C23" i="105"/>
  <c r="X20" i="105"/>
  <c r="W20" i="105"/>
  <c r="V20" i="105"/>
  <c r="U20" i="105"/>
  <c r="T20" i="105"/>
  <c r="S20" i="105"/>
  <c r="R20" i="105"/>
  <c r="Q20" i="105"/>
  <c r="P20" i="105"/>
  <c r="O20" i="105"/>
  <c r="N20" i="105"/>
  <c r="M20" i="105"/>
  <c r="L20" i="105"/>
  <c r="K20" i="105"/>
  <c r="J20" i="105"/>
  <c r="I20" i="105"/>
  <c r="H20" i="105"/>
  <c r="G20" i="105"/>
  <c r="F20" i="105"/>
  <c r="E20" i="105"/>
  <c r="D20" i="105"/>
  <c r="C20" i="105"/>
  <c r="X19" i="105"/>
  <c r="X21" i="105"/>
  <c r="W19" i="105"/>
  <c r="W21" i="105"/>
  <c r="V19" i="105"/>
  <c r="V21" i="105"/>
  <c r="U19" i="105"/>
  <c r="U21" i="105"/>
  <c r="T19" i="105"/>
  <c r="T21" i="105"/>
  <c r="S19" i="105"/>
  <c r="S21" i="105"/>
  <c r="R19" i="105"/>
  <c r="R21" i="105"/>
  <c r="Q19" i="105"/>
  <c r="Q21" i="105"/>
  <c r="P19" i="105"/>
  <c r="P21" i="105"/>
  <c r="O19" i="105"/>
  <c r="O21" i="105"/>
  <c r="N19" i="105"/>
  <c r="N21" i="105"/>
  <c r="M19" i="105"/>
  <c r="M21" i="105"/>
  <c r="L19" i="105"/>
  <c r="L21" i="105"/>
  <c r="K19" i="105"/>
  <c r="K21" i="105"/>
  <c r="J19" i="105"/>
  <c r="J21" i="105"/>
  <c r="I19" i="105"/>
  <c r="I21" i="105"/>
  <c r="H19" i="105"/>
  <c r="H21" i="105"/>
  <c r="G19" i="105"/>
  <c r="G21" i="105"/>
  <c r="F19" i="105"/>
  <c r="F21" i="105"/>
  <c r="E19" i="105"/>
  <c r="E21" i="105"/>
  <c r="D19" i="105"/>
  <c r="D21" i="105"/>
  <c r="C19" i="105"/>
  <c r="C21" i="105"/>
  <c r="X17" i="105"/>
  <c r="W17" i="105"/>
  <c r="V17" i="105"/>
  <c r="U17" i="105"/>
  <c r="T17" i="105"/>
  <c r="S17" i="105"/>
  <c r="R17" i="105"/>
  <c r="Q17" i="105"/>
  <c r="P17" i="105"/>
  <c r="O17" i="105"/>
  <c r="N17" i="105"/>
  <c r="M17" i="105"/>
  <c r="L17" i="105"/>
  <c r="K17" i="105"/>
  <c r="J17" i="105"/>
  <c r="I17" i="105"/>
  <c r="H17" i="105"/>
  <c r="G17" i="105"/>
  <c r="F17" i="105"/>
  <c r="E17" i="105"/>
  <c r="D17" i="105"/>
  <c r="C17" i="105"/>
  <c r="X16" i="105"/>
  <c r="W16" i="105"/>
  <c r="V16" i="105"/>
  <c r="U16" i="105"/>
  <c r="T16" i="105"/>
  <c r="S16" i="105"/>
  <c r="R16" i="105"/>
  <c r="Q16" i="105"/>
  <c r="P16" i="105"/>
  <c r="O16" i="105"/>
  <c r="N16" i="105"/>
  <c r="M16" i="105"/>
  <c r="L16" i="105"/>
  <c r="K16" i="105"/>
  <c r="J16" i="105"/>
  <c r="I16" i="105"/>
  <c r="H16" i="105"/>
  <c r="G16" i="105"/>
  <c r="F16" i="105"/>
  <c r="E16" i="105"/>
  <c r="D16" i="105"/>
  <c r="C16" i="105"/>
  <c r="X15" i="105"/>
  <c r="W15" i="105"/>
  <c r="V15" i="105"/>
  <c r="U15" i="105"/>
  <c r="T15" i="105"/>
  <c r="S15" i="105"/>
  <c r="R15" i="105"/>
  <c r="Q15" i="105"/>
  <c r="P15" i="105"/>
  <c r="O15" i="105"/>
  <c r="N15" i="105"/>
  <c r="M15" i="105"/>
  <c r="L15" i="105"/>
  <c r="K15" i="105"/>
  <c r="J15" i="105"/>
  <c r="I15" i="105"/>
  <c r="H15" i="105"/>
  <c r="G15" i="105"/>
  <c r="F15" i="105"/>
  <c r="E15" i="105"/>
  <c r="D15" i="105"/>
  <c r="C15" i="105"/>
  <c r="X14" i="105"/>
  <c r="W14" i="105"/>
  <c r="V14" i="105"/>
  <c r="U14" i="105"/>
  <c r="T14" i="105"/>
  <c r="S14" i="105"/>
  <c r="R14" i="105"/>
  <c r="Q14" i="105"/>
  <c r="P14" i="105"/>
  <c r="O14" i="105"/>
  <c r="N14" i="105"/>
  <c r="M14" i="105"/>
  <c r="L14" i="105"/>
  <c r="K14" i="105"/>
  <c r="J14" i="105"/>
  <c r="I14" i="105"/>
  <c r="H14" i="105"/>
  <c r="G14" i="105"/>
  <c r="F14" i="105"/>
  <c r="E14" i="105"/>
  <c r="D14" i="105"/>
  <c r="C14" i="105"/>
  <c r="X13" i="105"/>
  <c r="W13" i="105"/>
  <c r="V13" i="105"/>
  <c r="U13" i="105"/>
  <c r="T13" i="105"/>
  <c r="S13" i="105"/>
  <c r="R13" i="105"/>
  <c r="Q13" i="105"/>
  <c r="P13" i="105"/>
  <c r="O13" i="105"/>
  <c r="N13" i="105"/>
  <c r="M13" i="105"/>
  <c r="L13" i="105"/>
  <c r="K13" i="105"/>
  <c r="J13" i="105"/>
  <c r="I13" i="105"/>
  <c r="H13" i="105"/>
  <c r="G13" i="105"/>
  <c r="F13" i="105"/>
  <c r="E13" i="105"/>
  <c r="D13" i="105"/>
  <c r="C13" i="105"/>
  <c r="X12" i="105"/>
  <c r="W12" i="105"/>
  <c r="V12" i="105"/>
  <c r="U12" i="105"/>
  <c r="T12" i="105"/>
  <c r="S12" i="105"/>
  <c r="R12" i="105"/>
  <c r="Q12" i="105"/>
  <c r="P12" i="105"/>
  <c r="O12" i="105"/>
  <c r="N12" i="105"/>
  <c r="M12" i="105"/>
  <c r="L12" i="105"/>
  <c r="K12" i="105"/>
  <c r="J12" i="105"/>
  <c r="I12" i="105"/>
  <c r="H12" i="105"/>
  <c r="G12" i="105"/>
  <c r="F12" i="105"/>
  <c r="E12" i="105"/>
  <c r="D12" i="105"/>
  <c r="C12" i="105"/>
  <c r="X11" i="105"/>
  <c r="W11" i="105"/>
  <c r="V11" i="105"/>
  <c r="U11" i="105"/>
  <c r="T11" i="105"/>
  <c r="S11" i="105"/>
  <c r="R11" i="105"/>
  <c r="Q11" i="105"/>
  <c r="P11" i="105"/>
  <c r="O11" i="105"/>
  <c r="N11" i="105"/>
  <c r="M11" i="105"/>
  <c r="L11" i="105"/>
  <c r="K11" i="105"/>
  <c r="J11" i="105"/>
  <c r="I11" i="105"/>
  <c r="H11" i="105"/>
  <c r="G11" i="105"/>
  <c r="F11" i="105"/>
  <c r="E11" i="105"/>
  <c r="D11" i="105"/>
  <c r="C11" i="105"/>
  <c r="X9" i="105"/>
  <c r="W9" i="105"/>
  <c r="V9" i="105"/>
  <c r="U9" i="105"/>
  <c r="T9" i="105"/>
  <c r="S9" i="105"/>
  <c r="R9" i="105"/>
  <c r="Q9" i="105"/>
  <c r="P9" i="105"/>
  <c r="O9" i="105"/>
  <c r="N9" i="105"/>
  <c r="M9" i="105"/>
  <c r="L9" i="105"/>
  <c r="K9" i="105"/>
  <c r="J9" i="105"/>
  <c r="I9" i="105"/>
  <c r="H9" i="105"/>
  <c r="G9" i="105"/>
  <c r="F9" i="105"/>
  <c r="E9" i="105"/>
  <c r="D9" i="105"/>
  <c r="C9" i="105"/>
  <c r="X8" i="105"/>
  <c r="W8" i="105"/>
  <c r="V8" i="105"/>
  <c r="U8" i="105"/>
  <c r="T8" i="105"/>
  <c r="S8" i="105"/>
  <c r="R8" i="105"/>
  <c r="Q8" i="105"/>
  <c r="P8" i="105"/>
  <c r="O8" i="105"/>
  <c r="N8" i="105"/>
  <c r="M8" i="105"/>
  <c r="L8" i="105"/>
  <c r="K8" i="105"/>
  <c r="J8" i="105"/>
  <c r="I8" i="105"/>
  <c r="H8" i="105"/>
  <c r="G8" i="105"/>
  <c r="F8" i="105"/>
  <c r="E8" i="105"/>
  <c r="D8" i="105"/>
  <c r="C8" i="105"/>
  <c r="X7" i="105"/>
  <c r="W7" i="105"/>
  <c r="V7" i="105"/>
  <c r="U7" i="105"/>
  <c r="T7" i="105"/>
  <c r="S7" i="105"/>
  <c r="R7" i="105"/>
  <c r="Q7" i="105"/>
  <c r="P7" i="105"/>
  <c r="O7" i="105"/>
  <c r="N7" i="105"/>
  <c r="M7" i="105"/>
  <c r="L7" i="105"/>
  <c r="K7" i="105"/>
  <c r="J7" i="105"/>
  <c r="I7" i="105"/>
  <c r="H7" i="105"/>
  <c r="G7" i="105"/>
  <c r="F7" i="105"/>
  <c r="E7" i="105"/>
  <c r="D7" i="105"/>
  <c r="C7" i="105"/>
  <c r="X6" i="105"/>
  <c r="W6" i="105"/>
  <c r="V6" i="105"/>
  <c r="U6" i="105"/>
  <c r="T6" i="105"/>
  <c r="S6" i="105"/>
  <c r="R6" i="105"/>
  <c r="Q6" i="105"/>
  <c r="P6" i="105"/>
  <c r="O6" i="105"/>
  <c r="N6" i="105"/>
  <c r="M6" i="105"/>
  <c r="L6" i="105"/>
  <c r="K6" i="105"/>
  <c r="J6" i="105"/>
  <c r="I6" i="105"/>
  <c r="H6" i="105"/>
  <c r="G6" i="105"/>
  <c r="F6" i="105"/>
  <c r="E6" i="105"/>
  <c r="D6" i="105"/>
  <c r="C6" i="105"/>
  <c r="X5" i="105"/>
  <c r="W5" i="105"/>
  <c r="V5" i="105"/>
  <c r="U5" i="105"/>
  <c r="T5" i="105"/>
  <c r="S5" i="105"/>
  <c r="R5" i="105"/>
  <c r="Q5" i="105"/>
  <c r="P5" i="105"/>
  <c r="O5" i="105"/>
  <c r="N5" i="105"/>
  <c r="M5" i="105"/>
  <c r="L5" i="105"/>
  <c r="K5" i="105"/>
  <c r="J5" i="105"/>
  <c r="I5" i="105"/>
  <c r="H5" i="105"/>
  <c r="G5" i="105"/>
  <c r="F5" i="105"/>
  <c r="E5" i="105"/>
  <c r="D5" i="105"/>
  <c r="C5" i="105"/>
  <c r="X4" i="105"/>
  <c r="W4" i="105"/>
  <c r="V4" i="105"/>
  <c r="U4" i="105"/>
  <c r="T4" i="105"/>
  <c r="S4" i="105"/>
  <c r="R4" i="105"/>
  <c r="Q4" i="105"/>
  <c r="P4" i="105"/>
  <c r="O4" i="105"/>
  <c r="N4" i="105"/>
  <c r="M4" i="105"/>
  <c r="L4" i="105"/>
  <c r="K4" i="105"/>
  <c r="J4" i="105"/>
  <c r="I4" i="105"/>
  <c r="H4" i="105"/>
  <c r="G4" i="105"/>
  <c r="F4" i="105"/>
  <c r="E4" i="105"/>
  <c r="D4" i="105"/>
  <c r="C4" i="105"/>
  <c r="X3" i="105"/>
  <c r="W3" i="105"/>
  <c r="V3" i="105"/>
  <c r="U3" i="105"/>
  <c r="T3" i="105"/>
  <c r="S3" i="105"/>
  <c r="R3" i="105"/>
  <c r="Q3" i="105"/>
  <c r="P3" i="105"/>
  <c r="O3" i="105"/>
  <c r="N3" i="105"/>
  <c r="M3" i="105"/>
  <c r="L3" i="105"/>
  <c r="K3" i="105"/>
  <c r="J3" i="105"/>
  <c r="I3" i="105"/>
  <c r="H3" i="105"/>
  <c r="G3" i="105"/>
  <c r="F3" i="105"/>
  <c r="E3" i="105"/>
  <c r="D3" i="105"/>
  <c r="C3" i="105"/>
  <c r="C55" i="102"/>
  <c r="D55" i="102"/>
  <c r="E55" i="102"/>
  <c r="F55" i="102"/>
  <c r="G55" i="102"/>
  <c r="H55" i="102"/>
  <c r="I55" i="102"/>
  <c r="J55" i="102"/>
  <c r="K55" i="102"/>
  <c r="L55" i="102"/>
  <c r="M55" i="102"/>
  <c r="N55" i="102"/>
  <c r="O55" i="102"/>
  <c r="P55" i="102"/>
  <c r="Q55" i="102"/>
  <c r="R55" i="102"/>
  <c r="S55" i="102"/>
  <c r="T55" i="102"/>
  <c r="U55" i="102"/>
  <c r="V55" i="102"/>
  <c r="W55" i="102"/>
  <c r="X55" i="102"/>
  <c r="C56" i="102"/>
  <c r="D56" i="102"/>
  <c r="E56" i="102"/>
  <c r="F56" i="102"/>
  <c r="G56" i="102"/>
  <c r="H56" i="102"/>
  <c r="I56" i="102"/>
  <c r="J56" i="102"/>
  <c r="K56" i="102"/>
  <c r="L56" i="102"/>
  <c r="M56" i="102"/>
  <c r="N56" i="102"/>
  <c r="O56" i="102"/>
  <c r="P56" i="102"/>
  <c r="Q56" i="102"/>
  <c r="R56" i="102"/>
  <c r="S56" i="102"/>
  <c r="T56" i="102"/>
  <c r="U56" i="102"/>
  <c r="V56" i="102"/>
  <c r="W56" i="102"/>
  <c r="X56" i="102"/>
  <c r="C57" i="102"/>
  <c r="D57" i="102"/>
  <c r="E57" i="102"/>
  <c r="F57" i="102"/>
  <c r="G57" i="102"/>
  <c r="H57" i="102"/>
  <c r="I57" i="102"/>
  <c r="J57" i="102"/>
  <c r="K57" i="102"/>
  <c r="L57" i="102"/>
  <c r="M57" i="102"/>
  <c r="N57" i="102"/>
  <c r="O57" i="102"/>
  <c r="P57" i="102"/>
  <c r="Q57" i="102"/>
  <c r="R57" i="102"/>
  <c r="S57" i="102"/>
  <c r="T57" i="102"/>
  <c r="U57" i="102"/>
  <c r="V57" i="102"/>
  <c r="W57" i="102"/>
  <c r="X57" i="102"/>
  <c r="C58" i="102"/>
  <c r="D58" i="102"/>
  <c r="E58" i="102"/>
  <c r="F58" i="102"/>
  <c r="G58" i="102"/>
  <c r="H58" i="102"/>
  <c r="I58" i="102"/>
  <c r="J58" i="102"/>
  <c r="K58" i="102"/>
  <c r="L58" i="102"/>
  <c r="M58" i="102"/>
  <c r="N58" i="102"/>
  <c r="O58" i="102"/>
  <c r="P58" i="102"/>
  <c r="Q58" i="102"/>
  <c r="R58" i="102"/>
  <c r="S58" i="102"/>
  <c r="T58" i="102"/>
  <c r="U58" i="102"/>
  <c r="V58" i="102"/>
  <c r="W58" i="102"/>
  <c r="X58" i="102"/>
  <c r="C59" i="102"/>
  <c r="D59" i="102"/>
  <c r="E59" i="102"/>
  <c r="F59" i="102"/>
  <c r="G59" i="102"/>
  <c r="H59" i="102"/>
  <c r="I59" i="102"/>
  <c r="J59" i="102"/>
  <c r="K59" i="102"/>
  <c r="L59" i="102"/>
  <c r="M59" i="102"/>
  <c r="N59" i="102"/>
  <c r="O59" i="102"/>
  <c r="P59" i="102"/>
  <c r="Q59" i="102"/>
  <c r="R59" i="102"/>
  <c r="S59" i="102"/>
  <c r="T59" i="102"/>
  <c r="U59" i="102"/>
  <c r="V59" i="102"/>
  <c r="W59" i="102"/>
  <c r="X59" i="102"/>
  <c r="C60" i="102"/>
  <c r="D60" i="102"/>
  <c r="E60" i="102"/>
  <c r="F60" i="102"/>
  <c r="G60" i="102"/>
  <c r="H60" i="102"/>
  <c r="I60" i="102"/>
  <c r="J60" i="102"/>
  <c r="K60" i="102"/>
  <c r="L60" i="102"/>
  <c r="M60" i="102"/>
  <c r="N60" i="102"/>
  <c r="O60" i="102"/>
  <c r="P60" i="102"/>
  <c r="Q60" i="102"/>
  <c r="R60" i="102"/>
  <c r="S60" i="102"/>
  <c r="T60" i="102"/>
  <c r="U60" i="102"/>
  <c r="V60" i="102"/>
  <c r="W60" i="102"/>
  <c r="X60" i="102"/>
  <c r="C61" i="102"/>
  <c r="D61" i="102"/>
  <c r="E61" i="102"/>
  <c r="F61" i="102"/>
  <c r="G61" i="102"/>
  <c r="H61" i="102"/>
  <c r="I61" i="102"/>
  <c r="J61" i="102"/>
  <c r="K61" i="102"/>
  <c r="L61" i="102"/>
  <c r="M61" i="102"/>
  <c r="N61" i="102"/>
  <c r="O61" i="102"/>
  <c r="P61" i="102"/>
  <c r="Q61" i="102"/>
  <c r="R61" i="102"/>
  <c r="S61" i="102"/>
  <c r="T61" i="102"/>
  <c r="U61" i="102"/>
  <c r="V61" i="102"/>
  <c r="W61" i="102"/>
  <c r="X61" i="102"/>
  <c r="C62" i="102"/>
  <c r="D62" i="102"/>
  <c r="E62" i="102"/>
  <c r="F62" i="102"/>
  <c r="G62" i="102"/>
  <c r="H62" i="102"/>
  <c r="I62" i="102"/>
  <c r="J62" i="102"/>
  <c r="K62" i="102"/>
  <c r="L62" i="102"/>
  <c r="M62" i="102"/>
  <c r="N62" i="102"/>
  <c r="O62" i="102"/>
  <c r="P62" i="102"/>
  <c r="Q62" i="102"/>
  <c r="R62" i="102"/>
  <c r="S62" i="102"/>
  <c r="T62" i="102"/>
  <c r="U62" i="102"/>
  <c r="V62" i="102"/>
  <c r="W62" i="102"/>
  <c r="X62" i="102"/>
  <c r="C63" i="102"/>
  <c r="D63" i="102"/>
  <c r="E63" i="102"/>
  <c r="F63" i="102"/>
  <c r="G63" i="102"/>
  <c r="H63" i="102"/>
  <c r="I63" i="102"/>
  <c r="J63" i="102"/>
  <c r="K63" i="102"/>
  <c r="L63" i="102"/>
  <c r="M63" i="102"/>
  <c r="N63" i="102"/>
  <c r="O63" i="102"/>
  <c r="P63" i="102"/>
  <c r="Q63" i="102"/>
  <c r="R63" i="102"/>
  <c r="S63" i="102"/>
  <c r="T63" i="102"/>
  <c r="U63" i="102"/>
  <c r="V63" i="102"/>
  <c r="W63" i="102"/>
  <c r="X63" i="102"/>
  <c r="C64" i="102"/>
  <c r="D64" i="102"/>
  <c r="E64" i="102"/>
  <c r="F64" i="102"/>
  <c r="G64" i="102"/>
  <c r="H64" i="102"/>
  <c r="I64" i="102"/>
  <c r="J64" i="102"/>
  <c r="K64" i="102"/>
  <c r="L64" i="102"/>
  <c r="M64" i="102"/>
  <c r="N64" i="102"/>
  <c r="O64" i="102"/>
  <c r="P64" i="102"/>
  <c r="Q64" i="102"/>
  <c r="R64" i="102"/>
  <c r="S64" i="102"/>
  <c r="T64" i="102"/>
  <c r="U64" i="102"/>
  <c r="V64" i="102"/>
  <c r="W64" i="102"/>
  <c r="X64" i="102"/>
  <c r="C65" i="102"/>
  <c r="D65" i="102"/>
  <c r="E65" i="102"/>
  <c r="F65" i="102"/>
  <c r="G65" i="102"/>
  <c r="H65" i="102"/>
  <c r="I65" i="102"/>
  <c r="J65" i="102"/>
  <c r="K65" i="102"/>
  <c r="L65" i="102"/>
  <c r="M65" i="102"/>
  <c r="N65" i="102"/>
  <c r="O65" i="102"/>
  <c r="P65" i="102"/>
  <c r="Q65" i="102"/>
  <c r="R65" i="102"/>
  <c r="S65" i="102"/>
  <c r="T65" i="102"/>
  <c r="U65" i="102"/>
  <c r="V65" i="102"/>
  <c r="W65" i="102"/>
  <c r="X65" i="102"/>
  <c r="C66" i="102"/>
  <c r="D66" i="102"/>
  <c r="E66" i="102"/>
  <c r="F66" i="102"/>
  <c r="G66" i="102"/>
  <c r="H66" i="102"/>
  <c r="I66" i="102"/>
  <c r="J66" i="102"/>
  <c r="K66" i="102"/>
  <c r="L66" i="102"/>
  <c r="M66" i="102"/>
  <c r="N66" i="102"/>
  <c r="O66" i="102"/>
  <c r="P66" i="102"/>
  <c r="Q66" i="102"/>
  <c r="R66" i="102"/>
  <c r="S66" i="102"/>
  <c r="T66" i="102"/>
  <c r="U66" i="102"/>
  <c r="V66" i="102"/>
  <c r="W66" i="102"/>
  <c r="X66" i="102"/>
  <c r="C67" i="102"/>
  <c r="D67" i="102"/>
  <c r="E67" i="102"/>
  <c r="F67" i="102"/>
  <c r="G67" i="102"/>
  <c r="H67" i="102"/>
  <c r="I67" i="102"/>
  <c r="J67" i="102"/>
  <c r="K67" i="102"/>
  <c r="L67" i="102"/>
  <c r="M67" i="102"/>
  <c r="N67" i="102"/>
  <c r="O67" i="102"/>
  <c r="P67" i="102"/>
  <c r="Q67" i="102"/>
  <c r="R67" i="102"/>
  <c r="S67" i="102"/>
  <c r="T67" i="102"/>
  <c r="U67" i="102"/>
  <c r="V67" i="102"/>
  <c r="W67" i="102"/>
  <c r="X67" i="102"/>
  <c r="C68" i="102"/>
  <c r="D68" i="102"/>
  <c r="E68" i="102"/>
  <c r="F68" i="102"/>
  <c r="G68" i="102"/>
  <c r="H68" i="102"/>
  <c r="I68" i="102"/>
  <c r="J68" i="102"/>
  <c r="K68" i="102"/>
  <c r="L68" i="102"/>
  <c r="M68" i="102"/>
  <c r="N68" i="102"/>
  <c r="O68" i="102"/>
  <c r="P68" i="102"/>
  <c r="Q68" i="102"/>
  <c r="R68" i="102"/>
  <c r="S68" i="102"/>
  <c r="T68" i="102"/>
  <c r="U68" i="102"/>
  <c r="V68" i="102"/>
  <c r="W68" i="102"/>
  <c r="X68" i="102"/>
  <c r="C69" i="102"/>
  <c r="D69" i="102"/>
  <c r="E69" i="102"/>
  <c r="F69" i="102"/>
  <c r="G69" i="102"/>
  <c r="H69" i="102"/>
  <c r="I69" i="102"/>
  <c r="J69" i="102"/>
  <c r="K69" i="102"/>
  <c r="L69" i="102"/>
  <c r="M69" i="102"/>
  <c r="N69" i="102"/>
  <c r="O69" i="102"/>
  <c r="P69" i="102"/>
  <c r="Q69" i="102"/>
  <c r="R69" i="102"/>
  <c r="S69" i="102"/>
  <c r="T69" i="102"/>
  <c r="U69" i="102"/>
  <c r="V69" i="102"/>
  <c r="W69" i="102"/>
  <c r="X69" i="102"/>
  <c r="C71" i="102"/>
  <c r="D71" i="102"/>
  <c r="E71" i="102"/>
  <c r="F71" i="102"/>
  <c r="G71" i="102"/>
  <c r="H71" i="102"/>
  <c r="I71" i="102"/>
  <c r="J71" i="102"/>
  <c r="K71" i="102"/>
  <c r="L71" i="102"/>
  <c r="M71" i="102"/>
  <c r="N71" i="102"/>
  <c r="O71" i="102"/>
  <c r="P71" i="102"/>
  <c r="Q71" i="102"/>
  <c r="R71" i="102"/>
  <c r="S71" i="102"/>
  <c r="T71" i="102"/>
  <c r="U71" i="102"/>
  <c r="V71" i="102"/>
  <c r="W71" i="102"/>
  <c r="X71" i="102"/>
  <c r="C72" i="102"/>
  <c r="D72" i="102"/>
  <c r="E72" i="102"/>
  <c r="F72" i="102"/>
  <c r="G72" i="102"/>
  <c r="H72" i="102"/>
  <c r="I72" i="102"/>
  <c r="J72" i="102"/>
  <c r="K72" i="102"/>
  <c r="L72" i="102"/>
  <c r="M72" i="102"/>
  <c r="N72" i="102"/>
  <c r="O72" i="102"/>
  <c r="P72" i="102"/>
  <c r="Q72" i="102"/>
  <c r="R72" i="102"/>
  <c r="S72" i="102"/>
  <c r="T72" i="102"/>
  <c r="U72" i="102"/>
  <c r="V72" i="102"/>
  <c r="W72" i="102"/>
  <c r="X72" i="102"/>
  <c r="C73" i="102"/>
  <c r="D73" i="102"/>
  <c r="E73" i="102"/>
  <c r="F73" i="102"/>
  <c r="G73" i="102"/>
  <c r="H73" i="102"/>
  <c r="I73" i="102"/>
  <c r="J73" i="102"/>
  <c r="K73" i="102"/>
  <c r="L73" i="102"/>
  <c r="M73" i="102"/>
  <c r="N73" i="102"/>
  <c r="O73" i="102"/>
  <c r="P73" i="102"/>
  <c r="Q73" i="102"/>
  <c r="R73" i="102"/>
  <c r="S73" i="102"/>
  <c r="T73" i="102"/>
  <c r="U73" i="102"/>
  <c r="V73" i="102"/>
  <c r="W73" i="102"/>
  <c r="X73" i="102"/>
  <c r="B55" i="102"/>
  <c r="B56" i="102"/>
  <c r="B57" i="102"/>
  <c r="B58" i="102"/>
  <c r="B59" i="102"/>
  <c r="B60" i="102"/>
  <c r="B61" i="102"/>
  <c r="B62" i="102"/>
  <c r="B63" i="102"/>
  <c r="B64" i="102"/>
  <c r="B65" i="102"/>
  <c r="B66" i="102"/>
  <c r="B67" i="102"/>
  <c r="B68" i="102"/>
  <c r="B69" i="102"/>
  <c r="B70" i="102"/>
  <c r="B71" i="102"/>
  <c r="B72" i="102"/>
  <c r="B73" i="102"/>
  <c r="B74" i="102"/>
  <c r="C77" i="104"/>
  <c r="D77" i="104"/>
  <c r="E77" i="104"/>
  <c r="F77" i="104"/>
  <c r="G77" i="104"/>
  <c r="H77" i="104"/>
  <c r="I77" i="104"/>
  <c r="J77" i="104"/>
  <c r="K77" i="104"/>
  <c r="L77" i="104"/>
  <c r="M77" i="104"/>
  <c r="N77" i="104"/>
  <c r="O77" i="104"/>
  <c r="P77" i="104"/>
  <c r="Q77" i="104"/>
  <c r="R77" i="104"/>
  <c r="S77" i="104"/>
  <c r="T77" i="104"/>
  <c r="U77" i="104"/>
  <c r="B34" i="102"/>
  <c r="C34" i="102"/>
  <c r="D34" i="102"/>
  <c r="E34" i="102"/>
  <c r="F34" i="102"/>
  <c r="G34" i="102"/>
  <c r="H34" i="102"/>
  <c r="I34" i="102"/>
  <c r="J34" i="102"/>
  <c r="K34" i="102"/>
  <c r="L34" i="102"/>
  <c r="M34" i="102"/>
  <c r="N34" i="102"/>
  <c r="O34" i="102"/>
  <c r="P34" i="102"/>
  <c r="Q34" i="102"/>
  <c r="R34" i="102"/>
  <c r="S34" i="102"/>
  <c r="T34" i="102"/>
  <c r="U34" i="102"/>
  <c r="V34" i="102"/>
  <c r="W34" i="102"/>
  <c r="X34" i="102"/>
  <c r="B35" i="102"/>
  <c r="C35" i="102"/>
  <c r="D35" i="102"/>
  <c r="E35" i="102"/>
  <c r="F35" i="102"/>
  <c r="G35" i="102"/>
  <c r="H35" i="102"/>
  <c r="I35" i="102"/>
  <c r="J35" i="102"/>
  <c r="K35" i="102"/>
  <c r="L35" i="102"/>
  <c r="M35" i="102"/>
  <c r="N35" i="102"/>
  <c r="O35" i="102"/>
  <c r="P35" i="102"/>
  <c r="Q35" i="102"/>
  <c r="R35" i="102"/>
  <c r="S35" i="102"/>
  <c r="T35" i="102"/>
  <c r="U35" i="102"/>
  <c r="V35" i="102"/>
  <c r="W35" i="102"/>
  <c r="X35" i="102"/>
  <c r="B36" i="102"/>
  <c r="C36" i="102"/>
  <c r="D36" i="102"/>
  <c r="E36" i="102"/>
  <c r="F36" i="102"/>
  <c r="G36" i="102"/>
  <c r="H36" i="102"/>
  <c r="I36" i="102"/>
  <c r="J36" i="102"/>
  <c r="K36" i="102"/>
  <c r="L36" i="102"/>
  <c r="M36" i="102"/>
  <c r="N36" i="102"/>
  <c r="O36" i="102"/>
  <c r="P36" i="102"/>
  <c r="Q36" i="102"/>
  <c r="R36" i="102"/>
  <c r="S36" i="102"/>
  <c r="T36" i="102"/>
  <c r="U36" i="102"/>
  <c r="V36" i="102"/>
  <c r="W36" i="102"/>
  <c r="X36" i="102"/>
  <c r="B37" i="102"/>
  <c r="B38" i="102"/>
  <c r="C38" i="102"/>
  <c r="D38" i="102"/>
  <c r="E38" i="102"/>
  <c r="F38" i="102"/>
  <c r="G38" i="102"/>
  <c r="H38" i="102"/>
  <c r="I38" i="102"/>
  <c r="J38" i="102"/>
  <c r="K38" i="102"/>
  <c r="L38" i="102"/>
  <c r="M38" i="102"/>
  <c r="N38" i="102"/>
  <c r="O38" i="102"/>
  <c r="P38" i="102"/>
  <c r="Q38" i="102"/>
  <c r="R38" i="102"/>
  <c r="S38" i="102"/>
  <c r="T38" i="102"/>
  <c r="U38" i="102"/>
  <c r="V38" i="102"/>
  <c r="W38" i="102"/>
  <c r="X38" i="102"/>
  <c r="B39" i="102"/>
  <c r="C39" i="102"/>
  <c r="D39" i="102"/>
  <c r="E39" i="102"/>
  <c r="F39" i="102"/>
  <c r="G39" i="102"/>
  <c r="H39" i="102"/>
  <c r="I39" i="102"/>
  <c r="J39" i="102"/>
  <c r="K39" i="102"/>
  <c r="L39" i="102"/>
  <c r="M39" i="102"/>
  <c r="N39" i="102"/>
  <c r="O39" i="102"/>
  <c r="P39" i="102"/>
  <c r="Q39" i="102"/>
  <c r="R39" i="102"/>
  <c r="S39" i="102"/>
  <c r="T39" i="102"/>
  <c r="U39" i="102"/>
  <c r="V39" i="102"/>
  <c r="W39" i="102"/>
  <c r="X39" i="102"/>
  <c r="B40" i="102"/>
  <c r="C40" i="102"/>
  <c r="D40" i="102"/>
  <c r="E40" i="102"/>
  <c r="F40" i="102"/>
  <c r="G40" i="102"/>
  <c r="H40" i="102"/>
  <c r="I40" i="102"/>
  <c r="J40" i="102"/>
  <c r="K40" i="102"/>
  <c r="L40" i="102"/>
  <c r="M40" i="102"/>
  <c r="N40" i="102"/>
  <c r="O40" i="102"/>
  <c r="P40" i="102"/>
  <c r="Q40" i="102"/>
  <c r="R40" i="102"/>
  <c r="S40" i="102"/>
  <c r="T40" i="102"/>
  <c r="U40" i="102"/>
  <c r="V40" i="102"/>
  <c r="W40" i="102"/>
  <c r="X40" i="102"/>
  <c r="B41" i="102"/>
  <c r="C41" i="102"/>
  <c r="D41" i="102"/>
  <c r="E41" i="102"/>
  <c r="F41" i="102"/>
  <c r="G41" i="102"/>
  <c r="H41" i="102"/>
  <c r="I41" i="102"/>
  <c r="J41" i="102"/>
  <c r="K41" i="102"/>
  <c r="L41" i="102"/>
  <c r="M41" i="102"/>
  <c r="N41" i="102"/>
  <c r="O41" i="102"/>
  <c r="P41" i="102"/>
  <c r="Q41" i="102"/>
  <c r="R41" i="102"/>
  <c r="S41" i="102"/>
  <c r="T41" i="102"/>
  <c r="U41" i="102"/>
  <c r="V41" i="102"/>
  <c r="W41" i="102"/>
  <c r="X41" i="102"/>
  <c r="B42" i="102"/>
  <c r="C42" i="102"/>
  <c r="D42" i="102"/>
  <c r="E42" i="102"/>
  <c r="F42" i="102"/>
  <c r="G42" i="102"/>
  <c r="H42" i="102"/>
  <c r="I42" i="102"/>
  <c r="J42" i="102"/>
  <c r="K42" i="102"/>
  <c r="L42" i="102"/>
  <c r="M42" i="102"/>
  <c r="N42" i="102"/>
  <c r="O42" i="102"/>
  <c r="P42" i="102"/>
  <c r="Q42" i="102"/>
  <c r="R42" i="102"/>
  <c r="S42" i="102"/>
  <c r="T42" i="102"/>
  <c r="U42" i="102"/>
  <c r="V42" i="102"/>
  <c r="W42" i="102"/>
  <c r="X42" i="102"/>
  <c r="B43" i="102"/>
  <c r="C43" i="102"/>
  <c r="D43" i="102"/>
  <c r="E43" i="102"/>
  <c r="F43" i="102"/>
  <c r="G43" i="102"/>
  <c r="H43" i="102"/>
  <c r="I43" i="102"/>
  <c r="J43" i="102"/>
  <c r="K43" i="102"/>
  <c r="L43" i="102"/>
  <c r="M43" i="102"/>
  <c r="N43" i="102"/>
  <c r="O43" i="102"/>
  <c r="P43" i="102"/>
  <c r="Q43" i="102"/>
  <c r="R43" i="102"/>
  <c r="S43" i="102"/>
  <c r="T43" i="102"/>
  <c r="U43" i="102"/>
  <c r="V43" i="102"/>
  <c r="W43" i="102"/>
  <c r="X43" i="102"/>
  <c r="B44" i="102"/>
  <c r="C44" i="102"/>
  <c r="D44" i="102"/>
  <c r="E44" i="102"/>
  <c r="F44" i="102"/>
  <c r="G44" i="102"/>
  <c r="H44" i="102"/>
  <c r="I44" i="102"/>
  <c r="J44" i="102"/>
  <c r="K44" i="102"/>
  <c r="L44" i="102"/>
  <c r="M44" i="102"/>
  <c r="N44" i="102"/>
  <c r="O44" i="102"/>
  <c r="P44" i="102"/>
  <c r="Q44" i="102"/>
  <c r="R44" i="102"/>
  <c r="S44" i="102"/>
  <c r="T44" i="102"/>
  <c r="U44" i="102"/>
  <c r="V44" i="102"/>
  <c r="W44" i="102"/>
  <c r="X44" i="102"/>
  <c r="B45" i="102"/>
  <c r="C45" i="102"/>
  <c r="D45" i="102"/>
  <c r="E45" i="102"/>
  <c r="F45" i="102"/>
  <c r="G45" i="102"/>
  <c r="H45" i="102"/>
  <c r="I45" i="102"/>
  <c r="J45" i="102"/>
  <c r="K45" i="102"/>
  <c r="L45" i="102"/>
  <c r="M45" i="102"/>
  <c r="N45" i="102"/>
  <c r="O45" i="102"/>
  <c r="P45" i="102"/>
  <c r="Q45" i="102"/>
  <c r="R45" i="102"/>
  <c r="S45" i="102"/>
  <c r="T45" i="102"/>
  <c r="U45" i="102"/>
  <c r="V45" i="102"/>
  <c r="W45" i="102"/>
  <c r="X45" i="102"/>
  <c r="B46" i="102"/>
  <c r="B47" i="102"/>
  <c r="C47" i="102"/>
  <c r="D47" i="102"/>
  <c r="E47" i="102"/>
  <c r="F47" i="102"/>
  <c r="G47" i="102"/>
  <c r="H47" i="102"/>
  <c r="I47" i="102"/>
  <c r="J47" i="102"/>
  <c r="K47" i="102"/>
  <c r="L47" i="102"/>
  <c r="M47" i="102"/>
  <c r="N47" i="102"/>
  <c r="O47" i="102"/>
  <c r="P47" i="102"/>
  <c r="Q47" i="102"/>
  <c r="R47" i="102"/>
  <c r="S47" i="102"/>
  <c r="T47" i="102"/>
  <c r="U47" i="102"/>
  <c r="V47" i="102"/>
  <c r="W47" i="102"/>
  <c r="X47" i="102"/>
  <c r="B48" i="102"/>
  <c r="C48" i="102"/>
  <c r="D48" i="102"/>
  <c r="E48" i="102"/>
  <c r="F48" i="102"/>
  <c r="G48" i="102"/>
  <c r="H48" i="102"/>
  <c r="I48" i="102"/>
  <c r="J48" i="102"/>
  <c r="K48" i="102"/>
  <c r="L48" i="102"/>
  <c r="M48" i="102"/>
  <c r="N48" i="102"/>
  <c r="O48" i="102"/>
  <c r="P48" i="102"/>
  <c r="Q48" i="102"/>
  <c r="R48" i="102"/>
  <c r="S48" i="102"/>
  <c r="T48" i="102"/>
  <c r="U48" i="102"/>
  <c r="V48" i="102"/>
  <c r="W48" i="102"/>
  <c r="X48" i="102"/>
  <c r="B49" i="102"/>
  <c r="C49" i="102"/>
  <c r="D49" i="102"/>
  <c r="E49" i="102"/>
  <c r="F49" i="102"/>
  <c r="G49" i="102"/>
  <c r="H49" i="102"/>
  <c r="I49" i="102"/>
  <c r="J49" i="102"/>
  <c r="K49" i="102"/>
  <c r="L49" i="102"/>
  <c r="M49" i="102"/>
  <c r="N49" i="102"/>
  <c r="O49" i="102"/>
  <c r="P49" i="102"/>
  <c r="Q49" i="102"/>
  <c r="R49" i="102"/>
  <c r="S49" i="102"/>
  <c r="T49" i="102"/>
  <c r="U49" i="102"/>
  <c r="V49" i="102"/>
  <c r="W49" i="102"/>
  <c r="X49" i="102"/>
  <c r="B50" i="102"/>
  <c r="C50" i="102"/>
  <c r="D50" i="102"/>
  <c r="E50" i="102"/>
  <c r="F50" i="102"/>
  <c r="G50" i="102"/>
  <c r="H50" i="102"/>
  <c r="I50" i="102"/>
  <c r="J50" i="102"/>
  <c r="K50" i="102"/>
  <c r="L50" i="102"/>
  <c r="M50" i="102"/>
  <c r="N50" i="102"/>
  <c r="O50" i="102"/>
  <c r="P50" i="102"/>
  <c r="Q50" i="102"/>
  <c r="R50" i="102"/>
  <c r="S50" i="102"/>
  <c r="T50" i="102"/>
  <c r="U50" i="102"/>
  <c r="V50" i="102"/>
  <c r="W50" i="102"/>
  <c r="X50" i="102"/>
  <c r="B51" i="102"/>
  <c r="C51" i="102"/>
  <c r="D51" i="102"/>
  <c r="E51" i="102"/>
  <c r="F51" i="102"/>
  <c r="G51" i="102"/>
  <c r="H51" i="102"/>
  <c r="I51" i="102"/>
  <c r="J51" i="102"/>
  <c r="K51" i="102"/>
  <c r="L51" i="102"/>
  <c r="M51" i="102"/>
  <c r="N51" i="102"/>
  <c r="O51" i="102"/>
  <c r="P51" i="102"/>
  <c r="Q51" i="102"/>
  <c r="R51" i="102"/>
  <c r="S51" i="102"/>
  <c r="T51" i="102"/>
  <c r="U51" i="102"/>
  <c r="V51" i="102"/>
  <c r="W51" i="102"/>
  <c r="X51" i="102"/>
  <c r="B52" i="102"/>
  <c r="C52" i="102"/>
  <c r="D52" i="102"/>
  <c r="E52" i="102"/>
  <c r="F52" i="102"/>
  <c r="G52" i="102"/>
  <c r="H52" i="102"/>
  <c r="I52" i="102"/>
  <c r="J52" i="102"/>
  <c r="K52" i="102"/>
  <c r="L52" i="102"/>
  <c r="M52" i="102"/>
  <c r="N52" i="102"/>
  <c r="O52" i="102"/>
  <c r="P52" i="102"/>
  <c r="Q52" i="102"/>
  <c r="R52" i="102"/>
  <c r="S52" i="102"/>
  <c r="T52" i="102"/>
  <c r="U52" i="102"/>
  <c r="V52" i="102"/>
  <c r="W52" i="102"/>
  <c r="X52" i="102"/>
  <c r="B53" i="102"/>
  <c r="B54" i="102"/>
  <c r="C54" i="102"/>
  <c r="D54" i="102"/>
  <c r="E54" i="102"/>
  <c r="F54" i="102"/>
  <c r="G54" i="102"/>
  <c r="H54" i="102"/>
  <c r="I54" i="102"/>
  <c r="J54" i="102"/>
  <c r="K54" i="102"/>
  <c r="L54" i="102"/>
  <c r="M54" i="102"/>
  <c r="N54" i="102"/>
  <c r="O54" i="102"/>
  <c r="P54" i="102"/>
  <c r="Q54" i="102"/>
  <c r="R54" i="102"/>
  <c r="S54" i="102"/>
  <c r="T54" i="102"/>
  <c r="U54" i="102"/>
  <c r="V54" i="102"/>
  <c r="W54" i="102"/>
  <c r="X54" i="102"/>
  <c r="B4" i="102"/>
  <c r="C4" i="102"/>
  <c r="D4" i="102"/>
  <c r="E4" i="102"/>
  <c r="G4" i="102"/>
  <c r="H4" i="102"/>
  <c r="I4" i="102"/>
  <c r="J4" i="102"/>
  <c r="K4" i="102"/>
  <c r="L4" i="102"/>
  <c r="M4" i="102"/>
  <c r="N4" i="102"/>
  <c r="O4" i="102"/>
  <c r="Q4" i="102"/>
  <c r="R4" i="102"/>
  <c r="S4" i="102"/>
  <c r="T4" i="102"/>
  <c r="U4" i="102"/>
  <c r="V4" i="102"/>
  <c r="W4" i="102"/>
  <c r="X4" i="102"/>
  <c r="B5" i="102"/>
  <c r="C5" i="102"/>
  <c r="D5" i="102"/>
  <c r="E5" i="102"/>
  <c r="G5" i="102"/>
  <c r="H5" i="102"/>
  <c r="I5" i="102"/>
  <c r="J5" i="102"/>
  <c r="K5" i="102"/>
  <c r="L5" i="102"/>
  <c r="M5" i="102"/>
  <c r="N5" i="102"/>
  <c r="O5" i="102"/>
  <c r="Q5" i="102"/>
  <c r="R5" i="102"/>
  <c r="S5" i="102"/>
  <c r="T5" i="102"/>
  <c r="U5" i="102"/>
  <c r="V5" i="102"/>
  <c r="W5" i="102"/>
  <c r="X5" i="102"/>
  <c r="B6" i="102"/>
  <c r="C6" i="102"/>
  <c r="B7" i="102"/>
  <c r="C7" i="102"/>
  <c r="D7" i="102"/>
  <c r="E7" i="102"/>
  <c r="F7" i="102"/>
  <c r="G7" i="102"/>
  <c r="H7" i="102"/>
  <c r="B8" i="102"/>
  <c r="B9" i="102"/>
  <c r="C9" i="102"/>
  <c r="D9" i="102"/>
  <c r="E9" i="102"/>
  <c r="F9" i="102"/>
  <c r="G9" i="102"/>
  <c r="H9" i="102"/>
  <c r="I9" i="102"/>
  <c r="J9" i="102"/>
  <c r="K9" i="102"/>
  <c r="L9" i="102"/>
  <c r="N9" i="102"/>
  <c r="O9" i="102"/>
  <c r="P9" i="102"/>
  <c r="Q9" i="102"/>
  <c r="R9" i="102"/>
  <c r="S9" i="102"/>
  <c r="T9" i="102"/>
  <c r="U9" i="102"/>
  <c r="V9" i="102"/>
  <c r="W9" i="102"/>
  <c r="X9" i="102"/>
  <c r="B24" i="102"/>
  <c r="B25" i="102"/>
  <c r="C25" i="102"/>
  <c r="D25" i="102"/>
  <c r="E25" i="102"/>
  <c r="F25" i="102"/>
  <c r="G25" i="102"/>
  <c r="H25" i="102"/>
  <c r="I25" i="102"/>
  <c r="J25" i="102"/>
  <c r="K25" i="102"/>
  <c r="L25" i="102"/>
  <c r="M25" i="102"/>
  <c r="N25" i="102"/>
  <c r="O25" i="102"/>
  <c r="P25" i="102"/>
  <c r="Q25" i="102"/>
  <c r="R25" i="102"/>
  <c r="S25" i="102"/>
  <c r="T25" i="102"/>
  <c r="U25" i="102"/>
  <c r="V25" i="102"/>
  <c r="W25" i="102"/>
  <c r="X25" i="102"/>
  <c r="B32" i="102"/>
  <c r="B33" i="102"/>
  <c r="C33" i="102"/>
  <c r="D33" i="102"/>
  <c r="E33" i="102"/>
  <c r="F33" i="102"/>
  <c r="G33" i="102"/>
  <c r="H33" i="102"/>
  <c r="I33" i="102"/>
  <c r="J33" i="102"/>
  <c r="K33" i="102"/>
  <c r="L33" i="102"/>
  <c r="M33" i="102"/>
  <c r="N33" i="102"/>
  <c r="O33" i="102"/>
  <c r="P33" i="102"/>
  <c r="Q33" i="102"/>
  <c r="R33" i="102"/>
  <c r="S33" i="102"/>
  <c r="T33" i="102"/>
  <c r="U33" i="102"/>
  <c r="V33" i="102"/>
  <c r="W33" i="102"/>
  <c r="X33" i="102"/>
  <c r="C15" i="104"/>
  <c r="D15" i="104"/>
  <c r="E15" i="104"/>
  <c r="F15" i="104"/>
  <c r="G15" i="104"/>
  <c r="H15" i="104"/>
  <c r="I15" i="104"/>
  <c r="J15" i="104"/>
  <c r="K15" i="104"/>
  <c r="L15" i="104"/>
  <c r="M15" i="104"/>
  <c r="N15" i="104"/>
  <c r="O15" i="104"/>
  <c r="P15" i="104"/>
  <c r="Q15" i="104"/>
  <c r="R15" i="104"/>
  <c r="S15" i="104"/>
  <c r="T15" i="104"/>
  <c r="U15" i="104"/>
  <c r="C16" i="104"/>
  <c r="D16" i="104"/>
  <c r="E16" i="104"/>
  <c r="F16" i="104"/>
  <c r="G16" i="104"/>
  <c r="H16" i="104"/>
  <c r="I16" i="104"/>
  <c r="J16" i="104"/>
  <c r="K16" i="104"/>
  <c r="L16" i="104"/>
  <c r="M16" i="104"/>
  <c r="N16" i="104"/>
  <c r="O16" i="104"/>
  <c r="P16" i="104"/>
  <c r="Q16" i="104"/>
  <c r="R16" i="104"/>
  <c r="S16" i="104"/>
  <c r="T16" i="104"/>
  <c r="U16" i="104"/>
  <c r="C17" i="104"/>
  <c r="D17" i="104"/>
  <c r="E17" i="104"/>
  <c r="F17" i="104"/>
  <c r="G17" i="104"/>
  <c r="H17" i="104"/>
  <c r="I17" i="104"/>
  <c r="J17" i="104"/>
  <c r="K17" i="104"/>
  <c r="L17" i="104"/>
  <c r="M17" i="104"/>
  <c r="N17" i="104"/>
  <c r="O17" i="104"/>
  <c r="P17" i="104"/>
  <c r="Q17" i="104"/>
  <c r="R17" i="104"/>
  <c r="S17" i="104"/>
  <c r="T17" i="104"/>
  <c r="U17" i="104"/>
  <c r="C18" i="104"/>
  <c r="D18" i="104"/>
  <c r="E18" i="104"/>
  <c r="F18" i="104"/>
  <c r="G18" i="104"/>
  <c r="H18" i="104"/>
  <c r="I18" i="104"/>
  <c r="J18" i="104"/>
  <c r="K18" i="104"/>
  <c r="L18" i="104"/>
  <c r="M18" i="104"/>
  <c r="N18" i="104"/>
  <c r="O18" i="104"/>
  <c r="P18" i="104"/>
  <c r="Q18" i="104"/>
  <c r="R18" i="104"/>
  <c r="S18" i="104"/>
  <c r="T18" i="104"/>
  <c r="U18" i="104"/>
  <c r="C19" i="104"/>
  <c r="D19" i="104"/>
  <c r="E19" i="104"/>
  <c r="F19" i="104"/>
  <c r="G19" i="104"/>
  <c r="H19" i="104"/>
  <c r="I19" i="104"/>
  <c r="J19" i="104"/>
  <c r="K19" i="104"/>
  <c r="L19" i="104"/>
  <c r="M19" i="104"/>
  <c r="N19" i="104"/>
  <c r="O19" i="104"/>
  <c r="P19" i="104"/>
  <c r="Q19" i="104"/>
  <c r="R19" i="104"/>
  <c r="S19" i="104"/>
  <c r="T19" i="104"/>
  <c r="U19" i="104"/>
  <c r="C20" i="104"/>
  <c r="D20" i="104"/>
  <c r="E20" i="104"/>
  <c r="F20" i="104"/>
  <c r="G20" i="104"/>
  <c r="H20" i="104"/>
  <c r="I20" i="104"/>
  <c r="J20" i="104"/>
  <c r="K20" i="104"/>
  <c r="L20" i="104"/>
  <c r="M20" i="104"/>
  <c r="N20" i="104"/>
  <c r="O20" i="104"/>
  <c r="P20" i="104"/>
  <c r="Q20" i="104"/>
  <c r="R20" i="104"/>
  <c r="S20" i="104"/>
  <c r="T20" i="104"/>
  <c r="U20" i="104"/>
  <c r="C21" i="104"/>
  <c r="D21" i="104"/>
  <c r="E21" i="104"/>
  <c r="F21" i="104"/>
  <c r="G21" i="104"/>
  <c r="H21" i="104"/>
  <c r="I21" i="104"/>
  <c r="J21" i="104"/>
  <c r="K21" i="104"/>
  <c r="L21" i="104"/>
  <c r="M21" i="104"/>
  <c r="N21" i="104"/>
  <c r="O21" i="104"/>
  <c r="P21" i="104"/>
  <c r="Q21" i="104"/>
  <c r="R21" i="104"/>
  <c r="S21" i="104"/>
  <c r="T21" i="104"/>
  <c r="U21" i="104"/>
  <c r="C23" i="104"/>
  <c r="D23" i="104"/>
  <c r="E23" i="104"/>
  <c r="F23" i="104"/>
  <c r="G23" i="104"/>
  <c r="H23" i="104"/>
  <c r="I23" i="104"/>
  <c r="J23" i="104"/>
  <c r="K23" i="104"/>
  <c r="L23" i="104"/>
  <c r="M23" i="104"/>
  <c r="N23" i="104"/>
  <c r="O23" i="104"/>
  <c r="P23" i="104"/>
  <c r="Q23" i="104"/>
  <c r="R23" i="104"/>
  <c r="S23" i="104"/>
  <c r="T23" i="104"/>
  <c r="U23" i="104"/>
  <c r="C24" i="104"/>
  <c r="D24" i="104"/>
  <c r="E24" i="104"/>
  <c r="F24" i="104"/>
  <c r="G24" i="104"/>
  <c r="H24" i="104"/>
  <c r="I24" i="104"/>
  <c r="J24" i="104"/>
  <c r="K24" i="104"/>
  <c r="L24" i="104"/>
  <c r="M24" i="104"/>
  <c r="N24" i="104"/>
  <c r="O24" i="104"/>
  <c r="P24" i="104"/>
  <c r="Q24" i="104"/>
  <c r="R24" i="104"/>
  <c r="S24" i="104"/>
  <c r="T24" i="104"/>
  <c r="U24" i="104"/>
  <c r="C25" i="104"/>
  <c r="D25" i="104"/>
  <c r="E25" i="104"/>
  <c r="F25" i="104"/>
  <c r="G25" i="104"/>
  <c r="H25" i="104"/>
  <c r="I25" i="104"/>
  <c r="J25" i="104"/>
  <c r="K25" i="104"/>
  <c r="L25" i="104"/>
  <c r="M25" i="104"/>
  <c r="N25" i="104"/>
  <c r="O25" i="104"/>
  <c r="P25" i="104"/>
  <c r="Q25" i="104"/>
  <c r="R25" i="104"/>
  <c r="S25" i="104"/>
  <c r="T25" i="104"/>
  <c r="U25" i="104"/>
  <c r="C26" i="104"/>
  <c r="D26" i="104"/>
  <c r="E26" i="104"/>
  <c r="F26" i="104"/>
  <c r="G26" i="104"/>
  <c r="H26" i="104"/>
  <c r="I26" i="104"/>
  <c r="J26" i="104"/>
  <c r="K26" i="104"/>
  <c r="L26" i="104"/>
  <c r="M26" i="104"/>
  <c r="N26" i="104"/>
  <c r="O26" i="104"/>
  <c r="P26" i="104"/>
  <c r="Q26" i="104"/>
  <c r="R26" i="104"/>
  <c r="S26" i="104"/>
  <c r="T26" i="104"/>
  <c r="U26" i="104"/>
  <c r="C27" i="104"/>
  <c r="D27" i="104"/>
  <c r="E27" i="104"/>
  <c r="F27" i="104"/>
  <c r="G27" i="104"/>
  <c r="H27" i="104"/>
  <c r="I27" i="104"/>
  <c r="J27" i="104"/>
  <c r="K27" i="104"/>
  <c r="L27" i="104"/>
  <c r="M27" i="104"/>
  <c r="N27" i="104"/>
  <c r="O27" i="104"/>
  <c r="P27" i="104"/>
  <c r="Q27" i="104"/>
  <c r="R27" i="104"/>
  <c r="S27" i="104"/>
  <c r="T27" i="104"/>
  <c r="U27" i="104"/>
  <c r="C28" i="104"/>
  <c r="D28" i="104"/>
  <c r="E28" i="104"/>
  <c r="F28" i="104"/>
  <c r="G28" i="104"/>
  <c r="H28" i="104"/>
  <c r="I28" i="104"/>
  <c r="J28" i="104"/>
  <c r="K28" i="104"/>
  <c r="L28" i="104"/>
  <c r="M28" i="104"/>
  <c r="N28" i="104"/>
  <c r="O28" i="104"/>
  <c r="P28" i="104"/>
  <c r="Q28" i="104"/>
  <c r="R28" i="104"/>
  <c r="S28" i="104"/>
  <c r="T28" i="104"/>
  <c r="U28" i="104"/>
  <c r="C29" i="104"/>
  <c r="D29" i="104"/>
  <c r="E29" i="104"/>
  <c r="F29" i="104"/>
  <c r="G29" i="104"/>
  <c r="H29" i="104"/>
  <c r="I29" i="104"/>
  <c r="J29" i="104"/>
  <c r="K29" i="104"/>
  <c r="L29" i="104"/>
  <c r="M29" i="104"/>
  <c r="N29" i="104"/>
  <c r="O29" i="104"/>
  <c r="P29" i="104"/>
  <c r="Q29" i="104"/>
  <c r="R29" i="104"/>
  <c r="S29" i="104"/>
  <c r="T29" i="104"/>
  <c r="U29" i="104"/>
  <c r="C30" i="104"/>
  <c r="D30" i="104"/>
  <c r="E30" i="104"/>
  <c r="F30" i="104"/>
  <c r="G30" i="104"/>
  <c r="H30" i="104"/>
  <c r="I30" i="104"/>
  <c r="J30" i="104"/>
  <c r="K30" i="104"/>
  <c r="L30" i="104"/>
  <c r="M30" i="104"/>
  <c r="N30" i="104"/>
  <c r="O30" i="104"/>
  <c r="P30" i="104"/>
  <c r="Q30" i="104"/>
  <c r="R30" i="104"/>
  <c r="S30" i="104"/>
  <c r="T30" i="104"/>
  <c r="U30" i="104"/>
  <c r="C32" i="104"/>
  <c r="D32" i="104"/>
  <c r="E32" i="104"/>
  <c r="F32" i="104"/>
  <c r="G32" i="104"/>
  <c r="H32" i="104"/>
  <c r="I32" i="104"/>
  <c r="J32" i="104"/>
  <c r="K32" i="104"/>
  <c r="L32" i="104"/>
  <c r="M32" i="104"/>
  <c r="N32" i="104"/>
  <c r="O32" i="104"/>
  <c r="P32" i="104"/>
  <c r="Q32" i="104"/>
  <c r="R32" i="104"/>
  <c r="S32" i="104"/>
  <c r="T32" i="104"/>
  <c r="U32" i="104"/>
  <c r="C33" i="104"/>
  <c r="D33" i="104"/>
  <c r="E33" i="104"/>
  <c r="F33" i="104"/>
  <c r="G33" i="104"/>
  <c r="H33" i="104"/>
  <c r="I33" i="104"/>
  <c r="J33" i="104"/>
  <c r="K33" i="104"/>
  <c r="L33" i="104"/>
  <c r="M33" i="104"/>
  <c r="N33" i="104"/>
  <c r="O33" i="104"/>
  <c r="P33" i="104"/>
  <c r="Q33" i="104"/>
  <c r="R33" i="104"/>
  <c r="S33" i="104"/>
  <c r="T33" i="104"/>
  <c r="U33" i="104"/>
  <c r="C34" i="104"/>
  <c r="D34" i="104"/>
  <c r="E34" i="104"/>
  <c r="F34" i="104"/>
  <c r="G34" i="104"/>
  <c r="H34" i="104"/>
  <c r="I34" i="104"/>
  <c r="J34" i="104"/>
  <c r="K34" i="104"/>
  <c r="L34" i="104"/>
  <c r="M34" i="104"/>
  <c r="N34" i="104"/>
  <c r="O34" i="104"/>
  <c r="P34" i="104"/>
  <c r="Q34" i="104"/>
  <c r="R34" i="104"/>
  <c r="S34" i="104"/>
  <c r="T34" i="104"/>
  <c r="U34" i="104"/>
  <c r="C35" i="104"/>
  <c r="D35" i="104"/>
  <c r="E35" i="104"/>
  <c r="F35" i="104"/>
  <c r="G35" i="104"/>
  <c r="H35" i="104"/>
  <c r="I35" i="104"/>
  <c r="J35" i="104"/>
  <c r="K35" i="104"/>
  <c r="L35" i="104"/>
  <c r="M35" i="104"/>
  <c r="N35" i="104"/>
  <c r="O35" i="104"/>
  <c r="P35" i="104"/>
  <c r="Q35" i="104"/>
  <c r="R35" i="104"/>
  <c r="S35" i="104"/>
  <c r="T35" i="104"/>
  <c r="U35" i="104"/>
  <c r="C36" i="104"/>
  <c r="D36" i="104"/>
  <c r="E36" i="104"/>
  <c r="F36" i="104"/>
  <c r="G36" i="104"/>
  <c r="H36" i="104"/>
  <c r="I36" i="104"/>
  <c r="J36" i="104"/>
  <c r="K36" i="104"/>
  <c r="L36" i="104"/>
  <c r="M36" i="104"/>
  <c r="N36" i="104"/>
  <c r="O36" i="104"/>
  <c r="P36" i="104"/>
  <c r="Q36" i="104"/>
  <c r="R36" i="104"/>
  <c r="S36" i="104"/>
  <c r="T36" i="104"/>
  <c r="U36" i="104"/>
  <c r="C37" i="104"/>
  <c r="D37" i="104"/>
  <c r="E37" i="104"/>
  <c r="F37" i="104"/>
  <c r="G37" i="104"/>
  <c r="H37" i="104"/>
  <c r="I37" i="104"/>
  <c r="J37" i="104"/>
  <c r="K37" i="104"/>
  <c r="L37" i="104"/>
  <c r="M37" i="104"/>
  <c r="N37" i="104"/>
  <c r="O37" i="104"/>
  <c r="P37" i="104"/>
  <c r="Q37" i="104"/>
  <c r="R37" i="104"/>
  <c r="S37" i="104"/>
  <c r="T37" i="104"/>
  <c r="U37" i="104"/>
  <c r="C38" i="104"/>
  <c r="D38" i="104"/>
  <c r="E38" i="104"/>
  <c r="F38" i="104"/>
  <c r="G38" i="104"/>
  <c r="H38" i="104"/>
  <c r="I38" i="104"/>
  <c r="J38" i="104"/>
  <c r="K38" i="104"/>
  <c r="L38" i="104"/>
  <c r="M38" i="104"/>
  <c r="N38" i="104"/>
  <c r="O38" i="104"/>
  <c r="P38" i="104"/>
  <c r="Q38" i="104"/>
  <c r="R38" i="104"/>
  <c r="S38" i="104"/>
  <c r="T38" i="104"/>
  <c r="U38" i="104"/>
  <c r="C39" i="104"/>
  <c r="D39" i="104"/>
  <c r="E39" i="104"/>
  <c r="F39" i="104"/>
  <c r="G39" i="104"/>
  <c r="H39" i="104"/>
  <c r="I39" i="104"/>
  <c r="J39" i="104"/>
  <c r="K39" i="104"/>
  <c r="L39" i="104"/>
  <c r="M39" i="104"/>
  <c r="N39" i="104"/>
  <c r="O39" i="104"/>
  <c r="P39" i="104"/>
  <c r="Q39" i="104"/>
  <c r="R39" i="104"/>
  <c r="S39" i="104"/>
  <c r="T39" i="104"/>
  <c r="U39" i="104"/>
  <c r="C40" i="104"/>
  <c r="D40" i="104"/>
  <c r="E40" i="104"/>
  <c r="F40" i="104"/>
  <c r="G40" i="104"/>
  <c r="H40" i="104"/>
  <c r="I40" i="104"/>
  <c r="J40" i="104"/>
  <c r="K40" i="104"/>
  <c r="L40" i="104"/>
  <c r="M40" i="104"/>
  <c r="N40" i="104"/>
  <c r="O40" i="104"/>
  <c r="P40" i="104"/>
  <c r="Q40" i="104"/>
  <c r="R40" i="104"/>
  <c r="S40" i="104"/>
  <c r="T40" i="104"/>
  <c r="U40" i="104"/>
  <c r="C41" i="104"/>
  <c r="D41" i="104"/>
  <c r="E41" i="104"/>
  <c r="F41" i="104"/>
  <c r="G41" i="104"/>
  <c r="H41" i="104"/>
  <c r="I41" i="104"/>
  <c r="J41" i="104"/>
  <c r="K41" i="104"/>
  <c r="L41" i="104"/>
  <c r="M41" i="104"/>
  <c r="N41" i="104"/>
  <c r="O41" i="104"/>
  <c r="P41" i="104"/>
  <c r="Q41" i="104"/>
  <c r="R41" i="104"/>
  <c r="S41" i="104"/>
  <c r="T41" i="104"/>
  <c r="U41" i="104"/>
  <c r="C43" i="104"/>
  <c r="D43" i="104"/>
  <c r="E43" i="104"/>
  <c r="F43" i="104"/>
  <c r="G43" i="104"/>
  <c r="H43" i="104"/>
  <c r="I43" i="104"/>
  <c r="J43" i="104"/>
  <c r="K43" i="104"/>
  <c r="L43" i="104"/>
  <c r="M43" i="104"/>
  <c r="N43" i="104"/>
  <c r="O43" i="104"/>
  <c r="P43" i="104"/>
  <c r="Q43" i="104"/>
  <c r="R43" i="104"/>
  <c r="S43" i="104"/>
  <c r="T43" i="104"/>
  <c r="U43" i="104"/>
  <c r="C44" i="104"/>
  <c r="D44" i="104"/>
  <c r="E44" i="104"/>
  <c r="F44" i="104"/>
  <c r="G44" i="104"/>
  <c r="H44" i="104"/>
  <c r="I44" i="104"/>
  <c r="J44" i="104"/>
  <c r="K44" i="104"/>
  <c r="L44" i="104"/>
  <c r="M44" i="104"/>
  <c r="N44" i="104"/>
  <c r="O44" i="104"/>
  <c r="P44" i="104"/>
  <c r="Q44" i="104"/>
  <c r="R44" i="104"/>
  <c r="S44" i="104"/>
  <c r="T44" i="104"/>
  <c r="U44" i="104"/>
  <c r="C45" i="104"/>
  <c r="D45" i="104"/>
  <c r="E45" i="104"/>
  <c r="F45" i="104"/>
  <c r="G45" i="104"/>
  <c r="H45" i="104"/>
  <c r="I45" i="104"/>
  <c r="J45" i="104"/>
  <c r="K45" i="104"/>
  <c r="L45" i="104"/>
  <c r="M45" i="104"/>
  <c r="N45" i="104"/>
  <c r="O45" i="104"/>
  <c r="P45" i="104"/>
  <c r="Q45" i="104"/>
  <c r="R45" i="104"/>
  <c r="S45" i="104"/>
  <c r="T45" i="104"/>
  <c r="U45" i="104"/>
  <c r="C46" i="104"/>
  <c r="D46" i="104"/>
  <c r="E46" i="104"/>
  <c r="F46" i="104"/>
  <c r="G46" i="104"/>
  <c r="H46" i="104"/>
  <c r="I46" i="104"/>
  <c r="J46" i="104"/>
  <c r="K46" i="104"/>
  <c r="L46" i="104"/>
  <c r="M46" i="104"/>
  <c r="N46" i="104"/>
  <c r="O46" i="104"/>
  <c r="P46" i="104"/>
  <c r="Q46" i="104"/>
  <c r="R46" i="104"/>
  <c r="S46" i="104"/>
  <c r="T46" i="104"/>
  <c r="U46" i="104"/>
  <c r="C47" i="104"/>
  <c r="D47" i="104"/>
  <c r="E47" i="104"/>
  <c r="F47" i="104"/>
  <c r="G47" i="104"/>
  <c r="H47" i="104"/>
  <c r="I47" i="104"/>
  <c r="J47" i="104"/>
  <c r="K47" i="104"/>
  <c r="L47" i="104"/>
  <c r="M47" i="104"/>
  <c r="N47" i="104"/>
  <c r="O47" i="104"/>
  <c r="P47" i="104"/>
  <c r="Q47" i="104"/>
  <c r="R47" i="104"/>
  <c r="S47" i="104"/>
  <c r="T47" i="104"/>
  <c r="U47" i="104"/>
  <c r="C48" i="104"/>
  <c r="D48" i="104"/>
  <c r="E48" i="104"/>
  <c r="F48" i="104"/>
  <c r="G48" i="104"/>
  <c r="H48" i="104"/>
  <c r="I48" i="104"/>
  <c r="J48" i="104"/>
  <c r="K48" i="104"/>
  <c r="L48" i="104"/>
  <c r="M48" i="104"/>
  <c r="N48" i="104"/>
  <c r="O48" i="104"/>
  <c r="P48" i="104"/>
  <c r="Q48" i="104"/>
  <c r="R48" i="104"/>
  <c r="S48" i="104"/>
  <c r="T48" i="104"/>
  <c r="U48" i="104"/>
  <c r="C49" i="104"/>
  <c r="D49" i="104"/>
  <c r="E49" i="104"/>
  <c r="F49" i="104"/>
  <c r="G49" i="104"/>
  <c r="H49" i="104"/>
  <c r="I49" i="104"/>
  <c r="J49" i="104"/>
  <c r="K49" i="104"/>
  <c r="L49" i="104"/>
  <c r="M49" i="104"/>
  <c r="N49" i="104"/>
  <c r="O49" i="104"/>
  <c r="P49" i="104"/>
  <c r="Q49" i="104"/>
  <c r="R49" i="104"/>
  <c r="S49" i="104"/>
  <c r="T49" i="104"/>
  <c r="U49" i="104"/>
  <c r="C50" i="104"/>
  <c r="D50" i="104"/>
  <c r="E50" i="104"/>
  <c r="F50" i="104"/>
  <c r="G50" i="104"/>
  <c r="H50" i="104"/>
  <c r="I50" i="104"/>
  <c r="J50" i="104"/>
  <c r="K50" i="104"/>
  <c r="L50" i="104"/>
  <c r="M50" i="104"/>
  <c r="N50" i="104"/>
  <c r="O50" i="104"/>
  <c r="P50" i="104"/>
  <c r="Q50" i="104"/>
  <c r="R50" i="104"/>
  <c r="S50" i="104"/>
  <c r="T50" i="104"/>
  <c r="U50" i="104"/>
  <c r="C51" i="104"/>
  <c r="D51" i="104"/>
  <c r="E51" i="104"/>
  <c r="F51" i="104"/>
  <c r="G51" i="104"/>
  <c r="H51" i="104"/>
  <c r="I51" i="104"/>
  <c r="J51" i="104"/>
  <c r="K51" i="104"/>
  <c r="L51" i="104"/>
  <c r="M51" i="104"/>
  <c r="N51" i="104"/>
  <c r="O51" i="104"/>
  <c r="P51" i="104"/>
  <c r="Q51" i="104"/>
  <c r="R51" i="104"/>
  <c r="S51" i="104"/>
  <c r="T51" i="104"/>
  <c r="U51" i="104"/>
  <c r="C52" i="104"/>
  <c r="D52" i="104"/>
  <c r="E52" i="104"/>
  <c r="F52" i="104"/>
  <c r="G52" i="104"/>
  <c r="H52" i="104"/>
  <c r="I52" i="104"/>
  <c r="J52" i="104"/>
  <c r="K52" i="104"/>
  <c r="L52" i="104"/>
  <c r="M52" i="104"/>
  <c r="N52" i="104"/>
  <c r="O52" i="104"/>
  <c r="P52" i="104"/>
  <c r="Q52" i="104"/>
  <c r="R52" i="104"/>
  <c r="S52" i="104"/>
  <c r="T52" i="104"/>
  <c r="U52" i="104"/>
  <c r="C54" i="104"/>
  <c r="D54" i="104"/>
  <c r="E54" i="104"/>
  <c r="F54" i="104"/>
  <c r="G54" i="104"/>
  <c r="H54" i="104"/>
  <c r="I54" i="104"/>
  <c r="J54" i="104"/>
  <c r="K54" i="104"/>
  <c r="L54" i="104"/>
  <c r="M54" i="104"/>
  <c r="N54" i="104"/>
  <c r="O54" i="104"/>
  <c r="P54" i="104"/>
  <c r="Q54" i="104"/>
  <c r="R54" i="104"/>
  <c r="S54" i="104"/>
  <c r="T54" i="104"/>
  <c r="U54" i="104"/>
  <c r="C55" i="104"/>
  <c r="D55" i="104"/>
  <c r="E55" i="104"/>
  <c r="F55" i="104"/>
  <c r="G55" i="104"/>
  <c r="H55" i="104"/>
  <c r="I55" i="104"/>
  <c r="J55" i="104"/>
  <c r="K55" i="104"/>
  <c r="L55" i="104"/>
  <c r="M55" i="104"/>
  <c r="N55" i="104"/>
  <c r="O55" i="104"/>
  <c r="P55" i="104"/>
  <c r="Q55" i="104"/>
  <c r="R55" i="104"/>
  <c r="S55" i="104"/>
  <c r="T55" i="104"/>
  <c r="U55" i="104"/>
  <c r="C56" i="104"/>
  <c r="D56" i="104"/>
  <c r="E56" i="104"/>
  <c r="F56" i="104"/>
  <c r="G56" i="104"/>
  <c r="H56" i="104"/>
  <c r="I56" i="104"/>
  <c r="J56" i="104"/>
  <c r="K56" i="104"/>
  <c r="L56" i="104"/>
  <c r="M56" i="104"/>
  <c r="N56" i="104"/>
  <c r="O56" i="104"/>
  <c r="P56" i="104"/>
  <c r="Q56" i="104"/>
  <c r="R56" i="104"/>
  <c r="S56" i="104"/>
  <c r="T56" i="104"/>
  <c r="U56" i="104"/>
  <c r="C57" i="104"/>
  <c r="D57" i="104"/>
  <c r="E57" i="104"/>
  <c r="F57" i="104"/>
  <c r="G57" i="104"/>
  <c r="H57" i="104"/>
  <c r="I57" i="104"/>
  <c r="J57" i="104"/>
  <c r="K57" i="104"/>
  <c r="L57" i="104"/>
  <c r="M57" i="104"/>
  <c r="N57" i="104"/>
  <c r="O57" i="104"/>
  <c r="P57" i="104"/>
  <c r="Q57" i="104"/>
  <c r="R57" i="104"/>
  <c r="S57" i="104"/>
  <c r="T57" i="104"/>
  <c r="U57" i="104"/>
  <c r="C58" i="104"/>
  <c r="D58" i="104"/>
  <c r="E58" i="104"/>
  <c r="F58" i="104"/>
  <c r="G58" i="104"/>
  <c r="H58" i="104"/>
  <c r="I58" i="104"/>
  <c r="J58" i="104"/>
  <c r="K58" i="104"/>
  <c r="L58" i="104"/>
  <c r="M58" i="104"/>
  <c r="N58" i="104"/>
  <c r="O58" i="104"/>
  <c r="P58" i="104"/>
  <c r="Q58" i="104"/>
  <c r="R58" i="104"/>
  <c r="S58" i="104"/>
  <c r="T58" i="104"/>
  <c r="U58" i="104"/>
  <c r="C59" i="104"/>
  <c r="D59" i="104"/>
  <c r="E59" i="104"/>
  <c r="F59" i="104"/>
  <c r="G59" i="104"/>
  <c r="H59" i="104"/>
  <c r="I59" i="104"/>
  <c r="J59" i="104"/>
  <c r="K59" i="104"/>
  <c r="L59" i="104"/>
  <c r="M59" i="104"/>
  <c r="N59" i="104"/>
  <c r="O59" i="104"/>
  <c r="P59" i="104"/>
  <c r="Q59" i="104"/>
  <c r="R59" i="104"/>
  <c r="S59" i="104"/>
  <c r="T59" i="104"/>
  <c r="U59" i="104"/>
  <c r="C60" i="104"/>
  <c r="D60" i="104"/>
  <c r="E60" i="104"/>
  <c r="F60" i="104"/>
  <c r="G60" i="104"/>
  <c r="H60" i="104"/>
  <c r="I60" i="104"/>
  <c r="J60" i="104"/>
  <c r="K60" i="104"/>
  <c r="L60" i="104"/>
  <c r="M60" i="104"/>
  <c r="N60" i="104"/>
  <c r="O60" i="104"/>
  <c r="P60" i="104"/>
  <c r="Q60" i="104"/>
  <c r="R60" i="104"/>
  <c r="S60" i="104"/>
  <c r="T60" i="104"/>
  <c r="U60" i="104"/>
  <c r="C61" i="104"/>
  <c r="D61" i="104"/>
  <c r="E61" i="104"/>
  <c r="F61" i="104"/>
  <c r="G61" i="104"/>
  <c r="H61" i="104"/>
  <c r="I61" i="104"/>
  <c r="J61" i="104"/>
  <c r="K61" i="104"/>
  <c r="L61" i="104"/>
  <c r="M61" i="104"/>
  <c r="N61" i="104"/>
  <c r="O61" i="104"/>
  <c r="P61" i="104"/>
  <c r="Q61" i="104"/>
  <c r="R61" i="104"/>
  <c r="S61" i="104"/>
  <c r="T61" i="104"/>
  <c r="U61" i="104"/>
  <c r="C62" i="104"/>
  <c r="D62" i="104"/>
  <c r="E62" i="104"/>
  <c r="F62" i="104"/>
  <c r="G62" i="104"/>
  <c r="H62" i="104"/>
  <c r="I62" i="104"/>
  <c r="J62" i="104"/>
  <c r="K62" i="104"/>
  <c r="L62" i="104"/>
  <c r="M62" i="104"/>
  <c r="N62" i="104"/>
  <c r="O62" i="104"/>
  <c r="P62" i="104"/>
  <c r="Q62" i="104"/>
  <c r="R62" i="104"/>
  <c r="S62" i="104"/>
  <c r="T62" i="104"/>
  <c r="U62" i="104"/>
  <c r="C63" i="104"/>
  <c r="D63" i="104"/>
  <c r="E63" i="104"/>
  <c r="F63" i="104"/>
  <c r="G63" i="104"/>
  <c r="H63" i="104"/>
  <c r="I63" i="104"/>
  <c r="J63" i="104"/>
  <c r="K63" i="104"/>
  <c r="L63" i="104"/>
  <c r="M63" i="104"/>
  <c r="N63" i="104"/>
  <c r="O63" i="104"/>
  <c r="P63" i="104"/>
  <c r="Q63" i="104"/>
  <c r="R63" i="104"/>
  <c r="S63" i="104"/>
  <c r="T63" i="104"/>
  <c r="U63" i="104"/>
  <c r="C64" i="104"/>
  <c r="D64" i="104"/>
  <c r="E64" i="104"/>
  <c r="F64" i="104"/>
  <c r="G64" i="104"/>
  <c r="H64" i="104"/>
  <c r="I64" i="104"/>
  <c r="J64" i="104"/>
  <c r="K64" i="104"/>
  <c r="L64" i="104"/>
  <c r="M64" i="104"/>
  <c r="N64" i="104"/>
  <c r="O64" i="104"/>
  <c r="P64" i="104"/>
  <c r="Q64" i="104"/>
  <c r="R64" i="104"/>
  <c r="S64" i="104"/>
  <c r="T64" i="104"/>
  <c r="U64" i="104"/>
  <c r="C66" i="104"/>
  <c r="D66" i="104"/>
  <c r="E66" i="104"/>
  <c r="F66" i="104"/>
  <c r="G66" i="104"/>
  <c r="H66" i="104"/>
  <c r="I66" i="104"/>
  <c r="J66" i="104"/>
  <c r="K66" i="104"/>
  <c r="L66" i="104"/>
  <c r="M66" i="104"/>
  <c r="N66" i="104"/>
  <c r="O66" i="104"/>
  <c r="P66" i="104"/>
  <c r="Q66" i="104"/>
  <c r="R66" i="104"/>
  <c r="S66" i="104"/>
  <c r="T66" i="104"/>
  <c r="U66" i="104"/>
  <c r="C67" i="104"/>
  <c r="D67" i="104"/>
  <c r="E67" i="104"/>
  <c r="F67" i="104"/>
  <c r="G67" i="104"/>
  <c r="H67" i="104"/>
  <c r="I67" i="104"/>
  <c r="J67" i="104"/>
  <c r="K67" i="104"/>
  <c r="L67" i="104"/>
  <c r="M67" i="104"/>
  <c r="N67" i="104"/>
  <c r="O67" i="104"/>
  <c r="P67" i="104"/>
  <c r="Q67" i="104"/>
  <c r="R67" i="104"/>
  <c r="S67" i="104"/>
  <c r="T67" i="104"/>
  <c r="U67" i="104"/>
  <c r="C68" i="104"/>
  <c r="D68" i="104"/>
  <c r="E68" i="104"/>
  <c r="F68" i="104"/>
  <c r="G68" i="104"/>
  <c r="H68" i="104"/>
  <c r="I68" i="104"/>
  <c r="J68" i="104"/>
  <c r="K68" i="104"/>
  <c r="L68" i="104"/>
  <c r="M68" i="104"/>
  <c r="N68" i="104"/>
  <c r="O68" i="104"/>
  <c r="P68" i="104"/>
  <c r="Q68" i="104"/>
  <c r="R68" i="104"/>
  <c r="S68" i="104"/>
  <c r="T68" i="104"/>
  <c r="U68" i="104"/>
  <c r="C69" i="104"/>
  <c r="D69" i="104"/>
  <c r="E69" i="104"/>
  <c r="F69" i="104"/>
  <c r="G69" i="104"/>
  <c r="H69" i="104"/>
  <c r="I69" i="104"/>
  <c r="J69" i="104"/>
  <c r="K69" i="104"/>
  <c r="L69" i="104"/>
  <c r="M69" i="104"/>
  <c r="N69" i="104"/>
  <c r="O69" i="104"/>
  <c r="P69" i="104"/>
  <c r="Q69" i="104"/>
  <c r="R69" i="104"/>
  <c r="S69" i="104"/>
  <c r="T69" i="104"/>
  <c r="U69" i="104"/>
  <c r="C70" i="104"/>
  <c r="D70" i="104"/>
  <c r="E70" i="104"/>
  <c r="F70" i="104"/>
  <c r="G70" i="104"/>
  <c r="H70" i="104"/>
  <c r="I70" i="104"/>
  <c r="J70" i="104"/>
  <c r="K70" i="104"/>
  <c r="L70" i="104"/>
  <c r="M70" i="104"/>
  <c r="N70" i="104"/>
  <c r="O70" i="104"/>
  <c r="P70" i="104"/>
  <c r="Q70" i="104"/>
  <c r="R70" i="104"/>
  <c r="S70" i="104"/>
  <c r="T70" i="104"/>
  <c r="U70" i="104"/>
  <c r="C71" i="104"/>
  <c r="D71" i="104"/>
  <c r="E71" i="104"/>
  <c r="F71" i="104"/>
  <c r="G71" i="104"/>
  <c r="H71" i="104"/>
  <c r="I71" i="104"/>
  <c r="J71" i="104"/>
  <c r="K71" i="104"/>
  <c r="L71" i="104"/>
  <c r="M71" i="104"/>
  <c r="N71" i="104"/>
  <c r="O71" i="104"/>
  <c r="P71" i="104"/>
  <c r="Q71" i="104"/>
  <c r="R71" i="104"/>
  <c r="S71" i="104"/>
  <c r="T71" i="104"/>
  <c r="U71" i="104"/>
  <c r="C72" i="104"/>
  <c r="D72" i="104"/>
  <c r="E72" i="104"/>
  <c r="F72" i="104"/>
  <c r="G72" i="104"/>
  <c r="H72" i="104"/>
  <c r="I72" i="104"/>
  <c r="J72" i="104"/>
  <c r="K72" i="104"/>
  <c r="L72" i="104"/>
  <c r="M72" i="104"/>
  <c r="N72" i="104"/>
  <c r="O72" i="104"/>
  <c r="P72" i="104"/>
  <c r="Q72" i="104"/>
  <c r="R72" i="104"/>
  <c r="S72" i="104"/>
  <c r="T72" i="104"/>
  <c r="U72" i="104"/>
  <c r="C73" i="104"/>
  <c r="D73" i="104"/>
  <c r="E73" i="104"/>
  <c r="F73" i="104"/>
  <c r="G73" i="104"/>
  <c r="H73" i="104"/>
  <c r="I73" i="104"/>
  <c r="J73" i="104"/>
  <c r="K73" i="104"/>
  <c r="L73" i="104"/>
  <c r="M73" i="104"/>
  <c r="N73" i="104"/>
  <c r="O73" i="104"/>
  <c r="P73" i="104"/>
  <c r="Q73" i="104"/>
  <c r="R73" i="104"/>
  <c r="S73" i="104"/>
  <c r="T73" i="104"/>
  <c r="U73" i="104"/>
  <c r="C74" i="104"/>
  <c r="D74" i="104"/>
  <c r="E74" i="104"/>
  <c r="F74" i="104"/>
  <c r="G74" i="104"/>
  <c r="H74" i="104"/>
  <c r="I74" i="104"/>
  <c r="J74" i="104"/>
  <c r="K74" i="104"/>
  <c r="L74" i="104"/>
  <c r="M74" i="104"/>
  <c r="N74" i="104"/>
  <c r="O74" i="104"/>
  <c r="P74" i="104"/>
  <c r="Q74" i="104"/>
  <c r="R74" i="104"/>
  <c r="S74" i="104"/>
  <c r="T74" i="104"/>
  <c r="U74" i="104"/>
  <c r="C75" i="104"/>
  <c r="D75" i="104"/>
  <c r="E75" i="104"/>
  <c r="F75" i="104"/>
  <c r="G75" i="104"/>
  <c r="H75" i="104"/>
  <c r="I75" i="104"/>
  <c r="J75" i="104"/>
  <c r="K75" i="104"/>
  <c r="L75" i="104"/>
  <c r="M75" i="104"/>
  <c r="N75" i="104"/>
  <c r="O75" i="104"/>
  <c r="P75" i="104"/>
  <c r="Q75" i="104"/>
  <c r="R75" i="104"/>
  <c r="S75" i="104"/>
  <c r="T75" i="104"/>
  <c r="U75" i="104"/>
  <c r="C78" i="104"/>
  <c r="D78" i="104"/>
  <c r="E78" i="104"/>
  <c r="F78" i="104"/>
  <c r="G78" i="104"/>
  <c r="H78" i="104"/>
  <c r="I78" i="104"/>
  <c r="J78" i="104"/>
  <c r="K78" i="104"/>
  <c r="L78" i="104"/>
  <c r="M78" i="104"/>
  <c r="N78" i="104"/>
  <c r="O78" i="104"/>
  <c r="P78" i="104"/>
  <c r="Q78" i="104"/>
  <c r="R78" i="104"/>
  <c r="S78" i="104"/>
  <c r="T78" i="104"/>
  <c r="U78" i="104"/>
  <c r="C79" i="104"/>
  <c r="D79" i="104"/>
  <c r="E79" i="104"/>
  <c r="F79" i="104"/>
  <c r="G79" i="104"/>
  <c r="H79" i="104"/>
  <c r="I79" i="104"/>
  <c r="J79" i="104"/>
  <c r="K79" i="104"/>
  <c r="L79" i="104"/>
  <c r="M79" i="104"/>
  <c r="N79" i="104"/>
  <c r="O79" i="104"/>
  <c r="P79" i="104"/>
  <c r="Q79" i="104"/>
  <c r="R79" i="104"/>
  <c r="S79" i="104"/>
  <c r="T79" i="104"/>
  <c r="U79" i="104"/>
  <c r="C81" i="104"/>
  <c r="D81" i="104"/>
  <c r="E81" i="104"/>
  <c r="F81" i="104"/>
  <c r="G81" i="104"/>
  <c r="H81" i="104"/>
  <c r="I81" i="104"/>
  <c r="J81" i="104"/>
  <c r="K81" i="104"/>
  <c r="L81" i="104"/>
  <c r="M81" i="104"/>
  <c r="N81" i="104"/>
  <c r="O81" i="104"/>
  <c r="P81" i="104"/>
  <c r="Q81" i="104"/>
  <c r="R81" i="104"/>
  <c r="S81" i="104"/>
  <c r="T81" i="104"/>
  <c r="U81" i="104"/>
  <c r="C82" i="104"/>
  <c r="D82" i="104"/>
  <c r="E82" i="104"/>
  <c r="F82" i="104"/>
  <c r="G82" i="104"/>
  <c r="H82" i="104"/>
  <c r="I82" i="104"/>
  <c r="J82" i="104"/>
  <c r="K82" i="104"/>
  <c r="L82" i="104"/>
  <c r="M82" i="104"/>
  <c r="N82" i="104"/>
  <c r="O82" i="104"/>
  <c r="P82" i="104"/>
  <c r="Q82" i="104"/>
  <c r="R82" i="104"/>
  <c r="S82" i="104"/>
  <c r="T82" i="104"/>
  <c r="U82" i="104"/>
  <c r="C83" i="104"/>
  <c r="D83" i="104"/>
  <c r="E83" i="104"/>
  <c r="F83" i="104"/>
  <c r="G83" i="104"/>
  <c r="H83" i="104"/>
  <c r="I83" i="104"/>
  <c r="J83" i="104"/>
  <c r="K83" i="104"/>
  <c r="L83" i="104"/>
  <c r="M83" i="104"/>
  <c r="N83" i="104"/>
  <c r="O83" i="104"/>
  <c r="P83" i="104"/>
  <c r="Q83" i="104"/>
  <c r="R83" i="104"/>
  <c r="S83" i="104"/>
  <c r="T83" i="104"/>
  <c r="U83" i="104"/>
  <c r="C84" i="104"/>
  <c r="D84" i="104"/>
  <c r="E84" i="104"/>
  <c r="F84" i="104"/>
  <c r="G84" i="104"/>
  <c r="H84" i="104"/>
  <c r="I84" i="104"/>
  <c r="J84" i="104"/>
  <c r="K84" i="104"/>
  <c r="L84" i="104"/>
  <c r="M84" i="104"/>
  <c r="N84" i="104"/>
  <c r="O84" i="104"/>
  <c r="P84" i="104"/>
  <c r="Q84" i="104"/>
  <c r="R84" i="104"/>
  <c r="S84" i="104"/>
  <c r="T84" i="104"/>
  <c r="U84" i="104"/>
  <c r="C85" i="104"/>
  <c r="D85" i="104"/>
  <c r="E85" i="104"/>
  <c r="F85" i="104"/>
  <c r="G85" i="104"/>
  <c r="H85" i="104"/>
  <c r="I85" i="104"/>
  <c r="J85" i="104"/>
  <c r="K85" i="104"/>
  <c r="L85" i="104"/>
  <c r="M85" i="104"/>
  <c r="N85" i="104"/>
  <c r="O85" i="104"/>
  <c r="P85" i="104"/>
  <c r="Q85" i="104"/>
  <c r="R85" i="104"/>
  <c r="S85" i="104"/>
  <c r="T85" i="104"/>
  <c r="U85" i="104"/>
  <c r="C86" i="104"/>
  <c r="D86" i="104"/>
  <c r="E86" i="104"/>
  <c r="F86" i="104"/>
  <c r="G86" i="104"/>
  <c r="H86" i="104"/>
  <c r="I86" i="104"/>
  <c r="J86" i="104"/>
  <c r="K86" i="104"/>
  <c r="L86" i="104"/>
  <c r="M86" i="104"/>
  <c r="N86" i="104"/>
  <c r="O86" i="104"/>
  <c r="P86" i="104"/>
  <c r="Q86" i="104"/>
  <c r="R86" i="104"/>
  <c r="S86" i="104"/>
  <c r="T86" i="104"/>
  <c r="U86" i="104"/>
  <c r="C87" i="104"/>
  <c r="D87" i="104"/>
  <c r="E87" i="104"/>
  <c r="F87" i="104"/>
  <c r="G87" i="104"/>
  <c r="H87" i="104"/>
  <c r="I87" i="104"/>
  <c r="J87" i="104"/>
  <c r="K87" i="104"/>
  <c r="L87" i="104"/>
  <c r="M87" i="104"/>
  <c r="N87" i="104"/>
  <c r="O87" i="104"/>
  <c r="P87" i="104"/>
  <c r="Q87" i="104"/>
  <c r="R87" i="104"/>
  <c r="S87" i="104"/>
  <c r="T87" i="104"/>
  <c r="U87" i="104"/>
  <c r="C88" i="104"/>
  <c r="D88" i="104"/>
  <c r="E88" i="104"/>
  <c r="F88" i="104"/>
  <c r="G88" i="104"/>
  <c r="H88" i="104"/>
  <c r="I88" i="104"/>
  <c r="J88" i="104"/>
  <c r="K88" i="104"/>
  <c r="L88" i="104"/>
  <c r="M88" i="104"/>
  <c r="N88" i="104"/>
  <c r="O88" i="104"/>
  <c r="P88" i="104"/>
  <c r="Q88" i="104"/>
  <c r="R88" i="104"/>
  <c r="S88" i="104"/>
  <c r="T88" i="104"/>
  <c r="U88" i="104"/>
  <c r="C89" i="104"/>
  <c r="D89" i="104"/>
  <c r="E89" i="104"/>
  <c r="F89" i="104"/>
  <c r="G89" i="104"/>
  <c r="H89" i="104"/>
  <c r="I89" i="104"/>
  <c r="J89" i="104"/>
  <c r="K89" i="104"/>
  <c r="L89" i="104"/>
  <c r="M89" i="104"/>
  <c r="N89" i="104"/>
  <c r="O89" i="104"/>
  <c r="P89" i="104"/>
  <c r="Q89" i="104"/>
  <c r="R89" i="104"/>
  <c r="S89" i="104"/>
  <c r="T89" i="104"/>
  <c r="U89" i="104"/>
  <c r="C91" i="104"/>
  <c r="D91" i="104"/>
  <c r="E91" i="104"/>
  <c r="F91" i="104"/>
  <c r="G91" i="104"/>
  <c r="H91" i="104"/>
  <c r="I91" i="104"/>
  <c r="J91" i="104"/>
  <c r="K91" i="104"/>
  <c r="L91" i="104"/>
  <c r="M91" i="104"/>
  <c r="N91" i="104"/>
  <c r="O91" i="104"/>
  <c r="P91" i="104"/>
  <c r="Q91" i="104"/>
  <c r="R91" i="104"/>
  <c r="S91" i="104"/>
  <c r="T91" i="104"/>
  <c r="U91" i="104"/>
  <c r="C92" i="104"/>
  <c r="D92" i="104"/>
  <c r="E92" i="104"/>
  <c r="F92" i="104"/>
  <c r="G92" i="104"/>
  <c r="H92" i="104"/>
  <c r="I92" i="104"/>
  <c r="J92" i="104"/>
  <c r="K92" i="104"/>
  <c r="L92" i="104"/>
  <c r="M92" i="104"/>
  <c r="N92" i="104"/>
  <c r="O92" i="104"/>
  <c r="P92" i="104"/>
  <c r="Q92" i="104"/>
  <c r="R92" i="104"/>
  <c r="S92" i="104"/>
  <c r="T92" i="104"/>
  <c r="U92" i="104"/>
  <c r="C93" i="104"/>
  <c r="D93" i="104"/>
  <c r="E93" i="104"/>
  <c r="F93" i="104"/>
  <c r="G93" i="104"/>
  <c r="H93" i="104"/>
  <c r="I93" i="104"/>
  <c r="J93" i="104"/>
  <c r="K93" i="104"/>
  <c r="L93" i="104"/>
  <c r="M93" i="104"/>
  <c r="N93" i="104"/>
  <c r="O93" i="104"/>
  <c r="P93" i="104"/>
  <c r="Q93" i="104"/>
  <c r="R93" i="104"/>
  <c r="S93" i="104"/>
  <c r="T93" i="104"/>
  <c r="U93" i="104"/>
  <c r="C94" i="104"/>
  <c r="D94" i="104"/>
  <c r="E94" i="104"/>
  <c r="F94" i="104"/>
  <c r="G94" i="104"/>
  <c r="H94" i="104"/>
  <c r="I94" i="104"/>
  <c r="J94" i="104"/>
  <c r="K94" i="104"/>
  <c r="L94" i="104"/>
  <c r="M94" i="104"/>
  <c r="N94" i="104"/>
  <c r="O94" i="104"/>
  <c r="P94" i="104"/>
  <c r="Q94" i="104"/>
  <c r="R94" i="104"/>
  <c r="S94" i="104"/>
  <c r="T94" i="104"/>
  <c r="U94" i="104"/>
  <c r="C95" i="104"/>
  <c r="D95" i="104"/>
  <c r="E95" i="104"/>
  <c r="F95" i="104"/>
  <c r="G95" i="104"/>
  <c r="H95" i="104"/>
  <c r="I95" i="104"/>
  <c r="J95" i="104"/>
  <c r="K95" i="104"/>
  <c r="L95" i="104"/>
  <c r="M95" i="104"/>
  <c r="N95" i="104"/>
  <c r="O95" i="104"/>
  <c r="P95" i="104"/>
  <c r="Q95" i="104"/>
  <c r="R95" i="104"/>
  <c r="S95" i="104"/>
  <c r="T95" i="104"/>
  <c r="U95" i="104"/>
  <c r="C96" i="104"/>
  <c r="D96" i="104"/>
  <c r="E96" i="104"/>
  <c r="F96" i="104"/>
  <c r="G96" i="104"/>
  <c r="H96" i="104"/>
  <c r="I96" i="104"/>
  <c r="J96" i="104"/>
  <c r="K96" i="104"/>
  <c r="L96" i="104"/>
  <c r="M96" i="104"/>
  <c r="N96" i="104"/>
  <c r="O96" i="104"/>
  <c r="P96" i="104"/>
  <c r="Q96" i="104"/>
  <c r="R96" i="104"/>
  <c r="S96" i="104"/>
  <c r="T96" i="104"/>
  <c r="U96" i="104"/>
  <c r="C97" i="104"/>
  <c r="D97" i="104"/>
  <c r="E97" i="104"/>
  <c r="F97" i="104"/>
  <c r="G97" i="104"/>
  <c r="H97" i="104"/>
  <c r="I97" i="104"/>
  <c r="J97" i="104"/>
  <c r="K97" i="104"/>
  <c r="L97" i="104"/>
  <c r="M97" i="104"/>
  <c r="N97" i="104"/>
  <c r="O97" i="104"/>
  <c r="P97" i="104"/>
  <c r="Q97" i="104"/>
  <c r="R97" i="104"/>
  <c r="S97" i="104"/>
  <c r="T97" i="104"/>
  <c r="U97" i="104"/>
  <c r="C98" i="104"/>
  <c r="D98" i="104"/>
  <c r="E98" i="104"/>
  <c r="F98" i="104"/>
  <c r="G98" i="104"/>
  <c r="H98" i="104"/>
  <c r="I98" i="104"/>
  <c r="J98" i="104"/>
  <c r="K98" i="104"/>
  <c r="L98" i="104"/>
  <c r="M98" i="104"/>
  <c r="N98" i="104"/>
  <c r="O98" i="104"/>
  <c r="P98" i="104"/>
  <c r="Q98" i="104"/>
  <c r="R98" i="104"/>
  <c r="S98" i="104"/>
  <c r="T98" i="104"/>
  <c r="U98" i="104"/>
  <c r="C100" i="104"/>
  <c r="D100" i="104"/>
  <c r="E100" i="104"/>
  <c r="F100" i="104"/>
  <c r="G100" i="104"/>
  <c r="H100" i="104"/>
  <c r="I100" i="104"/>
  <c r="J100" i="104"/>
  <c r="K100" i="104"/>
  <c r="L100" i="104"/>
  <c r="M100" i="104"/>
  <c r="N100" i="104"/>
  <c r="O100" i="104"/>
  <c r="P100" i="104"/>
  <c r="Q100" i="104"/>
  <c r="R100" i="104"/>
  <c r="S100" i="104"/>
  <c r="T100" i="104"/>
  <c r="U100" i="104"/>
  <c r="C101" i="104"/>
  <c r="D101" i="104"/>
  <c r="E101" i="104"/>
  <c r="F101" i="104"/>
  <c r="G101" i="104"/>
  <c r="H101" i="104"/>
  <c r="I101" i="104"/>
  <c r="J101" i="104"/>
  <c r="K101" i="104"/>
  <c r="L101" i="104"/>
  <c r="M101" i="104"/>
  <c r="N101" i="104"/>
  <c r="O101" i="104"/>
  <c r="P101" i="104"/>
  <c r="Q101" i="104"/>
  <c r="R101" i="104"/>
  <c r="S101" i="104"/>
  <c r="T101" i="104"/>
  <c r="U101" i="104"/>
  <c r="C102" i="104"/>
  <c r="D102" i="104"/>
  <c r="E102" i="104"/>
  <c r="F102" i="104"/>
  <c r="G102" i="104"/>
  <c r="H102" i="104"/>
  <c r="I102" i="104"/>
  <c r="J102" i="104"/>
  <c r="K102" i="104"/>
  <c r="L102" i="104"/>
  <c r="M102" i="104"/>
  <c r="N102" i="104"/>
  <c r="O102" i="104"/>
  <c r="P102" i="104"/>
  <c r="Q102" i="104"/>
  <c r="R102" i="104"/>
  <c r="S102" i="104"/>
  <c r="T102" i="104"/>
  <c r="U102" i="104"/>
  <c r="C103" i="104"/>
  <c r="D103" i="104"/>
  <c r="E103" i="104"/>
  <c r="F103" i="104"/>
  <c r="G103" i="104"/>
  <c r="H103" i="104"/>
  <c r="I103" i="104"/>
  <c r="J103" i="104"/>
  <c r="K103" i="104"/>
  <c r="L103" i="104"/>
  <c r="M103" i="104"/>
  <c r="N103" i="104"/>
  <c r="O103" i="104"/>
  <c r="P103" i="104"/>
  <c r="Q103" i="104"/>
  <c r="R103" i="104"/>
  <c r="S103" i="104"/>
  <c r="T103" i="104"/>
  <c r="U103" i="104"/>
  <c r="C104" i="104"/>
  <c r="D104" i="104"/>
  <c r="E104" i="104"/>
  <c r="F104" i="104"/>
  <c r="G104" i="104"/>
  <c r="H104" i="104"/>
  <c r="I104" i="104"/>
  <c r="J104" i="104"/>
  <c r="K104" i="104"/>
  <c r="L104" i="104"/>
  <c r="M104" i="104"/>
  <c r="N104" i="104"/>
  <c r="O104" i="104"/>
  <c r="P104" i="104"/>
  <c r="Q104" i="104"/>
  <c r="R104" i="104"/>
  <c r="S104" i="104"/>
  <c r="T104" i="104"/>
  <c r="U104" i="104"/>
  <c r="C105" i="104"/>
  <c r="D105" i="104"/>
  <c r="E105" i="104"/>
  <c r="F105" i="104"/>
  <c r="G105" i="104"/>
  <c r="H105" i="104"/>
  <c r="I105" i="104"/>
  <c r="J105" i="104"/>
  <c r="K105" i="104"/>
  <c r="L105" i="104"/>
  <c r="M105" i="104"/>
  <c r="N105" i="104"/>
  <c r="O105" i="104"/>
  <c r="P105" i="104"/>
  <c r="Q105" i="104"/>
  <c r="R105" i="104"/>
  <c r="S105" i="104"/>
  <c r="T105" i="104"/>
  <c r="U105" i="104"/>
  <c r="C106" i="104"/>
  <c r="D106" i="104"/>
  <c r="E106" i="104"/>
  <c r="F106" i="104"/>
  <c r="G106" i="104"/>
  <c r="H106" i="104"/>
  <c r="I106" i="104"/>
  <c r="J106" i="104"/>
  <c r="K106" i="104"/>
  <c r="L106" i="104"/>
  <c r="M106" i="104"/>
  <c r="N106" i="104"/>
  <c r="O106" i="104"/>
  <c r="P106" i="104"/>
  <c r="Q106" i="104"/>
  <c r="R106" i="104"/>
  <c r="S106" i="104"/>
  <c r="T106" i="104"/>
  <c r="U106" i="104"/>
  <c r="C107" i="104"/>
  <c r="D107" i="104"/>
  <c r="E107" i="104"/>
  <c r="F107" i="104"/>
  <c r="G107" i="104"/>
  <c r="H107" i="104"/>
  <c r="I107" i="104"/>
  <c r="J107" i="104"/>
  <c r="K107" i="104"/>
  <c r="L107" i="104"/>
  <c r="M107" i="104"/>
  <c r="N107" i="104"/>
  <c r="O107" i="104"/>
  <c r="P107" i="104"/>
  <c r="Q107" i="104"/>
  <c r="R107" i="104"/>
  <c r="S107" i="104"/>
  <c r="T107" i="104"/>
  <c r="U107" i="104"/>
  <c r="C108" i="104"/>
  <c r="D108" i="104"/>
  <c r="E108" i="104"/>
  <c r="F108" i="104"/>
  <c r="G108" i="104"/>
  <c r="H108" i="104"/>
  <c r="I108" i="104"/>
  <c r="J108" i="104"/>
  <c r="K108" i="104"/>
  <c r="L108" i="104"/>
  <c r="M108" i="104"/>
  <c r="N108" i="104"/>
  <c r="O108" i="104"/>
  <c r="P108" i="104"/>
  <c r="Q108" i="104"/>
  <c r="R108" i="104"/>
  <c r="S108" i="104"/>
  <c r="T108" i="104"/>
  <c r="U108" i="104"/>
  <c r="C109" i="104"/>
  <c r="D109" i="104"/>
  <c r="E109" i="104"/>
  <c r="F109" i="104"/>
  <c r="G109" i="104"/>
  <c r="H109" i="104"/>
  <c r="I109" i="104"/>
  <c r="J109" i="104"/>
  <c r="K109" i="104"/>
  <c r="L109" i="104"/>
  <c r="M109" i="104"/>
  <c r="N109" i="104"/>
  <c r="O109" i="104"/>
  <c r="P109" i="104"/>
  <c r="Q109" i="104"/>
  <c r="R109" i="104"/>
  <c r="S109" i="104"/>
  <c r="T109" i="104"/>
  <c r="U109" i="104"/>
  <c r="C110" i="104"/>
  <c r="D110" i="104"/>
  <c r="E110" i="104"/>
  <c r="F110" i="104"/>
  <c r="G110" i="104"/>
  <c r="H110" i="104"/>
  <c r="I110" i="104"/>
  <c r="J110" i="104"/>
  <c r="K110" i="104"/>
  <c r="L110" i="104"/>
  <c r="M110" i="104"/>
  <c r="N110" i="104"/>
  <c r="O110" i="104"/>
  <c r="P110" i="104"/>
  <c r="Q110" i="104"/>
  <c r="R110" i="104"/>
  <c r="S110" i="104"/>
  <c r="T110" i="104"/>
  <c r="U110" i="104"/>
  <c r="C111" i="104"/>
  <c r="D111" i="104"/>
  <c r="E111" i="104"/>
  <c r="F111" i="104"/>
  <c r="G111" i="104"/>
  <c r="H111" i="104"/>
  <c r="I111" i="104"/>
  <c r="J111" i="104"/>
  <c r="K111" i="104"/>
  <c r="L111" i="104"/>
  <c r="M111" i="104"/>
  <c r="N111" i="104"/>
  <c r="O111" i="104"/>
  <c r="P111" i="104"/>
  <c r="Q111" i="104"/>
  <c r="R111" i="104"/>
  <c r="S111" i="104"/>
  <c r="T111" i="104"/>
  <c r="U111" i="104"/>
  <c r="C112" i="104"/>
  <c r="D112" i="104"/>
  <c r="E112" i="104"/>
  <c r="F112" i="104"/>
  <c r="G112" i="104"/>
  <c r="H112" i="104"/>
  <c r="I112" i="104"/>
  <c r="J112" i="104"/>
  <c r="K112" i="104"/>
  <c r="L112" i="104"/>
  <c r="M112" i="104"/>
  <c r="N112" i="104"/>
  <c r="O112" i="104"/>
  <c r="P112" i="104"/>
  <c r="Q112" i="104"/>
  <c r="R112" i="104"/>
  <c r="S112" i="104"/>
  <c r="T112" i="104"/>
  <c r="U112" i="104"/>
  <c r="C113" i="104"/>
  <c r="D113" i="104"/>
  <c r="E113" i="104"/>
  <c r="F113" i="104"/>
  <c r="G113" i="104"/>
  <c r="H113" i="104"/>
  <c r="I113" i="104"/>
  <c r="J113" i="104"/>
  <c r="K113" i="104"/>
  <c r="L113" i="104"/>
  <c r="M113" i="104"/>
  <c r="N113" i="104"/>
  <c r="O113" i="104"/>
  <c r="P113" i="104"/>
  <c r="Q113" i="104"/>
  <c r="R113" i="104"/>
  <c r="S113" i="104"/>
  <c r="T113" i="104"/>
  <c r="U113" i="104"/>
  <c r="C114" i="104"/>
  <c r="D114" i="104"/>
  <c r="E114" i="104"/>
  <c r="F114" i="104"/>
  <c r="G114" i="104"/>
  <c r="H114" i="104"/>
  <c r="I114" i="104"/>
  <c r="J114" i="104"/>
  <c r="K114" i="104"/>
  <c r="L114" i="104"/>
  <c r="M114" i="104"/>
  <c r="N114" i="104"/>
  <c r="O114" i="104"/>
  <c r="P114" i="104"/>
  <c r="Q114" i="104"/>
  <c r="R114" i="104"/>
  <c r="S114" i="104"/>
  <c r="T114" i="104"/>
  <c r="U114" i="104"/>
  <c r="C115" i="104"/>
  <c r="D115" i="104"/>
  <c r="E115" i="104"/>
  <c r="F115" i="104"/>
  <c r="G115" i="104"/>
  <c r="H115" i="104"/>
  <c r="I115" i="104"/>
  <c r="J115" i="104"/>
  <c r="K115" i="104"/>
  <c r="L115" i="104"/>
  <c r="M115" i="104"/>
  <c r="N115" i="104"/>
  <c r="O115" i="104"/>
  <c r="P115" i="104"/>
  <c r="Q115" i="104"/>
  <c r="R115" i="104"/>
  <c r="S115" i="104"/>
  <c r="T115" i="104"/>
  <c r="U115" i="104"/>
  <c r="C116" i="104"/>
  <c r="D116" i="104"/>
  <c r="E116" i="104"/>
  <c r="F116" i="104"/>
  <c r="G116" i="104"/>
  <c r="H116" i="104"/>
  <c r="I116" i="104"/>
  <c r="J116" i="104"/>
  <c r="K116" i="104"/>
  <c r="L116" i="104"/>
  <c r="M116" i="104"/>
  <c r="N116" i="104"/>
  <c r="O116" i="104"/>
  <c r="P116" i="104"/>
  <c r="Q116" i="104"/>
  <c r="R116" i="104"/>
  <c r="S116" i="104"/>
  <c r="T116" i="104"/>
  <c r="U116" i="104"/>
  <c r="C117" i="104"/>
  <c r="D117" i="104"/>
  <c r="E117" i="104"/>
  <c r="F117" i="104"/>
  <c r="G117" i="104"/>
  <c r="H117" i="104"/>
  <c r="I117" i="104"/>
  <c r="J117" i="104"/>
  <c r="K117" i="104"/>
  <c r="L117" i="104"/>
  <c r="M117" i="104"/>
  <c r="N117" i="104"/>
  <c r="O117" i="104"/>
  <c r="P117" i="104"/>
  <c r="Q117" i="104"/>
  <c r="R117" i="104"/>
  <c r="S117" i="104"/>
  <c r="T117" i="104"/>
  <c r="U117" i="104"/>
  <c r="C118" i="104"/>
  <c r="D118" i="104"/>
  <c r="E118" i="104"/>
  <c r="F118" i="104"/>
  <c r="G118" i="104"/>
  <c r="H118" i="104"/>
  <c r="I118" i="104"/>
  <c r="J118" i="104"/>
  <c r="K118" i="104"/>
  <c r="L118" i="104"/>
  <c r="M118" i="104"/>
  <c r="N118" i="104"/>
  <c r="O118" i="104"/>
  <c r="P118" i="104"/>
  <c r="Q118" i="104"/>
  <c r="R118" i="104"/>
  <c r="S118" i="104"/>
  <c r="T118" i="104"/>
  <c r="U118" i="104"/>
  <c r="C119" i="104"/>
  <c r="D119" i="104"/>
  <c r="E119" i="104"/>
  <c r="F119" i="104"/>
  <c r="G119" i="104"/>
  <c r="H119" i="104"/>
  <c r="I119" i="104"/>
  <c r="J119" i="104"/>
  <c r="K119" i="104"/>
  <c r="L119" i="104"/>
  <c r="M119" i="104"/>
  <c r="N119" i="104"/>
  <c r="O119" i="104"/>
  <c r="P119" i="104"/>
  <c r="Q119" i="104"/>
  <c r="R119" i="104"/>
  <c r="S119" i="104"/>
  <c r="T119" i="104"/>
  <c r="U119" i="104"/>
  <c r="C120" i="104"/>
  <c r="D120" i="104"/>
  <c r="E120" i="104"/>
  <c r="F120" i="104"/>
  <c r="G120" i="104"/>
  <c r="H120" i="104"/>
  <c r="I120" i="104"/>
  <c r="J120" i="104"/>
  <c r="K120" i="104"/>
  <c r="L120" i="104"/>
  <c r="M120" i="104"/>
  <c r="N120" i="104"/>
  <c r="O120" i="104"/>
  <c r="P120" i="104"/>
  <c r="Q120" i="104"/>
  <c r="R120" i="104"/>
  <c r="S120" i="104"/>
  <c r="T120" i="104"/>
  <c r="U120" i="104"/>
  <c r="C121" i="104"/>
  <c r="D121" i="104"/>
  <c r="E121" i="104"/>
  <c r="F121" i="104"/>
  <c r="G121" i="104"/>
  <c r="H121" i="104"/>
  <c r="I121" i="104"/>
  <c r="J121" i="104"/>
  <c r="K121" i="104"/>
  <c r="L121" i="104"/>
  <c r="M121" i="104"/>
  <c r="N121" i="104"/>
  <c r="O121" i="104"/>
  <c r="P121" i="104"/>
  <c r="Q121" i="104"/>
  <c r="R121" i="104"/>
  <c r="S121" i="104"/>
  <c r="T121" i="104"/>
  <c r="U121" i="104"/>
  <c r="C122" i="104"/>
  <c r="D122" i="104"/>
  <c r="E122" i="104"/>
  <c r="F122" i="104"/>
  <c r="G122" i="104"/>
  <c r="H122" i="104"/>
  <c r="I122" i="104"/>
  <c r="J122" i="104"/>
  <c r="K122" i="104"/>
  <c r="L122" i="104"/>
  <c r="M122" i="104"/>
  <c r="N122" i="104"/>
  <c r="O122" i="104"/>
  <c r="P122" i="104"/>
  <c r="Q122" i="104"/>
  <c r="R122" i="104"/>
  <c r="S122" i="104"/>
  <c r="T122" i="104"/>
  <c r="U122" i="104"/>
  <c r="C123" i="104"/>
  <c r="D123" i="104"/>
  <c r="E123" i="104"/>
  <c r="F123" i="104"/>
  <c r="G123" i="104"/>
  <c r="H123" i="104"/>
  <c r="I123" i="104"/>
  <c r="J123" i="104"/>
  <c r="K123" i="104"/>
  <c r="L123" i="104"/>
  <c r="M123" i="104"/>
  <c r="N123" i="104"/>
  <c r="O123" i="104"/>
  <c r="P123" i="104"/>
  <c r="Q123" i="104"/>
  <c r="R123" i="104"/>
  <c r="S123" i="104"/>
  <c r="T123" i="104"/>
  <c r="U123" i="104"/>
  <c r="C124" i="104"/>
  <c r="D124" i="104"/>
  <c r="E124" i="104"/>
  <c r="F124" i="104"/>
  <c r="G124" i="104"/>
  <c r="H124" i="104"/>
  <c r="I124" i="104"/>
  <c r="J124" i="104"/>
  <c r="K124" i="104"/>
  <c r="L124" i="104"/>
  <c r="M124" i="104"/>
  <c r="N124" i="104"/>
  <c r="O124" i="104"/>
  <c r="P124" i="104"/>
  <c r="Q124" i="104"/>
  <c r="R124" i="104"/>
  <c r="S124" i="104"/>
  <c r="T124" i="104"/>
  <c r="U124" i="104"/>
  <c r="C125" i="104"/>
  <c r="D125" i="104"/>
  <c r="E125" i="104"/>
  <c r="F125" i="104"/>
  <c r="G125" i="104"/>
  <c r="H125" i="104"/>
  <c r="I125" i="104"/>
  <c r="J125" i="104"/>
  <c r="K125" i="104"/>
  <c r="L125" i="104"/>
  <c r="M125" i="104"/>
  <c r="N125" i="104"/>
  <c r="O125" i="104"/>
  <c r="P125" i="104"/>
  <c r="Q125" i="104"/>
  <c r="R125" i="104"/>
  <c r="S125" i="104"/>
  <c r="T125" i="104"/>
  <c r="U125" i="104"/>
  <c r="C127" i="104"/>
  <c r="D127" i="104"/>
  <c r="E127" i="104"/>
  <c r="F127" i="104"/>
  <c r="G127" i="104"/>
  <c r="H127" i="104"/>
  <c r="I127" i="104"/>
  <c r="J127" i="104"/>
  <c r="K127" i="104"/>
  <c r="L127" i="104"/>
  <c r="M127" i="104"/>
  <c r="N127" i="104"/>
  <c r="O127" i="104"/>
  <c r="P127" i="104"/>
  <c r="Q127" i="104"/>
  <c r="R127" i="104"/>
  <c r="S127" i="104"/>
  <c r="T127" i="104"/>
  <c r="U127" i="104"/>
  <c r="C128" i="104"/>
  <c r="D128" i="104"/>
  <c r="E128" i="104"/>
  <c r="F128" i="104"/>
  <c r="G128" i="104"/>
  <c r="H128" i="104"/>
  <c r="I128" i="104"/>
  <c r="J128" i="104"/>
  <c r="K128" i="104"/>
  <c r="L128" i="104"/>
  <c r="M128" i="104"/>
  <c r="N128" i="104"/>
  <c r="O128" i="104"/>
  <c r="P128" i="104"/>
  <c r="Q128" i="104"/>
  <c r="R128" i="104"/>
  <c r="S128" i="104"/>
  <c r="T128" i="104"/>
  <c r="U128" i="104"/>
  <c r="C129" i="104"/>
  <c r="D129" i="104"/>
  <c r="E129" i="104"/>
  <c r="F129" i="104"/>
  <c r="G129" i="104"/>
  <c r="H129" i="104"/>
  <c r="I129" i="104"/>
  <c r="J129" i="104"/>
  <c r="K129" i="104"/>
  <c r="L129" i="104"/>
  <c r="M129" i="104"/>
  <c r="N129" i="104"/>
  <c r="O129" i="104"/>
  <c r="P129" i="104"/>
  <c r="Q129" i="104"/>
  <c r="R129" i="104"/>
  <c r="S129" i="104"/>
  <c r="T129" i="104"/>
  <c r="U129" i="104"/>
  <c r="C130" i="104"/>
  <c r="D130" i="104"/>
  <c r="E130" i="104"/>
  <c r="F130" i="104"/>
  <c r="G130" i="104"/>
  <c r="H130" i="104"/>
  <c r="I130" i="104"/>
  <c r="J130" i="104"/>
  <c r="K130" i="104"/>
  <c r="L130" i="104"/>
  <c r="M130" i="104"/>
  <c r="N130" i="104"/>
  <c r="O130" i="104"/>
  <c r="P130" i="104"/>
  <c r="Q130" i="104"/>
  <c r="R130" i="104"/>
  <c r="S130" i="104"/>
  <c r="T130" i="104"/>
  <c r="U130" i="104"/>
  <c r="G97" i="102"/>
  <c r="O13" i="102"/>
  <c r="Y13" i="102"/>
  <c r="G98" i="102"/>
  <c r="K14" i="102"/>
  <c r="Y14" i="102"/>
  <c r="G99" i="102"/>
  <c r="Q15" i="102"/>
  <c r="Y15" i="102"/>
  <c r="G103" i="102"/>
  <c r="N19" i="102"/>
  <c r="Y19" i="102"/>
  <c r="D4" i="104"/>
  <c r="E4" i="104"/>
  <c r="F4" i="104"/>
  <c r="G4" i="104"/>
  <c r="H4" i="104"/>
  <c r="I4" i="104"/>
  <c r="J4" i="104"/>
  <c r="K4" i="104"/>
  <c r="L4" i="104"/>
  <c r="M4" i="104"/>
  <c r="N4" i="104"/>
  <c r="O4" i="104"/>
  <c r="P4" i="104"/>
  <c r="Q4" i="104"/>
  <c r="R4" i="104"/>
  <c r="S4" i="104"/>
  <c r="T4" i="104"/>
  <c r="U4" i="104"/>
  <c r="D5" i="104"/>
  <c r="E5" i="104"/>
  <c r="F5" i="104"/>
  <c r="G5" i="104"/>
  <c r="H5" i="104"/>
  <c r="I5" i="104"/>
  <c r="J5" i="104"/>
  <c r="K5" i="104"/>
  <c r="L5" i="104"/>
  <c r="M5" i="104"/>
  <c r="N5" i="104"/>
  <c r="O5" i="104"/>
  <c r="P5" i="104"/>
  <c r="Q5" i="104"/>
  <c r="R5" i="104"/>
  <c r="S5" i="104"/>
  <c r="T5" i="104"/>
  <c r="U5" i="104"/>
  <c r="D6" i="104"/>
  <c r="E6" i="104"/>
  <c r="F6" i="104"/>
  <c r="G6" i="104"/>
  <c r="H6" i="104"/>
  <c r="I6" i="104"/>
  <c r="J6" i="104"/>
  <c r="K6" i="104"/>
  <c r="L6" i="104"/>
  <c r="M6" i="104"/>
  <c r="N6" i="104"/>
  <c r="O6" i="104"/>
  <c r="P6" i="104"/>
  <c r="Q6" i="104"/>
  <c r="R6" i="104"/>
  <c r="S6" i="104"/>
  <c r="T6" i="104"/>
  <c r="U6" i="104"/>
  <c r="D7" i="104"/>
  <c r="E7" i="104"/>
  <c r="F7" i="104"/>
  <c r="G7" i="104"/>
  <c r="H7" i="104"/>
  <c r="I7" i="104"/>
  <c r="J7" i="104"/>
  <c r="K7" i="104"/>
  <c r="L7" i="104"/>
  <c r="M7" i="104"/>
  <c r="N7" i="104"/>
  <c r="O7" i="104"/>
  <c r="P7" i="104"/>
  <c r="Q7" i="104"/>
  <c r="R7" i="104"/>
  <c r="S7" i="104"/>
  <c r="T7" i="104"/>
  <c r="U7" i="104"/>
  <c r="D8" i="104"/>
  <c r="E8" i="104"/>
  <c r="F8" i="104"/>
  <c r="G8" i="104"/>
  <c r="H8" i="104"/>
  <c r="I8" i="104"/>
  <c r="J8" i="104"/>
  <c r="K8" i="104"/>
  <c r="L8" i="104"/>
  <c r="M8" i="104"/>
  <c r="N8" i="104"/>
  <c r="O8" i="104"/>
  <c r="P8" i="104"/>
  <c r="Q8" i="104"/>
  <c r="R8" i="104"/>
  <c r="S8" i="104"/>
  <c r="T8" i="104"/>
  <c r="U8" i="104"/>
  <c r="D9" i="104"/>
  <c r="E9" i="104"/>
  <c r="F9" i="104"/>
  <c r="G9" i="104"/>
  <c r="H9" i="104"/>
  <c r="I9" i="104"/>
  <c r="J9" i="104"/>
  <c r="K9" i="104"/>
  <c r="L9" i="104"/>
  <c r="M9" i="104"/>
  <c r="N9" i="104"/>
  <c r="O9" i="104"/>
  <c r="P9" i="104"/>
  <c r="Q9" i="104"/>
  <c r="R9" i="104"/>
  <c r="S9" i="104"/>
  <c r="T9" i="104"/>
  <c r="U9" i="104"/>
  <c r="D10" i="104"/>
  <c r="E10" i="104"/>
  <c r="F10" i="104"/>
  <c r="G10" i="104"/>
  <c r="H10" i="104"/>
  <c r="I10" i="104"/>
  <c r="J10" i="104"/>
  <c r="K10" i="104"/>
  <c r="L10" i="104"/>
  <c r="M10" i="104"/>
  <c r="N10" i="104"/>
  <c r="O10" i="104"/>
  <c r="P10" i="104"/>
  <c r="Q10" i="104"/>
  <c r="R10" i="104"/>
  <c r="S10" i="104"/>
  <c r="T10" i="104"/>
  <c r="U10" i="104"/>
  <c r="D11" i="104"/>
  <c r="E11" i="104"/>
  <c r="F11" i="104"/>
  <c r="G11" i="104"/>
  <c r="H11" i="104"/>
  <c r="I11" i="104"/>
  <c r="J11" i="104"/>
  <c r="K11" i="104"/>
  <c r="L11" i="104"/>
  <c r="M11" i="104"/>
  <c r="N11" i="104"/>
  <c r="O11" i="104"/>
  <c r="P11" i="104"/>
  <c r="Q11" i="104"/>
  <c r="R11" i="104"/>
  <c r="S11" i="104"/>
  <c r="T11" i="104"/>
  <c r="U11" i="104"/>
  <c r="D12" i="104"/>
  <c r="E12" i="104"/>
  <c r="F12" i="104"/>
  <c r="G12" i="104"/>
  <c r="H12" i="104"/>
  <c r="I12" i="104"/>
  <c r="J12" i="104"/>
  <c r="K12" i="104"/>
  <c r="L12" i="104"/>
  <c r="M12" i="104"/>
  <c r="N12" i="104"/>
  <c r="O12" i="104"/>
  <c r="P12" i="104"/>
  <c r="Q12" i="104"/>
  <c r="R12" i="104"/>
  <c r="S12" i="104"/>
  <c r="T12" i="104"/>
  <c r="U12" i="104"/>
  <c r="D13" i="104"/>
  <c r="E13" i="104"/>
  <c r="F13" i="104"/>
  <c r="G13" i="104"/>
  <c r="H13" i="104"/>
  <c r="I13" i="104"/>
  <c r="J13" i="104"/>
  <c r="K13" i="104"/>
  <c r="L13" i="104"/>
  <c r="M13" i="104"/>
  <c r="N13" i="104"/>
  <c r="O13" i="104"/>
  <c r="P13" i="104"/>
  <c r="Q13" i="104"/>
  <c r="R13" i="104"/>
  <c r="S13" i="104"/>
  <c r="T13" i="104"/>
  <c r="U13" i="104"/>
  <c r="C5" i="104"/>
  <c r="C6" i="104"/>
  <c r="C7" i="104"/>
  <c r="C8" i="104"/>
  <c r="C9" i="104"/>
  <c r="C10" i="104"/>
  <c r="C11" i="104"/>
  <c r="C12" i="104"/>
  <c r="C13" i="104"/>
  <c r="C4" i="104"/>
  <c r="C3" i="41"/>
  <c r="G118" i="102"/>
  <c r="G119" i="102"/>
  <c r="G120" i="102"/>
  <c r="G122" i="102"/>
  <c r="G123" i="102"/>
  <c r="G124" i="102"/>
  <c r="G125" i="102"/>
  <c r="G126" i="102"/>
  <c r="G127" i="102"/>
  <c r="G128" i="102"/>
  <c r="G129" i="102"/>
  <c r="G131" i="102"/>
  <c r="G132" i="102"/>
  <c r="G133" i="102"/>
  <c r="G134" i="102"/>
  <c r="A118" i="102"/>
  <c r="A34" i="102"/>
  <c r="A119" i="102"/>
  <c r="A35" i="102"/>
  <c r="A120" i="102"/>
  <c r="A36" i="102"/>
  <c r="A122" i="102"/>
  <c r="A38" i="102"/>
  <c r="A123" i="102"/>
  <c r="A39" i="102"/>
  <c r="A124" i="102"/>
  <c r="A40" i="102"/>
  <c r="A125" i="102"/>
  <c r="A41" i="102"/>
  <c r="A126" i="102"/>
  <c r="A42" i="102"/>
  <c r="A127" i="102"/>
  <c r="A43" i="102"/>
  <c r="A128" i="102"/>
  <c r="A44" i="102"/>
  <c r="A129" i="102"/>
  <c r="A45" i="102"/>
  <c r="A131" i="102"/>
  <c r="A47" i="102"/>
  <c r="A132" i="102"/>
  <c r="A48" i="102"/>
  <c r="A133" i="102"/>
  <c r="A49" i="102"/>
  <c r="A134" i="102"/>
  <c r="A50" i="102"/>
  <c r="A135" i="102"/>
  <c r="A51" i="102"/>
  <c r="A136" i="102"/>
  <c r="A52" i="102"/>
  <c r="G110" i="102"/>
  <c r="G111" i="102"/>
  <c r="G114" i="102"/>
  <c r="G115" i="102"/>
  <c r="G117" i="102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X19" i="41"/>
  <c r="X21" i="41"/>
  <c r="W19" i="41"/>
  <c r="W21" i="41"/>
  <c r="V19" i="41"/>
  <c r="V21" i="41"/>
  <c r="U19" i="41"/>
  <c r="U21" i="41"/>
  <c r="T19" i="41"/>
  <c r="T21" i="41"/>
  <c r="S19" i="41"/>
  <c r="S21" i="41"/>
  <c r="R19" i="41"/>
  <c r="R21" i="41"/>
  <c r="Q19" i="41"/>
  <c r="Q21" i="41"/>
  <c r="P19" i="41"/>
  <c r="P21" i="41"/>
  <c r="O19" i="41"/>
  <c r="O21" i="41"/>
  <c r="N19" i="41"/>
  <c r="N21" i="41"/>
  <c r="M19" i="41"/>
  <c r="M21" i="41"/>
  <c r="L19" i="41"/>
  <c r="L21" i="41"/>
  <c r="K19" i="41"/>
  <c r="K21" i="41"/>
  <c r="J19" i="41"/>
  <c r="J21" i="41"/>
  <c r="I19" i="41"/>
  <c r="I21" i="41"/>
  <c r="H19" i="41"/>
  <c r="H21" i="41"/>
  <c r="G19" i="41"/>
  <c r="G21" i="41"/>
  <c r="F19" i="41"/>
  <c r="F21" i="41"/>
  <c r="E19" i="41"/>
  <c r="E21" i="41"/>
  <c r="D19" i="41"/>
  <c r="D21" i="41"/>
  <c r="C19" i="41"/>
  <c r="C21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C8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7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H6" i="41"/>
  <c r="G6" i="41"/>
  <c r="F6" i="41"/>
  <c r="E6" i="41"/>
  <c r="D6" i="41"/>
  <c r="C6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G5" i="41"/>
  <c r="F5" i="41"/>
  <c r="E5" i="41"/>
  <c r="D5" i="41"/>
  <c r="C5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H4" i="41"/>
  <c r="G4" i="41"/>
  <c r="F4" i="41"/>
  <c r="E4" i="41"/>
  <c r="D4" i="41"/>
  <c r="C4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D3" i="41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X19" i="7"/>
  <c r="X21" i="7"/>
  <c r="W19" i="7"/>
  <c r="W21" i="7"/>
  <c r="V19" i="7"/>
  <c r="V21" i="7"/>
  <c r="U19" i="7"/>
  <c r="U21" i="7"/>
  <c r="T19" i="7"/>
  <c r="T21" i="7"/>
  <c r="S19" i="7"/>
  <c r="S21" i="7"/>
  <c r="R19" i="7"/>
  <c r="R21" i="7"/>
  <c r="Q19" i="7"/>
  <c r="Q21" i="7"/>
  <c r="P19" i="7"/>
  <c r="P21" i="7"/>
  <c r="O19" i="7"/>
  <c r="O21" i="7"/>
  <c r="N19" i="7"/>
  <c r="N21" i="7"/>
  <c r="M19" i="7"/>
  <c r="M21" i="7"/>
  <c r="L19" i="7"/>
  <c r="L21" i="7"/>
  <c r="K19" i="7"/>
  <c r="K21" i="7"/>
  <c r="J19" i="7"/>
  <c r="J21" i="7"/>
  <c r="I19" i="7"/>
  <c r="I21" i="7"/>
  <c r="H19" i="7"/>
  <c r="H21" i="7"/>
  <c r="G19" i="7"/>
  <c r="G21" i="7"/>
  <c r="F19" i="7"/>
  <c r="F21" i="7"/>
  <c r="E19" i="7"/>
  <c r="E21" i="7"/>
  <c r="D19" i="7"/>
  <c r="D21" i="7"/>
  <c r="C19" i="7"/>
  <c r="C21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X19" i="6"/>
  <c r="X21" i="6"/>
  <c r="W19" i="6"/>
  <c r="W21" i="6"/>
  <c r="V19" i="6"/>
  <c r="V21" i="6"/>
  <c r="U19" i="6"/>
  <c r="U21" i="6"/>
  <c r="T19" i="6"/>
  <c r="T21" i="6"/>
  <c r="S19" i="6"/>
  <c r="S21" i="6"/>
  <c r="R19" i="6"/>
  <c r="R21" i="6"/>
  <c r="Q19" i="6"/>
  <c r="Q21" i="6"/>
  <c r="P19" i="6"/>
  <c r="P21" i="6"/>
  <c r="O19" i="6"/>
  <c r="O21" i="6"/>
  <c r="N19" i="6"/>
  <c r="N21" i="6"/>
  <c r="M19" i="6"/>
  <c r="M21" i="6"/>
  <c r="L19" i="6"/>
  <c r="L21" i="6"/>
  <c r="K19" i="6"/>
  <c r="K21" i="6"/>
  <c r="J19" i="6"/>
  <c r="J21" i="6"/>
  <c r="I19" i="6"/>
  <c r="I21" i="6"/>
  <c r="H19" i="6"/>
  <c r="H21" i="6"/>
  <c r="G19" i="6"/>
  <c r="G21" i="6"/>
  <c r="F19" i="6"/>
  <c r="F21" i="6"/>
  <c r="E19" i="6"/>
  <c r="E21" i="6"/>
  <c r="D19" i="6"/>
  <c r="D21" i="6"/>
  <c r="C19" i="6"/>
  <c r="C21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A110" i="102"/>
  <c r="A26" i="102"/>
  <c r="A111" i="102"/>
  <c r="A27" i="102"/>
  <c r="A114" i="102"/>
  <c r="A30" i="102"/>
  <c r="A115" i="102"/>
  <c r="A31" i="102"/>
  <c r="A117" i="102"/>
  <c r="A33" i="10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E27" i="42"/>
  <c r="D27" i="42"/>
  <c r="C27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E26" i="42"/>
  <c r="D26" i="42"/>
  <c r="C26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C25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C23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D22" i="42"/>
  <c r="C22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E21" i="42"/>
  <c r="D21" i="42"/>
  <c r="C21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C18" i="42"/>
  <c r="W17" i="42"/>
  <c r="W19" i="42"/>
  <c r="V17" i="42"/>
  <c r="V19" i="42"/>
  <c r="U17" i="42"/>
  <c r="U19" i="42"/>
  <c r="T17" i="42"/>
  <c r="T19" i="42"/>
  <c r="S17" i="42"/>
  <c r="S19" i="42"/>
  <c r="R17" i="42"/>
  <c r="R19" i="42"/>
  <c r="Q17" i="42"/>
  <c r="Q19" i="42"/>
  <c r="P17" i="42"/>
  <c r="P19" i="42"/>
  <c r="O17" i="42"/>
  <c r="O19" i="42"/>
  <c r="N17" i="42"/>
  <c r="N19" i="42"/>
  <c r="M17" i="42"/>
  <c r="M19" i="42"/>
  <c r="L17" i="42"/>
  <c r="L19" i="42"/>
  <c r="K17" i="42"/>
  <c r="K19" i="42"/>
  <c r="J17" i="42"/>
  <c r="J19" i="42"/>
  <c r="H17" i="42"/>
  <c r="H19" i="42"/>
  <c r="G17" i="42"/>
  <c r="G19" i="42"/>
  <c r="F17" i="42"/>
  <c r="F19" i="42"/>
  <c r="E17" i="42"/>
  <c r="E19" i="42"/>
  <c r="D17" i="42"/>
  <c r="D19" i="42"/>
  <c r="C17" i="42"/>
  <c r="C19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C15" i="42"/>
  <c r="X14" i="42"/>
  <c r="W14" i="42"/>
  <c r="V14" i="42"/>
  <c r="U14" i="42"/>
  <c r="T14" i="42"/>
  <c r="S14" i="42"/>
  <c r="Q14" i="42"/>
  <c r="P14" i="42"/>
  <c r="O14" i="42"/>
  <c r="N14" i="42"/>
  <c r="M14" i="42"/>
  <c r="L14" i="42"/>
  <c r="K14" i="42"/>
  <c r="J14" i="42"/>
  <c r="I14" i="42"/>
  <c r="G14" i="42"/>
  <c r="F14" i="42"/>
  <c r="E14" i="42"/>
  <c r="D14" i="42"/>
  <c r="C14" i="42"/>
  <c r="X13" i="42"/>
  <c r="W13" i="42"/>
  <c r="V13" i="42"/>
  <c r="T13" i="42"/>
  <c r="S13" i="42"/>
  <c r="R13" i="42"/>
  <c r="Q13" i="42"/>
  <c r="O13" i="42"/>
  <c r="N13" i="42"/>
  <c r="M13" i="42"/>
  <c r="L13" i="42"/>
  <c r="J13" i="42"/>
  <c r="I13" i="42"/>
  <c r="H13" i="42"/>
  <c r="G13" i="42"/>
  <c r="E13" i="42"/>
  <c r="D13" i="42"/>
  <c r="C13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G11" i="42"/>
  <c r="F11" i="42"/>
  <c r="E11" i="42"/>
  <c r="D11" i="42"/>
  <c r="C11" i="42"/>
  <c r="X8" i="42"/>
  <c r="V8" i="42"/>
  <c r="U8" i="42"/>
  <c r="T8" i="42"/>
  <c r="S8" i="42"/>
  <c r="Q8" i="42"/>
  <c r="P8" i="42"/>
  <c r="O8" i="42"/>
  <c r="N8" i="42"/>
  <c r="L8" i="42"/>
  <c r="K8" i="42"/>
  <c r="J8" i="42"/>
  <c r="I8" i="42"/>
  <c r="G8" i="42"/>
  <c r="F8" i="42"/>
  <c r="E8" i="42"/>
  <c r="D8" i="42"/>
  <c r="X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G7" i="42"/>
  <c r="F7" i="42"/>
  <c r="E7" i="42"/>
  <c r="D7" i="42"/>
  <c r="C7" i="42"/>
  <c r="W6" i="42"/>
  <c r="V6" i="42"/>
  <c r="T6" i="42"/>
  <c r="S6" i="42"/>
  <c r="Q6" i="42"/>
  <c r="P6" i="42"/>
  <c r="N6" i="42"/>
  <c r="M6" i="42"/>
  <c r="K6" i="42"/>
  <c r="J6" i="42"/>
  <c r="H6" i="42"/>
  <c r="G6" i="42"/>
  <c r="E6" i="42"/>
  <c r="D6" i="42"/>
  <c r="W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H5" i="42"/>
  <c r="G5" i="42"/>
  <c r="F5" i="42"/>
  <c r="E5" i="42"/>
  <c r="D5" i="42"/>
  <c r="C5" i="42"/>
  <c r="W4" i="42"/>
  <c r="V4" i="42"/>
  <c r="U4" i="42"/>
  <c r="T4" i="42"/>
  <c r="S4" i="42"/>
  <c r="R4" i="42"/>
  <c r="Q4" i="42"/>
  <c r="P4" i="42"/>
  <c r="O4" i="42"/>
  <c r="N4" i="42"/>
  <c r="M4" i="42"/>
  <c r="L4" i="42"/>
  <c r="K4" i="42"/>
  <c r="J4" i="42"/>
  <c r="H4" i="42"/>
  <c r="G4" i="42"/>
  <c r="F4" i="42"/>
  <c r="E4" i="42"/>
  <c r="D4" i="42"/>
  <c r="C4" i="42"/>
  <c r="X3" i="42"/>
  <c r="V3" i="42"/>
  <c r="U3" i="42"/>
  <c r="T3" i="42"/>
  <c r="S3" i="42"/>
  <c r="R3" i="42"/>
  <c r="Q3" i="42"/>
  <c r="P3" i="42"/>
  <c r="O3" i="42"/>
  <c r="N3" i="42"/>
  <c r="M3" i="42"/>
  <c r="L3" i="42"/>
  <c r="K3" i="42"/>
  <c r="J3" i="42"/>
  <c r="I3" i="42"/>
  <c r="H3" i="42"/>
  <c r="G3" i="42"/>
  <c r="F3" i="42"/>
  <c r="E3" i="42"/>
  <c r="D3" i="42"/>
  <c r="C3" i="42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X20" i="43"/>
  <c r="W20" i="43"/>
  <c r="V20" i="43"/>
  <c r="U20" i="43"/>
  <c r="T20" i="43"/>
  <c r="S20" i="43"/>
  <c r="R20" i="43"/>
  <c r="Q20" i="43"/>
  <c r="P20" i="43"/>
  <c r="O20" i="43"/>
  <c r="N20" i="43"/>
  <c r="M20" i="43"/>
  <c r="L20" i="43"/>
  <c r="K20" i="43"/>
  <c r="J20" i="43"/>
  <c r="I20" i="43"/>
  <c r="H20" i="43"/>
  <c r="G20" i="43"/>
  <c r="F20" i="43"/>
  <c r="E20" i="43"/>
  <c r="D20" i="43"/>
  <c r="C20" i="43"/>
  <c r="X19" i="43"/>
  <c r="X21" i="43"/>
  <c r="W19" i="43"/>
  <c r="W21" i="43"/>
  <c r="V19" i="43"/>
  <c r="V21" i="43"/>
  <c r="U19" i="43"/>
  <c r="U21" i="43"/>
  <c r="T19" i="43"/>
  <c r="T21" i="43"/>
  <c r="S19" i="43"/>
  <c r="S21" i="43"/>
  <c r="R19" i="43"/>
  <c r="R21" i="43"/>
  <c r="Q19" i="43"/>
  <c r="Q21" i="43"/>
  <c r="P19" i="43"/>
  <c r="P21" i="43"/>
  <c r="O19" i="43"/>
  <c r="O21" i="43"/>
  <c r="N19" i="43"/>
  <c r="N21" i="43"/>
  <c r="M19" i="43"/>
  <c r="M21" i="43"/>
  <c r="L19" i="43"/>
  <c r="L21" i="43"/>
  <c r="K19" i="43"/>
  <c r="K21" i="43"/>
  <c r="J19" i="43"/>
  <c r="J21" i="43"/>
  <c r="I19" i="43"/>
  <c r="I21" i="43"/>
  <c r="H19" i="43"/>
  <c r="H21" i="43"/>
  <c r="G19" i="43"/>
  <c r="G21" i="43"/>
  <c r="F19" i="43"/>
  <c r="F21" i="43"/>
  <c r="E19" i="43"/>
  <c r="E21" i="43"/>
  <c r="D19" i="43"/>
  <c r="D21" i="43"/>
  <c r="C19" i="43"/>
  <c r="C21" i="43"/>
  <c r="X17" i="43"/>
  <c r="W17" i="43"/>
  <c r="V17" i="43"/>
  <c r="U17" i="43"/>
  <c r="T17" i="43"/>
  <c r="S17" i="43"/>
  <c r="R17" i="43"/>
  <c r="Q17" i="43"/>
  <c r="P17" i="43"/>
  <c r="O17" i="43"/>
  <c r="N17" i="43"/>
  <c r="M17" i="43"/>
  <c r="L17" i="43"/>
  <c r="K17" i="43"/>
  <c r="J17" i="43"/>
  <c r="I17" i="43"/>
  <c r="H17" i="43"/>
  <c r="G17" i="43"/>
  <c r="F17" i="43"/>
  <c r="E17" i="43"/>
  <c r="D17" i="43"/>
  <c r="C17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F16" i="43"/>
  <c r="E16" i="43"/>
  <c r="D16" i="43"/>
  <c r="C16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E15" i="43"/>
  <c r="D15" i="43"/>
  <c r="C15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E14" i="43"/>
  <c r="D14" i="43"/>
  <c r="C14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G13" i="43"/>
  <c r="F13" i="43"/>
  <c r="E13" i="43"/>
  <c r="D13" i="43"/>
  <c r="C13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G12" i="43"/>
  <c r="F12" i="43"/>
  <c r="E12" i="43"/>
  <c r="D12" i="43"/>
  <c r="C12" i="43"/>
  <c r="X11" i="43"/>
  <c r="W11" i="43"/>
  <c r="V11" i="43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H11" i="43"/>
  <c r="G11" i="43"/>
  <c r="F11" i="43"/>
  <c r="E11" i="43"/>
  <c r="D11" i="43"/>
  <c r="C11" i="43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X8" i="43"/>
  <c r="W8" i="43"/>
  <c r="V8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H8" i="43"/>
  <c r="G8" i="43"/>
  <c r="F8" i="43"/>
  <c r="E8" i="43"/>
  <c r="D8" i="43"/>
  <c r="C8" i="43"/>
  <c r="X7" i="43"/>
  <c r="W7" i="43"/>
  <c r="V7" i="43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H7" i="43"/>
  <c r="G7" i="43"/>
  <c r="F7" i="43"/>
  <c r="E7" i="43"/>
  <c r="D7" i="43"/>
  <c r="C7" i="43"/>
  <c r="X6" i="43"/>
  <c r="W6" i="43"/>
  <c r="V6" i="43"/>
  <c r="U6" i="43"/>
  <c r="T6" i="43"/>
  <c r="S6" i="43"/>
  <c r="R6" i="43"/>
  <c r="Q6" i="43"/>
  <c r="P6" i="43"/>
  <c r="O6" i="43"/>
  <c r="N6" i="43"/>
  <c r="M6" i="43"/>
  <c r="L6" i="43"/>
  <c r="K6" i="43"/>
  <c r="J6" i="43"/>
  <c r="I6" i="43"/>
  <c r="H6" i="43"/>
  <c r="G6" i="43"/>
  <c r="F6" i="43"/>
  <c r="E6" i="43"/>
  <c r="D6" i="43"/>
  <c r="C6" i="43"/>
  <c r="X5" i="43"/>
  <c r="W5" i="43"/>
  <c r="V5" i="43"/>
  <c r="U5" i="43"/>
  <c r="T5" i="43"/>
  <c r="S5" i="43"/>
  <c r="R5" i="43"/>
  <c r="Q5" i="43"/>
  <c r="P5" i="43"/>
  <c r="O5" i="43"/>
  <c r="N5" i="43"/>
  <c r="M5" i="43"/>
  <c r="L5" i="43"/>
  <c r="K5" i="43"/>
  <c r="J5" i="43"/>
  <c r="I5" i="43"/>
  <c r="H5" i="43"/>
  <c r="G5" i="43"/>
  <c r="F5" i="43"/>
  <c r="E5" i="43"/>
  <c r="D5" i="43"/>
  <c r="C5" i="43"/>
  <c r="X4" i="43"/>
  <c r="W4" i="43"/>
  <c r="V4" i="43"/>
  <c r="U4" i="43"/>
  <c r="T4" i="43"/>
  <c r="S4" i="43"/>
  <c r="R4" i="43"/>
  <c r="Q4" i="43"/>
  <c r="P4" i="43"/>
  <c r="O4" i="43"/>
  <c r="N4" i="43"/>
  <c r="M4" i="43"/>
  <c r="L4" i="43"/>
  <c r="K4" i="43"/>
  <c r="J4" i="43"/>
  <c r="I4" i="43"/>
  <c r="H4" i="43"/>
  <c r="G4" i="43"/>
  <c r="F4" i="43"/>
  <c r="E4" i="43"/>
  <c r="D4" i="43"/>
  <c r="C4" i="43"/>
  <c r="X3" i="43"/>
  <c r="W3" i="43"/>
  <c r="V3" i="43"/>
  <c r="U3" i="43"/>
  <c r="T3" i="43"/>
  <c r="S3" i="43"/>
  <c r="R3" i="43"/>
  <c r="Q3" i="43"/>
  <c r="P3" i="43"/>
  <c r="O3" i="43"/>
  <c r="N3" i="43"/>
  <c r="M3" i="43"/>
  <c r="L3" i="43"/>
  <c r="K3" i="43"/>
  <c r="J3" i="43"/>
  <c r="I3" i="43"/>
  <c r="H3" i="43"/>
  <c r="G3" i="43"/>
  <c r="F3" i="43"/>
  <c r="E3" i="43"/>
  <c r="D3" i="43"/>
  <c r="C3" i="43"/>
  <c r="X29" i="74"/>
  <c r="W29" i="74"/>
  <c r="V29" i="74"/>
  <c r="U29" i="74"/>
  <c r="T29" i="74"/>
  <c r="S29" i="74"/>
  <c r="R29" i="74"/>
  <c r="Q29" i="74"/>
  <c r="P29" i="74"/>
  <c r="O29" i="74"/>
  <c r="N29" i="74"/>
  <c r="M29" i="74"/>
  <c r="L29" i="74"/>
  <c r="K29" i="74"/>
  <c r="J29" i="74"/>
  <c r="I29" i="74"/>
  <c r="H29" i="74"/>
  <c r="G29" i="74"/>
  <c r="F29" i="74"/>
  <c r="E29" i="74"/>
  <c r="D29" i="74"/>
  <c r="C29" i="74"/>
  <c r="X28" i="74"/>
  <c r="W28" i="74"/>
  <c r="V28" i="74"/>
  <c r="U28" i="74"/>
  <c r="T28" i="74"/>
  <c r="S28" i="74"/>
  <c r="R28" i="74"/>
  <c r="Q28" i="74"/>
  <c r="P28" i="74"/>
  <c r="O28" i="74"/>
  <c r="N28" i="74"/>
  <c r="M28" i="74"/>
  <c r="L28" i="74"/>
  <c r="K28" i="74"/>
  <c r="J28" i="74"/>
  <c r="I28" i="74"/>
  <c r="H28" i="74"/>
  <c r="G28" i="74"/>
  <c r="F28" i="74"/>
  <c r="E28" i="74"/>
  <c r="D28" i="74"/>
  <c r="C28" i="74"/>
  <c r="X27" i="74"/>
  <c r="W27" i="74"/>
  <c r="V27" i="74"/>
  <c r="U27" i="74"/>
  <c r="T27" i="74"/>
  <c r="S27" i="74"/>
  <c r="R27" i="74"/>
  <c r="Q27" i="74"/>
  <c r="P27" i="74"/>
  <c r="O27" i="74"/>
  <c r="N27" i="74"/>
  <c r="M27" i="74"/>
  <c r="L27" i="74"/>
  <c r="K27" i="74"/>
  <c r="J27" i="74"/>
  <c r="I27" i="74"/>
  <c r="H27" i="74"/>
  <c r="G27" i="74"/>
  <c r="F27" i="74"/>
  <c r="E27" i="74"/>
  <c r="D27" i="74"/>
  <c r="C27" i="74"/>
  <c r="X25" i="74"/>
  <c r="W25" i="74"/>
  <c r="V25" i="74"/>
  <c r="U25" i="74"/>
  <c r="T25" i="74"/>
  <c r="S25" i="74"/>
  <c r="R25" i="74"/>
  <c r="Q25" i="74"/>
  <c r="P25" i="74"/>
  <c r="O25" i="74"/>
  <c r="N25" i="74"/>
  <c r="M25" i="74"/>
  <c r="L25" i="74"/>
  <c r="K25" i="74"/>
  <c r="J25" i="74"/>
  <c r="I25" i="74"/>
  <c r="H25" i="74"/>
  <c r="G25" i="74"/>
  <c r="F25" i="74"/>
  <c r="E25" i="74"/>
  <c r="D25" i="74"/>
  <c r="C25" i="74"/>
  <c r="X24" i="74"/>
  <c r="W24" i="74"/>
  <c r="V24" i="74"/>
  <c r="U24" i="74"/>
  <c r="T24" i="74"/>
  <c r="S24" i="74"/>
  <c r="R24" i="74"/>
  <c r="Q24" i="74"/>
  <c r="P24" i="74"/>
  <c r="O24" i="74"/>
  <c r="N24" i="74"/>
  <c r="M24" i="74"/>
  <c r="L24" i="74"/>
  <c r="K24" i="74"/>
  <c r="J24" i="74"/>
  <c r="I24" i="74"/>
  <c r="H24" i="74"/>
  <c r="G24" i="74"/>
  <c r="F24" i="74"/>
  <c r="E24" i="74"/>
  <c r="D24" i="74"/>
  <c r="C24" i="74"/>
  <c r="X23" i="74"/>
  <c r="W23" i="74"/>
  <c r="V23" i="74"/>
  <c r="U23" i="74"/>
  <c r="T23" i="74"/>
  <c r="S23" i="74"/>
  <c r="R23" i="74"/>
  <c r="Q23" i="74"/>
  <c r="P23" i="74"/>
  <c r="O23" i="74"/>
  <c r="N23" i="74"/>
  <c r="M23" i="74"/>
  <c r="L23" i="74"/>
  <c r="K23" i="74"/>
  <c r="J23" i="74"/>
  <c r="I23" i="74"/>
  <c r="H23" i="74"/>
  <c r="G23" i="74"/>
  <c r="F23" i="74"/>
  <c r="E23" i="74"/>
  <c r="D23" i="74"/>
  <c r="C23" i="74"/>
  <c r="X20" i="74"/>
  <c r="W20" i="74"/>
  <c r="V20" i="74"/>
  <c r="U20" i="74"/>
  <c r="T20" i="74"/>
  <c r="S20" i="74"/>
  <c r="R20" i="74"/>
  <c r="Q20" i="74"/>
  <c r="P20" i="74"/>
  <c r="O20" i="74"/>
  <c r="N20" i="74"/>
  <c r="M20" i="74"/>
  <c r="L20" i="74"/>
  <c r="K20" i="74"/>
  <c r="J20" i="74"/>
  <c r="I20" i="74"/>
  <c r="H20" i="74"/>
  <c r="G20" i="74"/>
  <c r="F20" i="74"/>
  <c r="E20" i="74"/>
  <c r="D20" i="74"/>
  <c r="C20" i="74"/>
  <c r="X19" i="74"/>
  <c r="X21" i="74"/>
  <c r="W19" i="74"/>
  <c r="W21" i="74"/>
  <c r="V19" i="74"/>
  <c r="V21" i="74"/>
  <c r="U19" i="74"/>
  <c r="U21" i="74"/>
  <c r="T19" i="74"/>
  <c r="T21" i="74"/>
  <c r="S19" i="74"/>
  <c r="S21" i="74"/>
  <c r="R19" i="74"/>
  <c r="R21" i="74"/>
  <c r="Q19" i="74"/>
  <c r="Q21" i="74"/>
  <c r="P19" i="74"/>
  <c r="P21" i="74"/>
  <c r="O19" i="74"/>
  <c r="O21" i="74"/>
  <c r="N19" i="74"/>
  <c r="N21" i="74"/>
  <c r="M19" i="74"/>
  <c r="M21" i="74"/>
  <c r="L19" i="74"/>
  <c r="L21" i="74"/>
  <c r="K19" i="74"/>
  <c r="K21" i="74"/>
  <c r="J19" i="74"/>
  <c r="J21" i="74"/>
  <c r="I19" i="74"/>
  <c r="I21" i="74"/>
  <c r="H19" i="74"/>
  <c r="H21" i="74"/>
  <c r="G19" i="74"/>
  <c r="G21" i="74"/>
  <c r="F19" i="74"/>
  <c r="F21" i="74"/>
  <c r="E19" i="74"/>
  <c r="E21" i="74"/>
  <c r="D19" i="74"/>
  <c r="D21" i="74"/>
  <c r="C19" i="74"/>
  <c r="C21" i="74"/>
  <c r="X17" i="74"/>
  <c r="W17" i="74"/>
  <c r="V17" i="74"/>
  <c r="U17" i="74"/>
  <c r="T17" i="74"/>
  <c r="S17" i="74"/>
  <c r="R17" i="74"/>
  <c r="Q17" i="74"/>
  <c r="P17" i="74"/>
  <c r="O17" i="74"/>
  <c r="N17" i="74"/>
  <c r="M17" i="74"/>
  <c r="L17" i="74"/>
  <c r="K17" i="74"/>
  <c r="J17" i="74"/>
  <c r="I17" i="74"/>
  <c r="H17" i="74"/>
  <c r="G17" i="74"/>
  <c r="F17" i="74"/>
  <c r="E17" i="74"/>
  <c r="D17" i="74"/>
  <c r="C17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G16" i="74"/>
  <c r="F16" i="74"/>
  <c r="E16" i="74"/>
  <c r="D16" i="74"/>
  <c r="C16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G15" i="74"/>
  <c r="F15" i="74"/>
  <c r="E15" i="74"/>
  <c r="D15" i="74"/>
  <c r="C15" i="74"/>
  <c r="X14" i="74"/>
  <c r="W14" i="74"/>
  <c r="V14" i="74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H14" i="74"/>
  <c r="G14" i="74"/>
  <c r="F14" i="74"/>
  <c r="E14" i="74"/>
  <c r="D14" i="74"/>
  <c r="C14" i="74"/>
  <c r="X13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H13" i="74"/>
  <c r="G13" i="74"/>
  <c r="F13" i="74"/>
  <c r="E13" i="74"/>
  <c r="D13" i="74"/>
  <c r="C13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H12" i="74"/>
  <c r="G12" i="74"/>
  <c r="F12" i="74"/>
  <c r="E12" i="74"/>
  <c r="D12" i="74"/>
  <c r="C12" i="74"/>
  <c r="X11" i="74"/>
  <c r="W11" i="74"/>
  <c r="V11" i="74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H11" i="74"/>
  <c r="G11" i="74"/>
  <c r="F11" i="74"/>
  <c r="E11" i="74"/>
  <c r="D11" i="74"/>
  <c r="C11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H9" i="74"/>
  <c r="G9" i="74"/>
  <c r="F9" i="74"/>
  <c r="E9" i="74"/>
  <c r="D9" i="74"/>
  <c r="C9" i="74"/>
  <c r="X8" i="74"/>
  <c r="W8" i="74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H8" i="74"/>
  <c r="G8" i="74"/>
  <c r="F8" i="74"/>
  <c r="E8" i="74"/>
  <c r="D8" i="74"/>
  <c r="C8" i="74"/>
  <c r="X7" i="74"/>
  <c r="W7" i="74"/>
  <c r="V7" i="74"/>
  <c r="U7" i="74"/>
  <c r="T7" i="74"/>
  <c r="S7" i="74"/>
  <c r="R7" i="74"/>
  <c r="Q7" i="74"/>
  <c r="P7" i="74"/>
  <c r="O7" i="74"/>
  <c r="N7" i="74"/>
  <c r="M7" i="74"/>
  <c r="L7" i="74"/>
  <c r="K7" i="74"/>
  <c r="J7" i="74"/>
  <c r="I7" i="74"/>
  <c r="H7" i="74"/>
  <c r="G7" i="74"/>
  <c r="F7" i="74"/>
  <c r="E7" i="74"/>
  <c r="D7" i="74"/>
  <c r="C7" i="74"/>
  <c r="X6" i="74"/>
  <c r="W6" i="74"/>
  <c r="V6" i="74"/>
  <c r="U6" i="74"/>
  <c r="T6" i="74"/>
  <c r="S6" i="74"/>
  <c r="R6" i="74"/>
  <c r="Q6" i="74"/>
  <c r="P6" i="74"/>
  <c r="O6" i="74"/>
  <c r="N6" i="74"/>
  <c r="M6" i="74"/>
  <c r="L6" i="74"/>
  <c r="K6" i="74"/>
  <c r="J6" i="74"/>
  <c r="I6" i="74"/>
  <c r="H6" i="74"/>
  <c r="G6" i="74"/>
  <c r="F6" i="74"/>
  <c r="E6" i="74"/>
  <c r="D6" i="74"/>
  <c r="C6" i="74"/>
  <c r="X5" i="74"/>
  <c r="W5" i="74"/>
  <c r="V5" i="74"/>
  <c r="U5" i="74"/>
  <c r="T5" i="74"/>
  <c r="S5" i="74"/>
  <c r="R5" i="74"/>
  <c r="Q5" i="74"/>
  <c r="P5" i="74"/>
  <c r="O5" i="74"/>
  <c r="N5" i="74"/>
  <c r="M5" i="74"/>
  <c r="L5" i="74"/>
  <c r="K5" i="74"/>
  <c r="J5" i="74"/>
  <c r="I5" i="74"/>
  <c r="H5" i="74"/>
  <c r="G5" i="74"/>
  <c r="F5" i="74"/>
  <c r="E5" i="74"/>
  <c r="D5" i="74"/>
  <c r="C5" i="74"/>
  <c r="X4" i="74"/>
  <c r="W4" i="74"/>
  <c r="V4" i="74"/>
  <c r="U4" i="74"/>
  <c r="T4" i="74"/>
  <c r="S4" i="74"/>
  <c r="R4" i="74"/>
  <c r="Q4" i="74"/>
  <c r="P4" i="74"/>
  <c r="O4" i="74"/>
  <c r="N4" i="74"/>
  <c r="M4" i="74"/>
  <c r="L4" i="74"/>
  <c r="K4" i="74"/>
  <c r="J4" i="74"/>
  <c r="I4" i="74"/>
  <c r="H4" i="74"/>
  <c r="G4" i="74"/>
  <c r="F4" i="74"/>
  <c r="E4" i="74"/>
  <c r="D4" i="74"/>
  <c r="C4" i="74"/>
  <c r="X3" i="74"/>
  <c r="W3" i="74"/>
  <c r="V3" i="74"/>
  <c r="U3" i="74"/>
  <c r="T3" i="74"/>
  <c r="S3" i="74"/>
  <c r="R3" i="74"/>
  <c r="Q3" i="74"/>
  <c r="P3" i="74"/>
  <c r="O3" i="74"/>
  <c r="N3" i="74"/>
  <c r="M3" i="74"/>
  <c r="L3" i="74"/>
  <c r="K3" i="74"/>
  <c r="J3" i="74"/>
  <c r="I3" i="74"/>
  <c r="H3" i="74"/>
  <c r="G3" i="74"/>
  <c r="F3" i="74"/>
  <c r="E3" i="74"/>
  <c r="D3" i="74"/>
  <c r="C3" i="74"/>
  <c r="X29" i="86"/>
  <c r="W29" i="86"/>
  <c r="V29" i="86"/>
  <c r="U29" i="86"/>
  <c r="T29" i="86"/>
  <c r="S29" i="86"/>
  <c r="R29" i="86"/>
  <c r="Q29" i="86"/>
  <c r="P29" i="86"/>
  <c r="O29" i="86"/>
  <c r="N29" i="86"/>
  <c r="M29" i="86"/>
  <c r="L29" i="86"/>
  <c r="K29" i="86"/>
  <c r="J29" i="86"/>
  <c r="I29" i="86"/>
  <c r="H29" i="86"/>
  <c r="G29" i="86"/>
  <c r="F29" i="86"/>
  <c r="E29" i="86"/>
  <c r="D29" i="86"/>
  <c r="C29" i="86"/>
  <c r="X28" i="86"/>
  <c r="W28" i="86"/>
  <c r="V28" i="86"/>
  <c r="U28" i="86"/>
  <c r="T28" i="86"/>
  <c r="S28" i="86"/>
  <c r="R28" i="86"/>
  <c r="Q28" i="86"/>
  <c r="P28" i="86"/>
  <c r="O28" i="86"/>
  <c r="N28" i="86"/>
  <c r="M28" i="86"/>
  <c r="L28" i="86"/>
  <c r="K28" i="86"/>
  <c r="J28" i="86"/>
  <c r="I28" i="86"/>
  <c r="H28" i="86"/>
  <c r="G28" i="86"/>
  <c r="F28" i="86"/>
  <c r="E28" i="86"/>
  <c r="D28" i="86"/>
  <c r="C28" i="86"/>
  <c r="X27" i="86"/>
  <c r="W27" i="86"/>
  <c r="V27" i="86"/>
  <c r="U27" i="86"/>
  <c r="T27" i="86"/>
  <c r="S27" i="86"/>
  <c r="R27" i="86"/>
  <c r="Q27" i="86"/>
  <c r="P27" i="86"/>
  <c r="O27" i="86"/>
  <c r="N27" i="86"/>
  <c r="M27" i="86"/>
  <c r="L27" i="86"/>
  <c r="K27" i="86"/>
  <c r="J27" i="86"/>
  <c r="I27" i="86"/>
  <c r="H27" i="86"/>
  <c r="G27" i="86"/>
  <c r="F27" i="86"/>
  <c r="E27" i="86"/>
  <c r="D27" i="86"/>
  <c r="C27" i="86"/>
  <c r="X25" i="86"/>
  <c r="W25" i="86"/>
  <c r="V25" i="86"/>
  <c r="U25" i="86"/>
  <c r="T25" i="86"/>
  <c r="S25" i="86"/>
  <c r="R25" i="86"/>
  <c r="Q25" i="86"/>
  <c r="P25" i="86"/>
  <c r="O25" i="86"/>
  <c r="N25" i="86"/>
  <c r="M25" i="86"/>
  <c r="L25" i="86"/>
  <c r="K25" i="86"/>
  <c r="J25" i="86"/>
  <c r="I25" i="86"/>
  <c r="H25" i="86"/>
  <c r="G25" i="86"/>
  <c r="F25" i="86"/>
  <c r="E25" i="86"/>
  <c r="D25" i="86"/>
  <c r="C25" i="86"/>
  <c r="X24" i="86"/>
  <c r="W24" i="86"/>
  <c r="V24" i="86"/>
  <c r="U24" i="86"/>
  <c r="T24" i="86"/>
  <c r="S24" i="86"/>
  <c r="R24" i="86"/>
  <c r="Q24" i="86"/>
  <c r="P24" i="86"/>
  <c r="O24" i="86"/>
  <c r="N24" i="86"/>
  <c r="M24" i="86"/>
  <c r="L24" i="86"/>
  <c r="K24" i="86"/>
  <c r="J24" i="86"/>
  <c r="I24" i="86"/>
  <c r="H24" i="86"/>
  <c r="G24" i="86"/>
  <c r="F24" i="86"/>
  <c r="E24" i="86"/>
  <c r="D24" i="86"/>
  <c r="C24" i="86"/>
  <c r="X23" i="86"/>
  <c r="W23" i="86"/>
  <c r="V23" i="86"/>
  <c r="U23" i="86"/>
  <c r="T23" i="86"/>
  <c r="S23" i="86"/>
  <c r="R23" i="86"/>
  <c r="Q23" i="86"/>
  <c r="P23" i="86"/>
  <c r="O23" i="86"/>
  <c r="N23" i="86"/>
  <c r="M23" i="86"/>
  <c r="L23" i="86"/>
  <c r="K23" i="86"/>
  <c r="J23" i="86"/>
  <c r="I23" i="86"/>
  <c r="H23" i="86"/>
  <c r="G23" i="86"/>
  <c r="F23" i="86"/>
  <c r="E23" i="86"/>
  <c r="D23" i="86"/>
  <c r="C23" i="86"/>
  <c r="X20" i="86"/>
  <c r="W20" i="86"/>
  <c r="V20" i="86"/>
  <c r="U20" i="86"/>
  <c r="T20" i="86"/>
  <c r="S20" i="86"/>
  <c r="R20" i="86"/>
  <c r="Q20" i="86"/>
  <c r="P20" i="86"/>
  <c r="O20" i="86"/>
  <c r="N20" i="86"/>
  <c r="M20" i="86"/>
  <c r="L20" i="86"/>
  <c r="K20" i="86"/>
  <c r="J20" i="86"/>
  <c r="I20" i="86"/>
  <c r="H20" i="86"/>
  <c r="G20" i="86"/>
  <c r="F20" i="86"/>
  <c r="E20" i="86"/>
  <c r="D20" i="86"/>
  <c r="C20" i="86"/>
  <c r="X19" i="86"/>
  <c r="X21" i="86"/>
  <c r="W19" i="86"/>
  <c r="W21" i="86"/>
  <c r="V19" i="86"/>
  <c r="V21" i="86"/>
  <c r="U19" i="86"/>
  <c r="U21" i="86"/>
  <c r="T19" i="86"/>
  <c r="T21" i="86"/>
  <c r="S19" i="86"/>
  <c r="S21" i="86"/>
  <c r="R19" i="86"/>
  <c r="R21" i="86"/>
  <c r="Q19" i="86"/>
  <c r="Q21" i="86"/>
  <c r="P19" i="86"/>
  <c r="P21" i="86"/>
  <c r="O19" i="86"/>
  <c r="O21" i="86"/>
  <c r="N19" i="86"/>
  <c r="N21" i="86"/>
  <c r="M19" i="86"/>
  <c r="M21" i="86"/>
  <c r="L19" i="86"/>
  <c r="L21" i="86"/>
  <c r="K19" i="86"/>
  <c r="K21" i="86"/>
  <c r="J19" i="86"/>
  <c r="J21" i="86"/>
  <c r="I19" i="86"/>
  <c r="I21" i="86"/>
  <c r="H19" i="86"/>
  <c r="H21" i="86"/>
  <c r="G19" i="86"/>
  <c r="G21" i="86"/>
  <c r="F19" i="86"/>
  <c r="F21" i="86"/>
  <c r="E19" i="86"/>
  <c r="E21" i="86"/>
  <c r="D19" i="86"/>
  <c r="D21" i="86"/>
  <c r="C19" i="86"/>
  <c r="C21" i="86"/>
  <c r="X17" i="86"/>
  <c r="W17" i="86"/>
  <c r="V17" i="86"/>
  <c r="U17" i="86"/>
  <c r="T17" i="86"/>
  <c r="S17" i="86"/>
  <c r="R17" i="86"/>
  <c r="Q17" i="86"/>
  <c r="P17" i="86"/>
  <c r="O17" i="86"/>
  <c r="N17" i="86"/>
  <c r="M17" i="86"/>
  <c r="L17" i="86"/>
  <c r="K17" i="86"/>
  <c r="J17" i="86"/>
  <c r="I17" i="86"/>
  <c r="H17" i="86"/>
  <c r="G17" i="86"/>
  <c r="F17" i="86"/>
  <c r="E17" i="86"/>
  <c r="D17" i="86"/>
  <c r="C17" i="86"/>
  <c r="X16" i="86"/>
  <c r="W16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H16" i="86"/>
  <c r="G16" i="86"/>
  <c r="F16" i="86"/>
  <c r="E16" i="86"/>
  <c r="D16" i="86"/>
  <c r="C16" i="86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H15" i="86"/>
  <c r="G15" i="86"/>
  <c r="F15" i="86"/>
  <c r="E15" i="86"/>
  <c r="D15" i="86"/>
  <c r="C15" i="86"/>
  <c r="X14" i="86"/>
  <c r="W14" i="86"/>
  <c r="V14" i="86"/>
  <c r="U14" i="86"/>
  <c r="T14" i="86"/>
  <c r="S14" i="86"/>
  <c r="R14" i="86"/>
  <c r="Q14" i="86"/>
  <c r="P14" i="86"/>
  <c r="O14" i="86"/>
  <c r="N14" i="86"/>
  <c r="M14" i="86"/>
  <c r="L14" i="86"/>
  <c r="K14" i="86"/>
  <c r="J14" i="86"/>
  <c r="I14" i="86"/>
  <c r="H14" i="86"/>
  <c r="G14" i="86"/>
  <c r="F14" i="86"/>
  <c r="E14" i="86"/>
  <c r="D14" i="86"/>
  <c r="C14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H13" i="86"/>
  <c r="G13" i="86"/>
  <c r="F13" i="86"/>
  <c r="E13" i="86"/>
  <c r="D13" i="86"/>
  <c r="C13" i="86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H12" i="86"/>
  <c r="G12" i="86"/>
  <c r="F12" i="86"/>
  <c r="E12" i="86"/>
  <c r="D12" i="86"/>
  <c r="C12" i="86"/>
  <c r="X11" i="86"/>
  <c r="W11" i="86"/>
  <c r="V11" i="86"/>
  <c r="U11" i="86"/>
  <c r="T11" i="86"/>
  <c r="S11" i="86"/>
  <c r="R11" i="86"/>
  <c r="Q11" i="86"/>
  <c r="P11" i="86"/>
  <c r="O11" i="86"/>
  <c r="N11" i="86"/>
  <c r="M11" i="86"/>
  <c r="L11" i="86"/>
  <c r="K11" i="86"/>
  <c r="J11" i="86"/>
  <c r="I11" i="86"/>
  <c r="H11" i="86"/>
  <c r="G11" i="86"/>
  <c r="F11" i="86"/>
  <c r="E11" i="86"/>
  <c r="D11" i="86"/>
  <c r="C11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H9" i="86"/>
  <c r="G9" i="86"/>
  <c r="F9" i="86"/>
  <c r="E9" i="86"/>
  <c r="D9" i="86"/>
  <c r="C9" i="86"/>
  <c r="X8" i="86"/>
  <c r="W8" i="86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H8" i="86"/>
  <c r="G8" i="86"/>
  <c r="F8" i="86"/>
  <c r="E8" i="86"/>
  <c r="D8" i="86"/>
  <c r="C8" i="86"/>
  <c r="X7" i="86"/>
  <c r="W7" i="86"/>
  <c r="V7" i="86"/>
  <c r="U7" i="86"/>
  <c r="T7" i="86"/>
  <c r="S7" i="86"/>
  <c r="R7" i="86"/>
  <c r="Q7" i="86"/>
  <c r="P7" i="86"/>
  <c r="O7" i="86"/>
  <c r="N7" i="86"/>
  <c r="M7" i="86"/>
  <c r="L7" i="86"/>
  <c r="K7" i="86"/>
  <c r="J7" i="86"/>
  <c r="I7" i="86"/>
  <c r="H7" i="86"/>
  <c r="G7" i="86"/>
  <c r="F7" i="86"/>
  <c r="E7" i="86"/>
  <c r="D7" i="86"/>
  <c r="C7" i="86"/>
  <c r="X6" i="86"/>
  <c r="W6" i="86"/>
  <c r="V6" i="86"/>
  <c r="U6" i="86"/>
  <c r="T6" i="86"/>
  <c r="S6" i="86"/>
  <c r="R6" i="86"/>
  <c r="Q6" i="86"/>
  <c r="P6" i="86"/>
  <c r="O6" i="86"/>
  <c r="N6" i="86"/>
  <c r="M6" i="86"/>
  <c r="L6" i="86"/>
  <c r="K6" i="86"/>
  <c r="J6" i="86"/>
  <c r="I6" i="86"/>
  <c r="H6" i="86"/>
  <c r="G6" i="86"/>
  <c r="F6" i="86"/>
  <c r="E6" i="86"/>
  <c r="D6" i="86"/>
  <c r="C6" i="86"/>
  <c r="X5" i="86"/>
  <c r="W5" i="86"/>
  <c r="V5" i="86"/>
  <c r="U5" i="86"/>
  <c r="T5" i="86"/>
  <c r="S5" i="86"/>
  <c r="R5" i="86"/>
  <c r="Q5" i="86"/>
  <c r="P5" i="86"/>
  <c r="O5" i="86"/>
  <c r="N5" i="86"/>
  <c r="M5" i="86"/>
  <c r="L5" i="86"/>
  <c r="K5" i="86"/>
  <c r="J5" i="86"/>
  <c r="I5" i="86"/>
  <c r="H5" i="86"/>
  <c r="G5" i="86"/>
  <c r="F5" i="86"/>
  <c r="E5" i="86"/>
  <c r="D5" i="86"/>
  <c r="C5" i="86"/>
  <c r="X4" i="86"/>
  <c r="W4" i="86"/>
  <c r="V4" i="86"/>
  <c r="U4" i="86"/>
  <c r="T4" i="86"/>
  <c r="S4" i="86"/>
  <c r="R4" i="86"/>
  <c r="Q4" i="86"/>
  <c r="P4" i="86"/>
  <c r="O4" i="86"/>
  <c r="N4" i="86"/>
  <c r="M4" i="86"/>
  <c r="L4" i="86"/>
  <c r="K4" i="86"/>
  <c r="J4" i="86"/>
  <c r="I4" i="86"/>
  <c r="H4" i="86"/>
  <c r="G4" i="86"/>
  <c r="F4" i="86"/>
  <c r="E4" i="86"/>
  <c r="D4" i="86"/>
  <c r="C4" i="86"/>
  <c r="X3" i="86"/>
  <c r="W3" i="86"/>
  <c r="V3" i="86"/>
  <c r="U3" i="86"/>
  <c r="T3" i="86"/>
  <c r="S3" i="86"/>
  <c r="R3" i="86"/>
  <c r="Q3" i="86"/>
  <c r="P3" i="86"/>
  <c r="O3" i="86"/>
  <c r="N3" i="86"/>
  <c r="M3" i="86"/>
  <c r="L3" i="86"/>
  <c r="K3" i="86"/>
  <c r="J3" i="86"/>
  <c r="I3" i="86"/>
  <c r="H3" i="86"/>
  <c r="G3" i="86"/>
  <c r="F3" i="86"/>
  <c r="E3" i="86"/>
  <c r="D3" i="86"/>
  <c r="C3" i="86"/>
  <c r="X3" i="103"/>
  <c r="W3" i="103"/>
  <c r="V3" i="103"/>
  <c r="U3" i="103"/>
  <c r="T3" i="103"/>
  <c r="S3" i="103"/>
  <c r="R3" i="103"/>
  <c r="Q3" i="103"/>
  <c r="P3" i="103"/>
  <c r="O3" i="103"/>
  <c r="N3" i="103"/>
  <c r="M3" i="103"/>
  <c r="L3" i="103"/>
  <c r="K3" i="103"/>
  <c r="J3" i="103"/>
  <c r="I3" i="103"/>
  <c r="H3" i="103"/>
  <c r="F3" i="103"/>
  <c r="E3" i="103"/>
  <c r="D3" i="103"/>
  <c r="C3" i="103"/>
  <c r="G141" i="102"/>
  <c r="G142" i="102"/>
  <c r="G143" i="102"/>
  <c r="G144" i="102"/>
  <c r="G145" i="102"/>
  <c r="G146" i="102"/>
  <c r="G147" i="102"/>
  <c r="G148" i="102"/>
  <c r="G149" i="102"/>
  <c r="G95" i="102"/>
  <c r="K11" i="102"/>
  <c r="Y11" i="102"/>
  <c r="G96" i="102"/>
  <c r="M12" i="102"/>
  <c r="Y12" i="102"/>
  <c r="G104" i="102"/>
  <c r="L20" i="102"/>
  <c r="Y20" i="102"/>
  <c r="G107" i="102"/>
  <c r="X29" i="65"/>
  <c r="W29" i="65"/>
  <c r="V29" i="65"/>
  <c r="U29" i="65"/>
  <c r="T29" i="65"/>
  <c r="S29" i="65"/>
  <c r="R29" i="65"/>
  <c r="Q29" i="65"/>
  <c r="P29" i="65"/>
  <c r="O29" i="65"/>
  <c r="N29" i="65"/>
  <c r="M29" i="65"/>
  <c r="L29" i="65"/>
  <c r="K29" i="65"/>
  <c r="J29" i="65"/>
  <c r="I29" i="65"/>
  <c r="H29" i="65"/>
  <c r="G29" i="65"/>
  <c r="F29" i="65"/>
  <c r="E29" i="65"/>
  <c r="D29" i="65"/>
  <c r="C29" i="65"/>
  <c r="X28" i="65"/>
  <c r="W28" i="65"/>
  <c r="V28" i="65"/>
  <c r="U28" i="65"/>
  <c r="T28" i="65"/>
  <c r="S28" i="65"/>
  <c r="R28" i="65"/>
  <c r="Q28" i="65"/>
  <c r="P28" i="65"/>
  <c r="O28" i="65"/>
  <c r="N28" i="65"/>
  <c r="M28" i="65"/>
  <c r="L28" i="65"/>
  <c r="K28" i="65"/>
  <c r="J28" i="65"/>
  <c r="I28" i="65"/>
  <c r="H28" i="65"/>
  <c r="G28" i="65"/>
  <c r="F28" i="65"/>
  <c r="E28" i="65"/>
  <c r="D28" i="65"/>
  <c r="C28" i="65"/>
  <c r="X27" i="65"/>
  <c r="W27" i="65"/>
  <c r="V27" i="65"/>
  <c r="U27" i="65"/>
  <c r="T27" i="65"/>
  <c r="S27" i="65"/>
  <c r="R27" i="65"/>
  <c r="Q27" i="65"/>
  <c r="P27" i="65"/>
  <c r="O27" i="65"/>
  <c r="N27" i="65"/>
  <c r="M27" i="65"/>
  <c r="L27" i="65"/>
  <c r="K27" i="65"/>
  <c r="J27" i="65"/>
  <c r="I27" i="65"/>
  <c r="H27" i="65"/>
  <c r="G27" i="65"/>
  <c r="F27" i="65"/>
  <c r="E27" i="65"/>
  <c r="D27" i="65"/>
  <c r="C27" i="65"/>
  <c r="X25" i="65"/>
  <c r="W25" i="65"/>
  <c r="V25" i="65"/>
  <c r="U25" i="65"/>
  <c r="T25" i="65"/>
  <c r="S25" i="65"/>
  <c r="R25" i="65"/>
  <c r="Q25" i="65"/>
  <c r="P25" i="65"/>
  <c r="O25" i="65"/>
  <c r="N25" i="65"/>
  <c r="M25" i="65"/>
  <c r="L25" i="65"/>
  <c r="K25" i="65"/>
  <c r="J25" i="65"/>
  <c r="I25" i="65"/>
  <c r="H25" i="65"/>
  <c r="G25" i="65"/>
  <c r="F25" i="65"/>
  <c r="E25" i="65"/>
  <c r="D25" i="65"/>
  <c r="C25" i="65"/>
  <c r="X24" i="65"/>
  <c r="W24" i="65"/>
  <c r="V24" i="65"/>
  <c r="U24" i="65"/>
  <c r="T24" i="65"/>
  <c r="S24" i="65"/>
  <c r="R24" i="65"/>
  <c r="Q24" i="65"/>
  <c r="P24" i="65"/>
  <c r="O24" i="65"/>
  <c r="N24" i="65"/>
  <c r="M24" i="65"/>
  <c r="L24" i="65"/>
  <c r="K24" i="65"/>
  <c r="J24" i="65"/>
  <c r="I24" i="65"/>
  <c r="H24" i="65"/>
  <c r="G24" i="65"/>
  <c r="F24" i="65"/>
  <c r="E24" i="65"/>
  <c r="D24" i="65"/>
  <c r="C24" i="65"/>
  <c r="X23" i="65"/>
  <c r="W23" i="65"/>
  <c r="V23" i="65"/>
  <c r="U23" i="65"/>
  <c r="T23" i="65"/>
  <c r="S23" i="65"/>
  <c r="R23" i="65"/>
  <c r="Q23" i="65"/>
  <c r="P23" i="65"/>
  <c r="O23" i="65"/>
  <c r="N23" i="65"/>
  <c r="M23" i="65"/>
  <c r="L23" i="65"/>
  <c r="K23" i="65"/>
  <c r="J23" i="65"/>
  <c r="I23" i="65"/>
  <c r="H23" i="65"/>
  <c r="G23" i="65"/>
  <c r="F23" i="65"/>
  <c r="E23" i="65"/>
  <c r="D23" i="65"/>
  <c r="C23" i="65"/>
  <c r="X20" i="65"/>
  <c r="W20" i="65"/>
  <c r="V20" i="65"/>
  <c r="U20" i="65"/>
  <c r="T20" i="65"/>
  <c r="S20" i="65"/>
  <c r="R20" i="65"/>
  <c r="Q20" i="65"/>
  <c r="P20" i="65"/>
  <c r="O20" i="65"/>
  <c r="N20" i="65"/>
  <c r="M20" i="65"/>
  <c r="L20" i="65"/>
  <c r="K20" i="65"/>
  <c r="J20" i="65"/>
  <c r="I20" i="65"/>
  <c r="H20" i="65"/>
  <c r="G20" i="65"/>
  <c r="F20" i="65"/>
  <c r="E20" i="65"/>
  <c r="D20" i="65"/>
  <c r="C20" i="65"/>
  <c r="X19" i="65"/>
  <c r="X21" i="65"/>
  <c r="W19" i="65"/>
  <c r="W21" i="65"/>
  <c r="V19" i="65"/>
  <c r="V21" i="65"/>
  <c r="U19" i="65"/>
  <c r="U21" i="65"/>
  <c r="T19" i="65"/>
  <c r="T21" i="65"/>
  <c r="S19" i="65"/>
  <c r="S21" i="65"/>
  <c r="R19" i="65"/>
  <c r="R21" i="65"/>
  <c r="Q19" i="65"/>
  <c r="Q21" i="65"/>
  <c r="P19" i="65"/>
  <c r="P21" i="65"/>
  <c r="O19" i="65"/>
  <c r="O21" i="65"/>
  <c r="N19" i="65"/>
  <c r="N21" i="65"/>
  <c r="M19" i="65"/>
  <c r="M21" i="65"/>
  <c r="L19" i="65"/>
  <c r="L21" i="65"/>
  <c r="K19" i="65"/>
  <c r="K21" i="65"/>
  <c r="J19" i="65"/>
  <c r="J21" i="65"/>
  <c r="I19" i="65"/>
  <c r="I21" i="65"/>
  <c r="H19" i="65"/>
  <c r="H21" i="65"/>
  <c r="G19" i="65"/>
  <c r="G21" i="65"/>
  <c r="F19" i="65"/>
  <c r="F21" i="65"/>
  <c r="E19" i="65"/>
  <c r="E21" i="65"/>
  <c r="D19" i="65"/>
  <c r="D21" i="65"/>
  <c r="C19" i="65"/>
  <c r="C21" i="65"/>
  <c r="X17" i="65"/>
  <c r="W17" i="65"/>
  <c r="V17" i="65"/>
  <c r="U17" i="65"/>
  <c r="T17" i="65"/>
  <c r="S17" i="65"/>
  <c r="R17" i="65"/>
  <c r="Q17" i="65"/>
  <c r="P17" i="65"/>
  <c r="O17" i="65"/>
  <c r="N17" i="65"/>
  <c r="M17" i="65"/>
  <c r="L17" i="65"/>
  <c r="K17" i="65"/>
  <c r="J17" i="65"/>
  <c r="I17" i="65"/>
  <c r="H17" i="65"/>
  <c r="G17" i="65"/>
  <c r="F17" i="65"/>
  <c r="E17" i="65"/>
  <c r="D17" i="65"/>
  <c r="C17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G16" i="65"/>
  <c r="F16" i="65"/>
  <c r="E16" i="65"/>
  <c r="D16" i="65"/>
  <c r="C16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H15" i="65"/>
  <c r="G15" i="65"/>
  <c r="F15" i="65"/>
  <c r="E15" i="65"/>
  <c r="D15" i="65"/>
  <c r="C15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H14" i="65"/>
  <c r="G14" i="65"/>
  <c r="F14" i="65"/>
  <c r="E14" i="65"/>
  <c r="D14" i="65"/>
  <c r="C14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G13" i="65"/>
  <c r="F13" i="65"/>
  <c r="E13" i="65"/>
  <c r="D13" i="65"/>
  <c r="C13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H12" i="65"/>
  <c r="G12" i="65"/>
  <c r="F12" i="65"/>
  <c r="E12" i="65"/>
  <c r="D12" i="65"/>
  <c r="C12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H11" i="65"/>
  <c r="G11" i="65"/>
  <c r="F11" i="65"/>
  <c r="E11" i="65"/>
  <c r="D11" i="65"/>
  <c r="C11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G9" i="65"/>
  <c r="F9" i="65"/>
  <c r="E9" i="65"/>
  <c r="D9" i="65"/>
  <c r="C9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H8" i="65"/>
  <c r="G8" i="65"/>
  <c r="F8" i="65"/>
  <c r="E8" i="65"/>
  <c r="D8" i="65"/>
  <c r="C8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H7" i="65"/>
  <c r="G7" i="65"/>
  <c r="F7" i="65"/>
  <c r="E7" i="65"/>
  <c r="D7" i="65"/>
  <c r="C7" i="65"/>
  <c r="X6" i="65"/>
  <c r="W6" i="65"/>
  <c r="V6" i="65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H6" i="65"/>
  <c r="G6" i="65"/>
  <c r="F6" i="65"/>
  <c r="E6" i="65"/>
  <c r="D6" i="65"/>
  <c r="C6" i="65"/>
  <c r="X5" i="65"/>
  <c r="W5" i="65"/>
  <c r="V5" i="65"/>
  <c r="U5" i="65"/>
  <c r="T5" i="65"/>
  <c r="S5" i="65"/>
  <c r="R5" i="65"/>
  <c r="Q5" i="65"/>
  <c r="P5" i="65"/>
  <c r="O5" i="65"/>
  <c r="N5" i="65"/>
  <c r="M5" i="65"/>
  <c r="L5" i="65"/>
  <c r="K5" i="65"/>
  <c r="J5" i="65"/>
  <c r="I5" i="65"/>
  <c r="H5" i="65"/>
  <c r="G5" i="65"/>
  <c r="F5" i="65"/>
  <c r="E5" i="65"/>
  <c r="D5" i="65"/>
  <c r="C5" i="65"/>
  <c r="X4" i="65"/>
  <c r="W4" i="65"/>
  <c r="V4" i="65"/>
  <c r="U4" i="65"/>
  <c r="T4" i="65"/>
  <c r="S4" i="65"/>
  <c r="R4" i="65"/>
  <c r="Q4" i="65"/>
  <c r="P4" i="65"/>
  <c r="O4" i="65"/>
  <c r="N4" i="65"/>
  <c r="M4" i="65"/>
  <c r="L4" i="65"/>
  <c r="K4" i="65"/>
  <c r="J4" i="65"/>
  <c r="I4" i="65"/>
  <c r="H4" i="65"/>
  <c r="G4" i="65"/>
  <c r="F4" i="65"/>
  <c r="E4" i="65"/>
  <c r="D4" i="65"/>
  <c r="C4" i="65"/>
  <c r="X3" i="65"/>
  <c r="W3" i="65"/>
  <c r="V3" i="65"/>
  <c r="U3" i="65"/>
  <c r="T3" i="65"/>
  <c r="S3" i="65"/>
  <c r="R3" i="65"/>
  <c r="Q3" i="65"/>
  <c r="P3" i="65"/>
  <c r="O3" i="65"/>
  <c r="N3" i="65"/>
  <c r="M3" i="65"/>
  <c r="L3" i="65"/>
  <c r="K3" i="65"/>
  <c r="J3" i="65"/>
  <c r="I3" i="65"/>
  <c r="H3" i="65"/>
  <c r="G3" i="65"/>
  <c r="F3" i="65"/>
  <c r="E3" i="65"/>
  <c r="D3" i="65"/>
  <c r="C3" i="65"/>
  <c r="X38" i="44"/>
  <c r="W38" i="44"/>
  <c r="V38" i="44"/>
  <c r="U38" i="44"/>
  <c r="T38" i="44"/>
  <c r="S38" i="44"/>
  <c r="R38" i="44"/>
  <c r="Q38" i="44"/>
  <c r="P38" i="44"/>
  <c r="O38" i="44"/>
  <c r="N38" i="44"/>
  <c r="M38" i="44"/>
  <c r="L38" i="44"/>
  <c r="K38" i="44"/>
  <c r="J38" i="44"/>
  <c r="I38" i="44"/>
  <c r="H38" i="44"/>
  <c r="G38" i="44"/>
  <c r="F38" i="44"/>
  <c r="E38" i="44"/>
  <c r="D38" i="44"/>
  <c r="C38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G34" i="44"/>
  <c r="F34" i="44"/>
  <c r="E34" i="44"/>
  <c r="D34" i="44"/>
  <c r="C34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G33" i="44"/>
  <c r="F33" i="44"/>
  <c r="E33" i="44"/>
  <c r="D33" i="44"/>
  <c r="C33" i="44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H32" i="44"/>
  <c r="G32" i="44"/>
  <c r="F32" i="44"/>
  <c r="E32" i="44"/>
  <c r="D32" i="44"/>
  <c r="C32" i="44"/>
  <c r="X29" i="44"/>
  <c r="W29" i="44"/>
  <c r="V29" i="44"/>
  <c r="U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E29" i="44"/>
  <c r="D29" i="44"/>
  <c r="C29" i="44"/>
  <c r="X28" i="44"/>
  <c r="X30" i="44"/>
  <c r="W28" i="44"/>
  <c r="W30" i="44"/>
  <c r="V28" i="44"/>
  <c r="V30" i="44"/>
  <c r="U28" i="44"/>
  <c r="U30" i="44"/>
  <c r="T28" i="44"/>
  <c r="T30" i="44"/>
  <c r="S28" i="44"/>
  <c r="S30" i="44"/>
  <c r="R28" i="44"/>
  <c r="R30" i="44"/>
  <c r="Q28" i="44"/>
  <c r="Q30" i="44"/>
  <c r="P28" i="44"/>
  <c r="P30" i="44"/>
  <c r="O28" i="44"/>
  <c r="O30" i="44"/>
  <c r="N28" i="44"/>
  <c r="N30" i="44"/>
  <c r="M28" i="44"/>
  <c r="M30" i="44"/>
  <c r="L28" i="44"/>
  <c r="L30" i="44"/>
  <c r="K28" i="44"/>
  <c r="K30" i="44"/>
  <c r="J28" i="44"/>
  <c r="J30" i="44"/>
  <c r="I28" i="44"/>
  <c r="I30" i="44"/>
  <c r="H28" i="44"/>
  <c r="H30" i="44"/>
  <c r="G28" i="44"/>
  <c r="G30" i="44"/>
  <c r="F28" i="44"/>
  <c r="F30" i="44"/>
  <c r="E28" i="44"/>
  <c r="E30" i="44"/>
  <c r="D28" i="44"/>
  <c r="D30" i="44"/>
  <c r="C28" i="44"/>
  <c r="C30" i="44"/>
  <c r="X26" i="44"/>
  <c r="W26" i="44"/>
  <c r="V26" i="44"/>
  <c r="U26" i="44"/>
  <c r="T26" i="44"/>
  <c r="S26" i="44"/>
  <c r="R26" i="44"/>
  <c r="Q26" i="44"/>
  <c r="P26" i="44"/>
  <c r="O26" i="44"/>
  <c r="N26" i="44"/>
  <c r="M26" i="44"/>
  <c r="L26" i="44"/>
  <c r="K26" i="44"/>
  <c r="J26" i="44"/>
  <c r="I26" i="44"/>
  <c r="H26" i="44"/>
  <c r="G26" i="44"/>
  <c r="F26" i="44"/>
  <c r="E26" i="44"/>
  <c r="D26" i="44"/>
  <c r="C26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C25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C24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C22" i="44"/>
  <c r="X21" i="44"/>
  <c r="W21" i="44"/>
  <c r="V21" i="44"/>
  <c r="U21" i="44"/>
  <c r="T21" i="44"/>
  <c r="S21" i="44"/>
  <c r="R21" i="44"/>
  <c r="Q21" i="44"/>
  <c r="P21" i="44"/>
  <c r="O21" i="44"/>
  <c r="N21" i="44"/>
  <c r="M21" i="44"/>
  <c r="L21" i="44"/>
  <c r="K21" i="44"/>
  <c r="J21" i="44"/>
  <c r="I21" i="44"/>
  <c r="H21" i="44"/>
  <c r="G21" i="44"/>
  <c r="F21" i="44"/>
  <c r="E21" i="44"/>
  <c r="D21" i="44"/>
  <c r="C21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X7" i="44"/>
  <c r="W7" i="44"/>
  <c r="V7" i="44"/>
  <c r="U7" i="44"/>
  <c r="T7" i="44"/>
  <c r="S7" i="44"/>
  <c r="R7" i="44"/>
  <c r="Q7" i="44"/>
  <c r="P7" i="44"/>
  <c r="O7" i="44"/>
  <c r="N7" i="44"/>
  <c r="M7" i="44"/>
  <c r="L7" i="44"/>
  <c r="K7" i="44"/>
  <c r="J7" i="44"/>
  <c r="I7" i="44"/>
  <c r="H7" i="44"/>
  <c r="G7" i="44"/>
  <c r="F7" i="44"/>
  <c r="E7" i="44"/>
  <c r="D7" i="44"/>
  <c r="C7" i="44"/>
  <c r="X6" i="44"/>
  <c r="W6" i="44"/>
  <c r="V6" i="44"/>
  <c r="U6" i="44"/>
  <c r="T6" i="44"/>
  <c r="S6" i="44"/>
  <c r="R6" i="44"/>
  <c r="Q6" i="44"/>
  <c r="P6" i="44"/>
  <c r="O6" i="44"/>
  <c r="N6" i="44"/>
  <c r="M6" i="44"/>
  <c r="L6" i="44"/>
  <c r="K6" i="44"/>
  <c r="J6" i="44"/>
  <c r="I6" i="44"/>
  <c r="H6" i="44"/>
  <c r="G6" i="44"/>
  <c r="F6" i="44"/>
  <c r="E6" i="44"/>
  <c r="D6" i="44"/>
  <c r="C6" i="44"/>
  <c r="X5" i="44"/>
  <c r="W5" i="44"/>
  <c r="V5" i="44"/>
  <c r="U5" i="44"/>
  <c r="T5" i="44"/>
  <c r="S5" i="44"/>
  <c r="R5" i="44"/>
  <c r="Q5" i="44"/>
  <c r="P5" i="44"/>
  <c r="O5" i="44"/>
  <c r="N5" i="44"/>
  <c r="M5" i="44"/>
  <c r="L5" i="44"/>
  <c r="K5" i="44"/>
  <c r="J5" i="44"/>
  <c r="I5" i="44"/>
  <c r="H5" i="44"/>
  <c r="G5" i="44"/>
  <c r="F5" i="44"/>
  <c r="E5" i="44"/>
  <c r="D5" i="44"/>
  <c r="C5" i="44"/>
  <c r="X4" i="44"/>
  <c r="W4" i="44"/>
  <c r="V4" i="44"/>
  <c r="U4" i="44"/>
  <c r="T4" i="44"/>
  <c r="S4" i="44"/>
  <c r="R4" i="44"/>
  <c r="Q4" i="44"/>
  <c r="P4" i="44"/>
  <c r="O4" i="44"/>
  <c r="N4" i="44"/>
  <c r="M4" i="44"/>
  <c r="L4" i="44"/>
  <c r="K4" i="44"/>
  <c r="J4" i="44"/>
  <c r="I4" i="44"/>
  <c r="H4" i="44"/>
  <c r="G4" i="44"/>
  <c r="F4" i="44"/>
  <c r="E4" i="44"/>
  <c r="D4" i="44"/>
  <c r="C4" i="44"/>
  <c r="X3" i="44"/>
  <c r="W3" i="44"/>
  <c r="V3" i="44"/>
  <c r="U3" i="44"/>
  <c r="T3" i="44"/>
  <c r="S3" i="44"/>
  <c r="R3" i="44"/>
  <c r="Q3" i="44"/>
  <c r="P3" i="44"/>
  <c r="O3" i="44"/>
  <c r="N3" i="44"/>
  <c r="M3" i="44"/>
  <c r="L3" i="44"/>
  <c r="K3" i="44"/>
  <c r="J3" i="44"/>
  <c r="I3" i="44"/>
  <c r="H3" i="44"/>
  <c r="G3" i="44"/>
  <c r="F3" i="44"/>
  <c r="E3" i="44"/>
  <c r="D3" i="44"/>
  <c r="C3" i="44"/>
  <c r="A141" i="102"/>
  <c r="A57" i="102"/>
  <c r="A142" i="102"/>
  <c r="A58" i="102"/>
  <c r="A143" i="102"/>
  <c r="A144" i="102"/>
  <c r="A145" i="102"/>
  <c r="A146" i="102"/>
  <c r="A62" i="102"/>
  <c r="A147" i="102"/>
  <c r="A148" i="102"/>
  <c r="A149" i="102"/>
  <c r="W3" i="102"/>
  <c r="U3" i="102"/>
  <c r="S3" i="102"/>
  <c r="Q3" i="102"/>
  <c r="O3" i="102"/>
  <c r="M3" i="102"/>
  <c r="K3" i="102"/>
  <c r="I3" i="102"/>
  <c r="G3" i="102"/>
  <c r="E3" i="102"/>
  <c r="C3" i="102"/>
  <c r="X29" i="85"/>
  <c r="W29" i="85"/>
  <c r="V29" i="85"/>
  <c r="U29" i="85"/>
  <c r="T29" i="85"/>
  <c r="S29" i="85"/>
  <c r="R29" i="85"/>
  <c r="Q29" i="85"/>
  <c r="P29" i="85"/>
  <c r="O29" i="85"/>
  <c r="N29" i="85"/>
  <c r="M29" i="85"/>
  <c r="L29" i="85"/>
  <c r="K29" i="85"/>
  <c r="J29" i="85"/>
  <c r="I29" i="85"/>
  <c r="H29" i="85"/>
  <c r="G29" i="85"/>
  <c r="F29" i="85"/>
  <c r="E29" i="85"/>
  <c r="D29" i="85"/>
  <c r="C29" i="85"/>
  <c r="X28" i="85"/>
  <c r="W28" i="85"/>
  <c r="V28" i="85"/>
  <c r="U28" i="85"/>
  <c r="T28" i="85"/>
  <c r="S28" i="85"/>
  <c r="R28" i="85"/>
  <c r="Q28" i="85"/>
  <c r="P28" i="85"/>
  <c r="O28" i="85"/>
  <c r="N28" i="85"/>
  <c r="M28" i="85"/>
  <c r="L28" i="85"/>
  <c r="K28" i="85"/>
  <c r="J28" i="85"/>
  <c r="I28" i="85"/>
  <c r="H28" i="85"/>
  <c r="G28" i="85"/>
  <c r="F28" i="85"/>
  <c r="E28" i="85"/>
  <c r="D28" i="85"/>
  <c r="C28" i="85"/>
  <c r="X27" i="85"/>
  <c r="W27" i="85"/>
  <c r="V27" i="85"/>
  <c r="U27" i="85"/>
  <c r="T27" i="85"/>
  <c r="S27" i="85"/>
  <c r="R27" i="85"/>
  <c r="Q27" i="85"/>
  <c r="P27" i="85"/>
  <c r="O27" i="85"/>
  <c r="N27" i="85"/>
  <c r="M27" i="85"/>
  <c r="L27" i="85"/>
  <c r="K27" i="85"/>
  <c r="J27" i="85"/>
  <c r="I27" i="85"/>
  <c r="H27" i="85"/>
  <c r="G27" i="85"/>
  <c r="F27" i="85"/>
  <c r="E27" i="85"/>
  <c r="D27" i="85"/>
  <c r="C27" i="85"/>
  <c r="X25" i="85"/>
  <c r="W25" i="85"/>
  <c r="V25" i="85"/>
  <c r="U25" i="85"/>
  <c r="T25" i="85"/>
  <c r="S25" i="85"/>
  <c r="R25" i="85"/>
  <c r="Q25" i="85"/>
  <c r="P25" i="85"/>
  <c r="O25" i="85"/>
  <c r="N25" i="85"/>
  <c r="M25" i="85"/>
  <c r="L25" i="85"/>
  <c r="K25" i="85"/>
  <c r="J25" i="85"/>
  <c r="I25" i="85"/>
  <c r="H25" i="85"/>
  <c r="G25" i="85"/>
  <c r="F25" i="85"/>
  <c r="E25" i="85"/>
  <c r="D25" i="85"/>
  <c r="C25" i="85"/>
  <c r="X24" i="85"/>
  <c r="W24" i="85"/>
  <c r="V24" i="85"/>
  <c r="U24" i="85"/>
  <c r="T24" i="85"/>
  <c r="S24" i="85"/>
  <c r="R24" i="85"/>
  <c r="Q24" i="85"/>
  <c r="P24" i="85"/>
  <c r="O24" i="85"/>
  <c r="N24" i="85"/>
  <c r="M24" i="85"/>
  <c r="L24" i="85"/>
  <c r="K24" i="85"/>
  <c r="J24" i="85"/>
  <c r="I24" i="85"/>
  <c r="H24" i="85"/>
  <c r="G24" i="85"/>
  <c r="F24" i="85"/>
  <c r="E24" i="85"/>
  <c r="D24" i="85"/>
  <c r="C24" i="85"/>
  <c r="X23" i="85"/>
  <c r="W23" i="85"/>
  <c r="V23" i="85"/>
  <c r="U23" i="85"/>
  <c r="T23" i="85"/>
  <c r="S23" i="85"/>
  <c r="R23" i="85"/>
  <c r="Q23" i="85"/>
  <c r="P23" i="85"/>
  <c r="O23" i="85"/>
  <c r="N23" i="85"/>
  <c r="M23" i="85"/>
  <c r="L23" i="85"/>
  <c r="K23" i="85"/>
  <c r="J23" i="85"/>
  <c r="I23" i="85"/>
  <c r="H23" i="85"/>
  <c r="G23" i="85"/>
  <c r="F23" i="85"/>
  <c r="E23" i="85"/>
  <c r="D23" i="85"/>
  <c r="C23" i="85"/>
  <c r="X20" i="85"/>
  <c r="W20" i="85"/>
  <c r="V20" i="85"/>
  <c r="U20" i="85"/>
  <c r="T20" i="85"/>
  <c r="S20" i="85"/>
  <c r="R20" i="85"/>
  <c r="Q20" i="85"/>
  <c r="P20" i="85"/>
  <c r="O20" i="85"/>
  <c r="N20" i="85"/>
  <c r="M20" i="85"/>
  <c r="L20" i="85"/>
  <c r="K20" i="85"/>
  <c r="J20" i="85"/>
  <c r="I20" i="85"/>
  <c r="H20" i="85"/>
  <c r="G20" i="85"/>
  <c r="F20" i="85"/>
  <c r="E20" i="85"/>
  <c r="D20" i="85"/>
  <c r="C20" i="85"/>
  <c r="X19" i="85"/>
  <c r="X21" i="85"/>
  <c r="W19" i="85"/>
  <c r="W21" i="85"/>
  <c r="V19" i="85"/>
  <c r="V21" i="85"/>
  <c r="U19" i="85"/>
  <c r="U21" i="85"/>
  <c r="T19" i="85"/>
  <c r="T21" i="85"/>
  <c r="S19" i="85"/>
  <c r="S21" i="85"/>
  <c r="R19" i="85"/>
  <c r="R21" i="85"/>
  <c r="Q19" i="85"/>
  <c r="Q21" i="85"/>
  <c r="P19" i="85"/>
  <c r="P21" i="85"/>
  <c r="O19" i="85"/>
  <c r="O21" i="85"/>
  <c r="N19" i="85"/>
  <c r="N21" i="85"/>
  <c r="M19" i="85"/>
  <c r="M21" i="85"/>
  <c r="L19" i="85"/>
  <c r="L21" i="85"/>
  <c r="K19" i="85"/>
  <c r="K21" i="85"/>
  <c r="J19" i="85"/>
  <c r="J21" i="85"/>
  <c r="I19" i="85"/>
  <c r="I21" i="85"/>
  <c r="H19" i="85"/>
  <c r="H21" i="85"/>
  <c r="G19" i="85"/>
  <c r="G21" i="85"/>
  <c r="F19" i="85"/>
  <c r="F21" i="85"/>
  <c r="E19" i="85"/>
  <c r="E21" i="85"/>
  <c r="D19" i="85"/>
  <c r="D21" i="85"/>
  <c r="C19" i="85"/>
  <c r="C21" i="85"/>
  <c r="X17" i="85"/>
  <c r="W17" i="85"/>
  <c r="V17" i="85"/>
  <c r="U17" i="85"/>
  <c r="T17" i="85"/>
  <c r="S17" i="85"/>
  <c r="R17" i="85"/>
  <c r="Q17" i="85"/>
  <c r="P17" i="85"/>
  <c r="O17" i="85"/>
  <c r="N17" i="85"/>
  <c r="M17" i="85"/>
  <c r="L17" i="85"/>
  <c r="K17" i="85"/>
  <c r="J17" i="85"/>
  <c r="I17" i="85"/>
  <c r="H17" i="85"/>
  <c r="G17" i="85"/>
  <c r="F17" i="85"/>
  <c r="E17" i="85"/>
  <c r="D17" i="85"/>
  <c r="C17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H16" i="85"/>
  <c r="G16" i="85"/>
  <c r="F16" i="85"/>
  <c r="E16" i="85"/>
  <c r="D16" i="85"/>
  <c r="C16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H15" i="85"/>
  <c r="G15" i="85"/>
  <c r="F15" i="85"/>
  <c r="E15" i="85"/>
  <c r="D15" i="85"/>
  <c r="C15" i="85"/>
  <c r="X14" i="85"/>
  <c r="W14" i="85"/>
  <c r="V14" i="85"/>
  <c r="U14" i="85"/>
  <c r="T14" i="85"/>
  <c r="S14" i="85"/>
  <c r="R14" i="85"/>
  <c r="Q14" i="85"/>
  <c r="P14" i="85"/>
  <c r="O14" i="85"/>
  <c r="N14" i="85"/>
  <c r="M14" i="85"/>
  <c r="L14" i="85"/>
  <c r="K14" i="85"/>
  <c r="J14" i="85"/>
  <c r="I14" i="85"/>
  <c r="H14" i="85"/>
  <c r="G14" i="85"/>
  <c r="F14" i="85"/>
  <c r="E14" i="85"/>
  <c r="D14" i="85"/>
  <c r="C14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H13" i="85"/>
  <c r="G13" i="85"/>
  <c r="F13" i="85"/>
  <c r="E13" i="85"/>
  <c r="D13" i="85"/>
  <c r="C13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E12" i="85"/>
  <c r="D12" i="85"/>
  <c r="C12" i="85"/>
  <c r="X11" i="85"/>
  <c r="W11" i="85"/>
  <c r="V11" i="85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H11" i="85"/>
  <c r="G11" i="85"/>
  <c r="F11" i="85"/>
  <c r="E11" i="85"/>
  <c r="D11" i="85"/>
  <c r="C11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H9" i="85"/>
  <c r="G9" i="85"/>
  <c r="F9" i="85"/>
  <c r="E9" i="85"/>
  <c r="D9" i="85"/>
  <c r="C9" i="85"/>
  <c r="X8" i="85"/>
  <c r="W8" i="85"/>
  <c r="V8" i="85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H8" i="85"/>
  <c r="G8" i="85"/>
  <c r="F8" i="85"/>
  <c r="E8" i="85"/>
  <c r="D8" i="85"/>
  <c r="C8" i="85"/>
  <c r="X7" i="85"/>
  <c r="W7" i="85"/>
  <c r="V7" i="85"/>
  <c r="U7" i="85"/>
  <c r="T7" i="85"/>
  <c r="S7" i="85"/>
  <c r="R7" i="85"/>
  <c r="Q7" i="85"/>
  <c r="P7" i="85"/>
  <c r="O7" i="85"/>
  <c r="N7" i="85"/>
  <c r="M7" i="85"/>
  <c r="L7" i="85"/>
  <c r="K7" i="85"/>
  <c r="J7" i="85"/>
  <c r="I7" i="85"/>
  <c r="H7" i="85"/>
  <c r="G7" i="85"/>
  <c r="F7" i="85"/>
  <c r="E7" i="85"/>
  <c r="D7" i="85"/>
  <c r="C7" i="85"/>
  <c r="X6" i="85"/>
  <c r="W6" i="85"/>
  <c r="V6" i="85"/>
  <c r="U6" i="85"/>
  <c r="T6" i="85"/>
  <c r="S6" i="85"/>
  <c r="R6" i="85"/>
  <c r="Q6" i="85"/>
  <c r="P6" i="85"/>
  <c r="O6" i="85"/>
  <c r="N6" i="85"/>
  <c r="M6" i="85"/>
  <c r="L6" i="85"/>
  <c r="K6" i="85"/>
  <c r="J6" i="85"/>
  <c r="I6" i="85"/>
  <c r="H6" i="85"/>
  <c r="G6" i="85"/>
  <c r="F6" i="85"/>
  <c r="E6" i="85"/>
  <c r="D6" i="85"/>
  <c r="C6" i="85"/>
  <c r="X5" i="85"/>
  <c r="W5" i="85"/>
  <c r="V5" i="85"/>
  <c r="U5" i="85"/>
  <c r="T5" i="85"/>
  <c r="S5" i="85"/>
  <c r="R5" i="85"/>
  <c r="Q5" i="85"/>
  <c r="P5" i="85"/>
  <c r="O5" i="85"/>
  <c r="N5" i="85"/>
  <c r="M5" i="85"/>
  <c r="L5" i="85"/>
  <c r="K5" i="85"/>
  <c r="J5" i="85"/>
  <c r="I5" i="85"/>
  <c r="H5" i="85"/>
  <c r="G5" i="85"/>
  <c r="F5" i="85"/>
  <c r="E5" i="85"/>
  <c r="D5" i="85"/>
  <c r="C5" i="85"/>
  <c r="X4" i="85"/>
  <c r="W4" i="85"/>
  <c r="V4" i="85"/>
  <c r="U4" i="85"/>
  <c r="T4" i="85"/>
  <c r="S4" i="85"/>
  <c r="R4" i="85"/>
  <c r="Q4" i="85"/>
  <c r="P4" i="85"/>
  <c r="O4" i="85"/>
  <c r="N4" i="85"/>
  <c r="M4" i="85"/>
  <c r="L4" i="85"/>
  <c r="K4" i="85"/>
  <c r="J4" i="85"/>
  <c r="I4" i="85"/>
  <c r="H4" i="85"/>
  <c r="G4" i="85"/>
  <c r="F4" i="85"/>
  <c r="E4" i="85"/>
  <c r="D4" i="85"/>
  <c r="C4" i="85"/>
  <c r="X3" i="85"/>
  <c r="W3" i="85"/>
  <c r="V3" i="85"/>
  <c r="U3" i="85"/>
  <c r="T3" i="85"/>
  <c r="S3" i="85"/>
  <c r="R3" i="85"/>
  <c r="Q3" i="85"/>
  <c r="P3" i="85"/>
  <c r="O3" i="85"/>
  <c r="N3" i="85"/>
  <c r="M3" i="85"/>
  <c r="L3" i="85"/>
  <c r="K3" i="85"/>
  <c r="J3" i="85"/>
  <c r="I3" i="85"/>
  <c r="H3" i="85"/>
  <c r="G3" i="85"/>
  <c r="F3" i="85"/>
  <c r="E3" i="85"/>
  <c r="D3" i="85"/>
  <c r="C3" i="85"/>
  <c r="G89" i="102"/>
  <c r="F5" i="102"/>
  <c r="G90" i="102"/>
  <c r="Q6" i="102"/>
  <c r="G91" i="102"/>
  <c r="L7" i="102"/>
  <c r="M7" i="102"/>
  <c r="G93" i="102"/>
  <c r="M9" i="102"/>
  <c r="A88" i="102"/>
  <c r="A4" i="102"/>
  <c r="A89" i="102"/>
  <c r="A5" i="102"/>
  <c r="A90" i="102"/>
  <c r="A6" i="102"/>
  <c r="A91" i="102"/>
  <c r="A7" i="102"/>
  <c r="A93" i="102"/>
  <c r="A9" i="102"/>
  <c r="A109" i="102"/>
  <c r="A25" i="102"/>
  <c r="C38" i="135"/>
  <c r="D38" i="135"/>
  <c r="E38" i="135"/>
  <c r="F38" i="135"/>
  <c r="G38" i="135"/>
  <c r="H38" i="135"/>
  <c r="I38" i="135"/>
  <c r="J38" i="135"/>
  <c r="K38" i="135"/>
  <c r="L38" i="135"/>
  <c r="M38" i="135"/>
  <c r="N38" i="135"/>
  <c r="O38" i="135"/>
  <c r="P38" i="135"/>
  <c r="Q38" i="135"/>
  <c r="R38" i="135"/>
  <c r="S38" i="135"/>
  <c r="T38" i="135"/>
  <c r="U38" i="135"/>
  <c r="V38" i="135"/>
  <c r="W38" i="135"/>
  <c r="X38" i="135"/>
  <c r="C39" i="135"/>
  <c r="D39" i="135"/>
  <c r="E39" i="135"/>
  <c r="F39" i="135"/>
  <c r="G39" i="135"/>
  <c r="H39" i="135"/>
  <c r="I39" i="135"/>
  <c r="J39" i="135"/>
  <c r="K39" i="135"/>
  <c r="L39" i="135"/>
  <c r="M39" i="135"/>
  <c r="N39" i="135"/>
  <c r="O39" i="135"/>
  <c r="P39" i="135"/>
  <c r="Q39" i="135"/>
  <c r="R39" i="135"/>
  <c r="S39" i="135"/>
  <c r="T39" i="135"/>
  <c r="U39" i="135"/>
  <c r="V39" i="135"/>
  <c r="W39" i="135"/>
  <c r="X39" i="135"/>
  <c r="C40" i="135"/>
  <c r="D40" i="135"/>
  <c r="E40" i="135"/>
  <c r="F40" i="135"/>
  <c r="G40" i="135"/>
  <c r="H40" i="135"/>
  <c r="I40" i="135"/>
  <c r="J40" i="135"/>
  <c r="K40" i="135"/>
  <c r="L40" i="135"/>
  <c r="M40" i="135"/>
  <c r="N40" i="135"/>
  <c r="O40" i="135"/>
  <c r="P40" i="135"/>
  <c r="Q40" i="135"/>
  <c r="R40" i="135"/>
  <c r="S40" i="135"/>
  <c r="T40" i="135"/>
  <c r="U40" i="135"/>
  <c r="V40" i="135"/>
  <c r="W40" i="135"/>
  <c r="X40" i="135"/>
  <c r="C41" i="135"/>
  <c r="D41" i="135"/>
  <c r="E41" i="135"/>
  <c r="F41" i="135"/>
  <c r="G41" i="135"/>
  <c r="H41" i="135"/>
  <c r="I41" i="135"/>
  <c r="J41" i="135"/>
  <c r="K41" i="135"/>
  <c r="L41" i="135"/>
  <c r="M41" i="135"/>
  <c r="N41" i="135"/>
  <c r="O41" i="135"/>
  <c r="P41" i="135"/>
  <c r="Q41" i="135"/>
  <c r="R41" i="135"/>
  <c r="S41" i="135"/>
  <c r="T41" i="135"/>
  <c r="U41" i="135"/>
  <c r="V41" i="135"/>
  <c r="W41" i="135"/>
  <c r="X41" i="135"/>
  <c r="C42" i="135"/>
  <c r="D42" i="135"/>
  <c r="E42" i="135"/>
  <c r="F42" i="135"/>
  <c r="G42" i="135"/>
  <c r="H42" i="135"/>
  <c r="I42" i="135"/>
  <c r="J42" i="135"/>
  <c r="K42" i="135"/>
  <c r="L42" i="135"/>
  <c r="M42" i="135"/>
  <c r="N42" i="135"/>
  <c r="O42" i="135"/>
  <c r="P42" i="135"/>
  <c r="Q42" i="135"/>
  <c r="R42" i="135"/>
  <c r="S42" i="135"/>
  <c r="T42" i="135"/>
  <c r="U42" i="135"/>
  <c r="V42" i="135"/>
  <c r="W42" i="135"/>
  <c r="X42" i="135"/>
  <c r="C43" i="135"/>
  <c r="D43" i="135"/>
  <c r="E43" i="135"/>
  <c r="F43" i="135"/>
  <c r="G43" i="135"/>
  <c r="H43" i="135"/>
  <c r="I43" i="135"/>
  <c r="J43" i="135"/>
  <c r="K43" i="135"/>
  <c r="L43" i="135"/>
  <c r="M43" i="135"/>
  <c r="N43" i="135"/>
  <c r="O43" i="135"/>
  <c r="P43" i="135"/>
  <c r="Q43" i="135"/>
  <c r="R43" i="135"/>
  <c r="S43" i="135"/>
  <c r="T43" i="135"/>
  <c r="U43" i="135"/>
  <c r="V43" i="135"/>
  <c r="W43" i="135"/>
  <c r="X43" i="135"/>
  <c r="C44" i="135"/>
  <c r="D44" i="135"/>
  <c r="E44" i="135"/>
  <c r="F44" i="135"/>
  <c r="G44" i="135"/>
  <c r="H44" i="135"/>
  <c r="I44" i="135"/>
  <c r="J44" i="135"/>
  <c r="K44" i="135"/>
  <c r="L44" i="135"/>
  <c r="M44" i="135"/>
  <c r="N44" i="135"/>
  <c r="O44" i="135"/>
  <c r="P44" i="135"/>
  <c r="Q44" i="135"/>
  <c r="R44" i="135"/>
  <c r="S44" i="135"/>
  <c r="T44" i="135"/>
  <c r="U44" i="135"/>
  <c r="V44" i="135"/>
  <c r="W44" i="135"/>
  <c r="X44" i="135"/>
  <c r="C46" i="135"/>
  <c r="D46" i="135"/>
  <c r="E46" i="135"/>
  <c r="F46" i="135"/>
  <c r="G46" i="135"/>
  <c r="H46" i="135"/>
  <c r="I46" i="135"/>
  <c r="J46" i="135"/>
  <c r="K46" i="135"/>
  <c r="L46" i="135"/>
  <c r="M46" i="135"/>
  <c r="N46" i="135"/>
  <c r="O46" i="135"/>
  <c r="P46" i="135"/>
  <c r="Q46" i="135"/>
  <c r="R46" i="135"/>
  <c r="S46" i="135"/>
  <c r="T46" i="135"/>
  <c r="U46" i="135"/>
  <c r="V46" i="135"/>
  <c r="W46" i="135"/>
  <c r="X46" i="135"/>
  <c r="C47" i="135"/>
  <c r="D47" i="135"/>
  <c r="E47" i="135"/>
  <c r="F47" i="135"/>
  <c r="G47" i="135"/>
  <c r="H47" i="135"/>
  <c r="I47" i="135"/>
  <c r="J47" i="135"/>
  <c r="K47" i="135"/>
  <c r="L47" i="135"/>
  <c r="M47" i="135"/>
  <c r="N47" i="135"/>
  <c r="O47" i="135"/>
  <c r="P47" i="135"/>
  <c r="Q47" i="135"/>
  <c r="R47" i="135"/>
  <c r="S47" i="135"/>
  <c r="T47" i="135"/>
  <c r="U47" i="135"/>
  <c r="V47" i="135"/>
  <c r="W47" i="135"/>
  <c r="X47" i="135"/>
  <c r="C48" i="135"/>
  <c r="D48" i="135"/>
  <c r="E48" i="135"/>
  <c r="F48" i="135"/>
  <c r="G48" i="135"/>
  <c r="H48" i="135"/>
  <c r="I48" i="135"/>
  <c r="J48" i="135"/>
  <c r="K48" i="135"/>
  <c r="L48" i="135"/>
  <c r="M48" i="135"/>
  <c r="N48" i="135"/>
  <c r="O48" i="135"/>
  <c r="P48" i="135"/>
  <c r="Q48" i="135"/>
  <c r="R48" i="135"/>
  <c r="S48" i="135"/>
  <c r="T48" i="135"/>
  <c r="U48" i="135"/>
  <c r="V48" i="135"/>
  <c r="W48" i="135"/>
  <c r="X48" i="135"/>
  <c r="C50" i="135"/>
  <c r="D50" i="135"/>
  <c r="E50" i="135"/>
  <c r="F50" i="135"/>
  <c r="G50" i="135"/>
  <c r="H50" i="135"/>
  <c r="I50" i="135"/>
  <c r="J50" i="135"/>
  <c r="K50" i="135"/>
  <c r="L50" i="135"/>
  <c r="M50" i="135"/>
  <c r="N50" i="135"/>
  <c r="O50" i="135"/>
  <c r="P50" i="135"/>
  <c r="Q50" i="135"/>
  <c r="R50" i="135"/>
  <c r="S50" i="135"/>
  <c r="T50" i="135"/>
  <c r="U50" i="135"/>
  <c r="V50" i="135"/>
  <c r="W50" i="135"/>
  <c r="X50" i="135"/>
  <c r="C51" i="135"/>
  <c r="D51" i="135"/>
  <c r="E51" i="135"/>
  <c r="F51" i="135"/>
  <c r="G51" i="135"/>
  <c r="H51" i="135"/>
  <c r="I51" i="135"/>
  <c r="J51" i="135"/>
  <c r="K51" i="135"/>
  <c r="L51" i="135"/>
  <c r="M51" i="135"/>
  <c r="N51" i="135"/>
  <c r="O51" i="135"/>
  <c r="P51" i="135"/>
  <c r="Q51" i="135"/>
  <c r="R51" i="135"/>
  <c r="S51" i="135"/>
  <c r="T51" i="135"/>
  <c r="U51" i="135"/>
  <c r="V51" i="135"/>
  <c r="W51" i="135"/>
  <c r="X51" i="135"/>
  <c r="C52" i="135"/>
  <c r="D52" i="135"/>
  <c r="E52" i="135"/>
  <c r="F52" i="135"/>
  <c r="G52" i="135"/>
  <c r="H52" i="135"/>
  <c r="I52" i="135"/>
  <c r="J52" i="135"/>
  <c r="K52" i="135"/>
  <c r="L52" i="135"/>
  <c r="M52" i="135"/>
  <c r="N52" i="135"/>
  <c r="O52" i="135"/>
  <c r="P52" i="135"/>
  <c r="Q52" i="135"/>
  <c r="R52" i="135"/>
  <c r="S52" i="135"/>
  <c r="T52" i="135"/>
  <c r="U52" i="135"/>
  <c r="V52" i="135"/>
  <c r="W52" i="135"/>
  <c r="X52" i="135"/>
  <c r="C54" i="135"/>
  <c r="D54" i="135"/>
  <c r="E54" i="135"/>
  <c r="F54" i="135"/>
  <c r="G54" i="135"/>
  <c r="H54" i="135"/>
  <c r="I54" i="135"/>
  <c r="J54" i="135"/>
  <c r="K54" i="135"/>
  <c r="L54" i="135"/>
  <c r="M54" i="135"/>
  <c r="N54" i="135"/>
  <c r="O54" i="135"/>
  <c r="P54" i="135"/>
  <c r="Q54" i="135"/>
  <c r="R54" i="135"/>
  <c r="S54" i="135"/>
  <c r="T54" i="135"/>
  <c r="U54" i="135"/>
  <c r="V54" i="135"/>
  <c r="W54" i="135"/>
  <c r="X54" i="135"/>
  <c r="C55" i="135"/>
  <c r="D55" i="135"/>
  <c r="E55" i="135"/>
  <c r="F55" i="135"/>
  <c r="G55" i="135"/>
  <c r="H55" i="135"/>
  <c r="I55" i="135"/>
  <c r="J55" i="135"/>
  <c r="K55" i="135"/>
  <c r="L55" i="135"/>
  <c r="M55" i="135"/>
  <c r="N55" i="135"/>
  <c r="O55" i="135"/>
  <c r="P55" i="135"/>
  <c r="Q55" i="135"/>
  <c r="R55" i="135"/>
  <c r="S55" i="135"/>
  <c r="T55" i="135"/>
  <c r="U55" i="135"/>
  <c r="V55" i="135"/>
  <c r="W55" i="135"/>
  <c r="X55" i="135"/>
  <c r="C56" i="135"/>
  <c r="D56" i="135"/>
  <c r="E56" i="135"/>
  <c r="F56" i="135"/>
  <c r="G56" i="135"/>
  <c r="H56" i="135"/>
  <c r="I56" i="135"/>
  <c r="J56" i="135"/>
  <c r="K56" i="135"/>
  <c r="L56" i="135"/>
  <c r="M56" i="135"/>
  <c r="N56" i="135"/>
  <c r="O56" i="135"/>
  <c r="P56" i="135"/>
  <c r="Q56" i="135"/>
  <c r="R56" i="135"/>
  <c r="S56" i="135"/>
  <c r="T56" i="135"/>
  <c r="U56" i="135"/>
  <c r="V56" i="135"/>
  <c r="W56" i="135"/>
  <c r="X56" i="135"/>
  <c r="C10" i="135"/>
  <c r="D10" i="135"/>
  <c r="E10" i="135"/>
  <c r="F10" i="135"/>
  <c r="G10" i="135"/>
  <c r="H10" i="135"/>
  <c r="I10" i="135"/>
  <c r="J10" i="135"/>
  <c r="K10" i="135"/>
  <c r="L10" i="135"/>
  <c r="M10" i="135"/>
  <c r="N10" i="135"/>
  <c r="O10" i="135"/>
  <c r="P10" i="135"/>
  <c r="Q10" i="135"/>
  <c r="R10" i="135"/>
  <c r="S10" i="135"/>
  <c r="T10" i="135"/>
  <c r="U10" i="135"/>
  <c r="V10" i="135"/>
  <c r="W10" i="135"/>
  <c r="X10" i="135"/>
  <c r="C11" i="135"/>
  <c r="D11" i="135"/>
  <c r="E11" i="135"/>
  <c r="F11" i="135"/>
  <c r="G11" i="135"/>
  <c r="H11" i="135"/>
  <c r="I11" i="135"/>
  <c r="J11" i="135"/>
  <c r="K11" i="135"/>
  <c r="L11" i="135"/>
  <c r="M11" i="135"/>
  <c r="N11" i="135"/>
  <c r="O11" i="135"/>
  <c r="P11" i="135"/>
  <c r="Q11" i="135"/>
  <c r="R11" i="135"/>
  <c r="S11" i="135"/>
  <c r="T11" i="135"/>
  <c r="U11" i="135"/>
  <c r="V11" i="135"/>
  <c r="W11" i="135"/>
  <c r="X11" i="135"/>
  <c r="C12" i="135"/>
  <c r="D12" i="135"/>
  <c r="E12" i="135"/>
  <c r="F12" i="135"/>
  <c r="G12" i="135"/>
  <c r="H12" i="135"/>
  <c r="I12" i="135"/>
  <c r="J12" i="135"/>
  <c r="K12" i="135"/>
  <c r="L12" i="135"/>
  <c r="M12" i="135"/>
  <c r="N12" i="135"/>
  <c r="O12" i="135"/>
  <c r="P12" i="135"/>
  <c r="Q12" i="135"/>
  <c r="R12" i="135"/>
  <c r="S12" i="135"/>
  <c r="T12" i="135"/>
  <c r="U12" i="135"/>
  <c r="V12" i="135"/>
  <c r="W12" i="135"/>
  <c r="X12" i="135"/>
  <c r="C13" i="135"/>
  <c r="D13" i="135"/>
  <c r="E13" i="135"/>
  <c r="F13" i="135"/>
  <c r="G13" i="135"/>
  <c r="H13" i="135"/>
  <c r="I13" i="135"/>
  <c r="J13" i="135"/>
  <c r="K13" i="135"/>
  <c r="L13" i="135"/>
  <c r="M13" i="135"/>
  <c r="N13" i="135"/>
  <c r="O13" i="135"/>
  <c r="P13" i="135"/>
  <c r="Q13" i="135"/>
  <c r="R13" i="135"/>
  <c r="S13" i="135"/>
  <c r="T13" i="135"/>
  <c r="U13" i="135"/>
  <c r="V13" i="135"/>
  <c r="W13" i="135"/>
  <c r="X13" i="135"/>
  <c r="C14" i="135"/>
  <c r="D14" i="135"/>
  <c r="E14" i="135"/>
  <c r="F14" i="135"/>
  <c r="G14" i="135"/>
  <c r="H14" i="135"/>
  <c r="I14" i="135"/>
  <c r="J14" i="135"/>
  <c r="K14" i="135"/>
  <c r="L14" i="135"/>
  <c r="M14" i="135"/>
  <c r="N14" i="135"/>
  <c r="O14" i="135"/>
  <c r="P14" i="135"/>
  <c r="Q14" i="135"/>
  <c r="R14" i="135"/>
  <c r="S14" i="135"/>
  <c r="T14" i="135"/>
  <c r="U14" i="135"/>
  <c r="V14" i="135"/>
  <c r="W14" i="135"/>
  <c r="X14" i="135"/>
  <c r="C15" i="135"/>
  <c r="D15" i="135"/>
  <c r="E15" i="135"/>
  <c r="F15" i="135"/>
  <c r="G15" i="135"/>
  <c r="H15" i="135"/>
  <c r="I15" i="135"/>
  <c r="J15" i="135"/>
  <c r="K15" i="135"/>
  <c r="L15" i="135"/>
  <c r="M15" i="135"/>
  <c r="N15" i="135"/>
  <c r="O15" i="135"/>
  <c r="P15" i="135"/>
  <c r="Q15" i="135"/>
  <c r="R15" i="135"/>
  <c r="S15" i="135"/>
  <c r="T15" i="135"/>
  <c r="U15" i="135"/>
  <c r="V15" i="135"/>
  <c r="W15" i="135"/>
  <c r="X15" i="135"/>
  <c r="C16" i="135"/>
  <c r="D16" i="135"/>
  <c r="E16" i="135"/>
  <c r="F16" i="135"/>
  <c r="G16" i="135"/>
  <c r="H16" i="135"/>
  <c r="I16" i="135"/>
  <c r="J16" i="135"/>
  <c r="K16" i="135"/>
  <c r="L16" i="135"/>
  <c r="M16" i="135"/>
  <c r="N16" i="135"/>
  <c r="O16" i="135"/>
  <c r="P16" i="135"/>
  <c r="Q16" i="135"/>
  <c r="R16" i="135"/>
  <c r="S16" i="135"/>
  <c r="T16" i="135"/>
  <c r="U16" i="135"/>
  <c r="V16" i="135"/>
  <c r="W16" i="135"/>
  <c r="X16" i="135"/>
  <c r="C17" i="135"/>
  <c r="D17" i="135"/>
  <c r="E17" i="135"/>
  <c r="F17" i="135"/>
  <c r="G17" i="135"/>
  <c r="H17" i="135"/>
  <c r="I17" i="135"/>
  <c r="J17" i="135"/>
  <c r="K17" i="135"/>
  <c r="L17" i="135"/>
  <c r="M17" i="135"/>
  <c r="N17" i="135"/>
  <c r="O17" i="135"/>
  <c r="P17" i="135"/>
  <c r="Q17" i="135"/>
  <c r="R17" i="135"/>
  <c r="S17" i="135"/>
  <c r="T17" i="135"/>
  <c r="U17" i="135"/>
  <c r="V17" i="135"/>
  <c r="W17" i="135"/>
  <c r="X17" i="135"/>
  <c r="C18" i="135"/>
  <c r="D18" i="135"/>
  <c r="E18" i="135"/>
  <c r="F18" i="135"/>
  <c r="G18" i="135"/>
  <c r="H18" i="135"/>
  <c r="I18" i="135"/>
  <c r="J18" i="135"/>
  <c r="K18" i="135"/>
  <c r="L18" i="135"/>
  <c r="M18" i="135"/>
  <c r="N18" i="135"/>
  <c r="O18" i="135"/>
  <c r="P18" i="135"/>
  <c r="Q18" i="135"/>
  <c r="R18" i="135"/>
  <c r="S18" i="135"/>
  <c r="T18" i="135"/>
  <c r="U18" i="135"/>
  <c r="V18" i="135"/>
  <c r="W18" i="135"/>
  <c r="X18" i="135"/>
  <c r="C19" i="135"/>
  <c r="D19" i="135"/>
  <c r="E19" i="135"/>
  <c r="F19" i="135"/>
  <c r="G19" i="135"/>
  <c r="H19" i="135"/>
  <c r="I19" i="135"/>
  <c r="J19" i="135"/>
  <c r="K19" i="135"/>
  <c r="L19" i="135"/>
  <c r="M19" i="135"/>
  <c r="N19" i="135"/>
  <c r="O19" i="135"/>
  <c r="P19" i="135"/>
  <c r="Q19" i="135"/>
  <c r="R19" i="135"/>
  <c r="S19" i="135"/>
  <c r="T19" i="135"/>
  <c r="U19" i="135"/>
  <c r="V19" i="135"/>
  <c r="W19" i="135"/>
  <c r="X19" i="135"/>
  <c r="X9" i="135"/>
  <c r="W9" i="135"/>
  <c r="V9" i="135"/>
  <c r="U9" i="135"/>
  <c r="T9" i="135"/>
  <c r="S9" i="135"/>
  <c r="R9" i="135"/>
  <c r="Q9" i="135"/>
  <c r="P9" i="135"/>
  <c r="O9" i="135"/>
  <c r="N9" i="135"/>
  <c r="M9" i="135"/>
  <c r="L9" i="135"/>
  <c r="K9" i="135"/>
  <c r="J9" i="135"/>
  <c r="I9" i="135"/>
  <c r="H9" i="135"/>
  <c r="G9" i="135"/>
  <c r="F9" i="135"/>
  <c r="E9" i="135"/>
  <c r="D9" i="135"/>
  <c r="C9" i="135"/>
  <c r="X7" i="135"/>
  <c r="W7" i="135"/>
  <c r="V7" i="135"/>
  <c r="U7" i="135"/>
  <c r="T7" i="135"/>
  <c r="S7" i="135"/>
  <c r="R7" i="135"/>
  <c r="Q7" i="135"/>
  <c r="P7" i="135"/>
  <c r="O7" i="135"/>
  <c r="N7" i="135"/>
  <c r="M7" i="135"/>
  <c r="L7" i="135"/>
  <c r="K7" i="135"/>
  <c r="J7" i="135"/>
  <c r="I7" i="135"/>
  <c r="H7" i="135"/>
  <c r="G7" i="135"/>
  <c r="F7" i="135"/>
  <c r="E7" i="135"/>
  <c r="D7" i="135"/>
  <c r="C7" i="135"/>
  <c r="X6" i="135"/>
  <c r="W6" i="135"/>
  <c r="V6" i="135"/>
  <c r="U6" i="135"/>
  <c r="T6" i="135"/>
  <c r="S6" i="135"/>
  <c r="R6" i="135"/>
  <c r="Q6" i="135"/>
  <c r="P6" i="135"/>
  <c r="O6" i="135"/>
  <c r="N6" i="135"/>
  <c r="M6" i="135"/>
  <c r="L6" i="135"/>
  <c r="K6" i="135"/>
  <c r="J6" i="135"/>
  <c r="I6" i="135"/>
  <c r="H6" i="135"/>
  <c r="G6" i="135"/>
  <c r="F6" i="135"/>
  <c r="E6" i="135"/>
  <c r="D6" i="135"/>
  <c r="C6" i="135"/>
  <c r="X5" i="135"/>
  <c r="W5" i="135"/>
  <c r="V5" i="135"/>
  <c r="U5" i="135"/>
  <c r="T5" i="135"/>
  <c r="S5" i="135"/>
  <c r="R5" i="135"/>
  <c r="Q5" i="135"/>
  <c r="P5" i="135"/>
  <c r="O5" i="135"/>
  <c r="N5" i="135"/>
  <c r="M5" i="135"/>
  <c r="L5" i="135"/>
  <c r="K5" i="135"/>
  <c r="J5" i="135"/>
  <c r="I5" i="135"/>
  <c r="H5" i="135"/>
  <c r="G5" i="135"/>
  <c r="F5" i="135"/>
  <c r="E5" i="135"/>
  <c r="D5" i="135"/>
  <c r="C5" i="135"/>
  <c r="X4" i="135"/>
  <c r="W4" i="135"/>
  <c r="V4" i="135"/>
  <c r="U4" i="135"/>
  <c r="T4" i="135"/>
  <c r="S4" i="135"/>
  <c r="R4" i="135"/>
  <c r="Q4" i="135"/>
  <c r="P4" i="135"/>
  <c r="O4" i="135"/>
  <c r="N4" i="135"/>
  <c r="M4" i="135"/>
  <c r="L4" i="135"/>
  <c r="K4" i="135"/>
  <c r="J4" i="135"/>
  <c r="I4" i="135"/>
  <c r="H4" i="135"/>
  <c r="G4" i="135"/>
  <c r="F4" i="135"/>
  <c r="E4" i="135"/>
  <c r="D4" i="135"/>
  <c r="C4" i="135"/>
  <c r="X3" i="135"/>
  <c r="W3" i="135"/>
  <c r="V3" i="135"/>
  <c r="U3" i="135"/>
  <c r="T3" i="135"/>
  <c r="S3" i="135"/>
  <c r="R3" i="135"/>
  <c r="Q3" i="135"/>
  <c r="P3" i="135"/>
  <c r="O3" i="135"/>
  <c r="N3" i="135"/>
  <c r="M3" i="135"/>
  <c r="L3" i="135"/>
  <c r="K3" i="135"/>
  <c r="J3" i="135"/>
  <c r="I3" i="135"/>
  <c r="H3" i="135"/>
  <c r="G3" i="135"/>
  <c r="F3" i="135"/>
  <c r="E3" i="135"/>
  <c r="D3" i="135"/>
  <c r="C3" i="135"/>
  <c r="X29" i="55"/>
  <c r="W29" i="55"/>
  <c r="V29" i="55"/>
  <c r="U29" i="55"/>
  <c r="T29" i="55"/>
  <c r="S29" i="55"/>
  <c r="R29" i="55"/>
  <c r="Q29" i="55"/>
  <c r="P29" i="55"/>
  <c r="O29" i="55"/>
  <c r="N29" i="55"/>
  <c r="M29" i="55"/>
  <c r="L29" i="55"/>
  <c r="K29" i="55"/>
  <c r="J29" i="55"/>
  <c r="I29" i="55"/>
  <c r="H29" i="55"/>
  <c r="G29" i="55"/>
  <c r="F29" i="55"/>
  <c r="E29" i="55"/>
  <c r="D29" i="55"/>
  <c r="C29" i="55"/>
  <c r="X28" i="55"/>
  <c r="W28" i="55"/>
  <c r="V28" i="55"/>
  <c r="U28" i="55"/>
  <c r="T28" i="55"/>
  <c r="S28" i="55"/>
  <c r="R28" i="55"/>
  <c r="Q28" i="55"/>
  <c r="P28" i="55"/>
  <c r="O28" i="55"/>
  <c r="N28" i="55"/>
  <c r="M28" i="55"/>
  <c r="L28" i="55"/>
  <c r="K28" i="55"/>
  <c r="J28" i="55"/>
  <c r="I28" i="55"/>
  <c r="H28" i="55"/>
  <c r="G28" i="55"/>
  <c r="F28" i="55"/>
  <c r="E28" i="55"/>
  <c r="D28" i="55"/>
  <c r="C28" i="55"/>
  <c r="X27" i="55"/>
  <c r="W27" i="55"/>
  <c r="V27" i="55"/>
  <c r="U27" i="55"/>
  <c r="T27" i="55"/>
  <c r="S27" i="55"/>
  <c r="R27" i="55"/>
  <c r="Q27" i="55"/>
  <c r="P27" i="55"/>
  <c r="O27" i="55"/>
  <c r="N27" i="55"/>
  <c r="M27" i="55"/>
  <c r="L27" i="55"/>
  <c r="K27" i="55"/>
  <c r="J27" i="55"/>
  <c r="I27" i="55"/>
  <c r="H27" i="55"/>
  <c r="G27" i="55"/>
  <c r="F27" i="55"/>
  <c r="E27" i="55"/>
  <c r="D27" i="55"/>
  <c r="C27" i="55"/>
  <c r="X25" i="55"/>
  <c r="W25" i="55"/>
  <c r="V25" i="55"/>
  <c r="U25" i="55"/>
  <c r="T25" i="55"/>
  <c r="S25" i="55"/>
  <c r="R25" i="55"/>
  <c r="Q25" i="55"/>
  <c r="P25" i="55"/>
  <c r="O25" i="55"/>
  <c r="N25" i="55"/>
  <c r="M25" i="55"/>
  <c r="L25" i="55"/>
  <c r="K25" i="55"/>
  <c r="J25" i="55"/>
  <c r="I25" i="55"/>
  <c r="H25" i="55"/>
  <c r="G25" i="55"/>
  <c r="F25" i="55"/>
  <c r="E25" i="55"/>
  <c r="D25" i="55"/>
  <c r="C25" i="55"/>
  <c r="X24" i="55"/>
  <c r="W24" i="55"/>
  <c r="V24" i="55"/>
  <c r="U24" i="55"/>
  <c r="T24" i="55"/>
  <c r="S24" i="55"/>
  <c r="R24" i="55"/>
  <c r="Q24" i="55"/>
  <c r="P24" i="55"/>
  <c r="O24" i="55"/>
  <c r="N24" i="55"/>
  <c r="M24" i="55"/>
  <c r="L24" i="55"/>
  <c r="K24" i="55"/>
  <c r="J24" i="55"/>
  <c r="I24" i="55"/>
  <c r="H24" i="55"/>
  <c r="G24" i="55"/>
  <c r="F24" i="55"/>
  <c r="E24" i="55"/>
  <c r="D24" i="55"/>
  <c r="C24" i="55"/>
  <c r="X23" i="55"/>
  <c r="W23" i="55"/>
  <c r="V23" i="55"/>
  <c r="U23" i="55"/>
  <c r="T23" i="55"/>
  <c r="S23" i="55"/>
  <c r="R23" i="55"/>
  <c r="Q23" i="55"/>
  <c r="P23" i="55"/>
  <c r="O23" i="55"/>
  <c r="N23" i="55"/>
  <c r="M23" i="55"/>
  <c r="L23" i="55"/>
  <c r="K23" i="55"/>
  <c r="J23" i="55"/>
  <c r="I23" i="55"/>
  <c r="H23" i="55"/>
  <c r="G23" i="55"/>
  <c r="F23" i="55"/>
  <c r="E23" i="55"/>
  <c r="D23" i="55"/>
  <c r="C23" i="55"/>
  <c r="X20" i="55"/>
  <c r="W20" i="55"/>
  <c r="V20" i="55"/>
  <c r="U20" i="55"/>
  <c r="T20" i="55"/>
  <c r="S20" i="55"/>
  <c r="R20" i="55"/>
  <c r="Q20" i="55"/>
  <c r="P20" i="55"/>
  <c r="O20" i="55"/>
  <c r="N20" i="55"/>
  <c r="M20" i="55"/>
  <c r="L20" i="55"/>
  <c r="K20" i="55"/>
  <c r="J20" i="55"/>
  <c r="I20" i="55"/>
  <c r="H20" i="55"/>
  <c r="G20" i="55"/>
  <c r="F20" i="55"/>
  <c r="E20" i="55"/>
  <c r="D20" i="55"/>
  <c r="C20" i="55"/>
  <c r="X19" i="55"/>
  <c r="X21" i="55"/>
  <c r="W19" i="55"/>
  <c r="W21" i="55"/>
  <c r="V19" i="55"/>
  <c r="V21" i="55"/>
  <c r="U19" i="55"/>
  <c r="U21" i="55"/>
  <c r="T19" i="55"/>
  <c r="T21" i="55"/>
  <c r="S19" i="55"/>
  <c r="S21" i="55"/>
  <c r="R19" i="55"/>
  <c r="R21" i="55"/>
  <c r="Q19" i="55"/>
  <c r="Q21" i="55"/>
  <c r="P19" i="55"/>
  <c r="P21" i="55"/>
  <c r="O19" i="55"/>
  <c r="O21" i="55"/>
  <c r="N19" i="55"/>
  <c r="N21" i="55"/>
  <c r="M19" i="55"/>
  <c r="M21" i="55"/>
  <c r="L19" i="55"/>
  <c r="L21" i="55"/>
  <c r="K19" i="55"/>
  <c r="K21" i="55"/>
  <c r="J19" i="55"/>
  <c r="J21" i="55"/>
  <c r="I19" i="55"/>
  <c r="I21" i="55"/>
  <c r="H19" i="55"/>
  <c r="H21" i="55"/>
  <c r="G19" i="55"/>
  <c r="G21" i="55"/>
  <c r="F19" i="55"/>
  <c r="F21" i="55"/>
  <c r="E19" i="55"/>
  <c r="E21" i="55"/>
  <c r="D19" i="55"/>
  <c r="D21" i="55"/>
  <c r="C19" i="55"/>
  <c r="C21" i="55"/>
  <c r="X17" i="55"/>
  <c r="W17" i="55"/>
  <c r="V17" i="55"/>
  <c r="U17" i="55"/>
  <c r="T17" i="55"/>
  <c r="S17" i="55"/>
  <c r="R17" i="55"/>
  <c r="Q17" i="55"/>
  <c r="P17" i="55"/>
  <c r="O17" i="55"/>
  <c r="N17" i="55"/>
  <c r="M17" i="55"/>
  <c r="L17" i="55"/>
  <c r="K17" i="55"/>
  <c r="J17" i="55"/>
  <c r="I17" i="55"/>
  <c r="H17" i="55"/>
  <c r="G17" i="55"/>
  <c r="F17" i="55"/>
  <c r="E17" i="55"/>
  <c r="D17" i="55"/>
  <c r="C17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G15" i="55"/>
  <c r="F15" i="55"/>
  <c r="E15" i="55"/>
  <c r="D15" i="55"/>
  <c r="C15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H14" i="55"/>
  <c r="G14" i="55"/>
  <c r="F14" i="55"/>
  <c r="E14" i="55"/>
  <c r="D14" i="55"/>
  <c r="C14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G13" i="55"/>
  <c r="F13" i="55"/>
  <c r="E13" i="55"/>
  <c r="D13" i="55"/>
  <c r="C13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G12" i="55"/>
  <c r="F12" i="55"/>
  <c r="E12" i="55"/>
  <c r="D12" i="55"/>
  <c r="C12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H11" i="55"/>
  <c r="G11" i="55"/>
  <c r="F11" i="55"/>
  <c r="E11" i="55"/>
  <c r="D11" i="55"/>
  <c r="C11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G9" i="55"/>
  <c r="F9" i="55"/>
  <c r="E9" i="55"/>
  <c r="D9" i="55"/>
  <c r="C9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H8" i="55"/>
  <c r="G8" i="55"/>
  <c r="F8" i="55"/>
  <c r="E8" i="55"/>
  <c r="D8" i="55"/>
  <c r="C8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H7" i="55"/>
  <c r="G7" i="55"/>
  <c r="F7" i="55"/>
  <c r="E7" i="55"/>
  <c r="D7" i="55"/>
  <c r="C7" i="55"/>
  <c r="X6" i="55"/>
  <c r="W6" i="55"/>
  <c r="V6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H6" i="55"/>
  <c r="G6" i="55"/>
  <c r="F6" i="55"/>
  <c r="E6" i="55"/>
  <c r="D6" i="55"/>
  <c r="C6" i="55"/>
  <c r="X5" i="55"/>
  <c r="W5" i="55"/>
  <c r="V5" i="55"/>
  <c r="U5" i="55"/>
  <c r="T5" i="55"/>
  <c r="S5" i="55"/>
  <c r="R5" i="55"/>
  <c r="Q5" i="55"/>
  <c r="P5" i="55"/>
  <c r="O5" i="55"/>
  <c r="N5" i="55"/>
  <c r="M5" i="55"/>
  <c r="L5" i="55"/>
  <c r="K5" i="55"/>
  <c r="J5" i="55"/>
  <c r="I5" i="55"/>
  <c r="H5" i="55"/>
  <c r="G5" i="55"/>
  <c r="F5" i="55"/>
  <c r="E5" i="55"/>
  <c r="D5" i="55"/>
  <c r="C5" i="55"/>
  <c r="X4" i="55"/>
  <c r="W4" i="55"/>
  <c r="V4" i="55"/>
  <c r="U4" i="55"/>
  <c r="T4" i="55"/>
  <c r="S4" i="55"/>
  <c r="R4" i="55"/>
  <c r="Q4" i="55"/>
  <c r="P4" i="55"/>
  <c r="O4" i="55"/>
  <c r="N4" i="55"/>
  <c r="M4" i="55"/>
  <c r="L4" i="55"/>
  <c r="K4" i="55"/>
  <c r="J4" i="55"/>
  <c r="I4" i="55"/>
  <c r="H4" i="55"/>
  <c r="G4" i="55"/>
  <c r="F4" i="55"/>
  <c r="E4" i="55"/>
  <c r="D4" i="55"/>
  <c r="C4" i="55"/>
  <c r="X3" i="55"/>
  <c r="W3" i="55"/>
  <c r="V3" i="55"/>
  <c r="U3" i="55"/>
  <c r="T3" i="55"/>
  <c r="S3" i="55"/>
  <c r="R3" i="55"/>
  <c r="Q3" i="55"/>
  <c r="P3" i="55"/>
  <c r="O3" i="55"/>
  <c r="N3" i="55"/>
  <c r="M3" i="55"/>
  <c r="L3" i="55"/>
  <c r="K3" i="55"/>
  <c r="J3" i="55"/>
  <c r="I3" i="55"/>
  <c r="H3" i="55"/>
  <c r="G3" i="55"/>
  <c r="F3" i="55"/>
  <c r="E3" i="55"/>
  <c r="D3" i="55"/>
  <c r="C3" i="55"/>
  <c r="X29" i="46"/>
  <c r="W29" i="46"/>
  <c r="V29" i="46"/>
  <c r="U29" i="46"/>
  <c r="T29" i="46"/>
  <c r="S29" i="46"/>
  <c r="R29" i="46"/>
  <c r="Q29" i="46"/>
  <c r="P29" i="46"/>
  <c r="O29" i="46"/>
  <c r="N29" i="46"/>
  <c r="M29" i="46"/>
  <c r="L29" i="46"/>
  <c r="K29" i="46"/>
  <c r="J29" i="46"/>
  <c r="I29" i="46"/>
  <c r="H29" i="46"/>
  <c r="G29" i="46"/>
  <c r="F29" i="46"/>
  <c r="E29" i="46"/>
  <c r="D29" i="46"/>
  <c r="C29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E27" i="46"/>
  <c r="D27" i="46"/>
  <c r="C27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E25" i="46"/>
  <c r="D25" i="46"/>
  <c r="C25" i="46"/>
  <c r="X24" i="46"/>
  <c r="W24" i="46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H24" i="46"/>
  <c r="G24" i="46"/>
  <c r="F24" i="46"/>
  <c r="E24" i="46"/>
  <c r="D24" i="46"/>
  <c r="C24" i="46"/>
  <c r="X23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G23" i="46"/>
  <c r="F23" i="46"/>
  <c r="E23" i="46"/>
  <c r="D23" i="46"/>
  <c r="C23" i="46"/>
  <c r="X20" i="46"/>
  <c r="W20" i="46"/>
  <c r="V20" i="46"/>
  <c r="U20" i="46"/>
  <c r="T20" i="46"/>
  <c r="S20" i="46"/>
  <c r="R20" i="46"/>
  <c r="Q20" i="46"/>
  <c r="P20" i="46"/>
  <c r="O20" i="46"/>
  <c r="N20" i="46"/>
  <c r="M20" i="46"/>
  <c r="L20" i="46"/>
  <c r="K20" i="46"/>
  <c r="J20" i="46"/>
  <c r="I20" i="46"/>
  <c r="H20" i="46"/>
  <c r="G20" i="46"/>
  <c r="F20" i="46"/>
  <c r="E20" i="46"/>
  <c r="D20" i="46"/>
  <c r="C20" i="46"/>
  <c r="X19" i="46"/>
  <c r="X21" i="46"/>
  <c r="W19" i="46"/>
  <c r="W21" i="46"/>
  <c r="V19" i="46"/>
  <c r="V21" i="46"/>
  <c r="U19" i="46"/>
  <c r="U21" i="46"/>
  <c r="T19" i="46"/>
  <c r="T21" i="46"/>
  <c r="S19" i="46"/>
  <c r="S21" i="46"/>
  <c r="R19" i="46"/>
  <c r="R21" i="46"/>
  <c r="Q19" i="46"/>
  <c r="Q21" i="46"/>
  <c r="P19" i="46"/>
  <c r="P21" i="46"/>
  <c r="O19" i="46"/>
  <c r="O21" i="46"/>
  <c r="N19" i="46"/>
  <c r="N21" i="46"/>
  <c r="M19" i="46"/>
  <c r="M21" i="46"/>
  <c r="L19" i="46"/>
  <c r="L21" i="46"/>
  <c r="K19" i="46"/>
  <c r="K21" i="46"/>
  <c r="J19" i="46"/>
  <c r="J21" i="46"/>
  <c r="I19" i="46"/>
  <c r="I21" i="46"/>
  <c r="H19" i="46"/>
  <c r="H21" i="46"/>
  <c r="G19" i="46"/>
  <c r="G21" i="46"/>
  <c r="F19" i="46"/>
  <c r="F21" i="46"/>
  <c r="E19" i="46"/>
  <c r="E21" i="46"/>
  <c r="D19" i="46"/>
  <c r="D21" i="46"/>
  <c r="C19" i="46"/>
  <c r="C21" i="46"/>
  <c r="X17" i="46"/>
  <c r="W17" i="46"/>
  <c r="V17" i="46"/>
  <c r="U17" i="46"/>
  <c r="T17" i="46"/>
  <c r="S17" i="46"/>
  <c r="R17" i="46"/>
  <c r="Q17" i="46"/>
  <c r="P17" i="46"/>
  <c r="O17" i="46"/>
  <c r="N17" i="46"/>
  <c r="M17" i="46"/>
  <c r="L17" i="46"/>
  <c r="K17" i="46"/>
  <c r="J17" i="46"/>
  <c r="I17" i="46"/>
  <c r="H17" i="46"/>
  <c r="G17" i="46"/>
  <c r="F17" i="46"/>
  <c r="E17" i="46"/>
  <c r="D17" i="46"/>
  <c r="C17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D16" i="46"/>
  <c r="C16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E15" i="46"/>
  <c r="D15" i="46"/>
  <c r="C15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E14" i="46"/>
  <c r="D14" i="46"/>
  <c r="C14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G13" i="46"/>
  <c r="F13" i="46"/>
  <c r="E13" i="46"/>
  <c r="D13" i="46"/>
  <c r="C13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E12" i="46"/>
  <c r="D12" i="46"/>
  <c r="C12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G11" i="46"/>
  <c r="F11" i="46"/>
  <c r="E11" i="46"/>
  <c r="D11" i="46"/>
  <c r="C11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G9" i="46"/>
  <c r="F9" i="46"/>
  <c r="E9" i="46"/>
  <c r="D9" i="46"/>
  <c r="C9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H8" i="46"/>
  <c r="G8" i="46"/>
  <c r="F8" i="46"/>
  <c r="E8" i="46"/>
  <c r="D8" i="46"/>
  <c r="C8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H7" i="46"/>
  <c r="G7" i="46"/>
  <c r="F7" i="46"/>
  <c r="E7" i="46"/>
  <c r="D7" i="46"/>
  <c r="C7" i="46"/>
  <c r="X6" i="46"/>
  <c r="W6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H6" i="46"/>
  <c r="G6" i="46"/>
  <c r="F6" i="46"/>
  <c r="E6" i="46"/>
  <c r="D6" i="46"/>
  <c r="C6" i="46"/>
  <c r="X5" i="46"/>
  <c r="W5" i="46"/>
  <c r="V5" i="46"/>
  <c r="U5" i="46"/>
  <c r="T5" i="46"/>
  <c r="S5" i="46"/>
  <c r="R5" i="46"/>
  <c r="Q5" i="46"/>
  <c r="P5" i="46"/>
  <c r="O5" i="46"/>
  <c r="N5" i="46"/>
  <c r="M5" i="46"/>
  <c r="L5" i="46"/>
  <c r="K5" i="46"/>
  <c r="J5" i="46"/>
  <c r="I5" i="46"/>
  <c r="H5" i="46"/>
  <c r="G5" i="46"/>
  <c r="F5" i="46"/>
  <c r="E5" i="46"/>
  <c r="D5" i="46"/>
  <c r="C5" i="46"/>
  <c r="X4" i="46"/>
  <c r="W4" i="46"/>
  <c r="V4" i="46"/>
  <c r="U4" i="46"/>
  <c r="T4" i="46"/>
  <c r="S4" i="46"/>
  <c r="R4" i="46"/>
  <c r="Q4" i="46"/>
  <c r="P4" i="46"/>
  <c r="O4" i="46"/>
  <c r="N4" i="46"/>
  <c r="M4" i="46"/>
  <c r="L4" i="46"/>
  <c r="K4" i="46"/>
  <c r="J4" i="46"/>
  <c r="I4" i="46"/>
  <c r="H4" i="46"/>
  <c r="G4" i="46"/>
  <c r="F4" i="46"/>
  <c r="E4" i="46"/>
  <c r="D4" i="46"/>
  <c r="C4" i="46"/>
  <c r="X3" i="46"/>
  <c r="W3" i="46"/>
  <c r="V3" i="46"/>
  <c r="U3" i="46"/>
  <c r="T3" i="46"/>
  <c r="S3" i="46"/>
  <c r="R3" i="46"/>
  <c r="Q3" i="46"/>
  <c r="P3" i="46"/>
  <c r="O3" i="46"/>
  <c r="N3" i="46"/>
  <c r="M3" i="46"/>
  <c r="L3" i="46"/>
  <c r="K3" i="46"/>
  <c r="J3" i="46"/>
  <c r="I3" i="46"/>
  <c r="H3" i="46"/>
  <c r="G3" i="46"/>
  <c r="F3" i="46"/>
  <c r="E3" i="46"/>
  <c r="D3" i="46"/>
  <c r="C3" i="46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X20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E20" i="45"/>
  <c r="D20" i="45"/>
  <c r="C20" i="45"/>
  <c r="X19" i="45"/>
  <c r="X21" i="45"/>
  <c r="W19" i="45"/>
  <c r="W21" i="45"/>
  <c r="V19" i="45"/>
  <c r="V21" i="45"/>
  <c r="U19" i="45"/>
  <c r="U21" i="45"/>
  <c r="T19" i="45"/>
  <c r="T21" i="45"/>
  <c r="S19" i="45"/>
  <c r="S21" i="45"/>
  <c r="R19" i="45"/>
  <c r="R21" i="45"/>
  <c r="Q19" i="45"/>
  <c r="Q21" i="45"/>
  <c r="P19" i="45"/>
  <c r="P21" i="45"/>
  <c r="O19" i="45"/>
  <c r="O21" i="45"/>
  <c r="N19" i="45"/>
  <c r="N21" i="45"/>
  <c r="M19" i="45"/>
  <c r="M21" i="45"/>
  <c r="L19" i="45"/>
  <c r="L21" i="45"/>
  <c r="K19" i="45"/>
  <c r="K21" i="45"/>
  <c r="J19" i="45"/>
  <c r="J21" i="45"/>
  <c r="I19" i="45"/>
  <c r="I21" i="45"/>
  <c r="H19" i="45"/>
  <c r="H21" i="45"/>
  <c r="G19" i="45"/>
  <c r="G21" i="45"/>
  <c r="F19" i="45"/>
  <c r="F21" i="45"/>
  <c r="E19" i="45"/>
  <c r="E21" i="45"/>
  <c r="D19" i="45"/>
  <c r="D21" i="45"/>
  <c r="C19" i="45"/>
  <c r="C21" i="45"/>
  <c r="X17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D17" i="45"/>
  <c r="C17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E14" i="45"/>
  <c r="D14" i="45"/>
  <c r="C14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C12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E11" i="45"/>
  <c r="D11" i="45"/>
  <c r="C11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E8" i="45"/>
  <c r="D8" i="45"/>
  <c r="C8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E7" i="45"/>
  <c r="D7" i="45"/>
  <c r="C7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H6" i="45"/>
  <c r="G6" i="45"/>
  <c r="F6" i="45"/>
  <c r="E6" i="45"/>
  <c r="D6" i="45"/>
  <c r="C6" i="45"/>
  <c r="X5" i="45"/>
  <c r="W5" i="45"/>
  <c r="V5" i="45"/>
  <c r="U5" i="45"/>
  <c r="T5" i="45"/>
  <c r="S5" i="45"/>
  <c r="R5" i="45"/>
  <c r="Q5" i="45"/>
  <c r="P5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X4" i="45"/>
  <c r="W4" i="45"/>
  <c r="V4" i="45"/>
  <c r="U4" i="45"/>
  <c r="T4" i="45"/>
  <c r="S4" i="45"/>
  <c r="R4" i="45"/>
  <c r="Q4" i="45"/>
  <c r="P4" i="45"/>
  <c r="O4" i="45"/>
  <c r="N4" i="45"/>
  <c r="M4" i="45"/>
  <c r="L4" i="45"/>
  <c r="K4" i="45"/>
  <c r="J4" i="45"/>
  <c r="I4" i="45"/>
  <c r="H4" i="45"/>
  <c r="G4" i="45"/>
  <c r="F4" i="45"/>
  <c r="E4" i="45"/>
  <c r="D4" i="45"/>
  <c r="C4" i="45"/>
  <c r="X3" i="45"/>
  <c r="W3" i="45"/>
  <c r="V3" i="45"/>
  <c r="U3" i="45"/>
  <c r="T3" i="45"/>
  <c r="S3" i="45"/>
  <c r="R3" i="45"/>
  <c r="Q3" i="45"/>
  <c r="P3" i="45"/>
  <c r="O3" i="45"/>
  <c r="N3" i="45"/>
  <c r="M3" i="45"/>
  <c r="L3" i="45"/>
  <c r="K3" i="45"/>
  <c r="J3" i="45"/>
  <c r="I3" i="45"/>
  <c r="H3" i="45"/>
  <c r="G3" i="45"/>
  <c r="F3" i="45"/>
  <c r="E3" i="45"/>
  <c r="D3" i="45"/>
  <c r="C3" i="45"/>
  <c r="X29" i="54"/>
  <c r="W29" i="54"/>
  <c r="V29" i="54"/>
  <c r="U29" i="54"/>
  <c r="T29" i="54"/>
  <c r="S29" i="54"/>
  <c r="R29" i="54"/>
  <c r="Q29" i="54"/>
  <c r="P29" i="54"/>
  <c r="O29" i="54"/>
  <c r="N29" i="54"/>
  <c r="M29" i="54"/>
  <c r="L29" i="54"/>
  <c r="K29" i="54"/>
  <c r="J29" i="54"/>
  <c r="I29" i="54"/>
  <c r="H29" i="54"/>
  <c r="G29" i="54"/>
  <c r="F29" i="54"/>
  <c r="E29" i="54"/>
  <c r="D29" i="54"/>
  <c r="C29" i="54"/>
  <c r="X28" i="54"/>
  <c r="W28" i="54"/>
  <c r="V28" i="54"/>
  <c r="U28" i="54"/>
  <c r="T28" i="54"/>
  <c r="S28" i="54"/>
  <c r="R28" i="54"/>
  <c r="Q28" i="54"/>
  <c r="P28" i="54"/>
  <c r="O28" i="54"/>
  <c r="N28" i="54"/>
  <c r="M28" i="54"/>
  <c r="L28" i="54"/>
  <c r="K28" i="54"/>
  <c r="J28" i="54"/>
  <c r="I28" i="54"/>
  <c r="H28" i="54"/>
  <c r="G28" i="54"/>
  <c r="F28" i="54"/>
  <c r="E28" i="54"/>
  <c r="D28" i="54"/>
  <c r="C28" i="54"/>
  <c r="X27" i="54"/>
  <c r="W27" i="54"/>
  <c r="V27" i="54"/>
  <c r="U27" i="54"/>
  <c r="T27" i="54"/>
  <c r="S27" i="54"/>
  <c r="R27" i="54"/>
  <c r="Q27" i="54"/>
  <c r="P27" i="54"/>
  <c r="O27" i="54"/>
  <c r="N27" i="54"/>
  <c r="M27" i="54"/>
  <c r="L27" i="54"/>
  <c r="K27" i="54"/>
  <c r="J27" i="54"/>
  <c r="I27" i="54"/>
  <c r="H27" i="54"/>
  <c r="G27" i="54"/>
  <c r="F27" i="54"/>
  <c r="E27" i="54"/>
  <c r="D27" i="54"/>
  <c r="C27" i="54"/>
  <c r="X25" i="54"/>
  <c r="W25" i="54"/>
  <c r="V25" i="54"/>
  <c r="U25" i="54"/>
  <c r="T25" i="54"/>
  <c r="S25" i="54"/>
  <c r="R25" i="54"/>
  <c r="Q25" i="54"/>
  <c r="P25" i="54"/>
  <c r="O25" i="54"/>
  <c r="N25" i="54"/>
  <c r="M25" i="54"/>
  <c r="L25" i="54"/>
  <c r="K25" i="54"/>
  <c r="J25" i="54"/>
  <c r="I25" i="54"/>
  <c r="H25" i="54"/>
  <c r="G25" i="54"/>
  <c r="F25" i="54"/>
  <c r="E25" i="54"/>
  <c r="D25" i="54"/>
  <c r="C25" i="54"/>
  <c r="X24" i="54"/>
  <c r="W24" i="54"/>
  <c r="V24" i="54"/>
  <c r="U24" i="54"/>
  <c r="T24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G24" i="54"/>
  <c r="F24" i="54"/>
  <c r="E24" i="54"/>
  <c r="D24" i="54"/>
  <c r="C24" i="54"/>
  <c r="X23" i="54"/>
  <c r="W23" i="54"/>
  <c r="V23" i="54"/>
  <c r="U23" i="54"/>
  <c r="T23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G23" i="54"/>
  <c r="F23" i="54"/>
  <c r="E23" i="54"/>
  <c r="D23" i="54"/>
  <c r="C23" i="54"/>
  <c r="X20" i="54"/>
  <c r="W20" i="54"/>
  <c r="V20" i="54"/>
  <c r="U20" i="54"/>
  <c r="T20" i="54"/>
  <c r="S20" i="54"/>
  <c r="R20" i="54"/>
  <c r="Q20" i="54"/>
  <c r="P20" i="54"/>
  <c r="O20" i="54"/>
  <c r="N20" i="54"/>
  <c r="M20" i="54"/>
  <c r="L20" i="54"/>
  <c r="K20" i="54"/>
  <c r="J20" i="54"/>
  <c r="I20" i="54"/>
  <c r="H20" i="54"/>
  <c r="G20" i="54"/>
  <c r="F20" i="54"/>
  <c r="E20" i="54"/>
  <c r="D20" i="54"/>
  <c r="C20" i="54"/>
  <c r="X19" i="54"/>
  <c r="X21" i="54"/>
  <c r="W19" i="54"/>
  <c r="W21" i="54"/>
  <c r="V19" i="54"/>
  <c r="V21" i="54"/>
  <c r="U19" i="54"/>
  <c r="U21" i="54"/>
  <c r="T19" i="54"/>
  <c r="T21" i="54"/>
  <c r="S19" i="54"/>
  <c r="S21" i="54"/>
  <c r="R19" i="54"/>
  <c r="R21" i="54"/>
  <c r="Q19" i="54"/>
  <c r="Q21" i="54"/>
  <c r="P19" i="54"/>
  <c r="P21" i="54"/>
  <c r="O19" i="54"/>
  <c r="O21" i="54"/>
  <c r="N19" i="54"/>
  <c r="N21" i="54"/>
  <c r="M19" i="54"/>
  <c r="M21" i="54"/>
  <c r="L19" i="54"/>
  <c r="L21" i="54"/>
  <c r="K19" i="54"/>
  <c r="K21" i="54"/>
  <c r="J19" i="54"/>
  <c r="J21" i="54"/>
  <c r="I19" i="54"/>
  <c r="I21" i="54"/>
  <c r="H19" i="54"/>
  <c r="H21" i="54"/>
  <c r="G19" i="54"/>
  <c r="G21" i="54"/>
  <c r="F19" i="54"/>
  <c r="F21" i="54"/>
  <c r="E19" i="54"/>
  <c r="E21" i="54"/>
  <c r="D19" i="54"/>
  <c r="D21" i="54"/>
  <c r="C19" i="54"/>
  <c r="C21" i="54"/>
  <c r="X17" i="54"/>
  <c r="W17" i="54"/>
  <c r="V17" i="54"/>
  <c r="U17" i="54"/>
  <c r="T17" i="54"/>
  <c r="S17" i="54"/>
  <c r="R17" i="54"/>
  <c r="Q17" i="54"/>
  <c r="P17" i="54"/>
  <c r="O17" i="54"/>
  <c r="N17" i="54"/>
  <c r="M17" i="54"/>
  <c r="L17" i="54"/>
  <c r="K17" i="54"/>
  <c r="J17" i="54"/>
  <c r="I17" i="54"/>
  <c r="H17" i="54"/>
  <c r="G17" i="54"/>
  <c r="F17" i="54"/>
  <c r="E17" i="54"/>
  <c r="D17" i="54"/>
  <c r="C17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E15" i="54"/>
  <c r="D15" i="54"/>
  <c r="C15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H14" i="54"/>
  <c r="G14" i="54"/>
  <c r="F14" i="54"/>
  <c r="E14" i="54"/>
  <c r="D14" i="54"/>
  <c r="C14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G13" i="54"/>
  <c r="F13" i="54"/>
  <c r="E13" i="54"/>
  <c r="D13" i="54"/>
  <c r="C13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G12" i="54"/>
  <c r="F12" i="54"/>
  <c r="E12" i="54"/>
  <c r="D12" i="54"/>
  <c r="C12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H11" i="54"/>
  <c r="G11" i="54"/>
  <c r="F11" i="54"/>
  <c r="E11" i="54"/>
  <c r="D11" i="54"/>
  <c r="C11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H8" i="54"/>
  <c r="G8" i="54"/>
  <c r="F8" i="54"/>
  <c r="E8" i="54"/>
  <c r="D8" i="54"/>
  <c r="C8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H7" i="54"/>
  <c r="G7" i="54"/>
  <c r="F7" i="54"/>
  <c r="E7" i="54"/>
  <c r="D7" i="54"/>
  <c r="C7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H6" i="54"/>
  <c r="G6" i="54"/>
  <c r="F6" i="54"/>
  <c r="E6" i="54"/>
  <c r="D6" i="54"/>
  <c r="C6" i="54"/>
  <c r="X5" i="54"/>
  <c r="W5" i="54"/>
  <c r="V5" i="54"/>
  <c r="U5" i="54"/>
  <c r="T5" i="54"/>
  <c r="S5" i="54"/>
  <c r="R5" i="54"/>
  <c r="Q5" i="54"/>
  <c r="P5" i="54"/>
  <c r="O5" i="54"/>
  <c r="N5" i="54"/>
  <c r="M5" i="54"/>
  <c r="L5" i="54"/>
  <c r="K5" i="54"/>
  <c r="J5" i="54"/>
  <c r="I5" i="54"/>
  <c r="H5" i="54"/>
  <c r="G5" i="54"/>
  <c r="F5" i="54"/>
  <c r="E5" i="54"/>
  <c r="D5" i="54"/>
  <c r="C5" i="54"/>
  <c r="X4" i="54"/>
  <c r="W4" i="54"/>
  <c r="V4" i="54"/>
  <c r="U4" i="54"/>
  <c r="T4" i="54"/>
  <c r="S4" i="54"/>
  <c r="R4" i="54"/>
  <c r="Q4" i="54"/>
  <c r="P4" i="54"/>
  <c r="O4" i="54"/>
  <c r="N4" i="54"/>
  <c r="M4" i="54"/>
  <c r="L4" i="54"/>
  <c r="K4" i="54"/>
  <c r="J4" i="54"/>
  <c r="I4" i="54"/>
  <c r="H4" i="54"/>
  <c r="G4" i="54"/>
  <c r="F4" i="54"/>
  <c r="E4" i="54"/>
  <c r="D4" i="54"/>
  <c r="C4" i="54"/>
  <c r="X3" i="54"/>
  <c r="W3" i="54"/>
  <c r="V3" i="54"/>
  <c r="U3" i="54"/>
  <c r="T3" i="54"/>
  <c r="S3" i="54"/>
  <c r="R3" i="54"/>
  <c r="Q3" i="54"/>
  <c r="P3" i="54"/>
  <c r="O3" i="54"/>
  <c r="N3" i="54"/>
  <c r="M3" i="54"/>
  <c r="L3" i="54"/>
  <c r="K3" i="54"/>
  <c r="J3" i="54"/>
  <c r="I3" i="54"/>
  <c r="H3" i="54"/>
  <c r="G3" i="54"/>
  <c r="F3" i="54"/>
  <c r="E3" i="54"/>
  <c r="D3" i="54"/>
  <c r="C3" i="54"/>
  <c r="X29" i="134"/>
  <c r="W29" i="134"/>
  <c r="V29" i="134"/>
  <c r="U29" i="134"/>
  <c r="T29" i="134"/>
  <c r="S29" i="134"/>
  <c r="R29" i="134"/>
  <c r="Q29" i="134"/>
  <c r="P29" i="134"/>
  <c r="O29" i="134"/>
  <c r="N29" i="134"/>
  <c r="M29" i="134"/>
  <c r="L29" i="134"/>
  <c r="K29" i="134"/>
  <c r="J29" i="134"/>
  <c r="I29" i="134"/>
  <c r="H29" i="134"/>
  <c r="G29" i="134"/>
  <c r="F29" i="134"/>
  <c r="E29" i="134"/>
  <c r="D29" i="134"/>
  <c r="C29" i="134"/>
  <c r="X28" i="134"/>
  <c r="W28" i="134"/>
  <c r="V28" i="134"/>
  <c r="U28" i="134"/>
  <c r="T28" i="134"/>
  <c r="S28" i="134"/>
  <c r="R28" i="134"/>
  <c r="Q28" i="134"/>
  <c r="P28" i="134"/>
  <c r="O28" i="134"/>
  <c r="N28" i="134"/>
  <c r="M28" i="134"/>
  <c r="L28" i="134"/>
  <c r="K28" i="134"/>
  <c r="J28" i="134"/>
  <c r="I28" i="134"/>
  <c r="H28" i="134"/>
  <c r="G28" i="134"/>
  <c r="F28" i="134"/>
  <c r="E28" i="134"/>
  <c r="D28" i="134"/>
  <c r="C28" i="134"/>
  <c r="X27" i="134"/>
  <c r="W27" i="134"/>
  <c r="V27" i="134"/>
  <c r="U27" i="134"/>
  <c r="T27" i="134"/>
  <c r="S27" i="134"/>
  <c r="R27" i="134"/>
  <c r="Q27" i="134"/>
  <c r="P27" i="134"/>
  <c r="O27" i="134"/>
  <c r="N27" i="134"/>
  <c r="M27" i="134"/>
  <c r="L27" i="134"/>
  <c r="K27" i="134"/>
  <c r="J27" i="134"/>
  <c r="I27" i="134"/>
  <c r="H27" i="134"/>
  <c r="G27" i="134"/>
  <c r="F27" i="134"/>
  <c r="E27" i="134"/>
  <c r="D27" i="134"/>
  <c r="C27" i="134"/>
  <c r="X25" i="134"/>
  <c r="W25" i="134"/>
  <c r="V25" i="134"/>
  <c r="U25" i="134"/>
  <c r="T25" i="134"/>
  <c r="S25" i="134"/>
  <c r="R25" i="134"/>
  <c r="Q25" i="134"/>
  <c r="P25" i="134"/>
  <c r="O25" i="134"/>
  <c r="N25" i="134"/>
  <c r="M25" i="134"/>
  <c r="L25" i="134"/>
  <c r="K25" i="134"/>
  <c r="J25" i="134"/>
  <c r="I25" i="134"/>
  <c r="H25" i="134"/>
  <c r="G25" i="134"/>
  <c r="F25" i="134"/>
  <c r="E25" i="134"/>
  <c r="D25" i="134"/>
  <c r="C25" i="134"/>
  <c r="X24" i="134"/>
  <c r="W24" i="134"/>
  <c r="V24" i="134"/>
  <c r="U24" i="134"/>
  <c r="T24" i="134"/>
  <c r="S24" i="134"/>
  <c r="R24" i="134"/>
  <c r="Q24" i="134"/>
  <c r="P24" i="134"/>
  <c r="O24" i="134"/>
  <c r="N24" i="134"/>
  <c r="M24" i="134"/>
  <c r="L24" i="134"/>
  <c r="K24" i="134"/>
  <c r="J24" i="134"/>
  <c r="I24" i="134"/>
  <c r="H24" i="134"/>
  <c r="G24" i="134"/>
  <c r="F24" i="134"/>
  <c r="E24" i="134"/>
  <c r="D24" i="134"/>
  <c r="C24" i="134"/>
  <c r="X23" i="134"/>
  <c r="W23" i="134"/>
  <c r="V23" i="134"/>
  <c r="U23" i="134"/>
  <c r="T23" i="134"/>
  <c r="S23" i="134"/>
  <c r="R23" i="134"/>
  <c r="Q23" i="134"/>
  <c r="P23" i="134"/>
  <c r="O23" i="134"/>
  <c r="N23" i="134"/>
  <c r="M23" i="134"/>
  <c r="L23" i="134"/>
  <c r="K23" i="134"/>
  <c r="J23" i="134"/>
  <c r="I23" i="134"/>
  <c r="H23" i="134"/>
  <c r="G23" i="134"/>
  <c r="F23" i="134"/>
  <c r="E23" i="134"/>
  <c r="D23" i="134"/>
  <c r="C23" i="134"/>
  <c r="X20" i="134"/>
  <c r="W20" i="134"/>
  <c r="V20" i="134"/>
  <c r="U20" i="134"/>
  <c r="T20" i="134"/>
  <c r="S20" i="134"/>
  <c r="R20" i="134"/>
  <c r="Q20" i="134"/>
  <c r="P20" i="134"/>
  <c r="O20" i="134"/>
  <c r="N20" i="134"/>
  <c r="M20" i="134"/>
  <c r="L20" i="134"/>
  <c r="K20" i="134"/>
  <c r="J20" i="134"/>
  <c r="I20" i="134"/>
  <c r="H20" i="134"/>
  <c r="G20" i="134"/>
  <c r="F20" i="134"/>
  <c r="E20" i="134"/>
  <c r="D20" i="134"/>
  <c r="C20" i="134"/>
  <c r="X19" i="134"/>
  <c r="X21" i="134"/>
  <c r="W19" i="134"/>
  <c r="W21" i="134"/>
  <c r="V19" i="134"/>
  <c r="V21" i="134"/>
  <c r="U19" i="134"/>
  <c r="U21" i="134"/>
  <c r="T19" i="134"/>
  <c r="T21" i="134"/>
  <c r="S19" i="134"/>
  <c r="S21" i="134"/>
  <c r="R19" i="134"/>
  <c r="R21" i="134"/>
  <c r="Q19" i="134"/>
  <c r="Q21" i="134"/>
  <c r="P19" i="134"/>
  <c r="P21" i="134"/>
  <c r="O19" i="134"/>
  <c r="O21" i="134"/>
  <c r="N19" i="134"/>
  <c r="N21" i="134"/>
  <c r="M19" i="134"/>
  <c r="M21" i="134"/>
  <c r="L19" i="134"/>
  <c r="L21" i="134"/>
  <c r="K19" i="134"/>
  <c r="K21" i="134"/>
  <c r="J19" i="134"/>
  <c r="J21" i="134"/>
  <c r="I19" i="134"/>
  <c r="I21" i="134"/>
  <c r="H19" i="134"/>
  <c r="H21" i="134"/>
  <c r="G19" i="134"/>
  <c r="G21" i="134"/>
  <c r="F19" i="134"/>
  <c r="F21" i="134"/>
  <c r="E19" i="134"/>
  <c r="E21" i="134"/>
  <c r="D19" i="134"/>
  <c r="D21" i="134"/>
  <c r="C19" i="134"/>
  <c r="C21" i="134"/>
  <c r="X17" i="134"/>
  <c r="W17" i="134"/>
  <c r="V17" i="134"/>
  <c r="U17" i="134"/>
  <c r="T17" i="134"/>
  <c r="S17" i="134"/>
  <c r="R17" i="134"/>
  <c r="Q17" i="134"/>
  <c r="P17" i="134"/>
  <c r="O17" i="134"/>
  <c r="N17" i="134"/>
  <c r="M17" i="134"/>
  <c r="L17" i="134"/>
  <c r="K17" i="134"/>
  <c r="J17" i="134"/>
  <c r="I17" i="134"/>
  <c r="H17" i="134"/>
  <c r="G17" i="134"/>
  <c r="F17" i="134"/>
  <c r="E17" i="134"/>
  <c r="D17" i="134"/>
  <c r="C17" i="134"/>
  <c r="X16" i="134"/>
  <c r="W16" i="134"/>
  <c r="V16" i="134"/>
  <c r="U16" i="134"/>
  <c r="T16" i="134"/>
  <c r="S16" i="134"/>
  <c r="R16" i="134"/>
  <c r="Q16" i="134"/>
  <c r="P16" i="134"/>
  <c r="O16" i="134"/>
  <c r="N16" i="134"/>
  <c r="M16" i="134"/>
  <c r="L16" i="134"/>
  <c r="K16" i="134"/>
  <c r="J16" i="134"/>
  <c r="I16" i="134"/>
  <c r="H16" i="134"/>
  <c r="G16" i="134"/>
  <c r="F16" i="134"/>
  <c r="E16" i="134"/>
  <c r="D16" i="134"/>
  <c r="C16" i="134"/>
  <c r="X15" i="134"/>
  <c r="W15" i="134"/>
  <c r="V15" i="134"/>
  <c r="U15" i="134"/>
  <c r="T15" i="134"/>
  <c r="S15" i="134"/>
  <c r="R15" i="134"/>
  <c r="Q15" i="134"/>
  <c r="P15" i="134"/>
  <c r="O15" i="134"/>
  <c r="N15" i="134"/>
  <c r="M15" i="134"/>
  <c r="L15" i="134"/>
  <c r="K15" i="134"/>
  <c r="J15" i="134"/>
  <c r="I15" i="134"/>
  <c r="H15" i="134"/>
  <c r="G15" i="134"/>
  <c r="F15" i="134"/>
  <c r="E15" i="134"/>
  <c r="D15" i="134"/>
  <c r="C15" i="134"/>
  <c r="X14" i="134"/>
  <c r="W14" i="134"/>
  <c r="V14" i="134"/>
  <c r="U14" i="134"/>
  <c r="T14" i="134"/>
  <c r="S14" i="134"/>
  <c r="R14" i="134"/>
  <c r="Q14" i="134"/>
  <c r="P14" i="134"/>
  <c r="O14" i="134"/>
  <c r="N14" i="134"/>
  <c r="M14" i="134"/>
  <c r="L14" i="134"/>
  <c r="K14" i="134"/>
  <c r="J14" i="134"/>
  <c r="I14" i="134"/>
  <c r="H14" i="134"/>
  <c r="G14" i="134"/>
  <c r="F14" i="134"/>
  <c r="E14" i="134"/>
  <c r="D14" i="134"/>
  <c r="C14" i="134"/>
  <c r="X13" i="134"/>
  <c r="W13" i="134"/>
  <c r="V13" i="134"/>
  <c r="U13" i="134"/>
  <c r="T13" i="134"/>
  <c r="S13" i="134"/>
  <c r="R13" i="134"/>
  <c r="Q13" i="134"/>
  <c r="P13" i="134"/>
  <c r="O13" i="134"/>
  <c r="N13" i="134"/>
  <c r="M13" i="134"/>
  <c r="L13" i="134"/>
  <c r="K13" i="134"/>
  <c r="J13" i="134"/>
  <c r="I13" i="134"/>
  <c r="H13" i="134"/>
  <c r="G13" i="134"/>
  <c r="F13" i="134"/>
  <c r="E13" i="134"/>
  <c r="D13" i="134"/>
  <c r="C13" i="134"/>
  <c r="X12" i="134"/>
  <c r="W12" i="134"/>
  <c r="V12" i="134"/>
  <c r="U12" i="134"/>
  <c r="T12" i="134"/>
  <c r="S12" i="134"/>
  <c r="R12" i="134"/>
  <c r="Q12" i="134"/>
  <c r="P12" i="134"/>
  <c r="O12" i="134"/>
  <c r="N12" i="134"/>
  <c r="M12" i="134"/>
  <c r="L12" i="134"/>
  <c r="K12" i="134"/>
  <c r="J12" i="134"/>
  <c r="I12" i="134"/>
  <c r="H12" i="134"/>
  <c r="G12" i="134"/>
  <c r="F12" i="134"/>
  <c r="E12" i="134"/>
  <c r="D12" i="134"/>
  <c r="C12" i="134"/>
  <c r="X11" i="134"/>
  <c r="W11" i="134"/>
  <c r="V11" i="134"/>
  <c r="U11" i="134"/>
  <c r="T11" i="134"/>
  <c r="S11" i="134"/>
  <c r="R11" i="134"/>
  <c r="Q11" i="134"/>
  <c r="P11" i="134"/>
  <c r="O11" i="134"/>
  <c r="N11" i="134"/>
  <c r="M11" i="134"/>
  <c r="L11" i="134"/>
  <c r="K11" i="134"/>
  <c r="J11" i="134"/>
  <c r="I11" i="134"/>
  <c r="H11" i="134"/>
  <c r="G11" i="134"/>
  <c r="F11" i="134"/>
  <c r="E11" i="134"/>
  <c r="D11" i="134"/>
  <c r="C11" i="134"/>
  <c r="X9" i="134"/>
  <c r="W9" i="134"/>
  <c r="V9" i="134"/>
  <c r="U9" i="134"/>
  <c r="T9" i="134"/>
  <c r="S9" i="134"/>
  <c r="R9" i="134"/>
  <c r="Q9" i="134"/>
  <c r="P9" i="134"/>
  <c r="O9" i="134"/>
  <c r="N9" i="134"/>
  <c r="M9" i="134"/>
  <c r="L9" i="134"/>
  <c r="K9" i="134"/>
  <c r="J9" i="134"/>
  <c r="I9" i="134"/>
  <c r="H9" i="134"/>
  <c r="G9" i="134"/>
  <c r="F9" i="134"/>
  <c r="E9" i="134"/>
  <c r="D9" i="134"/>
  <c r="C9" i="134"/>
  <c r="X8" i="134"/>
  <c r="W8" i="134"/>
  <c r="V8" i="134"/>
  <c r="U8" i="134"/>
  <c r="T8" i="134"/>
  <c r="S8" i="134"/>
  <c r="R8" i="134"/>
  <c r="Q8" i="134"/>
  <c r="P8" i="134"/>
  <c r="O8" i="134"/>
  <c r="N8" i="134"/>
  <c r="M8" i="134"/>
  <c r="L8" i="134"/>
  <c r="K8" i="134"/>
  <c r="J8" i="134"/>
  <c r="I8" i="134"/>
  <c r="H8" i="134"/>
  <c r="G8" i="134"/>
  <c r="F8" i="134"/>
  <c r="E8" i="134"/>
  <c r="D8" i="134"/>
  <c r="C8" i="134"/>
  <c r="X7" i="134"/>
  <c r="W7" i="134"/>
  <c r="V7" i="134"/>
  <c r="U7" i="134"/>
  <c r="T7" i="134"/>
  <c r="S7" i="134"/>
  <c r="R7" i="134"/>
  <c r="Q7" i="134"/>
  <c r="P7" i="134"/>
  <c r="O7" i="134"/>
  <c r="N7" i="134"/>
  <c r="M7" i="134"/>
  <c r="L7" i="134"/>
  <c r="K7" i="134"/>
  <c r="J7" i="134"/>
  <c r="I7" i="134"/>
  <c r="H7" i="134"/>
  <c r="G7" i="134"/>
  <c r="F7" i="134"/>
  <c r="E7" i="134"/>
  <c r="D7" i="134"/>
  <c r="C7" i="134"/>
  <c r="X6" i="134"/>
  <c r="W6" i="134"/>
  <c r="V6" i="134"/>
  <c r="U6" i="134"/>
  <c r="T6" i="134"/>
  <c r="S6" i="134"/>
  <c r="R6" i="134"/>
  <c r="Q6" i="134"/>
  <c r="P6" i="134"/>
  <c r="O6" i="134"/>
  <c r="N6" i="134"/>
  <c r="M6" i="134"/>
  <c r="L6" i="134"/>
  <c r="K6" i="134"/>
  <c r="J6" i="134"/>
  <c r="I6" i="134"/>
  <c r="H6" i="134"/>
  <c r="G6" i="134"/>
  <c r="F6" i="134"/>
  <c r="E6" i="134"/>
  <c r="D6" i="134"/>
  <c r="C6" i="134"/>
  <c r="X5" i="134"/>
  <c r="W5" i="134"/>
  <c r="V5" i="134"/>
  <c r="U5" i="134"/>
  <c r="T5" i="134"/>
  <c r="S5" i="134"/>
  <c r="R5" i="134"/>
  <c r="Q5" i="134"/>
  <c r="P5" i="134"/>
  <c r="O5" i="134"/>
  <c r="N5" i="134"/>
  <c r="M5" i="134"/>
  <c r="L5" i="134"/>
  <c r="K5" i="134"/>
  <c r="J5" i="134"/>
  <c r="I5" i="134"/>
  <c r="H5" i="134"/>
  <c r="G5" i="134"/>
  <c r="F5" i="134"/>
  <c r="E5" i="134"/>
  <c r="D5" i="134"/>
  <c r="C5" i="134"/>
  <c r="X4" i="134"/>
  <c r="W4" i="134"/>
  <c r="V4" i="134"/>
  <c r="U4" i="134"/>
  <c r="T4" i="134"/>
  <c r="S4" i="134"/>
  <c r="R4" i="134"/>
  <c r="Q4" i="134"/>
  <c r="P4" i="134"/>
  <c r="O4" i="134"/>
  <c r="N4" i="134"/>
  <c r="M4" i="134"/>
  <c r="L4" i="134"/>
  <c r="K4" i="134"/>
  <c r="J4" i="134"/>
  <c r="I4" i="134"/>
  <c r="H4" i="134"/>
  <c r="G4" i="134"/>
  <c r="F4" i="134"/>
  <c r="E4" i="134"/>
  <c r="D4" i="134"/>
  <c r="C4" i="134"/>
  <c r="X3" i="134"/>
  <c r="W3" i="134"/>
  <c r="V3" i="134"/>
  <c r="U3" i="134"/>
  <c r="T3" i="134"/>
  <c r="S3" i="134"/>
  <c r="R3" i="134"/>
  <c r="Q3" i="134"/>
  <c r="P3" i="134"/>
  <c r="O3" i="134"/>
  <c r="N3" i="134"/>
  <c r="M3" i="134"/>
  <c r="L3" i="134"/>
  <c r="K3" i="134"/>
  <c r="J3" i="134"/>
  <c r="I3" i="134"/>
  <c r="H3" i="134"/>
  <c r="G3" i="134"/>
  <c r="F3" i="134"/>
  <c r="E3" i="134"/>
  <c r="D3" i="134"/>
  <c r="C3" i="134"/>
  <c r="X29" i="133"/>
  <c r="W29" i="133"/>
  <c r="V29" i="133"/>
  <c r="U29" i="133"/>
  <c r="T29" i="133"/>
  <c r="S29" i="133"/>
  <c r="R29" i="133"/>
  <c r="Q29" i="133"/>
  <c r="P29" i="133"/>
  <c r="O29" i="133"/>
  <c r="N29" i="133"/>
  <c r="M29" i="133"/>
  <c r="L29" i="133"/>
  <c r="K29" i="133"/>
  <c r="J29" i="133"/>
  <c r="I29" i="133"/>
  <c r="H29" i="133"/>
  <c r="G29" i="133"/>
  <c r="F29" i="133"/>
  <c r="E29" i="133"/>
  <c r="D29" i="133"/>
  <c r="C29" i="133"/>
  <c r="X28" i="133"/>
  <c r="W28" i="133"/>
  <c r="V28" i="133"/>
  <c r="U28" i="133"/>
  <c r="T28" i="133"/>
  <c r="S28" i="133"/>
  <c r="R28" i="133"/>
  <c r="Q28" i="133"/>
  <c r="P28" i="133"/>
  <c r="O28" i="133"/>
  <c r="N28" i="133"/>
  <c r="M28" i="133"/>
  <c r="L28" i="133"/>
  <c r="K28" i="133"/>
  <c r="J28" i="133"/>
  <c r="I28" i="133"/>
  <c r="H28" i="133"/>
  <c r="G28" i="133"/>
  <c r="F28" i="133"/>
  <c r="E28" i="133"/>
  <c r="D28" i="133"/>
  <c r="C28" i="133"/>
  <c r="X27" i="133"/>
  <c r="W27" i="133"/>
  <c r="V27" i="133"/>
  <c r="U27" i="133"/>
  <c r="T27" i="133"/>
  <c r="S27" i="133"/>
  <c r="R27" i="133"/>
  <c r="Q27" i="133"/>
  <c r="P27" i="133"/>
  <c r="O27" i="133"/>
  <c r="N27" i="133"/>
  <c r="M27" i="133"/>
  <c r="L27" i="133"/>
  <c r="K27" i="133"/>
  <c r="J27" i="133"/>
  <c r="I27" i="133"/>
  <c r="H27" i="133"/>
  <c r="G27" i="133"/>
  <c r="F27" i="133"/>
  <c r="E27" i="133"/>
  <c r="D27" i="133"/>
  <c r="C27" i="133"/>
  <c r="X25" i="133"/>
  <c r="W25" i="133"/>
  <c r="V25" i="133"/>
  <c r="U25" i="133"/>
  <c r="T25" i="133"/>
  <c r="S25" i="133"/>
  <c r="R25" i="133"/>
  <c r="Q25" i="133"/>
  <c r="P25" i="133"/>
  <c r="O25" i="133"/>
  <c r="N25" i="133"/>
  <c r="M25" i="133"/>
  <c r="L25" i="133"/>
  <c r="K25" i="133"/>
  <c r="J25" i="133"/>
  <c r="I25" i="133"/>
  <c r="H25" i="133"/>
  <c r="G25" i="133"/>
  <c r="F25" i="133"/>
  <c r="E25" i="133"/>
  <c r="D25" i="133"/>
  <c r="C25" i="133"/>
  <c r="X24" i="133"/>
  <c r="W24" i="133"/>
  <c r="V24" i="133"/>
  <c r="U24" i="133"/>
  <c r="T24" i="133"/>
  <c r="S24" i="133"/>
  <c r="R24" i="133"/>
  <c r="Q24" i="133"/>
  <c r="P24" i="133"/>
  <c r="O24" i="133"/>
  <c r="N24" i="133"/>
  <c r="M24" i="133"/>
  <c r="L24" i="133"/>
  <c r="K24" i="133"/>
  <c r="J24" i="133"/>
  <c r="I24" i="133"/>
  <c r="H24" i="133"/>
  <c r="G24" i="133"/>
  <c r="F24" i="133"/>
  <c r="E24" i="133"/>
  <c r="D24" i="133"/>
  <c r="C24" i="133"/>
  <c r="X23" i="133"/>
  <c r="W23" i="133"/>
  <c r="V23" i="133"/>
  <c r="U23" i="133"/>
  <c r="T23" i="133"/>
  <c r="S23" i="133"/>
  <c r="R23" i="133"/>
  <c r="Q23" i="133"/>
  <c r="P23" i="133"/>
  <c r="O23" i="133"/>
  <c r="N23" i="133"/>
  <c r="M23" i="133"/>
  <c r="L23" i="133"/>
  <c r="K23" i="133"/>
  <c r="J23" i="133"/>
  <c r="I23" i="133"/>
  <c r="H23" i="133"/>
  <c r="G23" i="133"/>
  <c r="F23" i="133"/>
  <c r="E23" i="133"/>
  <c r="D23" i="133"/>
  <c r="C23" i="133"/>
  <c r="X20" i="133"/>
  <c r="W20" i="133"/>
  <c r="V20" i="133"/>
  <c r="U20" i="133"/>
  <c r="T20" i="133"/>
  <c r="S20" i="133"/>
  <c r="R20" i="133"/>
  <c r="Q20" i="133"/>
  <c r="P20" i="133"/>
  <c r="O20" i="133"/>
  <c r="N20" i="133"/>
  <c r="M20" i="133"/>
  <c r="L20" i="133"/>
  <c r="K20" i="133"/>
  <c r="J20" i="133"/>
  <c r="I20" i="133"/>
  <c r="H20" i="133"/>
  <c r="G20" i="133"/>
  <c r="F20" i="133"/>
  <c r="E20" i="133"/>
  <c r="D20" i="133"/>
  <c r="C20" i="133"/>
  <c r="X19" i="133"/>
  <c r="X21" i="133"/>
  <c r="W19" i="133"/>
  <c r="W21" i="133"/>
  <c r="V19" i="133"/>
  <c r="V21" i="133"/>
  <c r="U19" i="133"/>
  <c r="U21" i="133"/>
  <c r="T19" i="133"/>
  <c r="T21" i="133"/>
  <c r="S19" i="133"/>
  <c r="S21" i="133"/>
  <c r="R19" i="133"/>
  <c r="R21" i="133"/>
  <c r="Q19" i="133"/>
  <c r="Q21" i="133"/>
  <c r="P19" i="133"/>
  <c r="P21" i="133"/>
  <c r="O19" i="133"/>
  <c r="O21" i="133"/>
  <c r="N19" i="133"/>
  <c r="N21" i="133"/>
  <c r="M19" i="133"/>
  <c r="M21" i="133"/>
  <c r="L19" i="133"/>
  <c r="L21" i="133"/>
  <c r="K19" i="133"/>
  <c r="K21" i="133"/>
  <c r="J19" i="133"/>
  <c r="J21" i="133"/>
  <c r="I19" i="133"/>
  <c r="I21" i="133"/>
  <c r="H19" i="133"/>
  <c r="H21" i="133"/>
  <c r="G19" i="133"/>
  <c r="G21" i="133"/>
  <c r="F19" i="133"/>
  <c r="F21" i="133"/>
  <c r="E19" i="133"/>
  <c r="E21" i="133"/>
  <c r="D19" i="133"/>
  <c r="D21" i="133"/>
  <c r="C19" i="133"/>
  <c r="C21" i="133"/>
  <c r="X17" i="133"/>
  <c r="W17" i="133"/>
  <c r="V17" i="133"/>
  <c r="U17" i="133"/>
  <c r="T17" i="133"/>
  <c r="S17" i="133"/>
  <c r="R17" i="133"/>
  <c r="Q17" i="133"/>
  <c r="P17" i="133"/>
  <c r="O17" i="133"/>
  <c r="N17" i="133"/>
  <c r="M17" i="133"/>
  <c r="L17" i="133"/>
  <c r="K17" i="133"/>
  <c r="J17" i="133"/>
  <c r="I17" i="133"/>
  <c r="H17" i="133"/>
  <c r="G17" i="133"/>
  <c r="F17" i="133"/>
  <c r="E17" i="133"/>
  <c r="D17" i="133"/>
  <c r="C17" i="133"/>
  <c r="X16" i="133"/>
  <c r="W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D16" i="133"/>
  <c r="C16" i="133"/>
  <c r="X15" i="133"/>
  <c r="W15" i="133"/>
  <c r="V15" i="133"/>
  <c r="U15" i="133"/>
  <c r="T15" i="133"/>
  <c r="S15" i="133"/>
  <c r="R15" i="133"/>
  <c r="Q15" i="133"/>
  <c r="P15" i="133"/>
  <c r="O15" i="133"/>
  <c r="N15" i="133"/>
  <c r="M15" i="133"/>
  <c r="L15" i="133"/>
  <c r="K15" i="133"/>
  <c r="J15" i="133"/>
  <c r="I15" i="133"/>
  <c r="H15" i="133"/>
  <c r="G15" i="133"/>
  <c r="F15" i="133"/>
  <c r="E15" i="133"/>
  <c r="D15" i="133"/>
  <c r="C15" i="133"/>
  <c r="X14" i="133"/>
  <c r="W14" i="133"/>
  <c r="V14" i="133"/>
  <c r="U14" i="133"/>
  <c r="T14" i="133"/>
  <c r="S14" i="133"/>
  <c r="R14" i="133"/>
  <c r="Q14" i="133"/>
  <c r="P14" i="133"/>
  <c r="O14" i="133"/>
  <c r="N14" i="133"/>
  <c r="M14" i="133"/>
  <c r="L14" i="133"/>
  <c r="K14" i="133"/>
  <c r="J14" i="133"/>
  <c r="I14" i="133"/>
  <c r="H14" i="133"/>
  <c r="G14" i="133"/>
  <c r="F14" i="133"/>
  <c r="E14" i="133"/>
  <c r="D14" i="133"/>
  <c r="C14" i="133"/>
  <c r="X13" i="133"/>
  <c r="W13" i="133"/>
  <c r="V13" i="133"/>
  <c r="U13" i="133"/>
  <c r="T13" i="133"/>
  <c r="S13" i="133"/>
  <c r="R13" i="133"/>
  <c r="Q13" i="133"/>
  <c r="P13" i="133"/>
  <c r="O13" i="133"/>
  <c r="N13" i="133"/>
  <c r="M13" i="133"/>
  <c r="L13" i="133"/>
  <c r="K13" i="133"/>
  <c r="J13" i="133"/>
  <c r="I13" i="133"/>
  <c r="H13" i="133"/>
  <c r="G13" i="133"/>
  <c r="F13" i="133"/>
  <c r="E13" i="133"/>
  <c r="D13" i="133"/>
  <c r="C13" i="133"/>
  <c r="X12" i="133"/>
  <c r="W12" i="133"/>
  <c r="V12" i="133"/>
  <c r="U12" i="133"/>
  <c r="T12" i="133"/>
  <c r="S12" i="133"/>
  <c r="R12" i="133"/>
  <c r="Q12" i="133"/>
  <c r="P12" i="133"/>
  <c r="O12" i="133"/>
  <c r="N12" i="133"/>
  <c r="M12" i="133"/>
  <c r="L12" i="133"/>
  <c r="K12" i="133"/>
  <c r="J12" i="133"/>
  <c r="I12" i="133"/>
  <c r="H12" i="133"/>
  <c r="G12" i="133"/>
  <c r="F12" i="133"/>
  <c r="E12" i="133"/>
  <c r="D12" i="133"/>
  <c r="C12" i="133"/>
  <c r="X11" i="133"/>
  <c r="W11" i="133"/>
  <c r="V11" i="133"/>
  <c r="U11" i="133"/>
  <c r="T11" i="133"/>
  <c r="S11" i="133"/>
  <c r="R11" i="133"/>
  <c r="Q11" i="133"/>
  <c r="P11" i="133"/>
  <c r="O11" i="133"/>
  <c r="N11" i="133"/>
  <c r="M11" i="133"/>
  <c r="L11" i="133"/>
  <c r="K11" i="133"/>
  <c r="J11" i="133"/>
  <c r="I11" i="133"/>
  <c r="H11" i="133"/>
  <c r="G11" i="133"/>
  <c r="F11" i="133"/>
  <c r="E11" i="133"/>
  <c r="D11" i="133"/>
  <c r="C11" i="133"/>
  <c r="X9" i="133"/>
  <c r="W9" i="133"/>
  <c r="V9" i="133"/>
  <c r="U9" i="133"/>
  <c r="T9" i="133"/>
  <c r="S9" i="133"/>
  <c r="R9" i="133"/>
  <c r="Q9" i="133"/>
  <c r="P9" i="133"/>
  <c r="O9" i="133"/>
  <c r="N9" i="133"/>
  <c r="M9" i="133"/>
  <c r="L9" i="133"/>
  <c r="K9" i="133"/>
  <c r="J9" i="133"/>
  <c r="I9" i="133"/>
  <c r="H9" i="133"/>
  <c r="G9" i="133"/>
  <c r="F9" i="133"/>
  <c r="E9" i="133"/>
  <c r="D9" i="133"/>
  <c r="C9" i="133"/>
  <c r="X8" i="133"/>
  <c r="W8" i="133"/>
  <c r="V8" i="133"/>
  <c r="U8" i="133"/>
  <c r="T8" i="133"/>
  <c r="S8" i="133"/>
  <c r="R8" i="133"/>
  <c r="Q8" i="133"/>
  <c r="P8" i="133"/>
  <c r="O8" i="133"/>
  <c r="N8" i="133"/>
  <c r="M8" i="133"/>
  <c r="L8" i="133"/>
  <c r="K8" i="133"/>
  <c r="J8" i="133"/>
  <c r="I8" i="133"/>
  <c r="H8" i="133"/>
  <c r="G8" i="133"/>
  <c r="F8" i="133"/>
  <c r="E8" i="133"/>
  <c r="D8" i="133"/>
  <c r="C8" i="133"/>
  <c r="X7" i="133"/>
  <c r="W7" i="133"/>
  <c r="V7" i="133"/>
  <c r="U7" i="133"/>
  <c r="T7" i="133"/>
  <c r="S7" i="133"/>
  <c r="R7" i="133"/>
  <c r="Q7" i="133"/>
  <c r="P7" i="133"/>
  <c r="O7" i="133"/>
  <c r="N7" i="133"/>
  <c r="M7" i="133"/>
  <c r="L7" i="133"/>
  <c r="K7" i="133"/>
  <c r="J7" i="133"/>
  <c r="I7" i="133"/>
  <c r="H7" i="133"/>
  <c r="G7" i="133"/>
  <c r="F7" i="133"/>
  <c r="E7" i="133"/>
  <c r="D7" i="133"/>
  <c r="C7" i="133"/>
  <c r="X6" i="133"/>
  <c r="W6" i="133"/>
  <c r="V6" i="133"/>
  <c r="U6" i="133"/>
  <c r="T6" i="133"/>
  <c r="S6" i="133"/>
  <c r="R6" i="133"/>
  <c r="Q6" i="133"/>
  <c r="P6" i="133"/>
  <c r="O6" i="133"/>
  <c r="N6" i="133"/>
  <c r="M6" i="133"/>
  <c r="L6" i="133"/>
  <c r="K6" i="133"/>
  <c r="J6" i="133"/>
  <c r="I6" i="133"/>
  <c r="H6" i="133"/>
  <c r="G6" i="133"/>
  <c r="F6" i="133"/>
  <c r="E6" i="133"/>
  <c r="D6" i="133"/>
  <c r="C6" i="133"/>
  <c r="X5" i="133"/>
  <c r="W5" i="133"/>
  <c r="V5" i="133"/>
  <c r="U5" i="133"/>
  <c r="T5" i="133"/>
  <c r="S5" i="133"/>
  <c r="R5" i="133"/>
  <c r="Q5" i="133"/>
  <c r="P5" i="133"/>
  <c r="O5" i="133"/>
  <c r="N5" i="133"/>
  <c r="M5" i="133"/>
  <c r="L5" i="133"/>
  <c r="K5" i="133"/>
  <c r="J5" i="133"/>
  <c r="I5" i="133"/>
  <c r="H5" i="133"/>
  <c r="G5" i="133"/>
  <c r="F5" i="133"/>
  <c r="E5" i="133"/>
  <c r="D5" i="133"/>
  <c r="C5" i="133"/>
  <c r="X4" i="133"/>
  <c r="W4" i="133"/>
  <c r="V4" i="133"/>
  <c r="U4" i="133"/>
  <c r="T4" i="133"/>
  <c r="S4" i="133"/>
  <c r="R4" i="133"/>
  <c r="Q4" i="133"/>
  <c r="P4" i="133"/>
  <c r="O4" i="133"/>
  <c r="N4" i="133"/>
  <c r="M4" i="133"/>
  <c r="L4" i="133"/>
  <c r="K4" i="133"/>
  <c r="J4" i="133"/>
  <c r="I4" i="133"/>
  <c r="H4" i="133"/>
  <c r="G4" i="133"/>
  <c r="F4" i="133"/>
  <c r="E4" i="133"/>
  <c r="D4" i="133"/>
  <c r="C4" i="133"/>
  <c r="X3" i="133"/>
  <c r="W3" i="133"/>
  <c r="V3" i="133"/>
  <c r="U3" i="133"/>
  <c r="T3" i="133"/>
  <c r="S3" i="133"/>
  <c r="R3" i="133"/>
  <c r="Q3" i="133"/>
  <c r="P3" i="133"/>
  <c r="O3" i="133"/>
  <c r="N3" i="133"/>
  <c r="M3" i="133"/>
  <c r="L3" i="133"/>
  <c r="K3" i="133"/>
  <c r="J3" i="133"/>
  <c r="I3" i="133"/>
  <c r="H3" i="133"/>
  <c r="G3" i="133"/>
  <c r="F3" i="133"/>
  <c r="E3" i="133"/>
  <c r="D3" i="133"/>
  <c r="C3" i="133"/>
  <c r="X29" i="84"/>
  <c r="W29" i="84"/>
  <c r="V29" i="84"/>
  <c r="U29" i="84"/>
  <c r="T29" i="84"/>
  <c r="S29" i="84"/>
  <c r="R29" i="84"/>
  <c r="Q29" i="84"/>
  <c r="P29" i="84"/>
  <c r="O29" i="84"/>
  <c r="N29" i="84"/>
  <c r="M29" i="84"/>
  <c r="L29" i="84"/>
  <c r="K29" i="84"/>
  <c r="J29" i="84"/>
  <c r="I29" i="84"/>
  <c r="H29" i="84"/>
  <c r="G29" i="84"/>
  <c r="F29" i="84"/>
  <c r="E29" i="84"/>
  <c r="D29" i="84"/>
  <c r="C29" i="84"/>
  <c r="X28" i="84"/>
  <c r="W28" i="84"/>
  <c r="V28" i="84"/>
  <c r="U28" i="84"/>
  <c r="T28" i="84"/>
  <c r="S28" i="84"/>
  <c r="R28" i="84"/>
  <c r="Q28" i="84"/>
  <c r="P28" i="84"/>
  <c r="O28" i="84"/>
  <c r="N28" i="84"/>
  <c r="M28" i="84"/>
  <c r="L28" i="84"/>
  <c r="K28" i="84"/>
  <c r="J28" i="84"/>
  <c r="I28" i="84"/>
  <c r="H28" i="84"/>
  <c r="G28" i="84"/>
  <c r="F28" i="84"/>
  <c r="E28" i="84"/>
  <c r="D28" i="84"/>
  <c r="C28" i="84"/>
  <c r="X27" i="84"/>
  <c r="W27" i="84"/>
  <c r="V27" i="84"/>
  <c r="U27" i="84"/>
  <c r="T27" i="84"/>
  <c r="S27" i="84"/>
  <c r="R27" i="84"/>
  <c r="Q27" i="84"/>
  <c r="P27" i="84"/>
  <c r="O27" i="84"/>
  <c r="N27" i="84"/>
  <c r="M27" i="84"/>
  <c r="L27" i="84"/>
  <c r="K27" i="84"/>
  <c r="J27" i="84"/>
  <c r="I27" i="84"/>
  <c r="H27" i="84"/>
  <c r="G27" i="84"/>
  <c r="F27" i="84"/>
  <c r="E27" i="84"/>
  <c r="D27" i="84"/>
  <c r="C27" i="84"/>
  <c r="X25" i="84"/>
  <c r="W25" i="84"/>
  <c r="V25" i="84"/>
  <c r="U25" i="84"/>
  <c r="T25" i="84"/>
  <c r="S25" i="84"/>
  <c r="R25" i="84"/>
  <c r="Q25" i="84"/>
  <c r="P25" i="84"/>
  <c r="O25" i="84"/>
  <c r="N25" i="84"/>
  <c r="M25" i="84"/>
  <c r="L25" i="84"/>
  <c r="K25" i="84"/>
  <c r="J25" i="84"/>
  <c r="I25" i="84"/>
  <c r="H25" i="84"/>
  <c r="G25" i="84"/>
  <c r="F25" i="84"/>
  <c r="E25" i="84"/>
  <c r="D25" i="84"/>
  <c r="C25" i="84"/>
  <c r="X24" i="84"/>
  <c r="W24" i="84"/>
  <c r="V24" i="84"/>
  <c r="U24" i="84"/>
  <c r="T24" i="84"/>
  <c r="S24" i="84"/>
  <c r="R24" i="84"/>
  <c r="Q24" i="84"/>
  <c r="P24" i="84"/>
  <c r="O24" i="84"/>
  <c r="N24" i="84"/>
  <c r="M24" i="84"/>
  <c r="L24" i="84"/>
  <c r="K24" i="84"/>
  <c r="J24" i="84"/>
  <c r="I24" i="84"/>
  <c r="H24" i="84"/>
  <c r="G24" i="84"/>
  <c r="F24" i="84"/>
  <c r="E24" i="84"/>
  <c r="D24" i="84"/>
  <c r="C24" i="84"/>
  <c r="X23" i="84"/>
  <c r="W23" i="84"/>
  <c r="V23" i="84"/>
  <c r="U23" i="84"/>
  <c r="T23" i="84"/>
  <c r="S23" i="84"/>
  <c r="R23" i="84"/>
  <c r="Q23" i="84"/>
  <c r="P23" i="84"/>
  <c r="O23" i="84"/>
  <c r="N23" i="84"/>
  <c r="M23" i="84"/>
  <c r="L23" i="84"/>
  <c r="K23" i="84"/>
  <c r="J23" i="84"/>
  <c r="I23" i="84"/>
  <c r="H23" i="84"/>
  <c r="G23" i="84"/>
  <c r="F23" i="84"/>
  <c r="E23" i="84"/>
  <c r="D23" i="84"/>
  <c r="C23" i="84"/>
  <c r="X20" i="84"/>
  <c r="W20" i="84"/>
  <c r="V20" i="84"/>
  <c r="U20" i="84"/>
  <c r="T20" i="84"/>
  <c r="S20" i="84"/>
  <c r="R20" i="84"/>
  <c r="Q20" i="84"/>
  <c r="P20" i="84"/>
  <c r="O20" i="84"/>
  <c r="N20" i="84"/>
  <c r="M20" i="84"/>
  <c r="L20" i="84"/>
  <c r="K20" i="84"/>
  <c r="J20" i="84"/>
  <c r="I20" i="84"/>
  <c r="H20" i="84"/>
  <c r="G20" i="84"/>
  <c r="F20" i="84"/>
  <c r="E20" i="84"/>
  <c r="D20" i="84"/>
  <c r="C20" i="84"/>
  <c r="X19" i="84"/>
  <c r="X21" i="84"/>
  <c r="W19" i="84"/>
  <c r="W21" i="84"/>
  <c r="V19" i="84"/>
  <c r="V21" i="84"/>
  <c r="U19" i="84"/>
  <c r="U21" i="84"/>
  <c r="T19" i="84"/>
  <c r="T21" i="84"/>
  <c r="S19" i="84"/>
  <c r="S21" i="84"/>
  <c r="R19" i="84"/>
  <c r="R21" i="84"/>
  <c r="Q19" i="84"/>
  <c r="Q21" i="84"/>
  <c r="P19" i="84"/>
  <c r="P21" i="84"/>
  <c r="O19" i="84"/>
  <c r="O21" i="84"/>
  <c r="N19" i="84"/>
  <c r="N21" i="84"/>
  <c r="M19" i="84"/>
  <c r="M21" i="84"/>
  <c r="L19" i="84"/>
  <c r="L21" i="84"/>
  <c r="K19" i="84"/>
  <c r="K21" i="84"/>
  <c r="J19" i="84"/>
  <c r="J21" i="84"/>
  <c r="I19" i="84"/>
  <c r="I21" i="84"/>
  <c r="H19" i="84"/>
  <c r="H21" i="84"/>
  <c r="G19" i="84"/>
  <c r="G21" i="84"/>
  <c r="F19" i="84"/>
  <c r="F21" i="84"/>
  <c r="E19" i="84"/>
  <c r="E21" i="84"/>
  <c r="D19" i="84"/>
  <c r="D21" i="84"/>
  <c r="C19" i="84"/>
  <c r="C21" i="84"/>
  <c r="X17" i="84"/>
  <c r="W17" i="84"/>
  <c r="V17" i="84"/>
  <c r="U17" i="84"/>
  <c r="T17" i="84"/>
  <c r="S17" i="84"/>
  <c r="R17" i="84"/>
  <c r="Q17" i="84"/>
  <c r="P17" i="84"/>
  <c r="O17" i="84"/>
  <c r="N17" i="84"/>
  <c r="M17" i="84"/>
  <c r="L17" i="84"/>
  <c r="K17" i="84"/>
  <c r="J17" i="84"/>
  <c r="I17" i="84"/>
  <c r="H17" i="84"/>
  <c r="G17" i="84"/>
  <c r="F17" i="84"/>
  <c r="E17" i="84"/>
  <c r="D17" i="84"/>
  <c r="C17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C16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H15" i="84"/>
  <c r="G15" i="84"/>
  <c r="F15" i="84"/>
  <c r="E15" i="84"/>
  <c r="D15" i="84"/>
  <c r="C15" i="84"/>
  <c r="X14" i="84"/>
  <c r="W14" i="84"/>
  <c r="V14" i="84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H14" i="84"/>
  <c r="G14" i="84"/>
  <c r="F14" i="84"/>
  <c r="E14" i="84"/>
  <c r="D14" i="84"/>
  <c r="C14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G13" i="84"/>
  <c r="F13" i="84"/>
  <c r="E13" i="84"/>
  <c r="D13" i="84"/>
  <c r="C13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H12" i="84"/>
  <c r="G12" i="84"/>
  <c r="F12" i="84"/>
  <c r="E12" i="84"/>
  <c r="D12" i="84"/>
  <c r="C12" i="84"/>
  <c r="X11" i="84"/>
  <c r="W11" i="84"/>
  <c r="V11" i="84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H11" i="84"/>
  <c r="G11" i="84"/>
  <c r="F11" i="84"/>
  <c r="E11" i="84"/>
  <c r="D11" i="84"/>
  <c r="C11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H9" i="84"/>
  <c r="G9" i="84"/>
  <c r="F9" i="84"/>
  <c r="E9" i="84"/>
  <c r="D9" i="84"/>
  <c r="C9" i="84"/>
  <c r="X8" i="84"/>
  <c r="W8" i="84"/>
  <c r="V8" i="84"/>
  <c r="U8" i="84"/>
  <c r="T8" i="84"/>
  <c r="S8" i="84"/>
  <c r="R8" i="84"/>
  <c r="Q8" i="84"/>
  <c r="P8" i="84"/>
  <c r="O8" i="84"/>
  <c r="N8" i="84"/>
  <c r="M8" i="84"/>
  <c r="L8" i="84"/>
  <c r="K8" i="84"/>
  <c r="J8" i="84"/>
  <c r="I8" i="84"/>
  <c r="H8" i="84"/>
  <c r="G8" i="84"/>
  <c r="F8" i="84"/>
  <c r="E8" i="84"/>
  <c r="D8" i="84"/>
  <c r="C8" i="84"/>
  <c r="X7" i="84"/>
  <c r="W7" i="84"/>
  <c r="V7" i="84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H7" i="84"/>
  <c r="G7" i="84"/>
  <c r="F7" i="84"/>
  <c r="E7" i="84"/>
  <c r="D7" i="84"/>
  <c r="C7" i="84"/>
  <c r="X6" i="84"/>
  <c r="W6" i="84"/>
  <c r="V6" i="84"/>
  <c r="U6" i="84"/>
  <c r="T6" i="84"/>
  <c r="S6" i="84"/>
  <c r="R6" i="84"/>
  <c r="Q6" i="84"/>
  <c r="P6" i="84"/>
  <c r="O6" i="84"/>
  <c r="N6" i="84"/>
  <c r="M6" i="84"/>
  <c r="L6" i="84"/>
  <c r="K6" i="84"/>
  <c r="J6" i="84"/>
  <c r="I6" i="84"/>
  <c r="H6" i="84"/>
  <c r="G6" i="84"/>
  <c r="F6" i="84"/>
  <c r="E6" i="84"/>
  <c r="D6" i="84"/>
  <c r="C6" i="84"/>
  <c r="X5" i="84"/>
  <c r="W5" i="84"/>
  <c r="V5" i="84"/>
  <c r="U5" i="84"/>
  <c r="T5" i="84"/>
  <c r="S5" i="84"/>
  <c r="R5" i="84"/>
  <c r="Q5" i="84"/>
  <c r="P5" i="84"/>
  <c r="O5" i="84"/>
  <c r="N5" i="84"/>
  <c r="M5" i="84"/>
  <c r="L5" i="84"/>
  <c r="K5" i="84"/>
  <c r="J5" i="84"/>
  <c r="I5" i="84"/>
  <c r="H5" i="84"/>
  <c r="G5" i="84"/>
  <c r="F5" i="84"/>
  <c r="E5" i="84"/>
  <c r="D5" i="84"/>
  <c r="C5" i="84"/>
  <c r="X4" i="84"/>
  <c r="W4" i="84"/>
  <c r="V4" i="84"/>
  <c r="U4" i="84"/>
  <c r="T4" i="84"/>
  <c r="S4" i="84"/>
  <c r="R4" i="84"/>
  <c r="Q4" i="84"/>
  <c r="P4" i="84"/>
  <c r="O4" i="84"/>
  <c r="N4" i="84"/>
  <c r="M4" i="84"/>
  <c r="L4" i="84"/>
  <c r="K4" i="84"/>
  <c r="J4" i="84"/>
  <c r="I4" i="84"/>
  <c r="H4" i="84"/>
  <c r="G4" i="84"/>
  <c r="F4" i="84"/>
  <c r="E4" i="84"/>
  <c r="D4" i="84"/>
  <c r="C4" i="84"/>
  <c r="X3" i="84"/>
  <c r="W3" i="84"/>
  <c r="V3" i="84"/>
  <c r="U3" i="84"/>
  <c r="T3" i="84"/>
  <c r="S3" i="84"/>
  <c r="R3" i="84"/>
  <c r="Q3" i="84"/>
  <c r="P3" i="84"/>
  <c r="O3" i="84"/>
  <c r="N3" i="84"/>
  <c r="M3" i="84"/>
  <c r="L3" i="84"/>
  <c r="K3" i="84"/>
  <c r="J3" i="84"/>
  <c r="I3" i="84"/>
  <c r="H3" i="84"/>
  <c r="G3" i="84"/>
  <c r="F3" i="84"/>
  <c r="E3" i="84"/>
  <c r="D3" i="84"/>
  <c r="C3" i="84"/>
  <c r="X29" i="83"/>
  <c r="W29" i="83"/>
  <c r="V29" i="83"/>
  <c r="U29" i="83"/>
  <c r="T29" i="83"/>
  <c r="S29" i="83"/>
  <c r="R29" i="83"/>
  <c r="Q29" i="83"/>
  <c r="P29" i="83"/>
  <c r="O29" i="83"/>
  <c r="N29" i="83"/>
  <c r="M29" i="83"/>
  <c r="L29" i="83"/>
  <c r="K29" i="83"/>
  <c r="J29" i="83"/>
  <c r="I29" i="83"/>
  <c r="H29" i="83"/>
  <c r="G29" i="83"/>
  <c r="F29" i="83"/>
  <c r="E29" i="83"/>
  <c r="D29" i="83"/>
  <c r="C29" i="83"/>
  <c r="X28" i="83"/>
  <c r="W28" i="83"/>
  <c r="V28" i="83"/>
  <c r="U28" i="83"/>
  <c r="T28" i="83"/>
  <c r="S28" i="83"/>
  <c r="R28" i="83"/>
  <c r="Q28" i="83"/>
  <c r="P28" i="83"/>
  <c r="O28" i="83"/>
  <c r="N28" i="83"/>
  <c r="M28" i="83"/>
  <c r="L28" i="83"/>
  <c r="K28" i="83"/>
  <c r="J28" i="83"/>
  <c r="I28" i="83"/>
  <c r="H28" i="83"/>
  <c r="G28" i="83"/>
  <c r="F28" i="83"/>
  <c r="E28" i="83"/>
  <c r="D28" i="83"/>
  <c r="C28" i="83"/>
  <c r="X27" i="83"/>
  <c r="W27" i="83"/>
  <c r="V27" i="83"/>
  <c r="U27" i="83"/>
  <c r="T27" i="83"/>
  <c r="S27" i="83"/>
  <c r="R27" i="83"/>
  <c r="Q27" i="83"/>
  <c r="P27" i="83"/>
  <c r="O27" i="83"/>
  <c r="N27" i="83"/>
  <c r="M27" i="83"/>
  <c r="L27" i="83"/>
  <c r="K27" i="83"/>
  <c r="J27" i="83"/>
  <c r="I27" i="83"/>
  <c r="H27" i="83"/>
  <c r="G27" i="83"/>
  <c r="F27" i="83"/>
  <c r="E27" i="83"/>
  <c r="D27" i="83"/>
  <c r="C27" i="83"/>
  <c r="X25" i="83"/>
  <c r="W25" i="83"/>
  <c r="V25" i="83"/>
  <c r="U25" i="83"/>
  <c r="T25" i="83"/>
  <c r="S25" i="83"/>
  <c r="R25" i="83"/>
  <c r="Q25" i="83"/>
  <c r="P25" i="83"/>
  <c r="O25" i="83"/>
  <c r="N25" i="83"/>
  <c r="M25" i="83"/>
  <c r="L25" i="83"/>
  <c r="K25" i="83"/>
  <c r="J25" i="83"/>
  <c r="I25" i="83"/>
  <c r="H25" i="83"/>
  <c r="G25" i="83"/>
  <c r="F25" i="83"/>
  <c r="E25" i="83"/>
  <c r="D25" i="83"/>
  <c r="C25" i="83"/>
  <c r="X24" i="83"/>
  <c r="W24" i="83"/>
  <c r="V24" i="83"/>
  <c r="U24" i="83"/>
  <c r="T24" i="83"/>
  <c r="S24" i="83"/>
  <c r="R24" i="83"/>
  <c r="Q24" i="83"/>
  <c r="P24" i="83"/>
  <c r="O24" i="83"/>
  <c r="N24" i="83"/>
  <c r="M24" i="83"/>
  <c r="L24" i="83"/>
  <c r="K24" i="83"/>
  <c r="J24" i="83"/>
  <c r="I24" i="83"/>
  <c r="H24" i="83"/>
  <c r="G24" i="83"/>
  <c r="F24" i="83"/>
  <c r="E24" i="83"/>
  <c r="D24" i="83"/>
  <c r="C24" i="83"/>
  <c r="X23" i="83"/>
  <c r="W23" i="83"/>
  <c r="V23" i="83"/>
  <c r="U23" i="83"/>
  <c r="T23" i="83"/>
  <c r="S23" i="83"/>
  <c r="R23" i="83"/>
  <c r="Q23" i="83"/>
  <c r="P23" i="83"/>
  <c r="O23" i="83"/>
  <c r="N23" i="83"/>
  <c r="M23" i="83"/>
  <c r="L23" i="83"/>
  <c r="K23" i="83"/>
  <c r="J23" i="83"/>
  <c r="I23" i="83"/>
  <c r="H23" i="83"/>
  <c r="G23" i="83"/>
  <c r="F23" i="83"/>
  <c r="E23" i="83"/>
  <c r="D23" i="83"/>
  <c r="C23" i="83"/>
  <c r="X20" i="83"/>
  <c r="W20" i="83"/>
  <c r="V20" i="83"/>
  <c r="U20" i="83"/>
  <c r="T20" i="83"/>
  <c r="S20" i="83"/>
  <c r="R20" i="83"/>
  <c r="Q20" i="83"/>
  <c r="P20" i="83"/>
  <c r="O20" i="83"/>
  <c r="N20" i="83"/>
  <c r="M20" i="83"/>
  <c r="L20" i="83"/>
  <c r="K20" i="83"/>
  <c r="J20" i="83"/>
  <c r="I20" i="83"/>
  <c r="H20" i="83"/>
  <c r="G20" i="83"/>
  <c r="F20" i="83"/>
  <c r="E20" i="83"/>
  <c r="D20" i="83"/>
  <c r="C20" i="83"/>
  <c r="X19" i="83"/>
  <c r="X21" i="83"/>
  <c r="W19" i="83"/>
  <c r="W21" i="83"/>
  <c r="V19" i="83"/>
  <c r="V21" i="83"/>
  <c r="U19" i="83"/>
  <c r="U21" i="83"/>
  <c r="T19" i="83"/>
  <c r="T21" i="83"/>
  <c r="S19" i="83"/>
  <c r="S21" i="83"/>
  <c r="R19" i="83"/>
  <c r="R21" i="83"/>
  <c r="Q19" i="83"/>
  <c r="Q21" i="83"/>
  <c r="P19" i="83"/>
  <c r="P21" i="83"/>
  <c r="O19" i="83"/>
  <c r="O21" i="83"/>
  <c r="N19" i="83"/>
  <c r="N21" i="83"/>
  <c r="M19" i="83"/>
  <c r="M21" i="83"/>
  <c r="L19" i="83"/>
  <c r="L21" i="83"/>
  <c r="K19" i="83"/>
  <c r="K21" i="83"/>
  <c r="J19" i="83"/>
  <c r="J21" i="83"/>
  <c r="I19" i="83"/>
  <c r="I21" i="83"/>
  <c r="H19" i="83"/>
  <c r="H21" i="83"/>
  <c r="G19" i="83"/>
  <c r="G21" i="83"/>
  <c r="F19" i="83"/>
  <c r="F21" i="83"/>
  <c r="E19" i="83"/>
  <c r="E21" i="83"/>
  <c r="D19" i="83"/>
  <c r="D21" i="83"/>
  <c r="C19" i="83"/>
  <c r="C21" i="83"/>
  <c r="X17" i="83"/>
  <c r="W17" i="83"/>
  <c r="V17" i="83"/>
  <c r="U17" i="83"/>
  <c r="T17" i="83"/>
  <c r="S17" i="83"/>
  <c r="R17" i="83"/>
  <c r="Q17" i="83"/>
  <c r="P17" i="83"/>
  <c r="O17" i="83"/>
  <c r="N17" i="83"/>
  <c r="M17" i="83"/>
  <c r="L17" i="83"/>
  <c r="K17" i="83"/>
  <c r="J17" i="83"/>
  <c r="I17" i="83"/>
  <c r="H17" i="83"/>
  <c r="G17" i="83"/>
  <c r="F17" i="83"/>
  <c r="E17" i="83"/>
  <c r="D17" i="83"/>
  <c r="C17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C16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H15" i="83"/>
  <c r="G15" i="83"/>
  <c r="F15" i="83"/>
  <c r="E15" i="83"/>
  <c r="D15" i="83"/>
  <c r="C15" i="83"/>
  <c r="X14" i="83"/>
  <c r="W14" i="83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H14" i="83"/>
  <c r="G14" i="83"/>
  <c r="F14" i="83"/>
  <c r="E14" i="83"/>
  <c r="D14" i="83"/>
  <c r="C14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H13" i="83"/>
  <c r="G13" i="83"/>
  <c r="F13" i="83"/>
  <c r="E13" i="83"/>
  <c r="D13" i="83"/>
  <c r="C13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H12" i="83"/>
  <c r="G12" i="83"/>
  <c r="F12" i="83"/>
  <c r="E12" i="83"/>
  <c r="D12" i="83"/>
  <c r="C12" i="83"/>
  <c r="X11" i="83"/>
  <c r="W11" i="83"/>
  <c r="V11" i="83"/>
  <c r="U11" i="83"/>
  <c r="T11" i="83"/>
  <c r="S11" i="83"/>
  <c r="R11" i="83"/>
  <c r="Q11" i="83"/>
  <c r="P11" i="83"/>
  <c r="O11" i="83"/>
  <c r="N11" i="83"/>
  <c r="M11" i="83"/>
  <c r="L11" i="83"/>
  <c r="K11" i="83"/>
  <c r="J11" i="83"/>
  <c r="I11" i="83"/>
  <c r="H11" i="83"/>
  <c r="G11" i="83"/>
  <c r="F11" i="83"/>
  <c r="E11" i="83"/>
  <c r="D11" i="83"/>
  <c r="C11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H9" i="83"/>
  <c r="G9" i="83"/>
  <c r="F9" i="83"/>
  <c r="E9" i="83"/>
  <c r="D9" i="83"/>
  <c r="C9" i="83"/>
  <c r="X8" i="83"/>
  <c r="W8" i="83"/>
  <c r="V8" i="83"/>
  <c r="U8" i="83"/>
  <c r="T8" i="83"/>
  <c r="S8" i="83"/>
  <c r="R8" i="83"/>
  <c r="Q8" i="83"/>
  <c r="P8" i="83"/>
  <c r="O8" i="83"/>
  <c r="N8" i="83"/>
  <c r="M8" i="83"/>
  <c r="L8" i="83"/>
  <c r="K8" i="83"/>
  <c r="J8" i="83"/>
  <c r="I8" i="83"/>
  <c r="H8" i="83"/>
  <c r="G8" i="83"/>
  <c r="F8" i="83"/>
  <c r="E8" i="83"/>
  <c r="D8" i="83"/>
  <c r="C8" i="83"/>
  <c r="X7" i="83"/>
  <c r="W7" i="83"/>
  <c r="V7" i="83"/>
  <c r="U7" i="83"/>
  <c r="T7" i="83"/>
  <c r="S7" i="83"/>
  <c r="R7" i="83"/>
  <c r="Q7" i="83"/>
  <c r="P7" i="83"/>
  <c r="O7" i="83"/>
  <c r="N7" i="83"/>
  <c r="M7" i="83"/>
  <c r="L7" i="83"/>
  <c r="K7" i="83"/>
  <c r="J7" i="83"/>
  <c r="I7" i="83"/>
  <c r="H7" i="83"/>
  <c r="G7" i="83"/>
  <c r="F7" i="83"/>
  <c r="E7" i="83"/>
  <c r="D7" i="83"/>
  <c r="C7" i="83"/>
  <c r="X6" i="83"/>
  <c r="W6" i="83"/>
  <c r="V6" i="83"/>
  <c r="U6" i="83"/>
  <c r="T6" i="83"/>
  <c r="S6" i="83"/>
  <c r="R6" i="83"/>
  <c r="Q6" i="83"/>
  <c r="P6" i="83"/>
  <c r="O6" i="83"/>
  <c r="N6" i="83"/>
  <c r="M6" i="83"/>
  <c r="L6" i="83"/>
  <c r="K6" i="83"/>
  <c r="J6" i="83"/>
  <c r="I6" i="83"/>
  <c r="H6" i="83"/>
  <c r="G6" i="83"/>
  <c r="F6" i="83"/>
  <c r="E6" i="83"/>
  <c r="D6" i="83"/>
  <c r="C6" i="83"/>
  <c r="X5" i="83"/>
  <c r="W5" i="83"/>
  <c r="V5" i="83"/>
  <c r="U5" i="83"/>
  <c r="T5" i="83"/>
  <c r="S5" i="83"/>
  <c r="R5" i="83"/>
  <c r="Q5" i="83"/>
  <c r="P5" i="83"/>
  <c r="O5" i="83"/>
  <c r="N5" i="83"/>
  <c r="M5" i="83"/>
  <c r="L5" i="83"/>
  <c r="K5" i="83"/>
  <c r="J5" i="83"/>
  <c r="I5" i="83"/>
  <c r="H5" i="83"/>
  <c r="G5" i="83"/>
  <c r="F5" i="83"/>
  <c r="E5" i="83"/>
  <c r="D5" i="83"/>
  <c r="C5" i="83"/>
  <c r="X4" i="83"/>
  <c r="W4" i="83"/>
  <c r="V4" i="83"/>
  <c r="U4" i="83"/>
  <c r="T4" i="83"/>
  <c r="S4" i="83"/>
  <c r="R4" i="83"/>
  <c r="Q4" i="83"/>
  <c r="P4" i="83"/>
  <c r="O4" i="83"/>
  <c r="N4" i="83"/>
  <c r="M4" i="83"/>
  <c r="L4" i="83"/>
  <c r="K4" i="83"/>
  <c r="J4" i="83"/>
  <c r="I4" i="83"/>
  <c r="H4" i="83"/>
  <c r="G4" i="83"/>
  <c r="F4" i="83"/>
  <c r="E4" i="83"/>
  <c r="D4" i="83"/>
  <c r="C4" i="83"/>
  <c r="X3" i="83"/>
  <c r="W3" i="83"/>
  <c r="V3" i="83"/>
  <c r="U3" i="83"/>
  <c r="T3" i="83"/>
  <c r="S3" i="83"/>
  <c r="R3" i="83"/>
  <c r="Q3" i="83"/>
  <c r="P3" i="83"/>
  <c r="O3" i="83"/>
  <c r="N3" i="83"/>
  <c r="M3" i="83"/>
  <c r="L3" i="83"/>
  <c r="K3" i="83"/>
  <c r="J3" i="83"/>
  <c r="I3" i="83"/>
  <c r="H3" i="83"/>
  <c r="G3" i="83"/>
  <c r="F3" i="83"/>
  <c r="E3" i="83"/>
  <c r="D3" i="83"/>
  <c r="C3" i="83"/>
  <c r="X29" i="73"/>
  <c r="W29" i="73"/>
  <c r="V29" i="73"/>
  <c r="U29" i="73"/>
  <c r="T29" i="73"/>
  <c r="S29" i="73"/>
  <c r="R29" i="73"/>
  <c r="Q29" i="73"/>
  <c r="P29" i="73"/>
  <c r="O29" i="73"/>
  <c r="N29" i="73"/>
  <c r="M29" i="73"/>
  <c r="L29" i="73"/>
  <c r="K29" i="73"/>
  <c r="J29" i="73"/>
  <c r="I29" i="73"/>
  <c r="H29" i="73"/>
  <c r="G29" i="73"/>
  <c r="F29" i="73"/>
  <c r="E29" i="73"/>
  <c r="D29" i="73"/>
  <c r="C29" i="73"/>
  <c r="X28" i="73"/>
  <c r="W28" i="73"/>
  <c r="V28" i="73"/>
  <c r="U28" i="73"/>
  <c r="T28" i="73"/>
  <c r="S28" i="73"/>
  <c r="R28" i="73"/>
  <c r="Q28" i="73"/>
  <c r="P28" i="73"/>
  <c r="O28" i="73"/>
  <c r="N28" i="73"/>
  <c r="M28" i="73"/>
  <c r="L28" i="73"/>
  <c r="K28" i="73"/>
  <c r="J28" i="73"/>
  <c r="I28" i="73"/>
  <c r="H28" i="73"/>
  <c r="G28" i="73"/>
  <c r="F28" i="73"/>
  <c r="E28" i="73"/>
  <c r="D28" i="73"/>
  <c r="C28" i="73"/>
  <c r="X27" i="73"/>
  <c r="W27" i="73"/>
  <c r="V27" i="73"/>
  <c r="U27" i="73"/>
  <c r="T27" i="73"/>
  <c r="S27" i="73"/>
  <c r="R27" i="73"/>
  <c r="Q27" i="73"/>
  <c r="P27" i="73"/>
  <c r="O27" i="73"/>
  <c r="N27" i="73"/>
  <c r="M27" i="73"/>
  <c r="L27" i="73"/>
  <c r="K27" i="73"/>
  <c r="J27" i="73"/>
  <c r="I27" i="73"/>
  <c r="H27" i="73"/>
  <c r="G27" i="73"/>
  <c r="F27" i="73"/>
  <c r="E27" i="73"/>
  <c r="D27" i="73"/>
  <c r="C27" i="73"/>
  <c r="X25" i="73"/>
  <c r="W25" i="73"/>
  <c r="V25" i="73"/>
  <c r="U25" i="73"/>
  <c r="T25" i="73"/>
  <c r="S25" i="73"/>
  <c r="R25" i="73"/>
  <c r="Q25" i="73"/>
  <c r="P25" i="73"/>
  <c r="O25" i="73"/>
  <c r="N25" i="73"/>
  <c r="M25" i="73"/>
  <c r="L25" i="73"/>
  <c r="K25" i="73"/>
  <c r="J25" i="73"/>
  <c r="I25" i="73"/>
  <c r="H25" i="73"/>
  <c r="G25" i="73"/>
  <c r="F25" i="73"/>
  <c r="E25" i="73"/>
  <c r="D25" i="73"/>
  <c r="C25" i="73"/>
  <c r="X24" i="73"/>
  <c r="W24" i="73"/>
  <c r="V24" i="73"/>
  <c r="U24" i="73"/>
  <c r="T24" i="73"/>
  <c r="S24" i="73"/>
  <c r="R24" i="73"/>
  <c r="Q24" i="73"/>
  <c r="P24" i="73"/>
  <c r="O24" i="73"/>
  <c r="N24" i="73"/>
  <c r="M24" i="73"/>
  <c r="L24" i="73"/>
  <c r="K24" i="73"/>
  <c r="J24" i="73"/>
  <c r="I24" i="73"/>
  <c r="H24" i="73"/>
  <c r="G24" i="73"/>
  <c r="F24" i="73"/>
  <c r="E24" i="73"/>
  <c r="D24" i="73"/>
  <c r="C24" i="73"/>
  <c r="X23" i="73"/>
  <c r="W23" i="73"/>
  <c r="V23" i="73"/>
  <c r="U23" i="73"/>
  <c r="T23" i="73"/>
  <c r="S23" i="73"/>
  <c r="R23" i="73"/>
  <c r="Q23" i="73"/>
  <c r="P23" i="73"/>
  <c r="O23" i="73"/>
  <c r="N23" i="73"/>
  <c r="M23" i="73"/>
  <c r="L23" i="73"/>
  <c r="K23" i="73"/>
  <c r="J23" i="73"/>
  <c r="I23" i="73"/>
  <c r="H23" i="73"/>
  <c r="G23" i="73"/>
  <c r="F23" i="73"/>
  <c r="E23" i="73"/>
  <c r="D23" i="73"/>
  <c r="C23" i="73"/>
  <c r="X20" i="73"/>
  <c r="W20" i="73"/>
  <c r="V20" i="73"/>
  <c r="U20" i="73"/>
  <c r="T20" i="73"/>
  <c r="S20" i="73"/>
  <c r="R20" i="73"/>
  <c r="Q20" i="73"/>
  <c r="P20" i="73"/>
  <c r="O20" i="73"/>
  <c r="N20" i="73"/>
  <c r="M20" i="73"/>
  <c r="L20" i="73"/>
  <c r="K20" i="73"/>
  <c r="J20" i="73"/>
  <c r="I20" i="73"/>
  <c r="H20" i="73"/>
  <c r="G20" i="73"/>
  <c r="F20" i="73"/>
  <c r="E20" i="73"/>
  <c r="D20" i="73"/>
  <c r="C20" i="73"/>
  <c r="X19" i="73"/>
  <c r="X21" i="73"/>
  <c r="W19" i="73"/>
  <c r="W21" i="73"/>
  <c r="V19" i="73"/>
  <c r="V21" i="73"/>
  <c r="U19" i="73"/>
  <c r="U21" i="73"/>
  <c r="T19" i="73"/>
  <c r="T21" i="73"/>
  <c r="S19" i="73"/>
  <c r="S21" i="73"/>
  <c r="R19" i="73"/>
  <c r="R21" i="73"/>
  <c r="Q19" i="73"/>
  <c r="Q21" i="73"/>
  <c r="P19" i="73"/>
  <c r="P21" i="73"/>
  <c r="O19" i="73"/>
  <c r="O21" i="73"/>
  <c r="N19" i="73"/>
  <c r="N21" i="73"/>
  <c r="M19" i="73"/>
  <c r="M21" i="73"/>
  <c r="L19" i="73"/>
  <c r="L21" i="73"/>
  <c r="K19" i="73"/>
  <c r="K21" i="73"/>
  <c r="J19" i="73"/>
  <c r="J21" i="73"/>
  <c r="I19" i="73"/>
  <c r="I21" i="73"/>
  <c r="H19" i="73"/>
  <c r="H21" i="73"/>
  <c r="G19" i="73"/>
  <c r="G21" i="73"/>
  <c r="F19" i="73"/>
  <c r="F21" i="73"/>
  <c r="E19" i="73"/>
  <c r="E21" i="73"/>
  <c r="D19" i="73"/>
  <c r="D21" i="73"/>
  <c r="C19" i="73"/>
  <c r="C21" i="73"/>
  <c r="X17" i="73"/>
  <c r="W17" i="73"/>
  <c r="V17" i="73"/>
  <c r="U17" i="73"/>
  <c r="T17" i="73"/>
  <c r="S17" i="73"/>
  <c r="R17" i="73"/>
  <c r="Q17" i="73"/>
  <c r="P17" i="73"/>
  <c r="O17" i="73"/>
  <c r="N17" i="73"/>
  <c r="M17" i="73"/>
  <c r="L17" i="73"/>
  <c r="K17" i="73"/>
  <c r="J17" i="73"/>
  <c r="I17" i="73"/>
  <c r="H17" i="73"/>
  <c r="G17" i="73"/>
  <c r="F17" i="73"/>
  <c r="E17" i="73"/>
  <c r="D17" i="73"/>
  <c r="C17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H16" i="73"/>
  <c r="G16" i="73"/>
  <c r="F16" i="73"/>
  <c r="E16" i="73"/>
  <c r="D16" i="73"/>
  <c r="C16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H15" i="73"/>
  <c r="G15" i="73"/>
  <c r="F15" i="73"/>
  <c r="E15" i="73"/>
  <c r="D15" i="73"/>
  <c r="C15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H14" i="73"/>
  <c r="G14" i="73"/>
  <c r="F14" i="73"/>
  <c r="E14" i="73"/>
  <c r="D14" i="73"/>
  <c r="C14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H13" i="73"/>
  <c r="G13" i="73"/>
  <c r="F13" i="73"/>
  <c r="E13" i="73"/>
  <c r="D13" i="73"/>
  <c r="C13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H12" i="73"/>
  <c r="G12" i="73"/>
  <c r="F12" i="73"/>
  <c r="E12" i="73"/>
  <c r="D12" i="73"/>
  <c r="C12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H11" i="73"/>
  <c r="G11" i="73"/>
  <c r="F11" i="73"/>
  <c r="E11" i="73"/>
  <c r="D11" i="73"/>
  <c r="C11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G9" i="73"/>
  <c r="F9" i="73"/>
  <c r="E9" i="73"/>
  <c r="D9" i="73"/>
  <c r="C9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H8" i="73"/>
  <c r="G8" i="73"/>
  <c r="F8" i="73"/>
  <c r="E8" i="73"/>
  <c r="D8" i="73"/>
  <c r="C8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H7" i="73"/>
  <c r="G7" i="73"/>
  <c r="F7" i="73"/>
  <c r="E7" i="73"/>
  <c r="D7" i="73"/>
  <c r="C7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H6" i="73"/>
  <c r="G6" i="73"/>
  <c r="F6" i="73"/>
  <c r="E6" i="73"/>
  <c r="D6" i="73"/>
  <c r="C6" i="73"/>
  <c r="X5" i="73"/>
  <c r="W5" i="73"/>
  <c r="V5" i="73"/>
  <c r="U5" i="73"/>
  <c r="T5" i="73"/>
  <c r="S5" i="73"/>
  <c r="R5" i="73"/>
  <c r="Q5" i="73"/>
  <c r="P5" i="73"/>
  <c r="O5" i="73"/>
  <c r="N5" i="73"/>
  <c r="M5" i="73"/>
  <c r="L5" i="73"/>
  <c r="K5" i="73"/>
  <c r="J5" i="73"/>
  <c r="I5" i="73"/>
  <c r="H5" i="73"/>
  <c r="G5" i="73"/>
  <c r="F5" i="73"/>
  <c r="E5" i="73"/>
  <c r="D5" i="73"/>
  <c r="C5" i="73"/>
  <c r="X4" i="73"/>
  <c r="W4" i="73"/>
  <c r="V4" i="73"/>
  <c r="U4" i="73"/>
  <c r="T4" i="73"/>
  <c r="S4" i="73"/>
  <c r="R4" i="73"/>
  <c r="Q4" i="73"/>
  <c r="P4" i="73"/>
  <c r="O4" i="73"/>
  <c r="N4" i="73"/>
  <c r="M4" i="73"/>
  <c r="L4" i="73"/>
  <c r="K4" i="73"/>
  <c r="J4" i="73"/>
  <c r="I4" i="73"/>
  <c r="H4" i="73"/>
  <c r="G4" i="73"/>
  <c r="F4" i="73"/>
  <c r="E4" i="73"/>
  <c r="D4" i="73"/>
  <c r="C4" i="73"/>
  <c r="X3" i="73"/>
  <c r="W3" i="73"/>
  <c r="V3" i="73"/>
  <c r="U3" i="73"/>
  <c r="T3" i="73"/>
  <c r="S3" i="73"/>
  <c r="R3" i="73"/>
  <c r="Q3" i="73"/>
  <c r="P3" i="73"/>
  <c r="O3" i="73"/>
  <c r="N3" i="73"/>
  <c r="M3" i="73"/>
  <c r="L3" i="73"/>
  <c r="K3" i="73"/>
  <c r="J3" i="73"/>
  <c r="I3" i="73"/>
  <c r="H3" i="73"/>
  <c r="G3" i="73"/>
  <c r="F3" i="73"/>
  <c r="E3" i="73"/>
  <c r="D3" i="73"/>
  <c r="C3" i="73"/>
  <c r="X29" i="132"/>
  <c r="W29" i="132"/>
  <c r="V29" i="132"/>
  <c r="U29" i="132"/>
  <c r="T29" i="132"/>
  <c r="S29" i="132"/>
  <c r="R29" i="132"/>
  <c r="Q29" i="132"/>
  <c r="P29" i="132"/>
  <c r="O29" i="132"/>
  <c r="N29" i="132"/>
  <c r="M29" i="132"/>
  <c r="L29" i="132"/>
  <c r="K29" i="132"/>
  <c r="J29" i="132"/>
  <c r="I29" i="132"/>
  <c r="H29" i="132"/>
  <c r="G29" i="132"/>
  <c r="F29" i="132"/>
  <c r="E29" i="132"/>
  <c r="D29" i="132"/>
  <c r="C29" i="132"/>
  <c r="X28" i="132"/>
  <c r="W28" i="132"/>
  <c r="V28" i="132"/>
  <c r="U28" i="132"/>
  <c r="T28" i="132"/>
  <c r="S28" i="132"/>
  <c r="R28" i="132"/>
  <c r="Q28" i="132"/>
  <c r="P28" i="132"/>
  <c r="O28" i="132"/>
  <c r="N28" i="132"/>
  <c r="M28" i="132"/>
  <c r="L28" i="132"/>
  <c r="K28" i="132"/>
  <c r="J28" i="132"/>
  <c r="I28" i="132"/>
  <c r="H28" i="132"/>
  <c r="G28" i="132"/>
  <c r="F28" i="132"/>
  <c r="E28" i="132"/>
  <c r="D28" i="132"/>
  <c r="C28" i="132"/>
  <c r="X27" i="132"/>
  <c r="W27" i="132"/>
  <c r="V27" i="132"/>
  <c r="U27" i="132"/>
  <c r="T27" i="132"/>
  <c r="S27" i="132"/>
  <c r="R27" i="132"/>
  <c r="Q27" i="132"/>
  <c r="P27" i="132"/>
  <c r="O27" i="132"/>
  <c r="N27" i="132"/>
  <c r="M27" i="132"/>
  <c r="L27" i="132"/>
  <c r="K27" i="132"/>
  <c r="J27" i="132"/>
  <c r="I27" i="132"/>
  <c r="H27" i="132"/>
  <c r="G27" i="132"/>
  <c r="F27" i="132"/>
  <c r="E27" i="132"/>
  <c r="D27" i="132"/>
  <c r="C27" i="132"/>
  <c r="X25" i="132"/>
  <c r="W25" i="132"/>
  <c r="V25" i="132"/>
  <c r="U25" i="132"/>
  <c r="T25" i="132"/>
  <c r="S25" i="132"/>
  <c r="R25" i="132"/>
  <c r="Q25" i="132"/>
  <c r="P25" i="132"/>
  <c r="O25" i="132"/>
  <c r="N25" i="132"/>
  <c r="M25" i="132"/>
  <c r="L25" i="132"/>
  <c r="K25" i="132"/>
  <c r="J25" i="132"/>
  <c r="I25" i="132"/>
  <c r="H25" i="132"/>
  <c r="G25" i="132"/>
  <c r="F25" i="132"/>
  <c r="E25" i="132"/>
  <c r="D25" i="132"/>
  <c r="C25" i="132"/>
  <c r="X24" i="132"/>
  <c r="W24" i="132"/>
  <c r="V24" i="132"/>
  <c r="U24" i="132"/>
  <c r="T24" i="132"/>
  <c r="S24" i="132"/>
  <c r="R24" i="132"/>
  <c r="Q24" i="132"/>
  <c r="P24" i="132"/>
  <c r="O24" i="132"/>
  <c r="N24" i="132"/>
  <c r="M24" i="132"/>
  <c r="L24" i="132"/>
  <c r="K24" i="132"/>
  <c r="J24" i="132"/>
  <c r="I24" i="132"/>
  <c r="H24" i="132"/>
  <c r="G24" i="132"/>
  <c r="F24" i="132"/>
  <c r="E24" i="132"/>
  <c r="D24" i="132"/>
  <c r="C24" i="132"/>
  <c r="X23" i="132"/>
  <c r="W23" i="132"/>
  <c r="V23" i="132"/>
  <c r="U23" i="132"/>
  <c r="T23" i="132"/>
  <c r="S23" i="132"/>
  <c r="R23" i="132"/>
  <c r="Q23" i="132"/>
  <c r="P23" i="132"/>
  <c r="O23" i="132"/>
  <c r="N23" i="132"/>
  <c r="M23" i="132"/>
  <c r="L23" i="132"/>
  <c r="K23" i="132"/>
  <c r="J23" i="132"/>
  <c r="I23" i="132"/>
  <c r="H23" i="132"/>
  <c r="G23" i="132"/>
  <c r="F23" i="132"/>
  <c r="E23" i="132"/>
  <c r="D23" i="132"/>
  <c r="C23" i="132"/>
  <c r="X20" i="132"/>
  <c r="W20" i="132"/>
  <c r="V20" i="132"/>
  <c r="U20" i="132"/>
  <c r="T20" i="132"/>
  <c r="S20" i="132"/>
  <c r="R20" i="132"/>
  <c r="Q20" i="132"/>
  <c r="P20" i="132"/>
  <c r="O20" i="132"/>
  <c r="N20" i="132"/>
  <c r="M20" i="132"/>
  <c r="L20" i="132"/>
  <c r="K20" i="132"/>
  <c r="J20" i="132"/>
  <c r="I20" i="132"/>
  <c r="H20" i="132"/>
  <c r="G20" i="132"/>
  <c r="F20" i="132"/>
  <c r="E20" i="132"/>
  <c r="D20" i="132"/>
  <c r="C20" i="132"/>
  <c r="X19" i="132"/>
  <c r="X21" i="132"/>
  <c r="W19" i="132"/>
  <c r="W21" i="132"/>
  <c r="V19" i="132"/>
  <c r="V21" i="132"/>
  <c r="U19" i="132"/>
  <c r="U21" i="132"/>
  <c r="T19" i="132"/>
  <c r="T21" i="132"/>
  <c r="S19" i="132"/>
  <c r="S21" i="132"/>
  <c r="R19" i="132"/>
  <c r="R21" i="132"/>
  <c r="Q19" i="132"/>
  <c r="Q21" i="132"/>
  <c r="P19" i="132"/>
  <c r="P21" i="132"/>
  <c r="O19" i="132"/>
  <c r="O21" i="132"/>
  <c r="N19" i="132"/>
  <c r="N21" i="132"/>
  <c r="M19" i="132"/>
  <c r="M21" i="132"/>
  <c r="L19" i="132"/>
  <c r="L21" i="132"/>
  <c r="K19" i="132"/>
  <c r="K21" i="132"/>
  <c r="J19" i="132"/>
  <c r="J21" i="132"/>
  <c r="I19" i="132"/>
  <c r="I21" i="132"/>
  <c r="H19" i="132"/>
  <c r="H21" i="132"/>
  <c r="G19" i="132"/>
  <c r="G21" i="132"/>
  <c r="F19" i="132"/>
  <c r="F21" i="132"/>
  <c r="E19" i="132"/>
  <c r="E21" i="132"/>
  <c r="D19" i="132"/>
  <c r="D21" i="132"/>
  <c r="C19" i="132"/>
  <c r="C21" i="132"/>
  <c r="X17" i="132"/>
  <c r="W17" i="132"/>
  <c r="V17" i="132"/>
  <c r="U17" i="132"/>
  <c r="T17" i="132"/>
  <c r="S17" i="132"/>
  <c r="R17" i="132"/>
  <c r="Q17" i="132"/>
  <c r="P17" i="132"/>
  <c r="O17" i="132"/>
  <c r="N17" i="132"/>
  <c r="M17" i="132"/>
  <c r="L17" i="132"/>
  <c r="K17" i="132"/>
  <c r="J17" i="132"/>
  <c r="I17" i="132"/>
  <c r="H17" i="132"/>
  <c r="G17" i="132"/>
  <c r="F17" i="132"/>
  <c r="E17" i="132"/>
  <c r="D17" i="132"/>
  <c r="C17" i="132"/>
  <c r="X16" i="132"/>
  <c r="W16" i="132"/>
  <c r="V16" i="132"/>
  <c r="U16" i="132"/>
  <c r="T16" i="132"/>
  <c r="S16" i="132"/>
  <c r="R16" i="132"/>
  <c r="Q16" i="132"/>
  <c r="P16" i="132"/>
  <c r="O16" i="132"/>
  <c r="N16" i="132"/>
  <c r="M16" i="132"/>
  <c r="L16" i="132"/>
  <c r="K16" i="132"/>
  <c r="J16" i="132"/>
  <c r="I16" i="132"/>
  <c r="H16" i="132"/>
  <c r="G16" i="132"/>
  <c r="F16" i="132"/>
  <c r="E16" i="132"/>
  <c r="D16" i="132"/>
  <c r="C16" i="132"/>
  <c r="X15" i="132"/>
  <c r="W15" i="132"/>
  <c r="V15" i="132"/>
  <c r="U15" i="132"/>
  <c r="T15" i="132"/>
  <c r="S15" i="132"/>
  <c r="R15" i="132"/>
  <c r="Q15" i="132"/>
  <c r="P15" i="132"/>
  <c r="O15" i="132"/>
  <c r="N15" i="132"/>
  <c r="M15" i="132"/>
  <c r="L15" i="132"/>
  <c r="K15" i="132"/>
  <c r="J15" i="132"/>
  <c r="I15" i="132"/>
  <c r="H15" i="132"/>
  <c r="G15" i="132"/>
  <c r="F15" i="132"/>
  <c r="E15" i="132"/>
  <c r="D15" i="132"/>
  <c r="C15" i="132"/>
  <c r="X14" i="132"/>
  <c r="W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D14" i="132"/>
  <c r="C14" i="132"/>
  <c r="X13" i="132"/>
  <c r="W13" i="132"/>
  <c r="V13" i="132"/>
  <c r="U13" i="132"/>
  <c r="T13" i="132"/>
  <c r="S13" i="132"/>
  <c r="R13" i="132"/>
  <c r="Q13" i="132"/>
  <c r="P13" i="132"/>
  <c r="O13" i="132"/>
  <c r="N13" i="132"/>
  <c r="M13" i="132"/>
  <c r="L13" i="132"/>
  <c r="K13" i="132"/>
  <c r="J13" i="132"/>
  <c r="I13" i="132"/>
  <c r="H13" i="132"/>
  <c r="G13" i="132"/>
  <c r="F13" i="132"/>
  <c r="E13" i="132"/>
  <c r="D13" i="132"/>
  <c r="C13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D12" i="132"/>
  <c r="C12" i="132"/>
  <c r="X11" i="132"/>
  <c r="W11" i="132"/>
  <c r="V11" i="132"/>
  <c r="U11" i="132"/>
  <c r="T11" i="132"/>
  <c r="S11" i="132"/>
  <c r="R11" i="132"/>
  <c r="Q11" i="132"/>
  <c r="P11" i="132"/>
  <c r="O11" i="132"/>
  <c r="N11" i="132"/>
  <c r="M11" i="132"/>
  <c r="L11" i="132"/>
  <c r="K11" i="132"/>
  <c r="J11" i="132"/>
  <c r="I11" i="132"/>
  <c r="H11" i="132"/>
  <c r="G11" i="132"/>
  <c r="F11" i="132"/>
  <c r="E11" i="132"/>
  <c r="D11" i="132"/>
  <c r="C11" i="132"/>
  <c r="X9" i="132"/>
  <c r="W9" i="132"/>
  <c r="V9" i="132"/>
  <c r="U9" i="132"/>
  <c r="T9" i="132"/>
  <c r="S9" i="132"/>
  <c r="R9" i="132"/>
  <c r="Q9" i="132"/>
  <c r="P9" i="132"/>
  <c r="O9" i="132"/>
  <c r="N9" i="132"/>
  <c r="M9" i="132"/>
  <c r="L9" i="132"/>
  <c r="K9" i="132"/>
  <c r="J9" i="132"/>
  <c r="I9" i="132"/>
  <c r="H9" i="132"/>
  <c r="G9" i="132"/>
  <c r="F9" i="132"/>
  <c r="E9" i="132"/>
  <c r="D9" i="132"/>
  <c r="C9" i="132"/>
  <c r="X8" i="132"/>
  <c r="W8" i="132"/>
  <c r="V8" i="132"/>
  <c r="U8" i="132"/>
  <c r="T8" i="132"/>
  <c r="S8" i="132"/>
  <c r="R8" i="132"/>
  <c r="Q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D8" i="132"/>
  <c r="C8" i="132"/>
  <c r="X7" i="132"/>
  <c r="W7" i="132"/>
  <c r="V7" i="132"/>
  <c r="U7" i="132"/>
  <c r="T7" i="132"/>
  <c r="S7" i="132"/>
  <c r="R7" i="132"/>
  <c r="Q7" i="132"/>
  <c r="P7" i="132"/>
  <c r="O7" i="132"/>
  <c r="N7" i="132"/>
  <c r="M7" i="132"/>
  <c r="L7" i="132"/>
  <c r="K7" i="132"/>
  <c r="J7" i="132"/>
  <c r="I7" i="132"/>
  <c r="H7" i="132"/>
  <c r="G7" i="132"/>
  <c r="F7" i="132"/>
  <c r="E7" i="132"/>
  <c r="D7" i="132"/>
  <c r="C7" i="132"/>
  <c r="X6" i="132"/>
  <c r="W6" i="132"/>
  <c r="V6" i="132"/>
  <c r="U6" i="132"/>
  <c r="T6" i="132"/>
  <c r="S6" i="132"/>
  <c r="R6" i="132"/>
  <c r="Q6" i="132"/>
  <c r="P6" i="132"/>
  <c r="O6" i="132"/>
  <c r="N6" i="132"/>
  <c r="M6" i="132"/>
  <c r="L6" i="132"/>
  <c r="K6" i="132"/>
  <c r="J6" i="132"/>
  <c r="I6" i="132"/>
  <c r="H6" i="132"/>
  <c r="G6" i="132"/>
  <c r="F6" i="132"/>
  <c r="E6" i="132"/>
  <c r="D6" i="132"/>
  <c r="C6" i="132"/>
  <c r="X5" i="132"/>
  <c r="W5" i="132"/>
  <c r="V5" i="132"/>
  <c r="U5" i="132"/>
  <c r="T5" i="132"/>
  <c r="S5" i="132"/>
  <c r="R5" i="132"/>
  <c r="Q5" i="132"/>
  <c r="P5" i="132"/>
  <c r="O5" i="132"/>
  <c r="N5" i="132"/>
  <c r="M5" i="132"/>
  <c r="L5" i="132"/>
  <c r="K5" i="132"/>
  <c r="J5" i="132"/>
  <c r="I5" i="132"/>
  <c r="H5" i="132"/>
  <c r="G5" i="132"/>
  <c r="F5" i="132"/>
  <c r="E5" i="132"/>
  <c r="D5" i="132"/>
  <c r="C5" i="132"/>
  <c r="X4" i="132"/>
  <c r="W4" i="132"/>
  <c r="V4" i="132"/>
  <c r="U4" i="132"/>
  <c r="T4" i="132"/>
  <c r="S4" i="132"/>
  <c r="R4" i="132"/>
  <c r="Q4" i="132"/>
  <c r="P4" i="132"/>
  <c r="O4" i="132"/>
  <c r="N4" i="132"/>
  <c r="M4" i="132"/>
  <c r="L4" i="132"/>
  <c r="K4" i="132"/>
  <c r="J4" i="132"/>
  <c r="I4" i="132"/>
  <c r="H4" i="132"/>
  <c r="G4" i="132"/>
  <c r="F4" i="132"/>
  <c r="E4" i="132"/>
  <c r="D4" i="132"/>
  <c r="C4" i="132"/>
  <c r="X3" i="132"/>
  <c r="W3" i="132"/>
  <c r="V3" i="132"/>
  <c r="U3" i="132"/>
  <c r="T3" i="132"/>
  <c r="S3" i="132"/>
  <c r="R3" i="132"/>
  <c r="Q3" i="132"/>
  <c r="P3" i="132"/>
  <c r="O3" i="132"/>
  <c r="N3" i="132"/>
  <c r="M3" i="132"/>
  <c r="L3" i="132"/>
  <c r="K3" i="132"/>
  <c r="J3" i="132"/>
  <c r="I3" i="132"/>
  <c r="H3" i="132"/>
  <c r="G3" i="132"/>
  <c r="F3" i="132"/>
  <c r="E3" i="132"/>
  <c r="D3" i="132"/>
  <c r="C3" i="132"/>
  <c r="X29" i="131"/>
  <c r="W29" i="131"/>
  <c r="V29" i="131"/>
  <c r="U29" i="131"/>
  <c r="T29" i="131"/>
  <c r="S29" i="131"/>
  <c r="R29" i="131"/>
  <c r="Q29" i="131"/>
  <c r="P29" i="131"/>
  <c r="O29" i="131"/>
  <c r="N29" i="131"/>
  <c r="M29" i="131"/>
  <c r="L29" i="131"/>
  <c r="K29" i="131"/>
  <c r="J29" i="131"/>
  <c r="I29" i="131"/>
  <c r="H29" i="131"/>
  <c r="G29" i="131"/>
  <c r="F29" i="131"/>
  <c r="E29" i="131"/>
  <c r="D29" i="131"/>
  <c r="C29" i="131"/>
  <c r="X28" i="131"/>
  <c r="W28" i="131"/>
  <c r="V28" i="131"/>
  <c r="U28" i="131"/>
  <c r="T28" i="131"/>
  <c r="S28" i="131"/>
  <c r="R28" i="131"/>
  <c r="Q28" i="131"/>
  <c r="P28" i="131"/>
  <c r="O28" i="131"/>
  <c r="N28" i="131"/>
  <c r="M28" i="131"/>
  <c r="L28" i="131"/>
  <c r="K28" i="131"/>
  <c r="J28" i="131"/>
  <c r="I28" i="131"/>
  <c r="H28" i="131"/>
  <c r="G28" i="131"/>
  <c r="F28" i="131"/>
  <c r="E28" i="131"/>
  <c r="D28" i="131"/>
  <c r="C28" i="131"/>
  <c r="X27" i="131"/>
  <c r="W27" i="131"/>
  <c r="V27" i="131"/>
  <c r="U27" i="131"/>
  <c r="T27" i="131"/>
  <c r="S27" i="131"/>
  <c r="R27" i="131"/>
  <c r="Q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D27" i="131"/>
  <c r="C27" i="131"/>
  <c r="X25" i="131"/>
  <c r="W25" i="131"/>
  <c r="V25" i="131"/>
  <c r="U25" i="131"/>
  <c r="T25" i="131"/>
  <c r="S25" i="131"/>
  <c r="R25" i="131"/>
  <c r="Q25" i="131"/>
  <c r="P25" i="131"/>
  <c r="O25" i="131"/>
  <c r="N25" i="131"/>
  <c r="M25" i="131"/>
  <c r="L25" i="131"/>
  <c r="K25" i="131"/>
  <c r="J25" i="131"/>
  <c r="I25" i="131"/>
  <c r="H25" i="131"/>
  <c r="G25" i="131"/>
  <c r="F25" i="131"/>
  <c r="E25" i="131"/>
  <c r="D25" i="131"/>
  <c r="C25" i="131"/>
  <c r="X24" i="131"/>
  <c r="W24" i="131"/>
  <c r="V24" i="131"/>
  <c r="U24" i="131"/>
  <c r="T24" i="131"/>
  <c r="S24" i="131"/>
  <c r="R24" i="131"/>
  <c r="Q24" i="131"/>
  <c r="P24" i="131"/>
  <c r="O24" i="131"/>
  <c r="N24" i="131"/>
  <c r="M24" i="131"/>
  <c r="L24" i="131"/>
  <c r="K24" i="131"/>
  <c r="J24" i="131"/>
  <c r="I24" i="131"/>
  <c r="H24" i="131"/>
  <c r="G24" i="131"/>
  <c r="F24" i="131"/>
  <c r="E24" i="131"/>
  <c r="D24" i="131"/>
  <c r="C24" i="131"/>
  <c r="X23" i="131"/>
  <c r="W23" i="131"/>
  <c r="V23" i="131"/>
  <c r="U23" i="131"/>
  <c r="T23" i="131"/>
  <c r="S23" i="131"/>
  <c r="R23" i="131"/>
  <c r="Q23" i="131"/>
  <c r="P23" i="131"/>
  <c r="O23" i="131"/>
  <c r="N23" i="131"/>
  <c r="M23" i="131"/>
  <c r="L23" i="131"/>
  <c r="K23" i="131"/>
  <c r="J23" i="131"/>
  <c r="I23" i="131"/>
  <c r="H23" i="131"/>
  <c r="G23" i="131"/>
  <c r="F23" i="131"/>
  <c r="E23" i="131"/>
  <c r="D23" i="131"/>
  <c r="C23" i="131"/>
  <c r="X20" i="131"/>
  <c r="W20" i="131"/>
  <c r="V20" i="131"/>
  <c r="U20" i="131"/>
  <c r="T20" i="131"/>
  <c r="S20" i="131"/>
  <c r="R20" i="131"/>
  <c r="Q20" i="131"/>
  <c r="P20" i="131"/>
  <c r="O20" i="131"/>
  <c r="N20" i="131"/>
  <c r="M20" i="131"/>
  <c r="L20" i="131"/>
  <c r="K20" i="131"/>
  <c r="J20" i="131"/>
  <c r="I20" i="131"/>
  <c r="H20" i="131"/>
  <c r="G20" i="131"/>
  <c r="F20" i="131"/>
  <c r="E20" i="131"/>
  <c r="D20" i="131"/>
  <c r="C20" i="131"/>
  <c r="X19" i="131"/>
  <c r="X21" i="131"/>
  <c r="W19" i="131"/>
  <c r="W21" i="131"/>
  <c r="V19" i="131"/>
  <c r="V21" i="131"/>
  <c r="U19" i="131"/>
  <c r="U21" i="131"/>
  <c r="T19" i="131"/>
  <c r="T21" i="131"/>
  <c r="S19" i="131"/>
  <c r="S21" i="131"/>
  <c r="R19" i="131"/>
  <c r="R21" i="131"/>
  <c r="Q19" i="131"/>
  <c r="Q21" i="131"/>
  <c r="P19" i="131"/>
  <c r="P21" i="131"/>
  <c r="O19" i="131"/>
  <c r="O21" i="131"/>
  <c r="N19" i="131"/>
  <c r="N21" i="131"/>
  <c r="M19" i="131"/>
  <c r="M21" i="131"/>
  <c r="L19" i="131"/>
  <c r="L21" i="131"/>
  <c r="K19" i="131"/>
  <c r="K21" i="131"/>
  <c r="J19" i="131"/>
  <c r="J21" i="131"/>
  <c r="I19" i="131"/>
  <c r="I21" i="131"/>
  <c r="H19" i="131"/>
  <c r="H21" i="131"/>
  <c r="G19" i="131"/>
  <c r="G21" i="131"/>
  <c r="F19" i="131"/>
  <c r="F21" i="131"/>
  <c r="E19" i="131"/>
  <c r="E21" i="131"/>
  <c r="D19" i="131"/>
  <c r="D21" i="131"/>
  <c r="C19" i="131"/>
  <c r="C21" i="131"/>
  <c r="X17" i="131"/>
  <c r="W17" i="131"/>
  <c r="V17" i="131"/>
  <c r="U17" i="131"/>
  <c r="T17" i="131"/>
  <c r="S17" i="131"/>
  <c r="R17" i="131"/>
  <c r="Q17" i="131"/>
  <c r="P17" i="131"/>
  <c r="O17" i="131"/>
  <c r="N17" i="131"/>
  <c r="M17" i="131"/>
  <c r="L17" i="131"/>
  <c r="K17" i="131"/>
  <c r="J17" i="131"/>
  <c r="I17" i="131"/>
  <c r="H17" i="131"/>
  <c r="G17" i="131"/>
  <c r="F17" i="131"/>
  <c r="E17" i="131"/>
  <c r="D17" i="131"/>
  <c r="C17" i="131"/>
  <c r="X16" i="131"/>
  <c r="W16" i="131"/>
  <c r="V16" i="131"/>
  <c r="U16" i="131"/>
  <c r="T16" i="131"/>
  <c r="S16" i="131"/>
  <c r="R16" i="131"/>
  <c r="Q16" i="131"/>
  <c r="P16" i="131"/>
  <c r="O16" i="131"/>
  <c r="N16" i="131"/>
  <c r="M16" i="131"/>
  <c r="L16" i="131"/>
  <c r="K16" i="131"/>
  <c r="J16" i="131"/>
  <c r="I16" i="131"/>
  <c r="H16" i="131"/>
  <c r="G16" i="131"/>
  <c r="F16" i="131"/>
  <c r="E16" i="131"/>
  <c r="D16" i="131"/>
  <c r="C16" i="131"/>
  <c r="X15" i="131"/>
  <c r="W15" i="131"/>
  <c r="V15" i="131"/>
  <c r="U15" i="131"/>
  <c r="T15" i="131"/>
  <c r="S15" i="131"/>
  <c r="R15" i="131"/>
  <c r="Q15" i="131"/>
  <c r="P15" i="131"/>
  <c r="O15" i="131"/>
  <c r="N15" i="131"/>
  <c r="M15" i="131"/>
  <c r="L15" i="131"/>
  <c r="K15" i="131"/>
  <c r="J15" i="131"/>
  <c r="I15" i="131"/>
  <c r="H15" i="131"/>
  <c r="G15" i="131"/>
  <c r="F15" i="131"/>
  <c r="E15" i="131"/>
  <c r="D15" i="131"/>
  <c r="C15" i="131"/>
  <c r="X14" i="131"/>
  <c r="W14" i="131"/>
  <c r="V14" i="131"/>
  <c r="U14" i="131"/>
  <c r="T14" i="131"/>
  <c r="S14" i="131"/>
  <c r="R14" i="131"/>
  <c r="Q14" i="131"/>
  <c r="P14" i="131"/>
  <c r="O14" i="131"/>
  <c r="N14" i="131"/>
  <c r="M14" i="131"/>
  <c r="L14" i="131"/>
  <c r="K14" i="131"/>
  <c r="J14" i="131"/>
  <c r="I14" i="131"/>
  <c r="H14" i="131"/>
  <c r="G14" i="131"/>
  <c r="F14" i="131"/>
  <c r="E14" i="131"/>
  <c r="D14" i="131"/>
  <c r="C14" i="131"/>
  <c r="X13" i="131"/>
  <c r="W13" i="131"/>
  <c r="V13" i="131"/>
  <c r="U13" i="131"/>
  <c r="T13" i="131"/>
  <c r="S13" i="131"/>
  <c r="R13" i="131"/>
  <c r="Q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D13" i="131"/>
  <c r="C13" i="131"/>
  <c r="X12" i="131"/>
  <c r="W12" i="131"/>
  <c r="V12" i="131"/>
  <c r="U12" i="131"/>
  <c r="T12" i="131"/>
  <c r="S12" i="131"/>
  <c r="R12" i="131"/>
  <c r="Q12" i="131"/>
  <c r="P12" i="131"/>
  <c r="O12" i="131"/>
  <c r="N12" i="131"/>
  <c r="M12" i="131"/>
  <c r="L12" i="131"/>
  <c r="K12" i="131"/>
  <c r="J12" i="131"/>
  <c r="I12" i="131"/>
  <c r="H12" i="131"/>
  <c r="G12" i="131"/>
  <c r="F12" i="131"/>
  <c r="E12" i="131"/>
  <c r="D12" i="131"/>
  <c r="C12" i="131"/>
  <c r="X11" i="131"/>
  <c r="W11" i="131"/>
  <c r="V11" i="131"/>
  <c r="U11" i="131"/>
  <c r="T11" i="131"/>
  <c r="S11" i="131"/>
  <c r="R11" i="131"/>
  <c r="Q11" i="131"/>
  <c r="P11" i="131"/>
  <c r="O11" i="131"/>
  <c r="N11" i="131"/>
  <c r="M11" i="131"/>
  <c r="L11" i="131"/>
  <c r="K11" i="131"/>
  <c r="J11" i="131"/>
  <c r="I11" i="131"/>
  <c r="H11" i="131"/>
  <c r="G11" i="131"/>
  <c r="F11" i="131"/>
  <c r="E11" i="131"/>
  <c r="D11" i="131"/>
  <c r="C11" i="131"/>
  <c r="X9" i="131"/>
  <c r="W9" i="131"/>
  <c r="V9" i="131"/>
  <c r="U9" i="131"/>
  <c r="T9" i="131"/>
  <c r="S9" i="131"/>
  <c r="R9" i="131"/>
  <c r="Q9" i="131"/>
  <c r="P9" i="131"/>
  <c r="O9" i="131"/>
  <c r="N9" i="131"/>
  <c r="M9" i="131"/>
  <c r="L9" i="131"/>
  <c r="K9" i="131"/>
  <c r="J9" i="131"/>
  <c r="I9" i="131"/>
  <c r="H9" i="131"/>
  <c r="G9" i="131"/>
  <c r="F9" i="131"/>
  <c r="E9" i="131"/>
  <c r="D9" i="131"/>
  <c r="C9" i="131"/>
  <c r="X8" i="131"/>
  <c r="W8" i="131"/>
  <c r="V8" i="131"/>
  <c r="U8" i="131"/>
  <c r="T8" i="131"/>
  <c r="S8" i="131"/>
  <c r="R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D8" i="131"/>
  <c r="C8" i="131"/>
  <c r="X7" i="131"/>
  <c r="W7" i="131"/>
  <c r="V7" i="131"/>
  <c r="U7" i="131"/>
  <c r="T7" i="131"/>
  <c r="S7" i="131"/>
  <c r="R7" i="131"/>
  <c r="Q7" i="131"/>
  <c r="P7" i="131"/>
  <c r="O7" i="131"/>
  <c r="N7" i="131"/>
  <c r="M7" i="131"/>
  <c r="L7" i="131"/>
  <c r="K7" i="131"/>
  <c r="J7" i="131"/>
  <c r="I7" i="131"/>
  <c r="H7" i="131"/>
  <c r="G7" i="131"/>
  <c r="F7" i="131"/>
  <c r="E7" i="131"/>
  <c r="D7" i="131"/>
  <c r="C7" i="131"/>
  <c r="X6" i="131"/>
  <c r="W6" i="131"/>
  <c r="V6" i="131"/>
  <c r="U6" i="131"/>
  <c r="T6" i="131"/>
  <c r="S6" i="131"/>
  <c r="R6" i="131"/>
  <c r="Q6" i="131"/>
  <c r="P6" i="131"/>
  <c r="O6" i="131"/>
  <c r="N6" i="131"/>
  <c r="M6" i="131"/>
  <c r="L6" i="131"/>
  <c r="K6" i="131"/>
  <c r="J6" i="131"/>
  <c r="I6" i="131"/>
  <c r="H6" i="131"/>
  <c r="G6" i="131"/>
  <c r="F6" i="131"/>
  <c r="E6" i="131"/>
  <c r="D6" i="131"/>
  <c r="C6" i="131"/>
  <c r="X5" i="131"/>
  <c r="W5" i="131"/>
  <c r="V5" i="131"/>
  <c r="U5" i="131"/>
  <c r="T5" i="131"/>
  <c r="S5" i="131"/>
  <c r="R5" i="131"/>
  <c r="Q5" i="131"/>
  <c r="P5" i="131"/>
  <c r="O5" i="131"/>
  <c r="N5" i="131"/>
  <c r="M5" i="131"/>
  <c r="L5" i="131"/>
  <c r="K5" i="131"/>
  <c r="J5" i="131"/>
  <c r="I5" i="131"/>
  <c r="H5" i="131"/>
  <c r="G5" i="131"/>
  <c r="F5" i="131"/>
  <c r="E5" i="131"/>
  <c r="D5" i="131"/>
  <c r="C5" i="131"/>
  <c r="X4" i="131"/>
  <c r="W4" i="131"/>
  <c r="V4" i="131"/>
  <c r="U4" i="131"/>
  <c r="T4" i="131"/>
  <c r="S4" i="131"/>
  <c r="R4" i="131"/>
  <c r="Q4" i="131"/>
  <c r="P4" i="131"/>
  <c r="O4" i="131"/>
  <c r="N4" i="131"/>
  <c r="M4" i="131"/>
  <c r="L4" i="131"/>
  <c r="K4" i="131"/>
  <c r="J4" i="131"/>
  <c r="I4" i="131"/>
  <c r="H4" i="131"/>
  <c r="G4" i="131"/>
  <c r="F4" i="131"/>
  <c r="E4" i="131"/>
  <c r="D4" i="131"/>
  <c r="C4" i="131"/>
  <c r="X3" i="131"/>
  <c r="W3" i="131"/>
  <c r="V3" i="131"/>
  <c r="U3" i="131"/>
  <c r="T3" i="131"/>
  <c r="S3" i="131"/>
  <c r="R3" i="131"/>
  <c r="Q3" i="131"/>
  <c r="P3" i="131"/>
  <c r="O3" i="131"/>
  <c r="N3" i="131"/>
  <c r="M3" i="131"/>
  <c r="L3" i="131"/>
  <c r="K3" i="131"/>
  <c r="J3" i="131"/>
  <c r="I3" i="131"/>
  <c r="H3" i="131"/>
  <c r="G3" i="131"/>
  <c r="F3" i="131"/>
  <c r="E3" i="131"/>
  <c r="D3" i="131"/>
  <c r="C3" i="131"/>
  <c r="C3" i="53"/>
  <c r="X29" i="53"/>
  <c r="W29" i="53"/>
  <c r="V29" i="53"/>
  <c r="U29" i="53"/>
  <c r="T29" i="53"/>
  <c r="S29" i="53"/>
  <c r="R29" i="53"/>
  <c r="Q29" i="53"/>
  <c r="P29" i="53"/>
  <c r="O29" i="53"/>
  <c r="N29" i="53"/>
  <c r="M29" i="53"/>
  <c r="L29" i="53"/>
  <c r="K29" i="53"/>
  <c r="J29" i="53"/>
  <c r="I29" i="53"/>
  <c r="H29" i="53"/>
  <c r="G29" i="53"/>
  <c r="F29" i="53"/>
  <c r="E29" i="53"/>
  <c r="D29" i="53"/>
  <c r="C29" i="53"/>
  <c r="X28" i="53"/>
  <c r="W28" i="53"/>
  <c r="V28" i="53"/>
  <c r="U28" i="53"/>
  <c r="T28" i="53"/>
  <c r="S28" i="53"/>
  <c r="R28" i="53"/>
  <c r="Q28" i="53"/>
  <c r="P28" i="53"/>
  <c r="O28" i="53"/>
  <c r="N28" i="53"/>
  <c r="M28" i="53"/>
  <c r="L28" i="53"/>
  <c r="K28" i="53"/>
  <c r="J28" i="53"/>
  <c r="I28" i="53"/>
  <c r="H28" i="53"/>
  <c r="G28" i="53"/>
  <c r="F28" i="53"/>
  <c r="E28" i="53"/>
  <c r="D28" i="53"/>
  <c r="C28" i="53"/>
  <c r="X27" i="53"/>
  <c r="W27" i="53"/>
  <c r="V27" i="53"/>
  <c r="U27" i="53"/>
  <c r="T27" i="53"/>
  <c r="S27" i="53"/>
  <c r="R27" i="53"/>
  <c r="Q27" i="53"/>
  <c r="P27" i="53"/>
  <c r="O27" i="53"/>
  <c r="N27" i="53"/>
  <c r="M27" i="53"/>
  <c r="L27" i="53"/>
  <c r="K27" i="53"/>
  <c r="J27" i="53"/>
  <c r="I27" i="53"/>
  <c r="H27" i="53"/>
  <c r="G27" i="53"/>
  <c r="F27" i="53"/>
  <c r="E27" i="53"/>
  <c r="D27" i="53"/>
  <c r="C27" i="53"/>
  <c r="X25" i="53"/>
  <c r="W25" i="53"/>
  <c r="V25" i="53"/>
  <c r="U25" i="53"/>
  <c r="T25" i="53"/>
  <c r="S25" i="53"/>
  <c r="R25" i="53"/>
  <c r="Q25" i="53"/>
  <c r="P25" i="53"/>
  <c r="O25" i="53"/>
  <c r="N25" i="53"/>
  <c r="M25" i="53"/>
  <c r="L25" i="53"/>
  <c r="K25" i="53"/>
  <c r="J25" i="53"/>
  <c r="I25" i="53"/>
  <c r="H25" i="53"/>
  <c r="G25" i="53"/>
  <c r="F25" i="53"/>
  <c r="E25" i="53"/>
  <c r="D25" i="53"/>
  <c r="C25" i="53"/>
  <c r="X24" i="53"/>
  <c r="W24" i="53"/>
  <c r="V24" i="53"/>
  <c r="U24" i="53"/>
  <c r="T24" i="53"/>
  <c r="S24" i="53"/>
  <c r="R24" i="53"/>
  <c r="Q24" i="53"/>
  <c r="P24" i="53"/>
  <c r="O24" i="53"/>
  <c r="N24" i="53"/>
  <c r="M24" i="53"/>
  <c r="L24" i="53"/>
  <c r="K24" i="53"/>
  <c r="J24" i="53"/>
  <c r="I24" i="53"/>
  <c r="H24" i="53"/>
  <c r="G24" i="53"/>
  <c r="F24" i="53"/>
  <c r="E24" i="53"/>
  <c r="D24" i="53"/>
  <c r="C24" i="53"/>
  <c r="X23" i="53"/>
  <c r="W23" i="53"/>
  <c r="V23" i="53"/>
  <c r="U23" i="53"/>
  <c r="T23" i="53"/>
  <c r="S23" i="53"/>
  <c r="R23" i="53"/>
  <c r="Q23" i="53"/>
  <c r="P23" i="53"/>
  <c r="O23" i="53"/>
  <c r="N23" i="53"/>
  <c r="M23" i="53"/>
  <c r="L23" i="53"/>
  <c r="K23" i="53"/>
  <c r="J23" i="53"/>
  <c r="I23" i="53"/>
  <c r="H23" i="53"/>
  <c r="G23" i="53"/>
  <c r="F23" i="53"/>
  <c r="E23" i="53"/>
  <c r="D23" i="53"/>
  <c r="C23" i="53"/>
  <c r="X20" i="53"/>
  <c r="W20" i="53"/>
  <c r="V20" i="53"/>
  <c r="U20" i="53"/>
  <c r="T20" i="53"/>
  <c r="S20" i="53"/>
  <c r="R20" i="53"/>
  <c r="Q20" i="53"/>
  <c r="P20" i="53"/>
  <c r="O20" i="53"/>
  <c r="N20" i="53"/>
  <c r="M20" i="53"/>
  <c r="L20" i="53"/>
  <c r="K20" i="53"/>
  <c r="J20" i="53"/>
  <c r="I20" i="53"/>
  <c r="H20" i="53"/>
  <c r="G20" i="53"/>
  <c r="F20" i="53"/>
  <c r="E20" i="53"/>
  <c r="D20" i="53"/>
  <c r="C20" i="53"/>
  <c r="X19" i="53"/>
  <c r="X21" i="53"/>
  <c r="W19" i="53"/>
  <c r="W21" i="53"/>
  <c r="V19" i="53"/>
  <c r="V21" i="53"/>
  <c r="U19" i="53"/>
  <c r="U21" i="53"/>
  <c r="T19" i="53"/>
  <c r="T21" i="53"/>
  <c r="S19" i="53"/>
  <c r="S21" i="53"/>
  <c r="R19" i="53"/>
  <c r="R21" i="53"/>
  <c r="Q19" i="53"/>
  <c r="Q21" i="53"/>
  <c r="P19" i="53"/>
  <c r="P21" i="53"/>
  <c r="O19" i="53"/>
  <c r="O21" i="53"/>
  <c r="N19" i="53"/>
  <c r="N21" i="53"/>
  <c r="M19" i="53"/>
  <c r="M21" i="53"/>
  <c r="L19" i="53"/>
  <c r="L21" i="53"/>
  <c r="K19" i="53"/>
  <c r="K21" i="53"/>
  <c r="J19" i="53"/>
  <c r="J21" i="53"/>
  <c r="I19" i="53"/>
  <c r="I21" i="53"/>
  <c r="H19" i="53"/>
  <c r="H21" i="53"/>
  <c r="G19" i="53"/>
  <c r="G21" i="53"/>
  <c r="F19" i="53"/>
  <c r="F21" i="53"/>
  <c r="E19" i="53"/>
  <c r="E21" i="53"/>
  <c r="D19" i="53"/>
  <c r="D21" i="53"/>
  <c r="C19" i="53"/>
  <c r="C21" i="53"/>
  <c r="X17" i="53"/>
  <c r="W17" i="53"/>
  <c r="V17" i="53"/>
  <c r="U17" i="53"/>
  <c r="T17" i="53"/>
  <c r="S17" i="53"/>
  <c r="R17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D17" i="53"/>
  <c r="C17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D16" i="53"/>
  <c r="C16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E15" i="53"/>
  <c r="D15" i="53"/>
  <c r="C15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H14" i="53"/>
  <c r="G14" i="53"/>
  <c r="F14" i="53"/>
  <c r="E14" i="53"/>
  <c r="D14" i="53"/>
  <c r="C14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D13" i="53"/>
  <c r="C13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E12" i="53"/>
  <c r="D12" i="53"/>
  <c r="C12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G11" i="53"/>
  <c r="F11" i="53"/>
  <c r="E11" i="53"/>
  <c r="D11" i="53"/>
  <c r="C11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G8" i="53"/>
  <c r="F8" i="53"/>
  <c r="E8" i="53"/>
  <c r="D8" i="53"/>
  <c r="C8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G7" i="53"/>
  <c r="F7" i="53"/>
  <c r="E7" i="53"/>
  <c r="D7" i="53"/>
  <c r="C7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G6" i="53"/>
  <c r="F6" i="53"/>
  <c r="E6" i="53"/>
  <c r="D6" i="53"/>
  <c r="C6" i="53"/>
  <c r="X5" i="53"/>
  <c r="W5" i="53"/>
  <c r="V5" i="53"/>
  <c r="U5" i="53"/>
  <c r="T5" i="53"/>
  <c r="S5" i="53"/>
  <c r="R5" i="53"/>
  <c r="Q5" i="53"/>
  <c r="P5" i="53"/>
  <c r="O5" i="53"/>
  <c r="N5" i="53"/>
  <c r="M5" i="53"/>
  <c r="L5" i="53"/>
  <c r="K5" i="53"/>
  <c r="J5" i="53"/>
  <c r="I5" i="53"/>
  <c r="H5" i="53"/>
  <c r="G5" i="53"/>
  <c r="F5" i="53"/>
  <c r="E5" i="53"/>
  <c r="D5" i="53"/>
  <c r="C5" i="53"/>
  <c r="X4" i="53"/>
  <c r="W4" i="53"/>
  <c r="V4" i="53"/>
  <c r="U4" i="53"/>
  <c r="T4" i="53"/>
  <c r="S4" i="53"/>
  <c r="R4" i="53"/>
  <c r="Q4" i="53"/>
  <c r="P4" i="53"/>
  <c r="O4" i="53"/>
  <c r="N4" i="53"/>
  <c r="M4" i="53"/>
  <c r="L4" i="53"/>
  <c r="K4" i="53"/>
  <c r="J4" i="53"/>
  <c r="I4" i="53"/>
  <c r="H4" i="53"/>
  <c r="G4" i="53"/>
  <c r="F4" i="53"/>
  <c r="E4" i="53"/>
  <c r="D4" i="53"/>
  <c r="C4" i="53"/>
  <c r="X3" i="53"/>
  <c r="W3" i="53"/>
  <c r="V3" i="53"/>
  <c r="U3" i="53"/>
  <c r="T3" i="53"/>
  <c r="S3" i="53"/>
  <c r="R3" i="53"/>
  <c r="Q3" i="53"/>
  <c r="P3" i="53"/>
  <c r="O3" i="53"/>
  <c r="N3" i="53"/>
  <c r="M3" i="53"/>
  <c r="L3" i="53"/>
  <c r="K3" i="53"/>
  <c r="J3" i="53"/>
  <c r="I3" i="53"/>
  <c r="H3" i="53"/>
  <c r="G3" i="53"/>
  <c r="F3" i="53"/>
  <c r="E3" i="53"/>
  <c r="D3" i="53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X19" i="5"/>
  <c r="X21" i="5"/>
  <c r="W19" i="5"/>
  <c r="W21" i="5"/>
  <c r="V19" i="5"/>
  <c r="V21" i="5"/>
  <c r="U19" i="5"/>
  <c r="U21" i="5"/>
  <c r="T19" i="5"/>
  <c r="T21" i="5"/>
  <c r="S19" i="5"/>
  <c r="S21" i="5"/>
  <c r="R19" i="5"/>
  <c r="R21" i="5"/>
  <c r="Q19" i="5"/>
  <c r="Q21" i="5"/>
  <c r="P19" i="5"/>
  <c r="P21" i="5"/>
  <c r="O19" i="5"/>
  <c r="O21" i="5"/>
  <c r="N19" i="5"/>
  <c r="N21" i="5"/>
  <c r="M19" i="5"/>
  <c r="M21" i="5"/>
  <c r="L19" i="5"/>
  <c r="L21" i="5"/>
  <c r="K19" i="5"/>
  <c r="K21" i="5"/>
  <c r="J19" i="5"/>
  <c r="J21" i="5"/>
  <c r="I19" i="5"/>
  <c r="I21" i="5"/>
  <c r="H19" i="5"/>
  <c r="H21" i="5"/>
  <c r="G19" i="5"/>
  <c r="G21" i="5"/>
  <c r="F19" i="5"/>
  <c r="F21" i="5"/>
  <c r="E19" i="5"/>
  <c r="E21" i="5"/>
  <c r="D19" i="5"/>
  <c r="D21" i="5"/>
  <c r="C19" i="5"/>
  <c r="C21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X19" i="4"/>
  <c r="X21" i="4"/>
  <c r="W19" i="4"/>
  <c r="W21" i="4"/>
  <c r="V19" i="4"/>
  <c r="V21" i="4"/>
  <c r="U19" i="4"/>
  <c r="U21" i="4"/>
  <c r="T19" i="4"/>
  <c r="T21" i="4"/>
  <c r="S19" i="4"/>
  <c r="S21" i="4"/>
  <c r="R19" i="4"/>
  <c r="R21" i="4"/>
  <c r="Q19" i="4"/>
  <c r="Q21" i="4"/>
  <c r="P19" i="4"/>
  <c r="P21" i="4"/>
  <c r="O19" i="4"/>
  <c r="O21" i="4"/>
  <c r="N19" i="4"/>
  <c r="N21" i="4"/>
  <c r="M19" i="4"/>
  <c r="M21" i="4"/>
  <c r="L19" i="4"/>
  <c r="L21" i="4"/>
  <c r="K19" i="4"/>
  <c r="K21" i="4"/>
  <c r="J19" i="4"/>
  <c r="J21" i="4"/>
  <c r="I19" i="4"/>
  <c r="I21" i="4"/>
  <c r="H19" i="4"/>
  <c r="H21" i="4"/>
  <c r="G19" i="4"/>
  <c r="G21" i="4"/>
  <c r="F19" i="4"/>
  <c r="F21" i="4"/>
  <c r="E19" i="4"/>
  <c r="E21" i="4"/>
  <c r="D19" i="4"/>
  <c r="D21" i="4"/>
  <c r="C19" i="4"/>
  <c r="C21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X29" i="52"/>
  <c r="W29" i="52"/>
  <c r="V29" i="52"/>
  <c r="U29" i="52"/>
  <c r="T29" i="52"/>
  <c r="S29" i="52"/>
  <c r="R29" i="52"/>
  <c r="Q29" i="52"/>
  <c r="P29" i="52"/>
  <c r="O29" i="52"/>
  <c r="N29" i="52"/>
  <c r="M29" i="52"/>
  <c r="L29" i="52"/>
  <c r="K29" i="52"/>
  <c r="J29" i="52"/>
  <c r="I29" i="52"/>
  <c r="H29" i="52"/>
  <c r="G29" i="52"/>
  <c r="F29" i="52"/>
  <c r="E29" i="52"/>
  <c r="D29" i="52"/>
  <c r="C29" i="52"/>
  <c r="X28" i="52"/>
  <c r="W28" i="52"/>
  <c r="V28" i="52"/>
  <c r="U28" i="52"/>
  <c r="T28" i="52"/>
  <c r="S28" i="52"/>
  <c r="R28" i="52"/>
  <c r="Q28" i="52"/>
  <c r="P28" i="52"/>
  <c r="O28" i="52"/>
  <c r="N28" i="52"/>
  <c r="M28" i="52"/>
  <c r="L28" i="52"/>
  <c r="K28" i="52"/>
  <c r="J28" i="52"/>
  <c r="I28" i="52"/>
  <c r="H28" i="52"/>
  <c r="G28" i="52"/>
  <c r="F28" i="52"/>
  <c r="E28" i="52"/>
  <c r="D28" i="52"/>
  <c r="C28" i="52"/>
  <c r="X27" i="52"/>
  <c r="W27" i="52"/>
  <c r="V27" i="52"/>
  <c r="U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H27" i="52"/>
  <c r="G27" i="52"/>
  <c r="F27" i="52"/>
  <c r="E27" i="52"/>
  <c r="D27" i="52"/>
  <c r="C27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H25" i="52"/>
  <c r="G25" i="52"/>
  <c r="F25" i="52"/>
  <c r="E25" i="52"/>
  <c r="D25" i="52"/>
  <c r="C25" i="52"/>
  <c r="X24" i="52"/>
  <c r="W24" i="52"/>
  <c r="V24" i="52"/>
  <c r="U24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H24" i="52"/>
  <c r="G24" i="52"/>
  <c r="F24" i="52"/>
  <c r="E24" i="52"/>
  <c r="D24" i="52"/>
  <c r="C24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G23" i="52"/>
  <c r="F23" i="52"/>
  <c r="E23" i="52"/>
  <c r="D23" i="52"/>
  <c r="C23" i="52"/>
  <c r="X20" i="52"/>
  <c r="W20" i="52"/>
  <c r="V20" i="52"/>
  <c r="U20" i="52"/>
  <c r="T20" i="52"/>
  <c r="S20" i="52"/>
  <c r="R20" i="52"/>
  <c r="Q20" i="52"/>
  <c r="P20" i="52"/>
  <c r="O20" i="52"/>
  <c r="N20" i="52"/>
  <c r="M20" i="52"/>
  <c r="L20" i="52"/>
  <c r="K20" i="52"/>
  <c r="J20" i="52"/>
  <c r="I20" i="52"/>
  <c r="H20" i="52"/>
  <c r="G20" i="52"/>
  <c r="F20" i="52"/>
  <c r="E20" i="52"/>
  <c r="D20" i="52"/>
  <c r="C20" i="52"/>
  <c r="X19" i="52"/>
  <c r="X21" i="52"/>
  <c r="W19" i="52"/>
  <c r="W21" i="52"/>
  <c r="V19" i="52"/>
  <c r="V21" i="52"/>
  <c r="U19" i="52"/>
  <c r="U21" i="52"/>
  <c r="T19" i="52"/>
  <c r="T21" i="52"/>
  <c r="S19" i="52"/>
  <c r="S21" i="52"/>
  <c r="R19" i="52"/>
  <c r="R21" i="52"/>
  <c r="Q19" i="52"/>
  <c r="Q21" i="52"/>
  <c r="P19" i="52"/>
  <c r="P21" i="52"/>
  <c r="O19" i="52"/>
  <c r="O21" i="52"/>
  <c r="N19" i="52"/>
  <c r="N21" i="52"/>
  <c r="M19" i="52"/>
  <c r="M21" i="52"/>
  <c r="L19" i="52"/>
  <c r="L21" i="52"/>
  <c r="K19" i="52"/>
  <c r="K21" i="52"/>
  <c r="J19" i="52"/>
  <c r="J21" i="52"/>
  <c r="I19" i="52"/>
  <c r="I21" i="52"/>
  <c r="H19" i="52"/>
  <c r="H21" i="52"/>
  <c r="G19" i="52"/>
  <c r="G21" i="52"/>
  <c r="F19" i="52"/>
  <c r="F21" i="52"/>
  <c r="E19" i="52"/>
  <c r="E21" i="52"/>
  <c r="D19" i="52"/>
  <c r="D21" i="52"/>
  <c r="C19" i="52"/>
  <c r="C21" i="52"/>
  <c r="X17" i="52"/>
  <c r="W17" i="52"/>
  <c r="V17" i="52"/>
  <c r="U17" i="52"/>
  <c r="T17" i="52"/>
  <c r="S17" i="52"/>
  <c r="R17" i="52"/>
  <c r="Q17" i="52"/>
  <c r="P17" i="52"/>
  <c r="O17" i="52"/>
  <c r="N17" i="52"/>
  <c r="M17" i="52"/>
  <c r="L17" i="52"/>
  <c r="K17" i="52"/>
  <c r="J17" i="52"/>
  <c r="I17" i="52"/>
  <c r="H17" i="52"/>
  <c r="G17" i="52"/>
  <c r="F17" i="52"/>
  <c r="E17" i="52"/>
  <c r="D17" i="52"/>
  <c r="C17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H14" i="52"/>
  <c r="G14" i="52"/>
  <c r="F14" i="52"/>
  <c r="E14" i="52"/>
  <c r="D14" i="52"/>
  <c r="C14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F12" i="52"/>
  <c r="E12" i="52"/>
  <c r="D12" i="52"/>
  <c r="C12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G11" i="52"/>
  <c r="F11" i="52"/>
  <c r="E11" i="52"/>
  <c r="D11" i="52"/>
  <c r="C11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G9" i="52"/>
  <c r="F9" i="52"/>
  <c r="E9" i="52"/>
  <c r="D9" i="52"/>
  <c r="C9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G8" i="52"/>
  <c r="F8" i="52"/>
  <c r="E8" i="52"/>
  <c r="D8" i="52"/>
  <c r="C8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G7" i="52"/>
  <c r="F7" i="52"/>
  <c r="E7" i="52"/>
  <c r="D7" i="52"/>
  <c r="C7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G6" i="52"/>
  <c r="F6" i="52"/>
  <c r="E6" i="52"/>
  <c r="D6" i="52"/>
  <c r="C6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G5" i="52"/>
  <c r="F5" i="52"/>
  <c r="E5" i="52"/>
  <c r="D5" i="52"/>
  <c r="C5" i="52"/>
  <c r="X4" i="52"/>
  <c r="W4" i="52"/>
  <c r="V4" i="52"/>
  <c r="U4" i="52"/>
  <c r="T4" i="52"/>
  <c r="S4" i="52"/>
  <c r="R4" i="52"/>
  <c r="Q4" i="52"/>
  <c r="P4" i="52"/>
  <c r="O4" i="52"/>
  <c r="N4" i="52"/>
  <c r="M4" i="52"/>
  <c r="L4" i="52"/>
  <c r="K4" i="52"/>
  <c r="J4" i="52"/>
  <c r="I4" i="52"/>
  <c r="H4" i="52"/>
  <c r="G4" i="52"/>
  <c r="F4" i="52"/>
  <c r="E4" i="52"/>
  <c r="D4" i="52"/>
  <c r="C4" i="52"/>
  <c r="X3" i="52"/>
  <c r="W3" i="52"/>
  <c r="V3" i="52"/>
  <c r="U3" i="52"/>
  <c r="T3" i="52"/>
  <c r="S3" i="52"/>
  <c r="R3" i="52"/>
  <c r="Q3" i="52"/>
  <c r="P3" i="52"/>
  <c r="O3" i="52"/>
  <c r="N3" i="52"/>
  <c r="M3" i="52"/>
  <c r="L3" i="52"/>
  <c r="K3" i="52"/>
  <c r="J3" i="52"/>
  <c r="I3" i="52"/>
  <c r="H3" i="52"/>
  <c r="G3" i="52"/>
  <c r="F3" i="52"/>
  <c r="E3" i="52"/>
  <c r="D3" i="52"/>
  <c r="C3" i="52"/>
  <c r="X29" i="127"/>
  <c r="W29" i="127"/>
  <c r="V29" i="127"/>
  <c r="U29" i="127"/>
  <c r="T29" i="127"/>
  <c r="S29" i="127"/>
  <c r="R29" i="127"/>
  <c r="Q29" i="127"/>
  <c r="P29" i="127"/>
  <c r="O29" i="127"/>
  <c r="N29" i="127"/>
  <c r="M29" i="127"/>
  <c r="L29" i="127"/>
  <c r="K29" i="127"/>
  <c r="J29" i="127"/>
  <c r="I29" i="127"/>
  <c r="H29" i="127"/>
  <c r="G29" i="127"/>
  <c r="F29" i="127"/>
  <c r="E29" i="127"/>
  <c r="D29" i="127"/>
  <c r="C29" i="127"/>
  <c r="X28" i="127"/>
  <c r="W28" i="127"/>
  <c r="V28" i="127"/>
  <c r="U28" i="127"/>
  <c r="T28" i="127"/>
  <c r="S28" i="127"/>
  <c r="R28" i="127"/>
  <c r="Q28" i="127"/>
  <c r="P28" i="127"/>
  <c r="O28" i="127"/>
  <c r="N28" i="127"/>
  <c r="M28" i="127"/>
  <c r="L28" i="127"/>
  <c r="K28" i="127"/>
  <c r="J28" i="127"/>
  <c r="I28" i="127"/>
  <c r="H28" i="127"/>
  <c r="G28" i="127"/>
  <c r="F28" i="127"/>
  <c r="E28" i="127"/>
  <c r="D28" i="127"/>
  <c r="C28" i="127"/>
  <c r="X27" i="127"/>
  <c r="W27" i="127"/>
  <c r="V27" i="127"/>
  <c r="U27" i="127"/>
  <c r="T27" i="127"/>
  <c r="S27" i="127"/>
  <c r="R27" i="127"/>
  <c r="Q27" i="127"/>
  <c r="P27" i="127"/>
  <c r="O27" i="127"/>
  <c r="N27" i="127"/>
  <c r="M27" i="127"/>
  <c r="L27" i="127"/>
  <c r="K27" i="127"/>
  <c r="J27" i="127"/>
  <c r="I27" i="127"/>
  <c r="H27" i="127"/>
  <c r="G27" i="127"/>
  <c r="F27" i="127"/>
  <c r="E27" i="127"/>
  <c r="D27" i="127"/>
  <c r="C27" i="127"/>
  <c r="X25" i="127"/>
  <c r="W25" i="127"/>
  <c r="V25" i="127"/>
  <c r="U25" i="127"/>
  <c r="T25" i="127"/>
  <c r="S25" i="127"/>
  <c r="R25" i="127"/>
  <c r="Q25" i="127"/>
  <c r="P25" i="127"/>
  <c r="O25" i="127"/>
  <c r="N25" i="127"/>
  <c r="M25" i="127"/>
  <c r="L25" i="127"/>
  <c r="K25" i="127"/>
  <c r="J25" i="127"/>
  <c r="I25" i="127"/>
  <c r="H25" i="127"/>
  <c r="G25" i="127"/>
  <c r="F25" i="127"/>
  <c r="E25" i="127"/>
  <c r="D25" i="127"/>
  <c r="C25" i="127"/>
  <c r="X24" i="127"/>
  <c r="W24" i="127"/>
  <c r="V24" i="127"/>
  <c r="U24" i="127"/>
  <c r="T24" i="127"/>
  <c r="S24" i="127"/>
  <c r="R24" i="127"/>
  <c r="Q24" i="127"/>
  <c r="P24" i="127"/>
  <c r="O24" i="127"/>
  <c r="N24" i="127"/>
  <c r="M24" i="127"/>
  <c r="L24" i="127"/>
  <c r="K24" i="127"/>
  <c r="J24" i="127"/>
  <c r="I24" i="127"/>
  <c r="H24" i="127"/>
  <c r="G24" i="127"/>
  <c r="F24" i="127"/>
  <c r="E24" i="127"/>
  <c r="D24" i="127"/>
  <c r="C24" i="127"/>
  <c r="X23" i="127"/>
  <c r="W23" i="127"/>
  <c r="V23" i="127"/>
  <c r="U23" i="127"/>
  <c r="T23" i="127"/>
  <c r="S23" i="127"/>
  <c r="R23" i="127"/>
  <c r="Q23" i="127"/>
  <c r="P23" i="127"/>
  <c r="O23" i="127"/>
  <c r="N23" i="127"/>
  <c r="M23" i="127"/>
  <c r="L23" i="127"/>
  <c r="K23" i="127"/>
  <c r="J23" i="127"/>
  <c r="I23" i="127"/>
  <c r="H23" i="127"/>
  <c r="G23" i="127"/>
  <c r="F23" i="127"/>
  <c r="E23" i="127"/>
  <c r="D23" i="127"/>
  <c r="C23" i="127"/>
  <c r="X20" i="127"/>
  <c r="W20" i="127"/>
  <c r="V20" i="127"/>
  <c r="U20" i="127"/>
  <c r="T20" i="127"/>
  <c r="S20" i="127"/>
  <c r="R20" i="127"/>
  <c r="Q20" i="127"/>
  <c r="P20" i="127"/>
  <c r="O20" i="127"/>
  <c r="N20" i="127"/>
  <c r="M20" i="127"/>
  <c r="L20" i="127"/>
  <c r="K20" i="127"/>
  <c r="J20" i="127"/>
  <c r="I20" i="127"/>
  <c r="H20" i="127"/>
  <c r="G20" i="127"/>
  <c r="F20" i="127"/>
  <c r="E20" i="127"/>
  <c r="D20" i="127"/>
  <c r="C20" i="127"/>
  <c r="X19" i="127"/>
  <c r="X21" i="127"/>
  <c r="W19" i="127"/>
  <c r="W21" i="127"/>
  <c r="V19" i="127"/>
  <c r="V21" i="127"/>
  <c r="U19" i="127"/>
  <c r="U21" i="127"/>
  <c r="T19" i="127"/>
  <c r="T21" i="127"/>
  <c r="S19" i="127"/>
  <c r="S21" i="127"/>
  <c r="R19" i="127"/>
  <c r="R21" i="127"/>
  <c r="Q19" i="127"/>
  <c r="Q21" i="127"/>
  <c r="P19" i="127"/>
  <c r="P21" i="127"/>
  <c r="O19" i="127"/>
  <c r="O21" i="127"/>
  <c r="N19" i="127"/>
  <c r="N21" i="127"/>
  <c r="M19" i="127"/>
  <c r="M21" i="127"/>
  <c r="L19" i="127"/>
  <c r="L21" i="127"/>
  <c r="K19" i="127"/>
  <c r="K21" i="127"/>
  <c r="J19" i="127"/>
  <c r="J21" i="127"/>
  <c r="I19" i="127"/>
  <c r="I21" i="127"/>
  <c r="H19" i="127"/>
  <c r="H21" i="127"/>
  <c r="G19" i="127"/>
  <c r="G21" i="127"/>
  <c r="F19" i="127"/>
  <c r="F21" i="127"/>
  <c r="E19" i="127"/>
  <c r="E21" i="127"/>
  <c r="D19" i="127"/>
  <c r="D21" i="127"/>
  <c r="C19" i="127"/>
  <c r="C21" i="127"/>
  <c r="X17" i="127"/>
  <c r="W17" i="127"/>
  <c r="V17" i="127"/>
  <c r="U17" i="127"/>
  <c r="T17" i="127"/>
  <c r="S17" i="127"/>
  <c r="R17" i="127"/>
  <c r="Q17" i="127"/>
  <c r="P17" i="127"/>
  <c r="O17" i="127"/>
  <c r="N17" i="127"/>
  <c r="M17" i="127"/>
  <c r="L17" i="127"/>
  <c r="K17" i="127"/>
  <c r="J17" i="127"/>
  <c r="I17" i="127"/>
  <c r="H17" i="127"/>
  <c r="G17" i="127"/>
  <c r="F17" i="127"/>
  <c r="E17" i="127"/>
  <c r="D17" i="127"/>
  <c r="C17" i="127"/>
  <c r="X16" i="127"/>
  <c r="W16" i="127"/>
  <c r="V16" i="127"/>
  <c r="U16" i="127"/>
  <c r="T16" i="127"/>
  <c r="S16" i="127"/>
  <c r="R16" i="127"/>
  <c r="Q16" i="127"/>
  <c r="P16" i="127"/>
  <c r="O16" i="127"/>
  <c r="N16" i="127"/>
  <c r="M16" i="127"/>
  <c r="L16" i="127"/>
  <c r="K16" i="127"/>
  <c r="J16" i="127"/>
  <c r="I16" i="127"/>
  <c r="H16" i="127"/>
  <c r="G16" i="127"/>
  <c r="F16" i="127"/>
  <c r="E16" i="127"/>
  <c r="D16" i="127"/>
  <c r="C16" i="127"/>
  <c r="X15" i="127"/>
  <c r="W15" i="127"/>
  <c r="V15" i="127"/>
  <c r="U15" i="127"/>
  <c r="T15" i="127"/>
  <c r="S15" i="127"/>
  <c r="R15" i="127"/>
  <c r="Q15" i="127"/>
  <c r="P15" i="127"/>
  <c r="O15" i="127"/>
  <c r="N15" i="127"/>
  <c r="M15" i="127"/>
  <c r="L15" i="127"/>
  <c r="K15" i="127"/>
  <c r="J15" i="127"/>
  <c r="I15" i="127"/>
  <c r="H15" i="127"/>
  <c r="G15" i="127"/>
  <c r="F15" i="127"/>
  <c r="E15" i="127"/>
  <c r="D15" i="127"/>
  <c r="C15" i="127"/>
  <c r="X14" i="127"/>
  <c r="W14" i="127"/>
  <c r="V14" i="127"/>
  <c r="U14" i="127"/>
  <c r="T14" i="127"/>
  <c r="S14" i="127"/>
  <c r="R14" i="127"/>
  <c r="Q14" i="127"/>
  <c r="P14" i="127"/>
  <c r="O14" i="127"/>
  <c r="N14" i="127"/>
  <c r="M14" i="127"/>
  <c r="L14" i="127"/>
  <c r="K14" i="127"/>
  <c r="J14" i="127"/>
  <c r="I14" i="127"/>
  <c r="H14" i="127"/>
  <c r="G14" i="127"/>
  <c r="F14" i="127"/>
  <c r="E14" i="127"/>
  <c r="D14" i="127"/>
  <c r="C14" i="127"/>
  <c r="X13" i="127"/>
  <c r="W13" i="127"/>
  <c r="V13" i="127"/>
  <c r="U13" i="127"/>
  <c r="T13" i="127"/>
  <c r="S13" i="127"/>
  <c r="R13" i="127"/>
  <c r="Q13" i="127"/>
  <c r="P13" i="127"/>
  <c r="O13" i="127"/>
  <c r="N13" i="127"/>
  <c r="M13" i="127"/>
  <c r="L13" i="127"/>
  <c r="K13" i="127"/>
  <c r="J13" i="127"/>
  <c r="I13" i="127"/>
  <c r="H13" i="127"/>
  <c r="G13" i="127"/>
  <c r="F13" i="127"/>
  <c r="E13" i="127"/>
  <c r="D13" i="127"/>
  <c r="C13" i="127"/>
  <c r="X12" i="127"/>
  <c r="W12" i="127"/>
  <c r="V12" i="127"/>
  <c r="U12" i="127"/>
  <c r="T12" i="127"/>
  <c r="S12" i="127"/>
  <c r="R12" i="127"/>
  <c r="Q12" i="127"/>
  <c r="P12" i="127"/>
  <c r="O12" i="127"/>
  <c r="N12" i="127"/>
  <c r="M12" i="127"/>
  <c r="L12" i="127"/>
  <c r="K12" i="127"/>
  <c r="J12" i="127"/>
  <c r="I12" i="127"/>
  <c r="H12" i="127"/>
  <c r="G12" i="127"/>
  <c r="F12" i="127"/>
  <c r="E12" i="127"/>
  <c r="D12" i="127"/>
  <c r="C12" i="127"/>
  <c r="X11" i="127"/>
  <c r="W11" i="127"/>
  <c r="V11" i="127"/>
  <c r="U11" i="127"/>
  <c r="T11" i="127"/>
  <c r="S11" i="127"/>
  <c r="R11" i="127"/>
  <c r="Q11" i="127"/>
  <c r="P11" i="127"/>
  <c r="O11" i="127"/>
  <c r="N11" i="127"/>
  <c r="M11" i="127"/>
  <c r="L11" i="127"/>
  <c r="K11" i="127"/>
  <c r="J11" i="127"/>
  <c r="I11" i="127"/>
  <c r="H11" i="127"/>
  <c r="G11" i="127"/>
  <c r="F11" i="127"/>
  <c r="E11" i="127"/>
  <c r="D11" i="127"/>
  <c r="C11" i="127"/>
  <c r="X9" i="127"/>
  <c r="W9" i="127"/>
  <c r="V9" i="127"/>
  <c r="U9" i="127"/>
  <c r="T9" i="127"/>
  <c r="S9" i="127"/>
  <c r="R9" i="127"/>
  <c r="Q9" i="127"/>
  <c r="P9" i="127"/>
  <c r="O9" i="127"/>
  <c r="N9" i="127"/>
  <c r="M9" i="127"/>
  <c r="L9" i="127"/>
  <c r="K9" i="127"/>
  <c r="J9" i="127"/>
  <c r="I9" i="127"/>
  <c r="H9" i="127"/>
  <c r="G9" i="127"/>
  <c r="F9" i="127"/>
  <c r="E9" i="127"/>
  <c r="D9" i="127"/>
  <c r="C9" i="127"/>
  <c r="X8" i="127"/>
  <c r="W8" i="127"/>
  <c r="V8" i="127"/>
  <c r="U8" i="127"/>
  <c r="T8" i="127"/>
  <c r="S8" i="127"/>
  <c r="R8" i="127"/>
  <c r="Q8" i="127"/>
  <c r="P8" i="127"/>
  <c r="O8" i="127"/>
  <c r="N8" i="127"/>
  <c r="M8" i="127"/>
  <c r="L8" i="127"/>
  <c r="K8" i="127"/>
  <c r="J8" i="127"/>
  <c r="I8" i="127"/>
  <c r="H8" i="127"/>
  <c r="G8" i="127"/>
  <c r="F8" i="127"/>
  <c r="E8" i="127"/>
  <c r="D8" i="127"/>
  <c r="C8" i="127"/>
  <c r="X7" i="127"/>
  <c r="W7" i="127"/>
  <c r="V7" i="127"/>
  <c r="U7" i="127"/>
  <c r="T7" i="127"/>
  <c r="S7" i="127"/>
  <c r="R7" i="127"/>
  <c r="Q7" i="127"/>
  <c r="P7" i="127"/>
  <c r="O7" i="127"/>
  <c r="N7" i="127"/>
  <c r="M7" i="127"/>
  <c r="L7" i="127"/>
  <c r="K7" i="127"/>
  <c r="J7" i="127"/>
  <c r="I7" i="127"/>
  <c r="H7" i="127"/>
  <c r="G7" i="127"/>
  <c r="F7" i="127"/>
  <c r="E7" i="127"/>
  <c r="D7" i="127"/>
  <c r="C7" i="127"/>
  <c r="X6" i="127"/>
  <c r="W6" i="127"/>
  <c r="V6" i="127"/>
  <c r="U6" i="127"/>
  <c r="T6" i="127"/>
  <c r="S6" i="127"/>
  <c r="R6" i="127"/>
  <c r="Q6" i="127"/>
  <c r="P6" i="127"/>
  <c r="O6" i="127"/>
  <c r="N6" i="127"/>
  <c r="M6" i="127"/>
  <c r="L6" i="127"/>
  <c r="K6" i="127"/>
  <c r="J6" i="127"/>
  <c r="I6" i="127"/>
  <c r="H6" i="127"/>
  <c r="G6" i="127"/>
  <c r="F6" i="127"/>
  <c r="E6" i="127"/>
  <c r="D6" i="127"/>
  <c r="C6" i="127"/>
  <c r="X5" i="127"/>
  <c r="W5" i="127"/>
  <c r="V5" i="127"/>
  <c r="U5" i="127"/>
  <c r="T5" i="127"/>
  <c r="S5" i="127"/>
  <c r="R5" i="127"/>
  <c r="Q5" i="127"/>
  <c r="P5" i="127"/>
  <c r="O5" i="127"/>
  <c r="N5" i="127"/>
  <c r="M5" i="127"/>
  <c r="L5" i="127"/>
  <c r="K5" i="127"/>
  <c r="J5" i="127"/>
  <c r="I5" i="127"/>
  <c r="H5" i="127"/>
  <c r="G5" i="127"/>
  <c r="F5" i="127"/>
  <c r="E5" i="127"/>
  <c r="D5" i="127"/>
  <c r="C5" i="127"/>
  <c r="X4" i="127"/>
  <c r="W4" i="127"/>
  <c r="V4" i="127"/>
  <c r="U4" i="127"/>
  <c r="T4" i="127"/>
  <c r="S4" i="127"/>
  <c r="R4" i="127"/>
  <c r="Q4" i="127"/>
  <c r="P4" i="127"/>
  <c r="O4" i="127"/>
  <c r="N4" i="127"/>
  <c r="M4" i="127"/>
  <c r="L4" i="127"/>
  <c r="K4" i="127"/>
  <c r="J4" i="127"/>
  <c r="I4" i="127"/>
  <c r="H4" i="127"/>
  <c r="G4" i="127"/>
  <c r="F4" i="127"/>
  <c r="E4" i="127"/>
  <c r="D4" i="127"/>
  <c r="C4" i="127"/>
  <c r="X3" i="127"/>
  <c r="W3" i="127"/>
  <c r="V3" i="127"/>
  <c r="U3" i="127"/>
  <c r="T3" i="127"/>
  <c r="S3" i="127"/>
  <c r="R3" i="127"/>
  <c r="Q3" i="127"/>
  <c r="P3" i="127"/>
  <c r="O3" i="127"/>
  <c r="N3" i="127"/>
  <c r="M3" i="127"/>
  <c r="L3" i="127"/>
  <c r="K3" i="127"/>
  <c r="J3" i="127"/>
  <c r="I3" i="127"/>
  <c r="H3" i="127"/>
  <c r="G3" i="127"/>
  <c r="F3" i="127"/>
  <c r="E3" i="127"/>
  <c r="D3" i="127"/>
  <c r="C3" i="127"/>
  <c r="X29" i="50"/>
  <c r="W29" i="50"/>
  <c r="V29" i="50"/>
  <c r="U29" i="50"/>
  <c r="T29" i="50"/>
  <c r="S29" i="50"/>
  <c r="R29" i="50"/>
  <c r="Q29" i="50"/>
  <c r="P29" i="50"/>
  <c r="O29" i="50"/>
  <c r="N29" i="50"/>
  <c r="M29" i="50"/>
  <c r="L29" i="50"/>
  <c r="K29" i="50"/>
  <c r="J29" i="50"/>
  <c r="I29" i="50"/>
  <c r="H29" i="50"/>
  <c r="G29" i="50"/>
  <c r="F29" i="50"/>
  <c r="E29" i="50"/>
  <c r="D29" i="50"/>
  <c r="C29" i="50"/>
  <c r="X28" i="50"/>
  <c r="W28" i="50"/>
  <c r="V28" i="50"/>
  <c r="U28" i="50"/>
  <c r="T28" i="50"/>
  <c r="S28" i="50"/>
  <c r="R28" i="50"/>
  <c r="Q28" i="50"/>
  <c r="P28" i="50"/>
  <c r="O28" i="50"/>
  <c r="N28" i="50"/>
  <c r="M28" i="50"/>
  <c r="L28" i="50"/>
  <c r="K28" i="50"/>
  <c r="J28" i="50"/>
  <c r="I28" i="50"/>
  <c r="H28" i="50"/>
  <c r="G28" i="50"/>
  <c r="F28" i="50"/>
  <c r="E28" i="50"/>
  <c r="D28" i="50"/>
  <c r="C28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D25" i="50"/>
  <c r="C25" i="50"/>
  <c r="X24" i="50"/>
  <c r="W24" i="50"/>
  <c r="V24" i="50"/>
  <c r="U24" i="50"/>
  <c r="T24" i="50"/>
  <c r="S24" i="50"/>
  <c r="R24" i="50"/>
  <c r="Q24" i="50"/>
  <c r="P24" i="50"/>
  <c r="O24" i="50"/>
  <c r="N24" i="50"/>
  <c r="M24" i="50"/>
  <c r="L24" i="50"/>
  <c r="K24" i="50"/>
  <c r="J24" i="50"/>
  <c r="I24" i="50"/>
  <c r="H24" i="50"/>
  <c r="G24" i="50"/>
  <c r="F24" i="50"/>
  <c r="E24" i="50"/>
  <c r="D24" i="50"/>
  <c r="C24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E23" i="50"/>
  <c r="D23" i="50"/>
  <c r="C23" i="50"/>
  <c r="X20" i="50"/>
  <c r="W20" i="50"/>
  <c r="V20" i="50"/>
  <c r="U20" i="50"/>
  <c r="T20" i="50"/>
  <c r="S20" i="50"/>
  <c r="R20" i="50"/>
  <c r="Q20" i="50"/>
  <c r="P20" i="50"/>
  <c r="O20" i="50"/>
  <c r="N20" i="50"/>
  <c r="M20" i="50"/>
  <c r="L20" i="50"/>
  <c r="K20" i="50"/>
  <c r="J20" i="50"/>
  <c r="I20" i="50"/>
  <c r="H20" i="50"/>
  <c r="G20" i="50"/>
  <c r="F20" i="50"/>
  <c r="E20" i="50"/>
  <c r="D20" i="50"/>
  <c r="C20" i="50"/>
  <c r="X19" i="50"/>
  <c r="X21" i="50"/>
  <c r="W19" i="50"/>
  <c r="W21" i="50"/>
  <c r="V19" i="50"/>
  <c r="V21" i="50"/>
  <c r="U19" i="50"/>
  <c r="U21" i="50"/>
  <c r="T19" i="50"/>
  <c r="T21" i="50"/>
  <c r="S19" i="50"/>
  <c r="S21" i="50"/>
  <c r="R19" i="50"/>
  <c r="R21" i="50"/>
  <c r="Q19" i="50"/>
  <c r="Q21" i="50"/>
  <c r="P19" i="50"/>
  <c r="P21" i="50"/>
  <c r="O19" i="50"/>
  <c r="O21" i="50"/>
  <c r="N19" i="50"/>
  <c r="N21" i="50"/>
  <c r="M19" i="50"/>
  <c r="M21" i="50"/>
  <c r="L19" i="50"/>
  <c r="L21" i="50"/>
  <c r="K19" i="50"/>
  <c r="K21" i="50"/>
  <c r="J19" i="50"/>
  <c r="J21" i="50"/>
  <c r="I19" i="50"/>
  <c r="I21" i="50"/>
  <c r="H19" i="50"/>
  <c r="H21" i="50"/>
  <c r="G19" i="50"/>
  <c r="G21" i="50"/>
  <c r="F19" i="50"/>
  <c r="F21" i="50"/>
  <c r="E19" i="50"/>
  <c r="E21" i="50"/>
  <c r="D19" i="50"/>
  <c r="D21" i="50"/>
  <c r="C19" i="50"/>
  <c r="C21" i="50"/>
  <c r="X17" i="50"/>
  <c r="W17" i="50"/>
  <c r="V17" i="50"/>
  <c r="U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G17" i="50"/>
  <c r="F17" i="50"/>
  <c r="E17" i="50"/>
  <c r="D17" i="50"/>
  <c r="C17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5" i="50"/>
  <c r="C15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G14" i="50"/>
  <c r="F14" i="50"/>
  <c r="E14" i="50"/>
  <c r="D14" i="50"/>
  <c r="C14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E13" i="50"/>
  <c r="D13" i="50"/>
  <c r="C13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G12" i="50"/>
  <c r="F12" i="50"/>
  <c r="E12" i="50"/>
  <c r="D12" i="50"/>
  <c r="C12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G11" i="50"/>
  <c r="F11" i="50"/>
  <c r="E11" i="50"/>
  <c r="D11" i="50"/>
  <c r="C11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G8" i="50"/>
  <c r="F8" i="50"/>
  <c r="E8" i="50"/>
  <c r="D8" i="50"/>
  <c r="C8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G7" i="50"/>
  <c r="F7" i="50"/>
  <c r="E7" i="50"/>
  <c r="D7" i="50"/>
  <c r="C7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H6" i="50"/>
  <c r="G6" i="50"/>
  <c r="F6" i="50"/>
  <c r="E6" i="50"/>
  <c r="D6" i="50"/>
  <c r="C6" i="50"/>
  <c r="X5" i="50"/>
  <c r="W5" i="50"/>
  <c r="V5" i="50"/>
  <c r="U5" i="50"/>
  <c r="T5" i="50"/>
  <c r="S5" i="50"/>
  <c r="R5" i="50"/>
  <c r="Q5" i="50"/>
  <c r="P5" i="50"/>
  <c r="O5" i="50"/>
  <c r="N5" i="50"/>
  <c r="M5" i="50"/>
  <c r="L5" i="50"/>
  <c r="K5" i="50"/>
  <c r="J5" i="50"/>
  <c r="I5" i="50"/>
  <c r="H5" i="50"/>
  <c r="G5" i="50"/>
  <c r="F5" i="50"/>
  <c r="E5" i="50"/>
  <c r="D5" i="50"/>
  <c r="C5" i="50"/>
  <c r="X4" i="50"/>
  <c r="W4" i="50"/>
  <c r="V4" i="50"/>
  <c r="U4" i="50"/>
  <c r="T4" i="50"/>
  <c r="S4" i="50"/>
  <c r="R4" i="50"/>
  <c r="Q4" i="50"/>
  <c r="P4" i="50"/>
  <c r="O4" i="50"/>
  <c r="N4" i="50"/>
  <c r="M4" i="50"/>
  <c r="L4" i="50"/>
  <c r="K4" i="50"/>
  <c r="J4" i="50"/>
  <c r="I4" i="50"/>
  <c r="H4" i="50"/>
  <c r="G4" i="50"/>
  <c r="F4" i="50"/>
  <c r="E4" i="50"/>
  <c r="D4" i="50"/>
  <c r="C4" i="50"/>
  <c r="X3" i="50"/>
  <c r="W3" i="50"/>
  <c r="V3" i="50"/>
  <c r="U3" i="50"/>
  <c r="T3" i="50"/>
  <c r="S3" i="50"/>
  <c r="R3" i="50"/>
  <c r="Q3" i="50"/>
  <c r="P3" i="50"/>
  <c r="O3" i="50"/>
  <c r="N3" i="50"/>
  <c r="M3" i="50"/>
  <c r="L3" i="50"/>
  <c r="K3" i="50"/>
  <c r="J3" i="50"/>
  <c r="I3" i="50"/>
  <c r="H3" i="50"/>
  <c r="G3" i="50"/>
  <c r="F3" i="50"/>
  <c r="E3" i="50"/>
  <c r="D3" i="50"/>
  <c r="C3" i="50"/>
  <c r="X29" i="81"/>
  <c r="W29" i="81"/>
  <c r="V29" i="81"/>
  <c r="U29" i="81"/>
  <c r="T29" i="81"/>
  <c r="S29" i="81"/>
  <c r="R29" i="81"/>
  <c r="Q29" i="81"/>
  <c r="P29" i="81"/>
  <c r="O29" i="81"/>
  <c r="N29" i="81"/>
  <c r="M29" i="81"/>
  <c r="L29" i="81"/>
  <c r="K29" i="81"/>
  <c r="J29" i="81"/>
  <c r="I29" i="81"/>
  <c r="H29" i="81"/>
  <c r="G29" i="81"/>
  <c r="F29" i="81"/>
  <c r="E29" i="81"/>
  <c r="D29" i="81"/>
  <c r="C29" i="81"/>
  <c r="X28" i="81"/>
  <c r="W28" i="81"/>
  <c r="V28" i="81"/>
  <c r="U28" i="81"/>
  <c r="T28" i="81"/>
  <c r="S28" i="81"/>
  <c r="R28" i="81"/>
  <c r="Q28" i="81"/>
  <c r="P28" i="81"/>
  <c r="O28" i="81"/>
  <c r="N28" i="81"/>
  <c r="M28" i="81"/>
  <c r="L28" i="81"/>
  <c r="K28" i="81"/>
  <c r="J28" i="81"/>
  <c r="I28" i="81"/>
  <c r="H28" i="81"/>
  <c r="G28" i="81"/>
  <c r="F28" i="81"/>
  <c r="E28" i="81"/>
  <c r="D28" i="81"/>
  <c r="C28" i="81"/>
  <c r="X27" i="81"/>
  <c r="W27" i="81"/>
  <c r="V27" i="81"/>
  <c r="U27" i="81"/>
  <c r="T27" i="81"/>
  <c r="S27" i="81"/>
  <c r="R27" i="81"/>
  <c r="Q27" i="81"/>
  <c r="P27" i="81"/>
  <c r="O27" i="81"/>
  <c r="N27" i="81"/>
  <c r="M27" i="81"/>
  <c r="L27" i="81"/>
  <c r="K27" i="81"/>
  <c r="J27" i="81"/>
  <c r="I27" i="81"/>
  <c r="H27" i="81"/>
  <c r="G27" i="81"/>
  <c r="F27" i="81"/>
  <c r="E27" i="81"/>
  <c r="D27" i="81"/>
  <c r="C27" i="81"/>
  <c r="X25" i="81"/>
  <c r="W25" i="81"/>
  <c r="V25" i="81"/>
  <c r="U25" i="81"/>
  <c r="T25" i="81"/>
  <c r="S25" i="81"/>
  <c r="R25" i="81"/>
  <c r="Q25" i="81"/>
  <c r="P25" i="81"/>
  <c r="O25" i="81"/>
  <c r="N25" i="81"/>
  <c r="M25" i="81"/>
  <c r="L25" i="81"/>
  <c r="K25" i="81"/>
  <c r="J25" i="81"/>
  <c r="I25" i="81"/>
  <c r="H25" i="81"/>
  <c r="G25" i="81"/>
  <c r="F25" i="81"/>
  <c r="E25" i="81"/>
  <c r="D25" i="81"/>
  <c r="C25" i="81"/>
  <c r="X24" i="81"/>
  <c r="W24" i="81"/>
  <c r="V24" i="81"/>
  <c r="U24" i="81"/>
  <c r="T24" i="81"/>
  <c r="S24" i="81"/>
  <c r="R24" i="81"/>
  <c r="Q24" i="81"/>
  <c r="P24" i="81"/>
  <c r="O24" i="81"/>
  <c r="N24" i="81"/>
  <c r="M24" i="81"/>
  <c r="L24" i="81"/>
  <c r="K24" i="81"/>
  <c r="J24" i="81"/>
  <c r="I24" i="81"/>
  <c r="H24" i="81"/>
  <c r="G24" i="81"/>
  <c r="F24" i="81"/>
  <c r="E24" i="81"/>
  <c r="D24" i="81"/>
  <c r="C24" i="81"/>
  <c r="X23" i="81"/>
  <c r="W23" i="81"/>
  <c r="V23" i="81"/>
  <c r="U23" i="81"/>
  <c r="T23" i="81"/>
  <c r="S23" i="81"/>
  <c r="R23" i="81"/>
  <c r="Q23" i="81"/>
  <c r="P23" i="81"/>
  <c r="O23" i="81"/>
  <c r="N23" i="81"/>
  <c r="M23" i="81"/>
  <c r="L23" i="81"/>
  <c r="K23" i="81"/>
  <c r="J23" i="81"/>
  <c r="I23" i="81"/>
  <c r="H23" i="81"/>
  <c r="G23" i="81"/>
  <c r="F23" i="81"/>
  <c r="E23" i="81"/>
  <c r="D23" i="81"/>
  <c r="C23" i="81"/>
  <c r="X20" i="81"/>
  <c r="W20" i="81"/>
  <c r="V20" i="81"/>
  <c r="U20" i="81"/>
  <c r="T20" i="81"/>
  <c r="S20" i="81"/>
  <c r="R20" i="81"/>
  <c r="Q20" i="81"/>
  <c r="P20" i="81"/>
  <c r="O20" i="81"/>
  <c r="N20" i="81"/>
  <c r="M20" i="81"/>
  <c r="L20" i="81"/>
  <c r="K20" i="81"/>
  <c r="J20" i="81"/>
  <c r="I20" i="81"/>
  <c r="H20" i="81"/>
  <c r="G20" i="81"/>
  <c r="F20" i="81"/>
  <c r="E20" i="81"/>
  <c r="D20" i="81"/>
  <c r="C20" i="81"/>
  <c r="X19" i="81"/>
  <c r="X21" i="81"/>
  <c r="W19" i="81"/>
  <c r="W21" i="81"/>
  <c r="V19" i="81"/>
  <c r="V21" i="81"/>
  <c r="U19" i="81"/>
  <c r="U21" i="81"/>
  <c r="T19" i="81"/>
  <c r="T21" i="81"/>
  <c r="S19" i="81"/>
  <c r="S21" i="81"/>
  <c r="R19" i="81"/>
  <c r="R21" i="81"/>
  <c r="Q19" i="81"/>
  <c r="Q21" i="81"/>
  <c r="P19" i="81"/>
  <c r="P21" i="81"/>
  <c r="O19" i="81"/>
  <c r="O21" i="81"/>
  <c r="N19" i="81"/>
  <c r="N21" i="81"/>
  <c r="M19" i="81"/>
  <c r="M21" i="81"/>
  <c r="L19" i="81"/>
  <c r="L21" i="81"/>
  <c r="K19" i="81"/>
  <c r="K21" i="81"/>
  <c r="J19" i="81"/>
  <c r="J21" i="81"/>
  <c r="I19" i="81"/>
  <c r="I21" i="81"/>
  <c r="H19" i="81"/>
  <c r="H21" i="81"/>
  <c r="G19" i="81"/>
  <c r="G21" i="81"/>
  <c r="F19" i="81"/>
  <c r="F21" i="81"/>
  <c r="E19" i="81"/>
  <c r="E21" i="81"/>
  <c r="D19" i="81"/>
  <c r="D21" i="81"/>
  <c r="C19" i="81"/>
  <c r="C21" i="81"/>
  <c r="X17" i="81"/>
  <c r="W17" i="81"/>
  <c r="V17" i="81"/>
  <c r="U17" i="81"/>
  <c r="T17" i="81"/>
  <c r="S17" i="81"/>
  <c r="R17" i="81"/>
  <c r="Q17" i="81"/>
  <c r="P17" i="81"/>
  <c r="O17" i="81"/>
  <c r="N17" i="81"/>
  <c r="M17" i="81"/>
  <c r="L17" i="81"/>
  <c r="K17" i="81"/>
  <c r="J17" i="81"/>
  <c r="I17" i="81"/>
  <c r="H17" i="81"/>
  <c r="G17" i="81"/>
  <c r="F17" i="81"/>
  <c r="E17" i="81"/>
  <c r="D17" i="81"/>
  <c r="C17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H16" i="81"/>
  <c r="G16" i="81"/>
  <c r="F16" i="81"/>
  <c r="E16" i="81"/>
  <c r="D16" i="81"/>
  <c r="C16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H15" i="81"/>
  <c r="G15" i="81"/>
  <c r="F15" i="81"/>
  <c r="E15" i="81"/>
  <c r="D15" i="81"/>
  <c r="C15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H14" i="81"/>
  <c r="G14" i="81"/>
  <c r="F14" i="81"/>
  <c r="E14" i="81"/>
  <c r="D14" i="81"/>
  <c r="C14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H13" i="81"/>
  <c r="G13" i="81"/>
  <c r="F13" i="81"/>
  <c r="E13" i="81"/>
  <c r="D13" i="81"/>
  <c r="C13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H12" i="81"/>
  <c r="G12" i="81"/>
  <c r="F12" i="81"/>
  <c r="E12" i="81"/>
  <c r="D12" i="81"/>
  <c r="C12" i="81"/>
  <c r="X11" i="81"/>
  <c r="W11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H11" i="81"/>
  <c r="G11" i="81"/>
  <c r="F11" i="81"/>
  <c r="E11" i="81"/>
  <c r="D11" i="81"/>
  <c r="C11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G9" i="81"/>
  <c r="F9" i="81"/>
  <c r="E9" i="81"/>
  <c r="D9" i="81"/>
  <c r="C9" i="81"/>
  <c r="X8" i="81"/>
  <c r="W8" i="81"/>
  <c r="V8" i="81"/>
  <c r="U8" i="81"/>
  <c r="T8" i="81"/>
  <c r="S8" i="81"/>
  <c r="R8" i="81"/>
  <c r="Q8" i="81"/>
  <c r="P8" i="81"/>
  <c r="O8" i="81"/>
  <c r="N8" i="81"/>
  <c r="M8" i="81"/>
  <c r="L8" i="81"/>
  <c r="K8" i="81"/>
  <c r="J8" i="81"/>
  <c r="I8" i="81"/>
  <c r="H8" i="81"/>
  <c r="G8" i="81"/>
  <c r="F8" i="81"/>
  <c r="E8" i="81"/>
  <c r="D8" i="81"/>
  <c r="C8" i="81"/>
  <c r="X7" i="81"/>
  <c r="W7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H7" i="81"/>
  <c r="G7" i="81"/>
  <c r="F7" i="81"/>
  <c r="E7" i="81"/>
  <c r="D7" i="81"/>
  <c r="C7" i="81"/>
  <c r="X6" i="81"/>
  <c r="W6" i="81"/>
  <c r="V6" i="81"/>
  <c r="U6" i="81"/>
  <c r="T6" i="81"/>
  <c r="S6" i="81"/>
  <c r="R6" i="81"/>
  <c r="Q6" i="81"/>
  <c r="P6" i="81"/>
  <c r="O6" i="81"/>
  <c r="N6" i="81"/>
  <c r="M6" i="81"/>
  <c r="L6" i="81"/>
  <c r="K6" i="81"/>
  <c r="J6" i="81"/>
  <c r="I6" i="81"/>
  <c r="H6" i="81"/>
  <c r="G6" i="81"/>
  <c r="F6" i="81"/>
  <c r="E6" i="81"/>
  <c r="D6" i="81"/>
  <c r="C6" i="81"/>
  <c r="X5" i="81"/>
  <c r="W5" i="81"/>
  <c r="V5" i="81"/>
  <c r="U5" i="81"/>
  <c r="T5" i="81"/>
  <c r="S5" i="81"/>
  <c r="R5" i="81"/>
  <c r="Q5" i="81"/>
  <c r="P5" i="81"/>
  <c r="O5" i="81"/>
  <c r="N5" i="81"/>
  <c r="M5" i="81"/>
  <c r="L5" i="81"/>
  <c r="K5" i="81"/>
  <c r="J5" i="81"/>
  <c r="I5" i="81"/>
  <c r="H5" i="81"/>
  <c r="G5" i="81"/>
  <c r="F5" i="81"/>
  <c r="E5" i="81"/>
  <c r="D5" i="81"/>
  <c r="C5" i="81"/>
  <c r="X4" i="81"/>
  <c r="W4" i="81"/>
  <c r="V4" i="81"/>
  <c r="U4" i="81"/>
  <c r="T4" i="81"/>
  <c r="S4" i="81"/>
  <c r="R4" i="81"/>
  <c r="Q4" i="81"/>
  <c r="P4" i="81"/>
  <c r="O4" i="81"/>
  <c r="N4" i="81"/>
  <c r="M4" i="81"/>
  <c r="L4" i="81"/>
  <c r="K4" i="81"/>
  <c r="J4" i="81"/>
  <c r="I4" i="81"/>
  <c r="H4" i="81"/>
  <c r="G4" i="81"/>
  <c r="F4" i="81"/>
  <c r="E4" i="81"/>
  <c r="D4" i="81"/>
  <c r="C4" i="81"/>
  <c r="X3" i="81"/>
  <c r="W3" i="81"/>
  <c r="V3" i="81"/>
  <c r="U3" i="81"/>
  <c r="T3" i="81"/>
  <c r="S3" i="81"/>
  <c r="R3" i="81"/>
  <c r="Q3" i="81"/>
  <c r="P3" i="81"/>
  <c r="O3" i="81"/>
  <c r="N3" i="81"/>
  <c r="M3" i="81"/>
  <c r="L3" i="81"/>
  <c r="K3" i="81"/>
  <c r="J3" i="81"/>
  <c r="I3" i="81"/>
  <c r="H3" i="81"/>
  <c r="G3" i="81"/>
  <c r="F3" i="81"/>
  <c r="E3" i="81"/>
  <c r="D3" i="81"/>
  <c r="C3" i="81"/>
  <c r="X29" i="126"/>
  <c r="W29" i="126"/>
  <c r="V29" i="126"/>
  <c r="U29" i="126"/>
  <c r="T29" i="126"/>
  <c r="S29" i="126"/>
  <c r="R29" i="126"/>
  <c r="Q29" i="126"/>
  <c r="P29" i="126"/>
  <c r="O29" i="126"/>
  <c r="N29" i="126"/>
  <c r="M29" i="126"/>
  <c r="L29" i="126"/>
  <c r="K29" i="126"/>
  <c r="J29" i="126"/>
  <c r="I29" i="126"/>
  <c r="H29" i="126"/>
  <c r="G29" i="126"/>
  <c r="F29" i="126"/>
  <c r="E29" i="126"/>
  <c r="D29" i="126"/>
  <c r="C29" i="126"/>
  <c r="X28" i="126"/>
  <c r="W28" i="126"/>
  <c r="V28" i="126"/>
  <c r="U28" i="126"/>
  <c r="T28" i="126"/>
  <c r="S28" i="126"/>
  <c r="R28" i="126"/>
  <c r="Q28" i="126"/>
  <c r="P28" i="126"/>
  <c r="O28" i="126"/>
  <c r="N28" i="126"/>
  <c r="M28" i="126"/>
  <c r="L28" i="126"/>
  <c r="K28" i="126"/>
  <c r="J28" i="126"/>
  <c r="I28" i="126"/>
  <c r="H28" i="126"/>
  <c r="G28" i="126"/>
  <c r="F28" i="126"/>
  <c r="E28" i="126"/>
  <c r="D28" i="126"/>
  <c r="C28" i="126"/>
  <c r="X27" i="126"/>
  <c r="W27" i="126"/>
  <c r="V27" i="126"/>
  <c r="U27" i="126"/>
  <c r="T27" i="126"/>
  <c r="S27" i="126"/>
  <c r="R27" i="126"/>
  <c r="Q27" i="126"/>
  <c r="P27" i="126"/>
  <c r="O27" i="126"/>
  <c r="N27" i="126"/>
  <c r="M27" i="126"/>
  <c r="L27" i="126"/>
  <c r="K27" i="126"/>
  <c r="J27" i="126"/>
  <c r="I27" i="126"/>
  <c r="H27" i="126"/>
  <c r="G27" i="126"/>
  <c r="F27" i="126"/>
  <c r="E27" i="126"/>
  <c r="D27" i="126"/>
  <c r="C27" i="126"/>
  <c r="X25" i="126"/>
  <c r="W25" i="126"/>
  <c r="V25" i="126"/>
  <c r="U25" i="126"/>
  <c r="T25" i="126"/>
  <c r="S25" i="126"/>
  <c r="R25" i="126"/>
  <c r="Q25" i="126"/>
  <c r="P25" i="126"/>
  <c r="O25" i="126"/>
  <c r="N25" i="126"/>
  <c r="M25" i="126"/>
  <c r="L25" i="126"/>
  <c r="K25" i="126"/>
  <c r="J25" i="126"/>
  <c r="I25" i="126"/>
  <c r="H25" i="126"/>
  <c r="G25" i="126"/>
  <c r="F25" i="126"/>
  <c r="E25" i="126"/>
  <c r="D25" i="126"/>
  <c r="C25" i="126"/>
  <c r="X24" i="126"/>
  <c r="W24" i="126"/>
  <c r="V24" i="126"/>
  <c r="U24" i="126"/>
  <c r="T24" i="126"/>
  <c r="S24" i="126"/>
  <c r="R24" i="126"/>
  <c r="Q24" i="126"/>
  <c r="P24" i="126"/>
  <c r="O24" i="126"/>
  <c r="N24" i="126"/>
  <c r="M24" i="126"/>
  <c r="L24" i="126"/>
  <c r="K24" i="126"/>
  <c r="J24" i="126"/>
  <c r="I24" i="126"/>
  <c r="H24" i="126"/>
  <c r="G24" i="126"/>
  <c r="F24" i="126"/>
  <c r="E24" i="126"/>
  <c r="D24" i="126"/>
  <c r="C24" i="126"/>
  <c r="X23" i="126"/>
  <c r="W23" i="126"/>
  <c r="V23" i="126"/>
  <c r="U23" i="126"/>
  <c r="T23" i="126"/>
  <c r="S23" i="126"/>
  <c r="R23" i="126"/>
  <c r="Q23" i="126"/>
  <c r="P23" i="126"/>
  <c r="O23" i="126"/>
  <c r="N23" i="126"/>
  <c r="M23" i="126"/>
  <c r="L23" i="126"/>
  <c r="K23" i="126"/>
  <c r="J23" i="126"/>
  <c r="I23" i="126"/>
  <c r="H23" i="126"/>
  <c r="G23" i="126"/>
  <c r="F23" i="126"/>
  <c r="E23" i="126"/>
  <c r="D23" i="126"/>
  <c r="C23" i="126"/>
  <c r="X20" i="126"/>
  <c r="W20" i="126"/>
  <c r="V20" i="126"/>
  <c r="U20" i="126"/>
  <c r="T20" i="126"/>
  <c r="S20" i="126"/>
  <c r="R20" i="126"/>
  <c r="Q20" i="126"/>
  <c r="P20" i="126"/>
  <c r="O20" i="126"/>
  <c r="N20" i="126"/>
  <c r="M20" i="126"/>
  <c r="L20" i="126"/>
  <c r="K20" i="126"/>
  <c r="J20" i="126"/>
  <c r="I20" i="126"/>
  <c r="H20" i="126"/>
  <c r="G20" i="126"/>
  <c r="F20" i="126"/>
  <c r="E20" i="126"/>
  <c r="D20" i="126"/>
  <c r="C20" i="126"/>
  <c r="X19" i="126"/>
  <c r="X21" i="126"/>
  <c r="W19" i="126"/>
  <c r="W21" i="126"/>
  <c r="V19" i="126"/>
  <c r="V21" i="126"/>
  <c r="U19" i="126"/>
  <c r="U21" i="126"/>
  <c r="T19" i="126"/>
  <c r="T21" i="126"/>
  <c r="S19" i="126"/>
  <c r="S21" i="126"/>
  <c r="R19" i="126"/>
  <c r="R21" i="126"/>
  <c r="Q19" i="126"/>
  <c r="Q21" i="126"/>
  <c r="P19" i="126"/>
  <c r="P21" i="126"/>
  <c r="O19" i="126"/>
  <c r="O21" i="126"/>
  <c r="N19" i="126"/>
  <c r="N21" i="126"/>
  <c r="M19" i="126"/>
  <c r="M21" i="126"/>
  <c r="L19" i="126"/>
  <c r="L21" i="126"/>
  <c r="K19" i="126"/>
  <c r="K21" i="126"/>
  <c r="J19" i="126"/>
  <c r="J21" i="126"/>
  <c r="I19" i="126"/>
  <c r="I21" i="126"/>
  <c r="H19" i="126"/>
  <c r="H21" i="126"/>
  <c r="G19" i="126"/>
  <c r="G21" i="126"/>
  <c r="F19" i="126"/>
  <c r="F21" i="126"/>
  <c r="E19" i="126"/>
  <c r="E21" i="126"/>
  <c r="D19" i="126"/>
  <c r="D21" i="126"/>
  <c r="C19" i="126"/>
  <c r="C21" i="126"/>
  <c r="X17" i="126"/>
  <c r="W17" i="126"/>
  <c r="V17" i="126"/>
  <c r="U17" i="126"/>
  <c r="T17" i="126"/>
  <c r="S17" i="126"/>
  <c r="R17" i="126"/>
  <c r="Q17" i="126"/>
  <c r="P17" i="126"/>
  <c r="O17" i="126"/>
  <c r="N17" i="126"/>
  <c r="M17" i="126"/>
  <c r="L17" i="126"/>
  <c r="K17" i="126"/>
  <c r="J17" i="126"/>
  <c r="I17" i="126"/>
  <c r="H17" i="126"/>
  <c r="G17" i="126"/>
  <c r="F17" i="126"/>
  <c r="E17" i="126"/>
  <c r="D17" i="126"/>
  <c r="C17" i="126"/>
  <c r="X16" i="126"/>
  <c r="W16" i="126"/>
  <c r="V16" i="126"/>
  <c r="U16" i="126"/>
  <c r="T16" i="126"/>
  <c r="S16" i="126"/>
  <c r="R16" i="126"/>
  <c r="Q16" i="126"/>
  <c r="P16" i="126"/>
  <c r="O16" i="126"/>
  <c r="N16" i="126"/>
  <c r="M16" i="126"/>
  <c r="L16" i="126"/>
  <c r="K16" i="126"/>
  <c r="J16" i="126"/>
  <c r="I16" i="126"/>
  <c r="H16" i="126"/>
  <c r="G16" i="126"/>
  <c r="F16" i="126"/>
  <c r="E16" i="126"/>
  <c r="D16" i="126"/>
  <c r="C16" i="126"/>
  <c r="X15" i="126"/>
  <c r="W15" i="126"/>
  <c r="V15" i="126"/>
  <c r="U15" i="126"/>
  <c r="T15" i="126"/>
  <c r="S15" i="126"/>
  <c r="R15" i="126"/>
  <c r="Q15" i="126"/>
  <c r="P15" i="126"/>
  <c r="O15" i="126"/>
  <c r="N15" i="126"/>
  <c r="M15" i="126"/>
  <c r="L15" i="126"/>
  <c r="K15" i="126"/>
  <c r="J15" i="126"/>
  <c r="I15" i="126"/>
  <c r="H15" i="126"/>
  <c r="G15" i="126"/>
  <c r="F15" i="126"/>
  <c r="E15" i="126"/>
  <c r="D15" i="126"/>
  <c r="C15" i="126"/>
  <c r="X14" i="126"/>
  <c r="W14" i="126"/>
  <c r="V14" i="126"/>
  <c r="U14" i="126"/>
  <c r="T14" i="126"/>
  <c r="S14" i="126"/>
  <c r="R14" i="126"/>
  <c r="Q14" i="126"/>
  <c r="P14" i="126"/>
  <c r="O14" i="126"/>
  <c r="N14" i="126"/>
  <c r="M14" i="126"/>
  <c r="L14" i="126"/>
  <c r="K14" i="126"/>
  <c r="J14" i="126"/>
  <c r="I14" i="126"/>
  <c r="H14" i="126"/>
  <c r="G14" i="126"/>
  <c r="F14" i="126"/>
  <c r="E14" i="126"/>
  <c r="D14" i="126"/>
  <c r="C14" i="126"/>
  <c r="X13" i="126"/>
  <c r="W13" i="126"/>
  <c r="V13" i="126"/>
  <c r="U13" i="126"/>
  <c r="T13" i="126"/>
  <c r="S13" i="126"/>
  <c r="R13" i="126"/>
  <c r="Q13" i="126"/>
  <c r="P13" i="126"/>
  <c r="O13" i="126"/>
  <c r="N13" i="126"/>
  <c r="M13" i="126"/>
  <c r="L13" i="126"/>
  <c r="K13" i="126"/>
  <c r="J13" i="126"/>
  <c r="I13" i="126"/>
  <c r="H13" i="126"/>
  <c r="G13" i="126"/>
  <c r="F13" i="126"/>
  <c r="E13" i="126"/>
  <c r="D13" i="126"/>
  <c r="C13" i="126"/>
  <c r="X12" i="126"/>
  <c r="W12" i="126"/>
  <c r="V12" i="126"/>
  <c r="U12" i="126"/>
  <c r="T12" i="126"/>
  <c r="S12" i="126"/>
  <c r="R12" i="126"/>
  <c r="Q12" i="126"/>
  <c r="P12" i="126"/>
  <c r="O12" i="126"/>
  <c r="N12" i="126"/>
  <c r="M12" i="126"/>
  <c r="L12" i="126"/>
  <c r="K12" i="126"/>
  <c r="J12" i="126"/>
  <c r="I12" i="126"/>
  <c r="H12" i="126"/>
  <c r="G12" i="126"/>
  <c r="F12" i="126"/>
  <c r="E12" i="126"/>
  <c r="D12" i="126"/>
  <c r="C12" i="126"/>
  <c r="X11" i="126"/>
  <c r="W11" i="126"/>
  <c r="V11" i="126"/>
  <c r="U11" i="126"/>
  <c r="T11" i="126"/>
  <c r="S11" i="126"/>
  <c r="R11" i="126"/>
  <c r="Q11" i="126"/>
  <c r="P11" i="126"/>
  <c r="O11" i="126"/>
  <c r="N11" i="126"/>
  <c r="M11" i="126"/>
  <c r="L11" i="126"/>
  <c r="K11" i="126"/>
  <c r="J11" i="126"/>
  <c r="I11" i="126"/>
  <c r="H11" i="126"/>
  <c r="G11" i="126"/>
  <c r="F11" i="126"/>
  <c r="E11" i="126"/>
  <c r="D11" i="126"/>
  <c r="C11" i="126"/>
  <c r="X9" i="126"/>
  <c r="W9" i="126"/>
  <c r="V9" i="126"/>
  <c r="U9" i="126"/>
  <c r="T9" i="126"/>
  <c r="S9" i="126"/>
  <c r="R9" i="126"/>
  <c r="Q9" i="126"/>
  <c r="P9" i="126"/>
  <c r="O9" i="126"/>
  <c r="N9" i="126"/>
  <c r="M9" i="126"/>
  <c r="L9" i="126"/>
  <c r="K9" i="126"/>
  <c r="J9" i="126"/>
  <c r="I9" i="126"/>
  <c r="H9" i="126"/>
  <c r="G9" i="126"/>
  <c r="F9" i="126"/>
  <c r="E9" i="126"/>
  <c r="D9" i="126"/>
  <c r="C9" i="126"/>
  <c r="X8" i="126"/>
  <c r="W8" i="126"/>
  <c r="V8" i="126"/>
  <c r="U8" i="126"/>
  <c r="T8" i="126"/>
  <c r="S8" i="126"/>
  <c r="R8" i="126"/>
  <c r="Q8" i="126"/>
  <c r="P8" i="126"/>
  <c r="O8" i="126"/>
  <c r="N8" i="126"/>
  <c r="M8" i="126"/>
  <c r="L8" i="126"/>
  <c r="K8" i="126"/>
  <c r="J8" i="126"/>
  <c r="I8" i="126"/>
  <c r="H8" i="126"/>
  <c r="G8" i="126"/>
  <c r="F8" i="126"/>
  <c r="E8" i="126"/>
  <c r="D8" i="126"/>
  <c r="C8" i="126"/>
  <c r="X7" i="126"/>
  <c r="W7" i="126"/>
  <c r="V7" i="126"/>
  <c r="U7" i="126"/>
  <c r="T7" i="126"/>
  <c r="S7" i="126"/>
  <c r="R7" i="126"/>
  <c r="Q7" i="126"/>
  <c r="P7" i="126"/>
  <c r="O7" i="126"/>
  <c r="N7" i="126"/>
  <c r="M7" i="126"/>
  <c r="L7" i="126"/>
  <c r="K7" i="126"/>
  <c r="J7" i="126"/>
  <c r="I7" i="126"/>
  <c r="H7" i="126"/>
  <c r="G7" i="126"/>
  <c r="F7" i="126"/>
  <c r="E7" i="126"/>
  <c r="D7" i="126"/>
  <c r="C7" i="126"/>
  <c r="X6" i="126"/>
  <c r="W6" i="126"/>
  <c r="V6" i="126"/>
  <c r="U6" i="126"/>
  <c r="T6" i="126"/>
  <c r="S6" i="126"/>
  <c r="R6" i="126"/>
  <c r="Q6" i="126"/>
  <c r="P6" i="126"/>
  <c r="O6" i="126"/>
  <c r="N6" i="126"/>
  <c r="M6" i="126"/>
  <c r="L6" i="126"/>
  <c r="K6" i="126"/>
  <c r="J6" i="126"/>
  <c r="I6" i="126"/>
  <c r="H6" i="126"/>
  <c r="G6" i="126"/>
  <c r="F6" i="126"/>
  <c r="E6" i="126"/>
  <c r="D6" i="126"/>
  <c r="C6" i="126"/>
  <c r="X5" i="126"/>
  <c r="W5" i="126"/>
  <c r="V5" i="126"/>
  <c r="U5" i="126"/>
  <c r="T5" i="126"/>
  <c r="S5" i="126"/>
  <c r="R5" i="126"/>
  <c r="Q5" i="126"/>
  <c r="P5" i="126"/>
  <c r="O5" i="126"/>
  <c r="N5" i="126"/>
  <c r="M5" i="126"/>
  <c r="L5" i="126"/>
  <c r="K5" i="126"/>
  <c r="J5" i="126"/>
  <c r="I5" i="126"/>
  <c r="H5" i="126"/>
  <c r="G5" i="126"/>
  <c r="F5" i="126"/>
  <c r="E5" i="126"/>
  <c r="D5" i="126"/>
  <c r="C5" i="126"/>
  <c r="X4" i="126"/>
  <c r="W4" i="126"/>
  <c r="V4" i="126"/>
  <c r="U4" i="126"/>
  <c r="T4" i="126"/>
  <c r="S4" i="126"/>
  <c r="R4" i="126"/>
  <c r="Q4" i="126"/>
  <c r="P4" i="126"/>
  <c r="O4" i="126"/>
  <c r="N4" i="126"/>
  <c r="M4" i="126"/>
  <c r="L4" i="126"/>
  <c r="K4" i="126"/>
  <c r="J4" i="126"/>
  <c r="I4" i="126"/>
  <c r="H4" i="126"/>
  <c r="G4" i="126"/>
  <c r="F4" i="126"/>
  <c r="E4" i="126"/>
  <c r="D4" i="126"/>
  <c r="C4" i="126"/>
  <c r="X3" i="126"/>
  <c r="W3" i="126"/>
  <c r="V3" i="126"/>
  <c r="U3" i="126"/>
  <c r="T3" i="126"/>
  <c r="S3" i="126"/>
  <c r="R3" i="126"/>
  <c r="Q3" i="126"/>
  <c r="P3" i="126"/>
  <c r="O3" i="126"/>
  <c r="N3" i="126"/>
  <c r="M3" i="126"/>
  <c r="L3" i="126"/>
  <c r="K3" i="126"/>
  <c r="J3" i="126"/>
  <c r="I3" i="126"/>
  <c r="H3" i="126"/>
  <c r="G3" i="126"/>
  <c r="F3" i="126"/>
  <c r="E3" i="126"/>
  <c r="D3" i="126"/>
  <c r="C3" i="126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D27" i="49"/>
  <c r="C27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C25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C24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X19" i="49"/>
  <c r="X21" i="49"/>
  <c r="W19" i="49"/>
  <c r="W21" i="49"/>
  <c r="V19" i="49"/>
  <c r="V21" i="49"/>
  <c r="U19" i="49"/>
  <c r="U21" i="49"/>
  <c r="T19" i="49"/>
  <c r="T21" i="49"/>
  <c r="S19" i="49"/>
  <c r="S21" i="49"/>
  <c r="R19" i="49"/>
  <c r="R21" i="49"/>
  <c r="Q19" i="49"/>
  <c r="Q21" i="49"/>
  <c r="P19" i="49"/>
  <c r="P21" i="49"/>
  <c r="O19" i="49"/>
  <c r="O21" i="49"/>
  <c r="N19" i="49"/>
  <c r="N21" i="49"/>
  <c r="M19" i="49"/>
  <c r="M21" i="49"/>
  <c r="L19" i="49"/>
  <c r="L21" i="49"/>
  <c r="K19" i="49"/>
  <c r="K21" i="49"/>
  <c r="J19" i="49"/>
  <c r="J21" i="49"/>
  <c r="I19" i="49"/>
  <c r="I21" i="49"/>
  <c r="H19" i="49"/>
  <c r="H21" i="49"/>
  <c r="G19" i="49"/>
  <c r="G21" i="49"/>
  <c r="F19" i="49"/>
  <c r="F21" i="49"/>
  <c r="E19" i="49"/>
  <c r="E21" i="49"/>
  <c r="D19" i="49"/>
  <c r="D21" i="49"/>
  <c r="C19" i="49"/>
  <c r="C21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D14" i="49"/>
  <c r="C14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D6" i="49"/>
  <c r="C6" i="49"/>
  <c r="X5" i="49"/>
  <c r="W5" i="49"/>
  <c r="V5" i="49"/>
  <c r="U5" i="49"/>
  <c r="T5" i="49"/>
  <c r="S5" i="49"/>
  <c r="R5" i="49"/>
  <c r="Q5" i="49"/>
  <c r="P5" i="49"/>
  <c r="O5" i="49"/>
  <c r="N5" i="49"/>
  <c r="M5" i="49"/>
  <c r="L5" i="49"/>
  <c r="K5" i="49"/>
  <c r="J5" i="49"/>
  <c r="I5" i="49"/>
  <c r="H5" i="49"/>
  <c r="G5" i="49"/>
  <c r="F5" i="49"/>
  <c r="E5" i="49"/>
  <c r="D5" i="49"/>
  <c r="C5" i="49"/>
  <c r="X4" i="49"/>
  <c r="W4" i="49"/>
  <c r="V4" i="49"/>
  <c r="U4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D4" i="49"/>
  <c r="C4" i="49"/>
  <c r="X3" i="49"/>
  <c r="W3" i="49"/>
  <c r="V3" i="49"/>
  <c r="U3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D3" i="49"/>
  <c r="C3" i="49"/>
  <c r="X29" i="153"/>
  <c r="W29" i="153"/>
  <c r="V29" i="153"/>
  <c r="U29" i="153"/>
  <c r="T29" i="153"/>
  <c r="S29" i="153"/>
  <c r="R29" i="153"/>
  <c r="Q29" i="153"/>
  <c r="P29" i="153"/>
  <c r="O29" i="153"/>
  <c r="N29" i="153"/>
  <c r="M29" i="153"/>
  <c r="L29" i="153"/>
  <c r="K29" i="153"/>
  <c r="J29" i="153"/>
  <c r="I29" i="153"/>
  <c r="H29" i="153"/>
  <c r="G29" i="153"/>
  <c r="F29" i="153"/>
  <c r="E29" i="153"/>
  <c r="D29" i="153"/>
  <c r="C29" i="153"/>
  <c r="X28" i="153"/>
  <c r="W28" i="153"/>
  <c r="V28" i="153"/>
  <c r="U28" i="153"/>
  <c r="T28" i="153"/>
  <c r="S28" i="153"/>
  <c r="R28" i="153"/>
  <c r="Q28" i="153"/>
  <c r="P28" i="153"/>
  <c r="O28" i="153"/>
  <c r="N28" i="153"/>
  <c r="M28" i="153"/>
  <c r="L28" i="153"/>
  <c r="K28" i="153"/>
  <c r="J28" i="153"/>
  <c r="I28" i="153"/>
  <c r="H28" i="153"/>
  <c r="G28" i="153"/>
  <c r="F28" i="153"/>
  <c r="E28" i="153"/>
  <c r="D28" i="153"/>
  <c r="C28" i="153"/>
  <c r="X27" i="153"/>
  <c r="W27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X25" i="153"/>
  <c r="W25" i="153"/>
  <c r="V25" i="153"/>
  <c r="U25" i="153"/>
  <c r="T25" i="153"/>
  <c r="S25" i="153"/>
  <c r="R25" i="153"/>
  <c r="Q25" i="153"/>
  <c r="P25" i="153"/>
  <c r="O25" i="153"/>
  <c r="N25" i="153"/>
  <c r="M25" i="153"/>
  <c r="L25" i="153"/>
  <c r="K25" i="153"/>
  <c r="J25" i="153"/>
  <c r="I25" i="153"/>
  <c r="H25" i="153"/>
  <c r="G25" i="153"/>
  <c r="F25" i="153"/>
  <c r="E25" i="153"/>
  <c r="D25" i="153"/>
  <c r="C25" i="153"/>
  <c r="X24" i="153"/>
  <c r="W24" i="153"/>
  <c r="V24" i="153"/>
  <c r="U24" i="153"/>
  <c r="T24" i="153"/>
  <c r="S24" i="153"/>
  <c r="R24" i="153"/>
  <c r="Q24" i="153"/>
  <c r="P24" i="153"/>
  <c r="O24" i="153"/>
  <c r="N24" i="153"/>
  <c r="M24" i="153"/>
  <c r="L24" i="153"/>
  <c r="K24" i="153"/>
  <c r="J24" i="153"/>
  <c r="I24" i="153"/>
  <c r="H24" i="153"/>
  <c r="G24" i="153"/>
  <c r="F24" i="153"/>
  <c r="E24" i="153"/>
  <c r="D24" i="153"/>
  <c r="C24" i="153"/>
  <c r="X23" i="153"/>
  <c r="W23" i="153"/>
  <c r="V23" i="153"/>
  <c r="U23" i="153"/>
  <c r="T23" i="153"/>
  <c r="S23" i="153"/>
  <c r="R23" i="153"/>
  <c r="Q23" i="153"/>
  <c r="P23" i="153"/>
  <c r="O23" i="153"/>
  <c r="N23" i="153"/>
  <c r="M23" i="153"/>
  <c r="L23" i="153"/>
  <c r="K23" i="153"/>
  <c r="J23" i="153"/>
  <c r="I23" i="153"/>
  <c r="H23" i="153"/>
  <c r="G23" i="153"/>
  <c r="F23" i="153"/>
  <c r="E23" i="153"/>
  <c r="D23" i="153"/>
  <c r="C23" i="153"/>
  <c r="X20" i="153"/>
  <c r="W20" i="153"/>
  <c r="V20" i="153"/>
  <c r="U20" i="153"/>
  <c r="T20" i="153"/>
  <c r="S20" i="153"/>
  <c r="R20" i="153"/>
  <c r="Q20" i="153"/>
  <c r="P20" i="153"/>
  <c r="O20" i="153"/>
  <c r="N20" i="153"/>
  <c r="M20" i="153"/>
  <c r="L20" i="153"/>
  <c r="K20" i="153"/>
  <c r="J20" i="153"/>
  <c r="I20" i="153"/>
  <c r="H20" i="153"/>
  <c r="G20" i="153"/>
  <c r="F20" i="153"/>
  <c r="E20" i="153"/>
  <c r="D20" i="153"/>
  <c r="C20" i="153"/>
  <c r="X19" i="153"/>
  <c r="X21" i="153"/>
  <c r="W19" i="153"/>
  <c r="W21" i="153"/>
  <c r="V19" i="153"/>
  <c r="V21" i="153"/>
  <c r="U19" i="153"/>
  <c r="U21" i="153"/>
  <c r="T19" i="153"/>
  <c r="T21" i="153"/>
  <c r="S19" i="153"/>
  <c r="S21" i="153"/>
  <c r="R19" i="153"/>
  <c r="R21" i="153"/>
  <c r="Q19" i="153"/>
  <c r="Q21" i="153"/>
  <c r="P19" i="153"/>
  <c r="P21" i="153"/>
  <c r="O19" i="153"/>
  <c r="O21" i="153"/>
  <c r="N19" i="153"/>
  <c r="N21" i="153"/>
  <c r="M19" i="153"/>
  <c r="M21" i="153"/>
  <c r="L19" i="153"/>
  <c r="L21" i="153"/>
  <c r="K19" i="153"/>
  <c r="K21" i="153"/>
  <c r="J19" i="153"/>
  <c r="J21" i="153"/>
  <c r="I19" i="153"/>
  <c r="I21" i="153"/>
  <c r="H19" i="153"/>
  <c r="H21" i="153"/>
  <c r="G19" i="153"/>
  <c r="G21" i="153"/>
  <c r="F19" i="153"/>
  <c r="F21" i="153"/>
  <c r="E19" i="153"/>
  <c r="E21" i="153"/>
  <c r="D19" i="153"/>
  <c r="D21" i="153"/>
  <c r="C19" i="153"/>
  <c r="C21" i="153"/>
  <c r="X17" i="153"/>
  <c r="W17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X16" i="153"/>
  <c r="W16" i="153"/>
  <c r="V16" i="153"/>
  <c r="U16" i="153"/>
  <c r="T16" i="153"/>
  <c r="S16" i="153"/>
  <c r="R16" i="153"/>
  <c r="Q16" i="153"/>
  <c r="P16" i="153"/>
  <c r="O16" i="153"/>
  <c r="N16" i="153"/>
  <c r="M16" i="153"/>
  <c r="L16" i="153"/>
  <c r="K16" i="153"/>
  <c r="J16" i="153"/>
  <c r="I16" i="153"/>
  <c r="H16" i="153"/>
  <c r="G16" i="153"/>
  <c r="F16" i="153"/>
  <c r="E16" i="153"/>
  <c r="D16" i="153"/>
  <c r="C16" i="153"/>
  <c r="X15" i="153"/>
  <c r="W15" i="153"/>
  <c r="V15" i="153"/>
  <c r="U15" i="153"/>
  <c r="T15" i="153"/>
  <c r="S15" i="153"/>
  <c r="R15" i="153"/>
  <c r="Q15" i="153"/>
  <c r="P15" i="153"/>
  <c r="O15" i="153"/>
  <c r="N15" i="153"/>
  <c r="M15" i="153"/>
  <c r="L15" i="153"/>
  <c r="K15" i="153"/>
  <c r="J15" i="153"/>
  <c r="I15" i="153"/>
  <c r="H15" i="153"/>
  <c r="G15" i="153"/>
  <c r="F15" i="153"/>
  <c r="E15" i="153"/>
  <c r="D15" i="153"/>
  <c r="C15" i="153"/>
  <c r="X14" i="153"/>
  <c r="W14" i="153"/>
  <c r="V14" i="153"/>
  <c r="U14" i="153"/>
  <c r="T14" i="153"/>
  <c r="S14" i="153"/>
  <c r="R14" i="153"/>
  <c r="Q14" i="153"/>
  <c r="P14" i="153"/>
  <c r="O14" i="153"/>
  <c r="N14" i="153"/>
  <c r="M14" i="153"/>
  <c r="L14" i="153"/>
  <c r="K14" i="153"/>
  <c r="J14" i="153"/>
  <c r="I14" i="153"/>
  <c r="H14" i="153"/>
  <c r="G14" i="153"/>
  <c r="F14" i="153"/>
  <c r="E14" i="153"/>
  <c r="D14" i="153"/>
  <c r="C14" i="153"/>
  <c r="X13" i="153"/>
  <c r="W13" i="153"/>
  <c r="V13" i="153"/>
  <c r="U13" i="153"/>
  <c r="T13" i="153"/>
  <c r="S13" i="153"/>
  <c r="R13" i="153"/>
  <c r="Q13" i="153"/>
  <c r="P13" i="153"/>
  <c r="O13" i="153"/>
  <c r="N13" i="153"/>
  <c r="M13" i="153"/>
  <c r="L13" i="153"/>
  <c r="K13" i="153"/>
  <c r="J13" i="153"/>
  <c r="I13" i="153"/>
  <c r="H13" i="153"/>
  <c r="G13" i="153"/>
  <c r="F13" i="153"/>
  <c r="E13" i="153"/>
  <c r="D13" i="153"/>
  <c r="C13" i="153"/>
  <c r="X12" i="153"/>
  <c r="W12" i="153"/>
  <c r="V12" i="153"/>
  <c r="U12" i="153"/>
  <c r="T12" i="153"/>
  <c r="S12" i="153"/>
  <c r="R12" i="153"/>
  <c r="Q12" i="153"/>
  <c r="P12" i="153"/>
  <c r="O12" i="153"/>
  <c r="N12" i="153"/>
  <c r="M12" i="153"/>
  <c r="L12" i="153"/>
  <c r="K12" i="153"/>
  <c r="J12" i="153"/>
  <c r="I12" i="153"/>
  <c r="H12" i="153"/>
  <c r="G12" i="153"/>
  <c r="F12" i="153"/>
  <c r="E12" i="153"/>
  <c r="D12" i="153"/>
  <c r="C12" i="153"/>
  <c r="X11" i="153"/>
  <c r="W11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X9" i="153"/>
  <c r="W9" i="153"/>
  <c r="V9" i="153"/>
  <c r="U9" i="153"/>
  <c r="T9" i="153"/>
  <c r="S9" i="153"/>
  <c r="R9" i="153"/>
  <c r="Q9" i="153"/>
  <c r="P9" i="153"/>
  <c r="O9" i="153"/>
  <c r="N9" i="153"/>
  <c r="M9" i="153"/>
  <c r="L9" i="153"/>
  <c r="K9" i="153"/>
  <c r="J9" i="153"/>
  <c r="I9" i="153"/>
  <c r="H9" i="153"/>
  <c r="G9" i="153"/>
  <c r="F9" i="153"/>
  <c r="E9" i="153"/>
  <c r="D9" i="153"/>
  <c r="C9" i="153"/>
  <c r="X8" i="153"/>
  <c r="W8" i="153"/>
  <c r="V8" i="153"/>
  <c r="U8" i="153"/>
  <c r="T8" i="153"/>
  <c r="S8" i="153"/>
  <c r="R8" i="153"/>
  <c r="Q8" i="153"/>
  <c r="P8" i="153"/>
  <c r="O8" i="153"/>
  <c r="N8" i="153"/>
  <c r="M8" i="153"/>
  <c r="L8" i="153"/>
  <c r="K8" i="153"/>
  <c r="J8" i="153"/>
  <c r="I8" i="153"/>
  <c r="H8" i="153"/>
  <c r="G8" i="153"/>
  <c r="F8" i="153"/>
  <c r="E8" i="153"/>
  <c r="D8" i="153"/>
  <c r="C8" i="153"/>
  <c r="X7" i="153"/>
  <c r="W7" i="153"/>
  <c r="V7" i="153"/>
  <c r="U7" i="153"/>
  <c r="T7" i="153"/>
  <c r="S7" i="153"/>
  <c r="R7" i="153"/>
  <c r="Q7" i="153"/>
  <c r="P7" i="153"/>
  <c r="O7" i="153"/>
  <c r="N7" i="153"/>
  <c r="M7" i="153"/>
  <c r="L7" i="153"/>
  <c r="K7" i="153"/>
  <c r="J7" i="153"/>
  <c r="I7" i="153"/>
  <c r="H7" i="153"/>
  <c r="G7" i="153"/>
  <c r="F7" i="153"/>
  <c r="E7" i="153"/>
  <c r="D7" i="153"/>
  <c r="C7" i="153"/>
  <c r="X6" i="153"/>
  <c r="W6" i="153"/>
  <c r="V6" i="153"/>
  <c r="U6" i="153"/>
  <c r="T6" i="153"/>
  <c r="S6" i="153"/>
  <c r="R6" i="153"/>
  <c r="Q6" i="153"/>
  <c r="P6" i="153"/>
  <c r="O6" i="153"/>
  <c r="N6" i="153"/>
  <c r="M6" i="153"/>
  <c r="L6" i="153"/>
  <c r="K6" i="153"/>
  <c r="J6" i="153"/>
  <c r="I6" i="153"/>
  <c r="H6" i="153"/>
  <c r="G6" i="153"/>
  <c r="F6" i="153"/>
  <c r="E6" i="153"/>
  <c r="D6" i="153"/>
  <c r="C6" i="153"/>
  <c r="X5" i="153"/>
  <c r="W5" i="153"/>
  <c r="V5" i="153"/>
  <c r="U5" i="153"/>
  <c r="T5" i="153"/>
  <c r="S5" i="153"/>
  <c r="R5" i="153"/>
  <c r="Q5" i="153"/>
  <c r="P5" i="153"/>
  <c r="O5" i="153"/>
  <c r="N5" i="153"/>
  <c r="M5" i="153"/>
  <c r="L5" i="153"/>
  <c r="K5" i="153"/>
  <c r="J5" i="153"/>
  <c r="I5" i="153"/>
  <c r="H5" i="153"/>
  <c r="G5" i="153"/>
  <c r="F5" i="153"/>
  <c r="E5" i="153"/>
  <c r="D5" i="153"/>
  <c r="C5" i="153"/>
  <c r="X4" i="153"/>
  <c r="W4" i="153"/>
  <c r="V4" i="153"/>
  <c r="U4" i="153"/>
  <c r="T4" i="153"/>
  <c r="S4" i="153"/>
  <c r="R4" i="153"/>
  <c r="Q4" i="153"/>
  <c r="P4" i="153"/>
  <c r="O4" i="153"/>
  <c r="N4" i="153"/>
  <c r="M4" i="153"/>
  <c r="L4" i="153"/>
  <c r="K4" i="153"/>
  <c r="J4" i="153"/>
  <c r="I4" i="153"/>
  <c r="H4" i="153"/>
  <c r="G4" i="153"/>
  <c r="F4" i="153"/>
  <c r="E4" i="153"/>
  <c r="D4" i="153"/>
  <c r="C4" i="153"/>
  <c r="X3" i="153"/>
  <c r="W3" i="153"/>
  <c r="V3" i="153"/>
  <c r="U3" i="153"/>
  <c r="T3" i="153"/>
  <c r="S3" i="153"/>
  <c r="R3" i="153"/>
  <c r="Q3" i="153"/>
  <c r="P3" i="153"/>
  <c r="O3" i="153"/>
  <c r="N3" i="153"/>
  <c r="M3" i="153"/>
  <c r="L3" i="153"/>
  <c r="K3" i="153"/>
  <c r="J3" i="153"/>
  <c r="I3" i="153"/>
  <c r="H3" i="153"/>
  <c r="G3" i="153"/>
  <c r="F3" i="153"/>
  <c r="E3" i="153"/>
  <c r="D3" i="153"/>
  <c r="C3" i="153"/>
  <c r="X29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C29" i="118"/>
  <c r="X28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C28" i="118"/>
  <c r="X27" i="118"/>
  <c r="W27" i="118"/>
  <c r="V27" i="118"/>
  <c r="U27" i="118"/>
  <c r="T27" i="118"/>
  <c r="S27" i="118"/>
  <c r="R27" i="118"/>
  <c r="Q27" i="118"/>
  <c r="P27" i="118"/>
  <c r="O27" i="118"/>
  <c r="N27" i="118"/>
  <c r="M27" i="118"/>
  <c r="L27" i="118"/>
  <c r="K27" i="118"/>
  <c r="J27" i="118"/>
  <c r="I27" i="118"/>
  <c r="H27" i="118"/>
  <c r="G27" i="118"/>
  <c r="F27" i="118"/>
  <c r="E27" i="118"/>
  <c r="D27" i="118"/>
  <c r="C27" i="118"/>
  <c r="X25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C25" i="118"/>
  <c r="X24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C24" i="118"/>
  <c r="X23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C23" i="118"/>
  <c r="X20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C20" i="118"/>
  <c r="X19" i="118"/>
  <c r="X21" i="118"/>
  <c r="W19" i="118"/>
  <c r="W21" i="118"/>
  <c r="V19" i="118"/>
  <c r="V21" i="118"/>
  <c r="U19" i="118"/>
  <c r="U21" i="118"/>
  <c r="T19" i="118"/>
  <c r="T21" i="118"/>
  <c r="S19" i="118"/>
  <c r="S21" i="118"/>
  <c r="R19" i="118"/>
  <c r="R21" i="118"/>
  <c r="Q19" i="118"/>
  <c r="Q21" i="118"/>
  <c r="P19" i="118"/>
  <c r="P21" i="118"/>
  <c r="O19" i="118"/>
  <c r="O21" i="118"/>
  <c r="N19" i="118"/>
  <c r="N21" i="118"/>
  <c r="M19" i="118"/>
  <c r="M21" i="118"/>
  <c r="L19" i="118"/>
  <c r="L21" i="118"/>
  <c r="K19" i="118"/>
  <c r="K21" i="118"/>
  <c r="J19" i="118"/>
  <c r="J21" i="118"/>
  <c r="I19" i="118"/>
  <c r="I21" i="118"/>
  <c r="H19" i="118"/>
  <c r="H21" i="118"/>
  <c r="G19" i="118"/>
  <c r="G21" i="118"/>
  <c r="F19" i="118"/>
  <c r="F21" i="118"/>
  <c r="E19" i="118"/>
  <c r="E21" i="118"/>
  <c r="D19" i="118"/>
  <c r="D21" i="118"/>
  <c r="C19" i="118"/>
  <c r="C21" i="118"/>
  <c r="X17" i="118"/>
  <c r="W17" i="118"/>
  <c r="V17" i="118"/>
  <c r="U17" i="118"/>
  <c r="T17" i="118"/>
  <c r="S17" i="118"/>
  <c r="R17" i="118"/>
  <c r="Q17" i="118"/>
  <c r="P17" i="118"/>
  <c r="O17" i="118"/>
  <c r="N17" i="118"/>
  <c r="M17" i="118"/>
  <c r="L17" i="118"/>
  <c r="K17" i="118"/>
  <c r="J17" i="118"/>
  <c r="I17" i="118"/>
  <c r="H17" i="118"/>
  <c r="G17" i="118"/>
  <c r="F17" i="118"/>
  <c r="E17" i="118"/>
  <c r="D17" i="118"/>
  <c r="C17" i="118"/>
  <c r="X16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C16" i="118"/>
  <c r="X15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C15" i="118"/>
  <c r="X14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C14" i="118"/>
  <c r="X13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C13" i="118"/>
  <c r="X12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C12" i="118"/>
  <c r="X11" i="118"/>
  <c r="W11" i="118"/>
  <c r="V11" i="118"/>
  <c r="U11" i="118"/>
  <c r="T11" i="118"/>
  <c r="S11" i="118"/>
  <c r="R11" i="118"/>
  <c r="Q11" i="118"/>
  <c r="P11" i="118"/>
  <c r="O11" i="118"/>
  <c r="N11" i="118"/>
  <c r="M11" i="118"/>
  <c r="L11" i="118"/>
  <c r="K11" i="118"/>
  <c r="J11" i="118"/>
  <c r="I11" i="118"/>
  <c r="H11" i="118"/>
  <c r="G11" i="118"/>
  <c r="F11" i="118"/>
  <c r="E11" i="118"/>
  <c r="D11" i="118"/>
  <c r="C11" i="118"/>
  <c r="X9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C9" i="118"/>
  <c r="X8" i="118"/>
  <c r="W8" i="118"/>
  <c r="V8" i="118"/>
  <c r="U8" i="118"/>
  <c r="T8" i="118"/>
  <c r="S8" i="118"/>
  <c r="R8" i="118"/>
  <c r="Q8" i="118"/>
  <c r="P8" i="118"/>
  <c r="O8" i="118"/>
  <c r="N8" i="118"/>
  <c r="M8" i="118"/>
  <c r="L8" i="118"/>
  <c r="K8" i="118"/>
  <c r="J8" i="118"/>
  <c r="I8" i="118"/>
  <c r="H8" i="118"/>
  <c r="G8" i="118"/>
  <c r="F8" i="118"/>
  <c r="E8" i="118"/>
  <c r="D8" i="118"/>
  <c r="C8" i="118"/>
  <c r="X7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C7" i="118"/>
  <c r="X6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C6" i="118"/>
  <c r="X5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C5" i="118"/>
  <c r="X4" i="118"/>
  <c r="W4" i="118"/>
  <c r="V4" i="118"/>
  <c r="U4" i="118"/>
  <c r="T4" i="118"/>
  <c r="S4" i="118"/>
  <c r="R4" i="118"/>
  <c r="Q4" i="118"/>
  <c r="P4" i="118"/>
  <c r="O4" i="118"/>
  <c r="N4" i="118"/>
  <c r="M4" i="118"/>
  <c r="L4" i="118"/>
  <c r="K4" i="118"/>
  <c r="J4" i="118"/>
  <c r="I4" i="118"/>
  <c r="H4" i="118"/>
  <c r="G4" i="118"/>
  <c r="F4" i="118"/>
  <c r="E4" i="118"/>
  <c r="D4" i="118"/>
  <c r="C4" i="118"/>
  <c r="X3" i="118"/>
  <c r="W3" i="118"/>
  <c r="V3" i="118"/>
  <c r="U3" i="118"/>
  <c r="T3" i="118"/>
  <c r="S3" i="118"/>
  <c r="R3" i="118"/>
  <c r="Q3" i="118"/>
  <c r="P3" i="118"/>
  <c r="O3" i="118"/>
  <c r="N3" i="118"/>
  <c r="M3" i="118"/>
  <c r="L3" i="118"/>
  <c r="K3" i="118"/>
  <c r="J3" i="118"/>
  <c r="I3" i="118"/>
  <c r="H3" i="118"/>
  <c r="G3" i="118"/>
  <c r="F3" i="118"/>
  <c r="E3" i="118"/>
  <c r="D3" i="118"/>
  <c r="C3" i="118"/>
  <c r="X29" i="80"/>
  <c r="W29" i="80"/>
  <c r="V29" i="80"/>
  <c r="U29" i="80"/>
  <c r="T29" i="80"/>
  <c r="S29" i="80"/>
  <c r="R29" i="80"/>
  <c r="Q29" i="80"/>
  <c r="P29" i="80"/>
  <c r="O29" i="80"/>
  <c r="N29" i="80"/>
  <c r="M29" i="80"/>
  <c r="L29" i="80"/>
  <c r="K29" i="80"/>
  <c r="J29" i="80"/>
  <c r="I29" i="80"/>
  <c r="H29" i="80"/>
  <c r="G29" i="80"/>
  <c r="F29" i="80"/>
  <c r="E29" i="80"/>
  <c r="D29" i="80"/>
  <c r="C29" i="80"/>
  <c r="X28" i="80"/>
  <c r="W28" i="80"/>
  <c r="V28" i="80"/>
  <c r="U28" i="80"/>
  <c r="T28" i="80"/>
  <c r="S28" i="80"/>
  <c r="R28" i="80"/>
  <c r="Q28" i="80"/>
  <c r="P28" i="80"/>
  <c r="O28" i="80"/>
  <c r="N28" i="80"/>
  <c r="M28" i="80"/>
  <c r="L28" i="80"/>
  <c r="K28" i="80"/>
  <c r="J28" i="80"/>
  <c r="I28" i="80"/>
  <c r="H28" i="80"/>
  <c r="G28" i="80"/>
  <c r="F28" i="80"/>
  <c r="E28" i="80"/>
  <c r="D28" i="80"/>
  <c r="C28" i="80"/>
  <c r="X27" i="80"/>
  <c r="W27" i="80"/>
  <c r="V27" i="80"/>
  <c r="U27" i="80"/>
  <c r="T27" i="80"/>
  <c r="S27" i="80"/>
  <c r="R27" i="80"/>
  <c r="Q27" i="80"/>
  <c r="P27" i="80"/>
  <c r="O27" i="80"/>
  <c r="N27" i="80"/>
  <c r="M27" i="80"/>
  <c r="L27" i="80"/>
  <c r="K27" i="80"/>
  <c r="J27" i="80"/>
  <c r="I27" i="80"/>
  <c r="H27" i="80"/>
  <c r="G27" i="80"/>
  <c r="F27" i="80"/>
  <c r="E27" i="80"/>
  <c r="D27" i="80"/>
  <c r="C27" i="80"/>
  <c r="X25" i="80"/>
  <c r="W25" i="80"/>
  <c r="V25" i="80"/>
  <c r="U25" i="80"/>
  <c r="T25" i="80"/>
  <c r="S25" i="80"/>
  <c r="R25" i="80"/>
  <c r="Q25" i="80"/>
  <c r="P25" i="80"/>
  <c r="O25" i="80"/>
  <c r="N25" i="80"/>
  <c r="M25" i="80"/>
  <c r="L25" i="80"/>
  <c r="K25" i="80"/>
  <c r="J25" i="80"/>
  <c r="I25" i="80"/>
  <c r="H25" i="80"/>
  <c r="G25" i="80"/>
  <c r="F25" i="80"/>
  <c r="E25" i="80"/>
  <c r="D25" i="80"/>
  <c r="C25" i="80"/>
  <c r="X24" i="80"/>
  <c r="W24" i="80"/>
  <c r="V24" i="80"/>
  <c r="U24" i="80"/>
  <c r="T24" i="80"/>
  <c r="S24" i="80"/>
  <c r="R24" i="80"/>
  <c r="Q24" i="80"/>
  <c r="P24" i="80"/>
  <c r="O24" i="80"/>
  <c r="N24" i="80"/>
  <c r="M24" i="80"/>
  <c r="L24" i="80"/>
  <c r="K24" i="80"/>
  <c r="J24" i="80"/>
  <c r="I24" i="80"/>
  <c r="H24" i="80"/>
  <c r="G24" i="80"/>
  <c r="F24" i="80"/>
  <c r="E24" i="80"/>
  <c r="D24" i="80"/>
  <c r="C24" i="80"/>
  <c r="X23" i="80"/>
  <c r="W23" i="80"/>
  <c r="V23" i="80"/>
  <c r="U23" i="80"/>
  <c r="T23" i="80"/>
  <c r="S23" i="80"/>
  <c r="R23" i="80"/>
  <c r="Q23" i="80"/>
  <c r="P23" i="80"/>
  <c r="O23" i="80"/>
  <c r="N23" i="80"/>
  <c r="M23" i="80"/>
  <c r="L23" i="80"/>
  <c r="K23" i="80"/>
  <c r="J23" i="80"/>
  <c r="I23" i="80"/>
  <c r="H23" i="80"/>
  <c r="G23" i="80"/>
  <c r="F23" i="80"/>
  <c r="E23" i="80"/>
  <c r="D23" i="80"/>
  <c r="C23" i="80"/>
  <c r="X20" i="80"/>
  <c r="W20" i="80"/>
  <c r="V20" i="80"/>
  <c r="U20" i="80"/>
  <c r="T20" i="80"/>
  <c r="S20" i="80"/>
  <c r="R20" i="80"/>
  <c r="Q20" i="80"/>
  <c r="P20" i="80"/>
  <c r="O20" i="80"/>
  <c r="N20" i="80"/>
  <c r="M20" i="80"/>
  <c r="L20" i="80"/>
  <c r="K20" i="80"/>
  <c r="J20" i="80"/>
  <c r="I20" i="80"/>
  <c r="H20" i="80"/>
  <c r="G20" i="80"/>
  <c r="F20" i="80"/>
  <c r="E20" i="80"/>
  <c r="D20" i="80"/>
  <c r="C20" i="80"/>
  <c r="X19" i="80"/>
  <c r="X21" i="80"/>
  <c r="W19" i="80"/>
  <c r="W21" i="80"/>
  <c r="V19" i="80"/>
  <c r="V21" i="80"/>
  <c r="U19" i="80"/>
  <c r="U21" i="80"/>
  <c r="T19" i="80"/>
  <c r="T21" i="80"/>
  <c r="S19" i="80"/>
  <c r="S21" i="80"/>
  <c r="R19" i="80"/>
  <c r="R21" i="80"/>
  <c r="Q19" i="80"/>
  <c r="Q21" i="80"/>
  <c r="P19" i="80"/>
  <c r="P21" i="80"/>
  <c r="O19" i="80"/>
  <c r="O21" i="80"/>
  <c r="N19" i="80"/>
  <c r="N21" i="80"/>
  <c r="M19" i="80"/>
  <c r="M21" i="80"/>
  <c r="L19" i="80"/>
  <c r="L21" i="80"/>
  <c r="K19" i="80"/>
  <c r="K21" i="80"/>
  <c r="J19" i="80"/>
  <c r="J21" i="80"/>
  <c r="I19" i="80"/>
  <c r="I21" i="80"/>
  <c r="H19" i="80"/>
  <c r="H21" i="80"/>
  <c r="G19" i="80"/>
  <c r="G21" i="80"/>
  <c r="F19" i="80"/>
  <c r="F21" i="80"/>
  <c r="E19" i="80"/>
  <c r="E21" i="80"/>
  <c r="D19" i="80"/>
  <c r="D21" i="80"/>
  <c r="C19" i="80"/>
  <c r="C21" i="80"/>
  <c r="X17" i="80"/>
  <c r="W17" i="80"/>
  <c r="V17" i="80"/>
  <c r="U17" i="80"/>
  <c r="T17" i="80"/>
  <c r="S17" i="80"/>
  <c r="R17" i="80"/>
  <c r="Q17" i="80"/>
  <c r="P17" i="80"/>
  <c r="O17" i="80"/>
  <c r="N17" i="80"/>
  <c r="M17" i="80"/>
  <c r="L17" i="80"/>
  <c r="K17" i="80"/>
  <c r="J17" i="80"/>
  <c r="I17" i="80"/>
  <c r="H17" i="80"/>
  <c r="G17" i="80"/>
  <c r="F17" i="80"/>
  <c r="E17" i="80"/>
  <c r="D17" i="80"/>
  <c r="C17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G16" i="80"/>
  <c r="F16" i="80"/>
  <c r="E16" i="80"/>
  <c r="D16" i="80"/>
  <c r="C16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H15" i="80"/>
  <c r="G15" i="80"/>
  <c r="F15" i="80"/>
  <c r="E15" i="80"/>
  <c r="D15" i="80"/>
  <c r="C15" i="80"/>
  <c r="X14" i="80"/>
  <c r="W14" i="80"/>
  <c r="V14" i="80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H14" i="80"/>
  <c r="G14" i="80"/>
  <c r="F14" i="80"/>
  <c r="E14" i="80"/>
  <c r="D14" i="80"/>
  <c r="C14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H13" i="80"/>
  <c r="G13" i="80"/>
  <c r="F13" i="80"/>
  <c r="E13" i="80"/>
  <c r="D13" i="80"/>
  <c r="C13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G12" i="80"/>
  <c r="F12" i="80"/>
  <c r="E12" i="80"/>
  <c r="D12" i="80"/>
  <c r="C12" i="80"/>
  <c r="X11" i="80"/>
  <c r="W11" i="80"/>
  <c r="V11" i="80"/>
  <c r="U11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H11" i="80"/>
  <c r="G11" i="80"/>
  <c r="F11" i="80"/>
  <c r="E11" i="80"/>
  <c r="D11" i="80"/>
  <c r="C11" i="80"/>
  <c r="X9" i="80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G9" i="80"/>
  <c r="F9" i="80"/>
  <c r="E9" i="80"/>
  <c r="D9" i="80"/>
  <c r="C9" i="80"/>
  <c r="X8" i="80"/>
  <c r="W8" i="80"/>
  <c r="V8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H8" i="80"/>
  <c r="G8" i="80"/>
  <c r="F8" i="80"/>
  <c r="E8" i="80"/>
  <c r="D8" i="80"/>
  <c r="C8" i="80"/>
  <c r="X7" i="80"/>
  <c r="W7" i="80"/>
  <c r="V7" i="80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H7" i="80"/>
  <c r="G7" i="80"/>
  <c r="F7" i="80"/>
  <c r="E7" i="80"/>
  <c r="D7" i="80"/>
  <c r="C7" i="80"/>
  <c r="X6" i="80"/>
  <c r="W6" i="80"/>
  <c r="V6" i="80"/>
  <c r="U6" i="80"/>
  <c r="T6" i="80"/>
  <c r="S6" i="80"/>
  <c r="R6" i="80"/>
  <c r="Q6" i="80"/>
  <c r="P6" i="80"/>
  <c r="O6" i="80"/>
  <c r="N6" i="80"/>
  <c r="M6" i="80"/>
  <c r="L6" i="80"/>
  <c r="K6" i="80"/>
  <c r="J6" i="80"/>
  <c r="I6" i="80"/>
  <c r="H6" i="80"/>
  <c r="G6" i="80"/>
  <c r="F6" i="80"/>
  <c r="E6" i="80"/>
  <c r="D6" i="80"/>
  <c r="C6" i="80"/>
  <c r="X5" i="80"/>
  <c r="W5" i="80"/>
  <c r="V5" i="80"/>
  <c r="U5" i="80"/>
  <c r="T5" i="80"/>
  <c r="S5" i="80"/>
  <c r="R5" i="80"/>
  <c r="Q5" i="80"/>
  <c r="P5" i="80"/>
  <c r="O5" i="80"/>
  <c r="N5" i="80"/>
  <c r="M5" i="80"/>
  <c r="L5" i="80"/>
  <c r="K5" i="80"/>
  <c r="J5" i="80"/>
  <c r="I5" i="80"/>
  <c r="H5" i="80"/>
  <c r="G5" i="80"/>
  <c r="F5" i="80"/>
  <c r="E5" i="80"/>
  <c r="D5" i="80"/>
  <c r="C5" i="80"/>
  <c r="X4" i="80"/>
  <c r="W4" i="80"/>
  <c r="V4" i="80"/>
  <c r="U4" i="80"/>
  <c r="T4" i="80"/>
  <c r="S4" i="80"/>
  <c r="R4" i="80"/>
  <c r="Q4" i="80"/>
  <c r="P4" i="80"/>
  <c r="O4" i="80"/>
  <c r="N4" i="80"/>
  <c r="M4" i="80"/>
  <c r="L4" i="80"/>
  <c r="K4" i="80"/>
  <c r="J4" i="80"/>
  <c r="I4" i="80"/>
  <c r="H4" i="80"/>
  <c r="G4" i="80"/>
  <c r="F4" i="80"/>
  <c r="E4" i="80"/>
  <c r="D4" i="80"/>
  <c r="C4" i="80"/>
  <c r="X3" i="80"/>
  <c r="W3" i="80"/>
  <c r="V3" i="80"/>
  <c r="U3" i="80"/>
  <c r="T3" i="80"/>
  <c r="S3" i="80"/>
  <c r="R3" i="80"/>
  <c r="Q3" i="80"/>
  <c r="P3" i="80"/>
  <c r="O3" i="80"/>
  <c r="N3" i="80"/>
  <c r="M3" i="80"/>
  <c r="L3" i="80"/>
  <c r="K3" i="80"/>
  <c r="J3" i="80"/>
  <c r="I3" i="80"/>
  <c r="H3" i="80"/>
  <c r="G3" i="80"/>
  <c r="F3" i="80"/>
  <c r="E3" i="80"/>
  <c r="D3" i="80"/>
  <c r="C3" i="80"/>
  <c r="X29" i="47"/>
  <c r="W29" i="47"/>
  <c r="V29" i="47"/>
  <c r="U29" i="47"/>
  <c r="T29" i="47"/>
  <c r="S29" i="47"/>
  <c r="R29" i="47"/>
  <c r="Q29" i="47"/>
  <c r="P29" i="47"/>
  <c r="O29" i="47"/>
  <c r="N29" i="47"/>
  <c r="M29" i="47"/>
  <c r="L29" i="47"/>
  <c r="K29" i="47"/>
  <c r="J29" i="47"/>
  <c r="I29" i="47"/>
  <c r="H29" i="47"/>
  <c r="G29" i="47"/>
  <c r="F29" i="47"/>
  <c r="E29" i="47"/>
  <c r="D29" i="47"/>
  <c r="C29" i="47"/>
  <c r="X28" i="47"/>
  <c r="W28" i="47"/>
  <c r="V28" i="47"/>
  <c r="U28" i="47"/>
  <c r="T28" i="47"/>
  <c r="S28" i="47"/>
  <c r="R28" i="47"/>
  <c r="Q28" i="47"/>
  <c r="P28" i="47"/>
  <c r="O28" i="47"/>
  <c r="N28" i="47"/>
  <c r="M28" i="47"/>
  <c r="L28" i="47"/>
  <c r="K28" i="47"/>
  <c r="J28" i="47"/>
  <c r="I28" i="47"/>
  <c r="H28" i="47"/>
  <c r="G28" i="47"/>
  <c r="F28" i="47"/>
  <c r="E28" i="47"/>
  <c r="D28" i="47"/>
  <c r="C28" i="47"/>
  <c r="X27" i="47"/>
  <c r="W27" i="47"/>
  <c r="V27" i="47"/>
  <c r="U27" i="47"/>
  <c r="T27" i="47"/>
  <c r="S27" i="47"/>
  <c r="R27" i="47"/>
  <c r="Q27" i="47"/>
  <c r="P27" i="47"/>
  <c r="O27" i="47"/>
  <c r="N27" i="47"/>
  <c r="M27" i="47"/>
  <c r="L27" i="47"/>
  <c r="K27" i="47"/>
  <c r="J27" i="47"/>
  <c r="I27" i="47"/>
  <c r="H27" i="47"/>
  <c r="G27" i="47"/>
  <c r="F27" i="47"/>
  <c r="E27" i="47"/>
  <c r="D27" i="47"/>
  <c r="C27" i="47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K25" i="47"/>
  <c r="J25" i="47"/>
  <c r="I25" i="47"/>
  <c r="H25" i="47"/>
  <c r="G25" i="47"/>
  <c r="F25" i="47"/>
  <c r="E25" i="47"/>
  <c r="D25" i="47"/>
  <c r="C25" i="47"/>
  <c r="X24" i="47"/>
  <c r="W24" i="47"/>
  <c r="V24" i="47"/>
  <c r="U24" i="47"/>
  <c r="T24" i="47"/>
  <c r="S24" i="47"/>
  <c r="R24" i="47"/>
  <c r="Q24" i="47"/>
  <c r="P24" i="47"/>
  <c r="O24" i="47"/>
  <c r="N24" i="47"/>
  <c r="M24" i="47"/>
  <c r="L24" i="47"/>
  <c r="K24" i="47"/>
  <c r="J24" i="47"/>
  <c r="I24" i="47"/>
  <c r="H24" i="47"/>
  <c r="G24" i="47"/>
  <c r="F24" i="47"/>
  <c r="E24" i="47"/>
  <c r="D24" i="47"/>
  <c r="C24" i="47"/>
  <c r="X23" i="47"/>
  <c r="W23" i="47"/>
  <c r="V23" i="47"/>
  <c r="U23" i="47"/>
  <c r="T23" i="47"/>
  <c r="S23" i="47"/>
  <c r="R23" i="47"/>
  <c r="Q23" i="47"/>
  <c r="P23" i="47"/>
  <c r="O23" i="47"/>
  <c r="N23" i="47"/>
  <c r="M23" i="47"/>
  <c r="L23" i="47"/>
  <c r="K23" i="47"/>
  <c r="J23" i="47"/>
  <c r="I23" i="47"/>
  <c r="H23" i="47"/>
  <c r="G23" i="47"/>
  <c r="F23" i="47"/>
  <c r="E23" i="47"/>
  <c r="D23" i="47"/>
  <c r="C23" i="47"/>
  <c r="X20" i="47"/>
  <c r="W20" i="47"/>
  <c r="V20" i="47"/>
  <c r="U20" i="47"/>
  <c r="T20" i="47"/>
  <c r="S20" i="47"/>
  <c r="R20" i="47"/>
  <c r="Q20" i="47"/>
  <c r="P20" i="47"/>
  <c r="O20" i="47"/>
  <c r="N20" i="47"/>
  <c r="M20" i="47"/>
  <c r="L20" i="47"/>
  <c r="K20" i="47"/>
  <c r="J20" i="47"/>
  <c r="I20" i="47"/>
  <c r="H20" i="47"/>
  <c r="G20" i="47"/>
  <c r="F20" i="47"/>
  <c r="E20" i="47"/>
  <c r="D20" i="47"/>
  <c r="C20" i="47"/>
  <c r="X19" i="47"/>
  <c r="X21" i="47"/>
  <c r="W19" i="47"/>
  <c r="W21" i="47"/>
  <c r="V19" i="47"/>
  <c r="V21" i="47"/>
  <c r="U19" i="47"/>
  <c r="U21" i="47"/>
  <c r="T19" i="47"/>
  <c r="T21" i="47"/>
  <c r="S19" i="47"/>
  <c r="S21" i="47"/>
  <c r="R19" i="47"/>
  <c r="R21" i="47"/>
  <c r="Q19" i="47"/>
  <c r="Q21" i="47"/>
  <c r="P19" i="47"/>
  <c r="P21" i="47"/>
  <c r="O19" i="47"/>
  <c r="O21" i="47"/>
  <c r="N19" i="47"/>
  <c r="N21" i="47"/>
  <c r="M19" i="47"/>
  <c r="M21" i="47"/>
  <c r="L19" i="47"/>
  <c r="L21" i="47"/>
  <c r="K19" i="47"/>
  <c r="K21" i="47"/>
  <c r="J19" i="47"/>
  <c r="J21" i="47"/>
  <c r="I19" i="47"/>
  <c r="I21" i="47"/>
  <c r="H19" i="47"/>
  <c r="H21" i="47"/>
  <c r="G19" i="47"/>
  <c r="G21" i="47"/>
  <c r="F19" i="47"/>
  <c r="F21" i="47"/>
  <c r="E19" i="47"/>
  <c r="E21" i="47"/>
  <c r="D19" i="47"/>
  <c r="D21" i="47"/>
  <c r="C19" i="47"/>
  <c r="C21" i="47"/>
  <c r="X17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C17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G16" i="47"/>
  <c r="F16" i="47"/>
  <c r="E16" i="47"/>
  <c r="D16" i="47"/>
  <c r="C16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H15" i="47"/>
  <c r="G15" i="47"/>
  <c r="F15" i="47"/>
  <c r="E15" i="47"/>
  <c r="D15" i="47"/>
  <c r="C15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H14" i="47"/>
  <c r="G14" i="47"/>
  <c r="F14" i="47"/>
  <c r="E14" i="47"/>
  <c r="D14" i="47"/>
  <c r="C14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H13" i="47"/>
  <c r="G13" i="47"/>
  <c r="F13" i="47"/>
  <c r="E13" i="47"/>
  <c r="D13" i="47"/>
  <c r="C13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H12" i="47"/>
  <c r="G12" i="47"/>
  <c r="F12" i="47"/>
  <c r="E12" i="47"/>
  <c r="D12" i="47"/>
  <c r="C12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C11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G9" i="47"/>
  <c r="F9" i="47"/>
  <c r="E9" i="47"/>
  <c r="D9" i="47"/>
  <c r="C9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C8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H7" i="47"/>
  <c r="G7" i="47"/>
  <c r="F7" i="47"/>
  <c r="E7" i="47"/>
  <c r="D7" i="47"/>
  <c r="C7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H6" i="47"/>
  <c r="G6" i="47"/>
  <c r="F6" i="47"/>
  <c r="E6" i="47"/>
  <c r="D6" i="47"/>
  <c r="C6" i="47"/>
  <c r="X5" i="47"/>
  <c r="W5" i="47"/>
  <c r="V5" i="47"/>
  <c r="U5" i="47"/>
  <c r="T5" i="47"/>
  <c r="S5" i="47"/>
  <c r="R5" i="47"/>
  <c r="Q5" i="47"/>
  <c r="P5" i="47"/>
  <c r="O5" i="47"/>
  <c r="N5" i="47"/>
  <c r="M5" i="47"/>
  <c r="L5" i="47"/>
  <c r="K5" i="47"/>
  <c r="J5" i="47"/>
  <c r="I5" i="47"/>
  <c r="H5" i="47"/>
  <c r="G5" i="47"/>
  <c r="F5" i="47"/>
  <c r="E5" i="47"/>
  <c r="D5" i="47"/>
  <c r="C5" i="47"/>
  <c r="X4" i="47"/>
  <c r="W4" i="47"/>
  <c r="V4" i="47"/>
  <c r="U4" i="47"/>
  <c r="T4" i="47"/>
  <c r="S4" i="47"/>
  <c r="R4" i="47"/>
  <c r="Q4" i="47"/>
  <c r="P4" i="47"/>
  <c r="O4" i="47"/>
  <c r="N4" i="47"/>
  <c r="M4" i="47"/>
  <c r="L4" i="47"/>
  <c r="K4" i="47"/>
  <c r="J4" i="47"/>
  <c r="I4" i="47"/>
  <c r="H4" i="47"/>
  <c r="G4" i="47"/>
  <c r="F4" i="47"/>
  <c r="E4" i="47"/>
  <c r="D4" i="47"/>
  <c r="C4" i="47"/>
  <c r="X3" i="47"/>
  <c r="W3" i="47"/>
  <c r="V3" i="47"/>
  <c r="U3" i="47"/>
  <c r="T3" i="47"/>
  <c r="S3" i="47"/>
  <c r="R3" i="47"/>
  <c r="Q3" i="47"/>
  <c r="P3" i="47"/>
  <c r="O3" i="47"/>
  <c r="N3" i="47"/>
  <c r="M3" i="47"/>
  <c r="L3" i="47"/>
  <c r="K3" i="47"/>
  <c r="J3" i="47"/>
  <c r="I3" i="47"/>
  <c r="H3" i="47"/>
  <c r="G3" i="47"/>
  <c r="F3" i="47"/>
  <c r="E3" i="47"/>
  <c r="D3" i="47"/>
  <c r="C3" i="47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X19" i="3"/>
  <c r="X21" i="3"/>
  <c r="W19" i="3"/>
  <c r="W21" i="3"/>
  <c r="V19" i="3"/>
  <c r="V21" i="3"/>
  <c r="U19" i="3"/>
  <c r="U21" i="3"/>
  <c r="T19" i="3"/>
  <c r="T21" i="3"/>
  <c r="S19" i="3"/>
  <c r="S21" i="3"/>
  <c r="R19" i="3"/>
  <c r="R21" i="3"/>
  <c r="Q19" i="3"/>
  <c r="Q21" i="3"/>
  <c r="P19" i="3"/>
  <c r="P21" i="3"/>
  <c r="O19" i="3"/>
  <c r="O21" i="3"/>
  <c r="N19" i="3"/>
  <c r="N21" i="3"/>
  <c r="M19" i="3"/>
  <c r="M21" i="3"/>
  <c r="L19" i="3"/>
  <c r="L21" i="3"/>
  <c r="K19" i="3"/>
  <c r="K21" i="3"/>
  <c r="J19" i="3"/>
  <c r="J21" i="3"/>
  <c r="I19" i="3"/>
  <c r="I21" i="3"/>
  <c r="H19" i="3"/>
  <c r="H21" i="3"/>
  <c r="G19" i="3"/>
  <c r="G21" i="3"/>
  <c r="F19" i="3"/>
  <c r="F21" i="3"/>
  <c r="E19" i="3"/>
  <c r="E21" i="3"/>
  <c r="D19" i="3"/>
  <c r="D21" i="3"/>
  <c r="C19" i="3"/>
  <c r="C21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G61" i="78"/>
  <c r="A61" i="78"/>
  <c r="G60" i="78"/>
  <c r="A60" i="78"/>
  <c r="G59" i="78"/>
  <c r="A59" i="78"/>
  <c r="G57" i="78"/>
  <c r="A57" i="78"/>
  <c r="G56" i="78"/>
  <c r="A56" i="78"/>
  <c r="G55" i="78"/>
  <c r="A55" i="78"/>
  <c r="G53" i="78"/>
  <c r="A53" i="78"/>
  <c r="G52" i="78"/>
  <c r="A52" i="78"/>
  <c r="G51" i="78"/>
  <c r="A51" i="78"/>
  <c r="G49" i="78"/>
  <c r="A49" i="78"/>
  <c r="G48" i="78"/>
  <c r="A48" i="78"/>
  <c r="G47" i="78"/>
  <c r="A47" i="78"/>
  <c r="G46" i="78"/>
  <c r="A46" i="78"/>
  <c r="G45" i="78"/>
  <c r="A45" i="78"/>
  <c r="G44" i="78"/>
  <c r="A44" i="78"/>
  <c r="G43" i="78"/>
  <c r="A43" i="78"/>
  <c r="G41" i="78"/>
  <c r="A41" i="78"/>
  <c r="G40" i="78"/>
  <c r="A40" i="78"/>
  <c r="G39" i="78"/>
  <c r="A39" i="78"/>
  <c r="G38" i="78"/>
  <c r="A38" i="78"/>
  <c r="G37" i="78"/>
  <c r="A37" i="78"/>
  <c r="G36" i="78"/>
  <c r="A36" i="78"/>
  <c r="G35" i="78"/>
  <c r="A35" i="78"/>
  <c r="B29" i="78"/>
  <c r="A29" i="78"/>
  <c r="Y28" i="78"/>
  <c r="B28" i="78"/>
  <c r="A28" i="78"/>
  <c r="B27" i="78"/>
  <c r="A27" i="78"/>
  <c r="B26" i="78"/>
  <c r="B25" i="78"/>
  <c r="A25" i="78"/>
  <c r="Y24" i="78"/>
  <c r="B24" i="78"/>
  <c r="A24" i="78"/>
  <c r="B23" i="78"/>
  <c r="A23" i="78"/>
  <c r="B22" i="78"/>
  <c r="B21" i="78"/>
  <c r="A21" i="78"/>
  <c r="Y20" i="78"/>
  <c r="B20" i="78"/>
  <c r="A20" i="78"/>
  <c r="B19" i="78"/>
  <c r="A19" i="78"/>
  <c r="B18" i="78"/>
  <c r="B17" i="78"/>
  <c r="A17" i="78"/>
  <c r="B16" i="78"/>
  <c r="A16" i="78"/>
  <c r="B15" i="78"/>
  <c r="A15" i="78"/>
  <c r="B14" i="78"/>
  <c r="A14" i="78"/>
  <c r="B13" i="78"/>
  <c r="A13" i="78"/>
  <c r="B12" i="78"/>
  <c r="A12" i="78"/>
  <c r="B11" i="78"/>
  <c r="A11" i="78"/>
  <c r="B10" i="78"/>
  <c r="B9" i="78"/>
  <c r="A9" i="78"/>
  <c r="B8" i="78"/>
  <c r="A8" i="78"/>
  <c r="B7" i="78"/>
  <c r="A7" i="78"/>
  <c r="B6" i="78"/>
  <c r="A6" i="78"/>
  <c r="B5" i="78"/>
  <c r="A5" i="78"/>
  <c r="B4" i="78"/>
  <c r="A4" i="78"/>
  <c r="B3" i="78"/>
  <c r="A3" i="78"/>
  <c r="G61" i="23"/>
  <c r="A61" i="23"/>
  <c r="G60" i="23"/>
  <c r="A60" i="23"/>
  <c r="G59" i="23"/>
  <c r="A59" i="23"/>
  <c r="G57" i="23"/>
  <c r="A57" i="23"/>
  <c r="G56" i="23"/>
  <c r="A56" i="23"/>
  <c r="G55" i="23"/>
  <c r="A55" i="23"/>
  <c r="G53" i="23"/>
  <c r="A53" i="23"/>
  <c r="G52" i="23"/>
  <c r="A52" i="23"/>
  <c r="G51" i="23"/>
  <c r="A51" i="23"/>
  <c r="G49" i="23"/>
  <c r="A49" i="23"/>
  <c r="G48" i="23"/>
  <c r="A48" i="23"/>
  <c r="G47" i="23"/>
  <c r="A47" i="23"/>
  <c r="G46" i="23"/>
  <c r="A46" i="23"/>
  <c r="G45" i="23"/>
  <c r="A45" i="23"/>
  <c r="G44" i="23"/>
  <c r="A44" i="23"/>
  <c r="G43" i="23"/>
  <c r="A43" i="23"/>
  <c r="G41" i="23"/>
  <c r="A41" i="23"/>
  <c r="G40" i="23"/>
  <c r="A40" i="23"/>
  <c r="G39" i="23"/>
  <c r="A39" i="23"/>
  <c r="G38" i="23"/>
  <c r="A38" i="23"/>
  <c r="G37" i="23"/>
  <c r="A37" i="23"/>
  <c r="G36" i="23"/>
  <c r="A36" i="23"/>
  <c r="G35" i="23"/>
  <c r="A35" i="23"/>
  <c r="B29" i="23"/>
  <c r="A29" i="23"/>
  <c r="Y28" i="23"/>
  <c r="B28" i="23"/>
  <c r="A28" i="23"/>
  <c r="B27" i="23"/>
  <c r="A27" i="23"/>
  <c r="B26" i="23"/>
  <c r="B25" i="23"/>
  <c r="A25" i="23"/>
  <c r="Y24" i="23"/>
  <c r="B24" i="23"/>
  <c r="A24" i="23"/>
  <c r="B23" i="23"/>
  <c r="A23" i="23"/>
  <c r="B22" i="23"/>
  <c r="B21" i="23"/>
  <c r="A21" i="23"/>
  <c r="Y20" i="23"/>
  <c r="B20" i="23"/>
  <c r="A20" i="23"/>
  <c r="B19" i="23"/>
  <c r="A19" i="23"/>
  <c r="B18" i="23"/>
  <c r="B17" i="23"/>
  <c r="A17" i="23"/>
  <c r="B16" i="23"/>
  <c r="A16" i="23"/>
  <c r="B15" i="23"/>
  <c r="A15" i="23"/>
  <c r="B14" i="23"/>
  <c r="A14" i="23"/>
  <c r="B13" i="23"/>
  <c r="A13" i="23"/>
  <c r="B12" i="23"/>
  <c r="A12" i="23"/>
  <c r="B11" i="23"/>
  <c r="A11" i="23"/>
  <c r="B10" i="23"/>
  <c r="B9" i="23"/>
  <c r="A9" i="23"/>
  <c r="B8" i="23"/>
  <c r="A8" i="23"/>
  <c r="B7" i="23"/>
  <c r="A7" i="23"/>
  <c r="B6" i="23"/>
  <c r="A6" i="23"/>
  <c r="B5" i="23"/>
  <c r="A5" i="23"/>
  <c r="B4" i="23"/>
  <c r="A4" i="23"/>
  <c r="B3" i="23"/>
  <c r="A3" i="23"/>
  <c r="G61" i="77"/>
  <c r="A61" i="77"/>
  <c r="G60" i="77"/>
  <c r="A60" i="77"/>
  <c r="G59" i="77"/>
  <c r="A59" i="77"/>
  <c r="G57" i="77"/>
  <c r="A57" i="77"/>
  <c r="G56" i="77"/>
  <c r="A56" i="77"/>
  <c r="G55" i="77"/>
  <c r="A55" i="77"/>
  <c r="G53" i="77"/>
  <c r="A53" i="77"/>
  <c r="G52" i="77"/>
  <c r="A52" i="77"/>
  <c r="G51" i="77"/>
  <c r="A51" i="77"/>
  <c r="G49" i="77"/>
  <c r="A49" i="77"/>
  <c r="G48" i="77"/>
  <c r="A48" i="77"/>
  <c r="G47" i="77"/>
  <c r="A47" i="77"/>
  <c r="G46" i="77"/>
  <c r="A46" i="77"/>
  <c r="G45" i="77"/>
  <c r="A45" i="77"/>
  <c r="G44" i="77"/>
  <c r="A44" i="77"/>
  <c r="G43" i="77"/>
  <c r="A43" i="77"/>
  <c r="G41" i="77"/>
  <c r="A41" i="77"/>
  <c r="G40" i="77"/>
  <c r="A40" i="77"/>
  <c r="G39" i="77"/>
  <c r="A39" i="77"/>
  <c r="G38" i="77"/>
  <c r="A38" i="77"/>
  <c r="G37" i="77"/>
  <c r="A37" i="77"/>
  <c r="G36" i="77"/>
  <c r="A36" i="77"/>
  <c r="G35" i="77"/>
  <c r="A35" i="77"/>
  <c r="B29" i="77"/>
  <c r="A29" i="77"/>
  <c r="Y28" i="77"/>
  <c r="B28" i="77"/>
  <c r="A28" i="77"/>
  <c r="B27" i="77"/>
  <c r="A27" i="77"/>
  <c r="B26" i="77"/>
  <c r="B25" i="77"/>
  <c r="A25" i="77"/>
  <c r="Y24" i="77"/>
  <c r="B24" i="77"/>
  <c r="A24" i="77"/>
  <c r="B23" i="77"/>
  <c r="A23" i="77"/>
  <c r="B22" i="77"/>
  <c r="B21" i="77"/>
  <c r="A21" i="77"/>
  <c r="Y20" i="77"/>
  <c r="B20" i="77"/>
  <c r="A20" i="77"/>
  <c r="B19" i="77"/>
  <c r="A19" i="77"/>
  <c r="B18" i="77"/>
  <c r="B17" i="77"/>
  <c r="A17" i="77"/>
  <c r="B16" i="77"/>
  <c r="A16" i="77"/>
  <c r="B15" i="77"/>
  <c r="A15" i="77"/>
  <c r="B14" i="77"/>
  <c r="A14" i="77"/>
  <c r="B13" i="77"/>
  <c r="A13" i="77"/>
  <c r="B12" i="77"/>
  <c r="A12" i="77"/>
  <c r="B11" i="77"/>
  <c r="A11" i="77"/>
  <c r="B10" i="77"/>
  <c r="B9" i="77"/>
  <c r="A9" i="77"/>
  <c r="B8" i="77"/>
  <c r="A8" i="77"/>
  <c r="B7" i="77"/>
  <c r="A7" i="77"/>
  <c r="B6" i="77"/>
  <c r="A6" i="77"/>
  <c r="B5" i="77"/>
  <c r="A5" i="77"/>
  <c r="B4" i="77"/>
  <c r="A4" i="77"/>
  <c r="B3" i="77"/>
  <c r="A3" i="77"/>
  <c r="G61" i="22"/>
  <c r="A61" i="22"/>
  <c r="G60" i="22"/>
  <c r="A60" i="22"/>
  <c r="G59" i="22"/>
  <c r="A59" i="22"/>
  <c r="G57" i="22"/>
  <c r="A57" i="22"/>
  <c r="G56" i="22"/>
  <c r="A56" i="22"/>
  <c r="G55" i="22"/>
  <c r="A55" i="22"/>
  <c r="G53" i="22"/>
  <c r="A53" i="22"/>
  <c r="G52" i="22"/>
  <c r="A52" i="22"/>
  <c r="G51" i="22"/>
  <c r="A51" i="22"/>
  <c r="G49" i="22"/>
  <c r="A49" i="22"/>
  <c r="G48" i="22"/>
  <c r="A48" i="22"/>
  <c r="G47" i="22"/>
  <c r="A47" i="22"/>
  <c r="G46" i="22"/>
  <c r="A46" i="22"/>
  <c r="G45" i="22"/>
  <c r="A45" i="22"/>
  <c r="G44" i="22"/>
  <c r="A44" i="22"/>
  <c r="G43" i="22"/>
  <c r="A43" i="22"/>
  <c r="G41" i="22"/>
  <c r="A41" i="22"/>
  <c r="G40" i="22"/>
  <c r="A40" i="22"/>
  <c r="G39" i="22"/>
  <c r="A39" i="22"/>
  <c r="G38" i="22"/>
  <c r="A38" i="22"/>
  <c r="G37" i="22"/>
  <c r="A37" i="22"/>
  <c r="G36" i="22"/>
  <c r="A36" i="22"/>
  <c r="G35" i="22"/>
  <c r="A35" i="22"/>
  <c r="B29" i="22"/>
  <c r="A29" i="22"/>
  <c r="Y28" i="22"/>
  <c r="B28" i="22"/>
  <c r="A28" i="22"/>
  <c r="B27" i="22"/>
  <c r="A27" i="22"/>
  <c r="B26" i="22"/>
  <c r="B25" i="22"/>
  <c r="A25" i="22"/>
  <c r="Y24" i="22"/>
  <c r="B24" i="22"/>
  <c r="A24" i="22"/>
  <c r="B23" i="22"/>
  <c r="A23" i="22"/>
  <c r="B22" i="22"/>
  <c r="B21" i="22"/>
  <c r="A21" i="22"/>
  <c r="Y20" i="22"/>
  <c r="B20" i="22"/>
  <c r="A20" i="22"/>
  <c r="B19" i="22"/>
  <c r="A19" i="22"/>
  <c r="B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B9" i="22"/>
  <c r="A9" i="22"/>
  <c r="B8" i="22"/>
  <c r="A8" i="22"/>
  <c r="B7" i="22"/>
  <c r="A7" i="22"/>
  <c r="B6" i="22"/>
  <c r="A6" i="22"/>
  <c r="B5" i="22"/>
  <c r="A5" i="22"/>
  <c r="B4" i="22"/>
  <c r="A4" i="22"/>
  <c r="B3" i="22"/>
  <c r="A3" i="22"/>
  <c r="G61" i="21"/>
  <c r="A61" i="21"/>
  <c r="G60" i="21"/>
  <c r="A60" i="21"/>
  <c r="G59" i="21"/>
  <c r="A59" i="21"/>
  <c r="G57" i="21"/>
  <c r="A57" i="21"/>
  <c r="G56" i="21"/>
  <c r="A56" i="21"/>
  <c r="G55" i="21"/>
  <c r="A55" i="21"/>
  <c r="G53" i="21"/>
  <c r="A53" i="21"/>
  <c r="G52" i="21"/>
  <c r="A52" i="21"/>
  <c r="G51" i="21"/>
  <c r="A51" i="21"/>
  <c r="G49" i="21"/>
  <c r="A49" i="21"/>
  <c r="G48" i="21"/>
  <c r="A48" i="21"/>
  <c r="G47" i="21"/>
  <c r="A47" i="21"/>
  <c r="G46" i="21"/>
  <c r="A46" i="21"/>
  <c r="G45" i="21"/>
  <c r="A45" i="21"/>
  <c r="G44" i="21"/>
  <c r="A44" i="21"/>
  <c r="G43" i="21"/>
  <c r="A43" i="21"/>
  <c r="G41" i="21"/>
  <c r="A41" i="21"/>
  <c r="G40" i="21"/>
  <c r="A40" i="21"/>
  <c r="G39" i="21"/>
  <c r="A39" i="21"/>
  <c r="G38" i="21"/>
  <c r="A38" i="21"/>
  <c r="G37" i="21"/>
  <c r="A37" i="21"/>
  <c r="G36" i="21"/>
  <c r="A36" i="21"/>
  <c r="G35" i="21"/>
  <c r="A35" i="21"/>
  <c r="B29" i="21"/>
  <c r="A29" i="21"/>
  <c r="Y28" i="21"/>
  <c r="B28" i="21"/>
  <c r="A28" i="21"/>
  <c r="B27" i="21"/>
  <c r="A27" i="21"/>
  <c r="B26" i="21"/>
  <c r="B25" i="21"/>
  <c r="A25" i="21"/>
  <c r="Y24" i="21"/>
  <c r="B24" i="21"/>
  <c r="A24" i="21"/>
  <c r="B23" i="21"/>
  <c r="A23" i="21"/>
  <c r="B22" i="21"/>
  <c r="B21" i="21"/>
  <c r="A21" i="21"/>
  <c r="Y20" i="21"/>
  <c r="B20" i="21"/>
  <c r="A20" i="21"/>
  <c r="B19" i="21"/>
  <c r="A19" i="21"/>
  <c r="B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B9" i="21"/>
  <c r="A9" i="21"/>
  <c r="B8" i="21"/>
  <c r="A8" i="21"/>
  <c r="B7" i="21"/>
  <c r="A7" i="21"/>
  <c r="B6" i="21"/>
  <c r="A6" i="21"/>
  <c r="B5" i="21"/>
  <c r="A5" i="21"/>
  <c r="B4" i="21"/>
  <c r="A4" i="21"/>
  <c r="B3" i="21"/>
  <c r="A3" i="21"/>
  <c r="G61" i="20"/>
  <c r="A61" i="20"/>
  <c r="G60" i="20"/>
  <c r="A60" i="20"/>
  <c r="G59" i="20"/>
  <c r="A59" i="20"/>
  <c r="G57" i="20"/>
  <c r="A57" i="20"/>
  <c r="G56" i="20"/>
  <c r="A56" i="20"/>
  <c r="G55" i="20"/>
  <c r="A55" i="20"/>
  <c r="G53" i="20"/>
  <c r="A53" i="20"/>
  <c r="G52" i="20"/>
  <c r="A52" i="20"/>
  <c r="G51" i="20"/>
  <c r="A51" i="20"/>
  <c r="G49" i="20"/>
  <c r="A49" i="20"/>
  <c r="G48" i="20"/>
  <c r="A48" i="20"/>
  <c r="G47" i="20"/>
  <c r="A47" i="20"/>
  <c r="G46" i="20"/>
  <c r="A46" i="20"/>
  <c r="G45" i="20"/>
  <c r="A45" i="20"/>
  <c r="G44" i="20"/>
  <c r="A44" i="20"/>
  <c r="G43" i="20"/>
  <c r="A43" i="20"/>
  <c r="G41" i="20"/>
  <c r="A41" i="20"/>
  <c r="G40" i="20"/>
  <c r="A40" i="20"/>
  <c r="G39" i="20"/>
  <c r="A39" i="20"/>
  <c r="G38" i="20"/>
  <c r="A38" i="20"/>
  <c r="G37" i="20"/>
  <c r="A37" i="20"/>
  <c r="G36" i="20"/>
  <c r="A36" i="20"/>
  <c r="G35" i="20"/>
  <c r="A35" i="20"/>
  <c r="B29" i="20"/>
  <c r="A29" i="20"/>
  <c r="Y28" i="20"/>
  <c r="B28" i="20"/>
  <c r="A28" i="20"/>
  <c r="B27" i="20"/>
  <c r="A27" i="20"/>
  <c r="B26" i="20"/>
  <c r="B25" i="20"/>
  <c r="A25" i="20"/>
  <c r="Y24" i="20"/>
  <c r="B24" i="20"/>
  <c r="A24" i="20"/>
  <c r="B23" i="20"/>
  <c r="A23" i="20"/>
  <c r="B22" i="20"/>
  <c r="B21" i="20"/>
  <c r="A21" i="20"/>
  <c r="Y20" i="20"/>
  <c r="B20" i="20"/>
  <c r="A20" i="20"/>
  <c r="B19" i="20"/>
  <c r="A19" i="20"/>
  <c r="B18" i="20"/>
  <c r="B17" i="20"/>
  <c r="A17" i="20"/>
  <c r="B16" i="20"/>
  <c r="A16" i="20"/>
  <c r="B15" i="20"/>
  <c r="A15" i="20"/>
  <c r="B14" i="20"/>
  <c r="A14" i="20"/>
  <c r="B13" i="20"/>
  <c r="A13" i="20"/>
  <c r="B12" i="20"/>
  <c r="A12" i="20"/>
  <c r="B11" i="20"/>
  <c r="A11" i="20"/>
  <c r="B10" i="20"/>
  <c r="B9" i="20"/>
  <c r="A9" i="20"/>
  <c r="B8" i="20"/>
  <c r="A8" i="20"/>
  <c r="B7" i="20"/>
  <c r="A7" i="20"/>
  <c r="B6" i="20"/>
  <c r="A6" i="20"/>
  <c r="B5" i="20"/>
  <c r="A5" i="20"/>
  <c r="B4" i="20"/>
  <c r="A4" i="20"/>
  <c r="B3" i="20"/>
  <c r="A3" i="20"/>
  <c r="G61" i="19"/>
  <c r="A61" i="19"/>
  <c r="G60" i="19"/>
  <c r="A60" i="19"/>
  <c r="G59" i="19"/>
  <c r="A59" i="19"/>
  <c r="G57" i="19"/>
  <c r="A57" i="19"/>
  <c r="G56" i="19"/>
  <c r="A56" i="19"/>
  <c r="G55" i="19"/>
  <c r="A55" i="19"/>
  <c r="G53" i="19"/>
  <c r="A53" i="19"/>
  <c r="G52" i="19"/>
  <c r="A52" i="19"/>
  <c r="G51" i="19"/>
  <c r="A51" i="19"/>
  <c r="G49" i="19"/>
  <c r="A49" i="19"/>
  <c r="G48" i="19"/>
  <c r="A48" i="19"/>
  <c r="G47" i="19"/>
  <c r="A47" i="19"/>
  <c r="G46" i="19"/>
  <c r="A46" i="19"/>
  <c r="G45" i="19"/>
  <c r="A45" i="19"/>
  <c r="G44" i="19"/>
  <c r="A44" i="19"/>
  <c r="G43" i="19"/>
  <c r="A43" i="19"/>
  <c r="G41" i="19"/>
  <c r="A41" i="19"/>
  <c r="G40" i="19"/>
  <c r="A40" i="19"/>
  <c r="G39" i="19"/>
  <c r="A39" i="19"/>
  <c r="G38" i="19"/>
  <c r="A38" i="19"/>
  <c r="G37" i="19"/>
  <c r="A37" i="19"/>
  <c r="G36" i="19"/>
  <c r="A36" i="19"/>
  <c r="G35" i="19"/>
  <c r="A35" i="19"/>
  <c r="B29" i="19"/>
  <c r="A29" i="19"/>
  <c r="Y28" i="19"/>
  <c r="B28" i="19"/>
  <c r="A28" i="19"/>
  <c r="B27" i="19"/>
  <c r="A27" i="19"/>
  <c r="B26" i="19"/>
  <c r="B25" i="19"/>
  <c r="A25" i="19"/>
  <c r="Y24" i="19"/>
  <c r="B24" i="19"/>
  <c r="A24" i="19"/>
  <c r="B23" i="19"/>
  <c r="A23" i="19"/>
  <c r="B22" i="19"/>
  <c r="B21" i="19"/>
  <c r="A21" i="19"/>
  <c r="Y20" i="19"/>
  <c r="B20" i="19"/>
  <c r="A20" i="19"/>
  <c r="B19" i="19"/>
  <c r="A19" i="19"/>
  <c r="B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B9" i="19"/>
  <c r="A9" i="19"/>
  <c r="B8" i="19"/>
  <c r="A8" i="19"/>
  <c r="B7" i="19"/>
  <c r="A7" i="19"/>
  <c r="B6" i="19"/>
  <c r="A6" i="19"/>
  <c r="B5" i="19"/>
  <c r="A5" i="19"/>
  <c r="B4" i="19"/>
  <c r="A4" i="19"/>
  <c r="B3" i="19"/>
  <c r="A3" i="19"/>
  <c r="G61" i="18"/>
  <c r="A61" i="18"/>
  <c r="G60" i="18"/>
  <c r="A60" i="18"/>
  <c r="G59" i="18"/>
  <c r="A59" i="18"/>
  <c r="G57" i="18"/>
  <c r="A57" i="18"/>
  <c r="G56" i="18"/>
  <c r="A56" i="18"/>
  <c r="G55" i="18"/>
  <c r="A55" i="18"/>
  <c r="G53" i="18"/>
  <c r="A53" i="18"/>
  <c r="G52" i="18"/>
  <c r="A52" i="18"/>
  <c r="G51" i="18"/>
  <c r="A51" i="18"/>
  <c r="G49" i="18"/>
  <c r="A49" i="18"/>
  <c r="G48" i="18"/>
  <c r="A48" i="18"/>
  <c r="G47" i="18"/>
  <c r="A47" i="18"/>
  <c r="G46" i="18"/>
  <c r="A46" i="18"/>
  <c r="G45" i="18"/>
  <c r="A45" i="18"/>
  <c r="G44" i="18"/>
  <c r="A44" i="18"/>
  <c r="G43" i="18"/>
  <c r="A43" i="18"/>
  <c r="G41" i="18"/>
  <c r="A41" i="18"/>
  <c r="G40" i="18"/>
  <c r="A40" i="18"/>
  <c r="G39" i="18"/>
  <c r="A39" i="18"/>
  <c r="G38" i="18"/>
  <c r="A38" i="18"/>
  <c r="G37" i="18"/>
  <c r="A37" i="18"/>
  <c r="G36" i="18"/>
  <c r="A36" i="18"/>
  <c r="G35" i="18"/>
  <c r="A35" i="18"/>
  <c r="B29" i="18"/>
  <c r="A29" i="18"/>
  <c r="Y28" i="18"/>
  <c r="B28" i="18"/>
  <c r="A28" i="18"/>
  <c r="B27" i="18"/>
  <c r="A27" i="18"/>
  <c r="B26" i="18"/>
  <c r="B25" i="18"/>
  <c r="A25" i="18"/>
  <c r="Y24" i="18"/>
  <c r="B24" i="18"/>
  <c r="A24" i="18"/>
  <c r="B23" i="18"/>
  <c r="A23" i="18"/>
  <c r="B22" i="18"/>
  <c r="B21" i="18"/>
  <c r="A21" i="18"/>
  <c r="Y20" i="18"/>
  <c r="B20" i="18"/>
  <c r="A20" i="18"/>
  <c r="B19" i="18"/>
  <c r="A19" i="18"/>
  <c r="B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B9" i="18"/>
  <c r="A9" i="18"/>
  <c r="B8" i="18"/>
  <c r="A8" i="18"/>
  <c r="B7" i="18"/>
  <c r="A7" i="18"/>
  <c r="B6" i="18"/>
  <c r="A6" i="18"/>
  <c r="B5" i="18"/>
  <c r="A5" i="18"/>
  <c r="B4" i="18"/>
  <c r="A4" i="18"/>
  <c r="B3" i="18"/>
  <c r="A3" i="18"/>
  <c r="G61" i="125"/>
  <c r="A61" i="125"/>
  <c r="G60" i="125"/>
  <c r="A60" i="125"/>
  <c r="G59" i="125"/>
  <c r="A59" i="125"/>
  <c r="G57" i="125"/>
  <c r="A57" i="125"/>
  <c r="G56" i="125"/>
  <c r="A56" i="125"/>
  <c r="G55" i="125"/>
  <c r="A55" i="125"/>
  <c r="G53" i="125"/>
  <c r="A53" i="125"/>
  <c r="G52" i="125"/>
  <c r="A52" i="125"/>
  <c r="G51" i="125"/>
  <c r="A51" i="125"/>
  <c r="G49" i="125"/>
  <c r="A49" i="125"/>
  <c r="G48" i="125"/>
  <c r="A48" i="125"/>
  <c r="G47" i="125"/>
  <c r="A47" i="125"/>
  <c r="G46" i="125"/>
  <c r="A46" i="125"/>
  <c r="G45" i="125"/>
  <c r="A45" i="125"/>
  <c r="G44" i="125"/>
  <c r="A44" i="125"/>
  <c r="G43" i="125"/>
  <c r="A43" i="125"/>
  <c r="G41" i="125"/>
  <c r="A41" i="125"/>
  <c r="G40" i="125"/>
  <c r="A40" i="125"/>
  <c r="G39" i="125"/>
  <c r="A39" i="125"/>
  <c r="G38" i="125"/>
  <c r="A38" i="125"/>
  <c r="G37" i="125"/>
  <c r="A37" i="125"/>
  <c r="G36" i="125"/>
  <c r="A36" i="125"/>
  <c r="G35" i="125"/>
  <c r="A35" i="125"/>
  <c r="B29" i="125"/>
  <c r="A29" i="125"/>
  <c r="Y28" i="125"/>
  <c r="B28" i="125"/>
  <c r="A28" i="125"/>
  <c r="B27" i="125"/>
  <c r="A27" i="125"/>
  <c r="B26" i="125"/>
  <c r="B25" i="125"/>
  <c r="A25" i="125"/>
  <c r="Y24" i="125"/>
  <c r="B24" i="125"/>
  <c r="A24" i="125"/>
  <c r="B23" i="125"/>
  <c r="A23" i="125"/>
  <c r="B22" i="125"/>
  <c r="B21" i="125"/>
  <c r="A21" i="125"/>
  <c r="Y20" i="125"/>
  <c r="B20" i="125"/>
  <c r="A20" i="125"/>
  <c r="B19" i="125"/>
  <c r="A19" i="125"/>
  <c r="B18" i="125"/>
  <c r="B17" i="125"/>
  <c r="A17" i="125"/>
  <c r="B16" i="125"/>
  <c r="A16" i="125"/>
  <c r="B15" i="125"/>
  <c r="A15" i="125"/>
  <c r="B14" i="125"/>
  <c r="A14" i="125"/>
  <c r="B13" i="125"/>
  <c r="A13" i="125"/>
  <c r="B12" i="125"/>
  <c r="A12" i="125"/>
  <c r="B11" i="125"/>
  <c r="A11" i="125"/>
  <c r="B10" i="125"/>
  <c r="B9" i="125"/>
  <c r="A9" i="125"/>
  <c r="B8" i="125"/>
  <c r="A8" i="125"/>
  <c r="B7" i="125"/>
  <c r="A7" i="125"/>
  <c r="B6" i="125"/>
  <c r="A6" i="125"/>
  <c r="B5" i="125"/>
  <c r="A5" i="125"/>
  <c r="B4" i="125"/>
  <c r="A4" i="125"/>
  <c r="B3" i="125"/>
  <c r="A3" i="125"/>
  <c r="G61" i="48"/>
  <c r="A61" i="48"/>
  <c r="G60" i="48"/>
  <c r="A60" i="48"/>
  <c r="G59" i="48"/>
  <c r="A59" i="48"/>
  <c r="G57" i="48"/>
  <c r="A57" i="48"/>
  <c r="G56" i="48"/>
  <c r="A56" i="48"/>
  <c r="G55" i="48"/>
  <c r="A55" i="48"/>
  <c r="G53" i="48"/>
  <c r="A53" i="48"/>
  <c r="G52" i="48"/>
  <c r="A52" i="48"/>
  <c r="G51" i="48"/>
  <c r="A51" i="48"/>
  <c r="G49" i="48"/>
  <c r="A49" i="48"/>
  <c r="G48" i="48"/>
  <c r="A48" i="48"/>
  <c r="G47" i="48"/>
  <c r="A47" i="48"/>
  <c r="G46" i="48"/>
  <c r="A46" i="48"/>
  <c r="G45" i="48"/>
  <c r="A45" i="48"/>
  <c r="G44" i="48"/>
  <c r="A44" i="48"/>
  <c r="G43" i="48"/>
  <c r="A43" i="48"/>
  <c r="G41" i="48"/>
  <c r="A41" i="48"/>
  <c r="G40" i="48"/>
  <c r="A40" i="48"/>
  <c r="G39" i="48"/>
  <c r="A39" i="48"/>
  <c r="G38" i="48"/>
  <c r="A38" i="48"/>
  <c r="G37" i="48"/>
  <c r="A37" i="48"/>
  <c r="G36" i="48"/>
  <c r="A36" i="48"/>
  <c r="G35" i="48"/>
  <c r="A35" i="48"/>
  <c r="B29" i="48"/>
  <c r="A29" i="48"/>
  <c r="Y28" i="48"/>
  <c r="B28" i="48"/>
  <c r="A28" i="48"/>
  <c r="B27" i="48"/>
  <c r="A27" i="48"/>
  <c r="B26" i="48"/>
  <c r="B25" i="48"/>
  <c r="A25" i="48"/>
  <c r="Y24" i="48"/>
  <c r="B24" i="48"/>
  <c r="A24" i="48"/>
  <c r="B23" i="48"/>
  <c r="A23" i="48"/>
  <c r="B22" i="48"/>
  <c r="B21" i="48"/>
  <c r="A21" i="48"/>
  <c r="Y20" i="48"/>
  <c r="B20" i="48"/>
  <c r="A20" i="48"/>
  <c r="B19" i="48"/>
  <c r="A19" i="48"/>
  <c r="B18" i="48"/>
  <c r="B17" i="48"/>
  <c r="A17" i="48"/>
  <c r="B16" i="48"/>
  <c r="A16" i="48"/>
  <c r="B15" i="48"/>
  <c r="A15" i="48"/>
  <c r="B14" i="48"/>
  <c r="A14" i="48"/>
  <c r="B13" i="48"/>
  <c r="A13" i="48"/>
  <c r="B12" i="48"/>
  <c r="A12" i="48"/>
  <c r="B11" i="48"/>
  <c r="A11" i="48"/>
  <c r="B10" i="48"/>
  <c r="B9" i="48"/>
  <c r="A9" i="48"/>
  <c r="B8" i="48"/>
  <c r="A8" i="48"/>
  <c r="B7" i="48"/>
  <c r="A7" i="48"/>
  <c r="B6" i="48"/>
  <c r="A6" i="48"/>
  <c r="B5" i="48"/>
  <c r="A5" i="48"/>
  <c r="B4" i="48"/>
  <c r="A4" i="48"/>
  <c r="B3" i="48"/>
  <c r="A3" i="48"/>
  <c r="G61" i="123"/>
  <c r="A61" i="123"/>
  <c r="G60" i="123"/>
  <c r="A60" i="123"/>
  <c r="G59" i="123"/>
  <c r="A59" i="123"/>
  <c r="G57" i="123"/>
  <c r="A57" i="123"/>
  <c r="G56" i="123"/>
  <c r="A56" i="123"/>
  <c r="G55" i="123"/>
  <c r="A55" i="123"/>
  <c r="G53" i="123"/>
  <c r="A53" i="123"/>
  <c r="G52" i="123"/>
  <c r="A52" i="123"/>
  <c r="G51" i="123"/>
  <c r="A51" i="123"/>
  <c r="G49" i="123"/>
  <c r="A49" i="123"/>
  <c r="G48" i="123"/>
  <c r="A48" i="123"/>
  <c r="G47" i="123"/>
  <c r="A47" i="123"/>
  <c r="G46" i="123"/>
  <c r="A46" i="123"/>
  <c r="G45" i="123"/>
  <c r="A45" i="123"/>
  <c r="G44" i="123"/>
  <c r="A44" i="123"/>
  <c r="G43" i="123"/>
  <c r="A43" i="123"/>
  <c r="G41" i="123"/>
  <c r="A41" i="123"/>
  <c r="G40" i="123"/>
  <c r="A40" i="123"/>
  <c r="G39" i="123"/>
  <c r="A39" i="123"/>
  <c r="G38" i="123"/>
  <c r="A38" i="123"/>
  <c r="G37" i="123"/>
  <c r="A37" i="123"/>
  <c r="G36" i="123"/>
  <c r="A36" i="123"/>
  <c r="G35" i="123"/>
  <c r="A35" i="123"/>
  <c r="B29" i="123"/>
  <c r="A29" i="123"/>
  <c r="Y28" i="123"/>
  <c r="B28" i="123"/>
  <c r="A28" i="123"/>
  <c r="B27" i="123"/>
  <c r="A27" i="123"/>
  <c r="B26" i="123"/>
  <c r="B25" i="123"/>
  <c r="A25" i="123"/>
  <c r="Y24" i="123"/>
  <c r="B24" i="123"/>
  <c r="A24" i="123"/>
  <c r="B23" i="123"/>
  <c r="A23" i="123"/>
  <c r="B22" i="123"/>
  <c r="B21" i="123"/>
  <c r="A21" i="123"/>
  <c r="Y20" i="123"/>
  <c r="B20" i="123"/>
  <c r="A20" i="123"/>
  <c r="B19" i="123"/>
  <c r="A19" i="123"/>
  <c r="B18" i="123"/>
  <c r="B17" i="123"/>
  <c r="A17" i="123"/>
  <c r="B16" i="123"/>
  <c r="A16" i="123"/>
  <c r="B15" i="123"/>
  <c r="A15" i="123"/>
  <c r="B14" i="123"/>
  <c r="A14" i="123"/>
  <c r="B13" i="123"/>
  <c r="A13" i="123"/>
  <c r="B12" i="123"/>
  <c r="A12" i="123"/>
  <c r="B11" i="123"/>
  <c r="A11" i="123"/>
  <c r="B10" i="123"/>
  <c r="B9" i="123"/>
  <c r="A9" i="123"/>
  <c r="B8" i="123"/>
  <c r="A8" i="123"/>
  <c r="B7" i="123"/>
  <c r="A7" i="123"/>
  <c r="B6" i="123"/>
  <c r="A6" i="123"/>
  <c r="B5" i="123"/>
  <c r="A5" i="123"/>
  <c r="B4" i="123"/>
  <c r="A4" i="123"/>
  <c r="B3" i="123"/>
  <c r="A3" i="123"/>
  <c r="G61" i="122"/>
  <c r="A61" i="122"/>
  <c r="G60" i="122"/>
  <c r="A60" i="122"/>
  <c r="G59" i="122"/>
  <c r="A59" i="122"/>
  <c r="G57" i="122"/>
  <c r="A57" i="122"/>
  <c r="G56" i="122"/>
  <c r="A56" i="122"/>
  <c r="G55" i="122"/>
  <c r="A55" i="122"/>
  <c r="G53" i="122"/>
  <c r="A53" i="122"/>
  <c r="G52" i="122"/>
  <c r="A52" i="122"/>
  <c r="G51" i="122"/>
  <c r="A51" i="122"/>
  <c r="G49" i="122"/>
  <c r="A49" i="122"/>
  <c r="G48" i="122"/>
  <c r="A48" i="122"/>
  <c r="G47" i="122"/>
  <c r="A47" i="122"/>
  <c r="G46" i="122"/>
  <c r="A46" i="122"/>
  <c r="G45" i="122"/>
  <c r="A45" i="122"/>
  <c r="G44" i="122"/>
  <c r="A44" i="122"/>
  <c r="G43" i="122"/>
  <c r="A43" i="122"/>
  <c r="G41" i="122"/>
  <c r="A41" i="122"/>
  <c r="G40" i="122"/>
  <c r="A40" i="122"/>
  <c r="G39" i="122"/>
  <c r="A39" i="122"/>
  <c r="G38" i="122"/>
  <c r="A38" i="122"/>
  <c r="G37" i="122"/>
  <c r="A37" i="122"/>
  <c r="G36" i="122"/>
  <c r="A36" i="122"/>
  <c r="G35" i="122"/>
  <c r="A35" i="122"/>
  <c r="B29" i="122"/>
  <c r="A29" i="122"/>
  <c r="Y28" i="122"/>
  <c r="B28" i="122"/>
  <c r="A28" i="122"/>
  <c r="B27" i="122"/>
  <c r="A27" i="122"/>
  <c r="B26" i="122"/>
  <c r="B25" i="122"/>
  <c r="A25" i="122"/>
  <c r="Y24" i="122"/>
  <c r="B24" i="122"/>
  <c r="A24" i="122"/>
  <c r="B23" i="122"/>
  <c r="A23" i="122"/>
  <c r="B22" i="122"/>
  <c r="B21" i="122"/>
  <c r="A21" i="122"/>
  <c r="Y20" i="122"/>
  <c r="B20" i="122"/>
  <c r="A20" i="122"/>
  <c r="B19" i="122"/>
  <c r="A19" i="122"/>
  <c r="B18" i="122"/>
  <c r="B17" i="122"/>
  <c r="A17" i="122"/>
  <c r="B16" i="122"/>
  <c r="A16" i="122"/>
  <c r="B15" i="122"/>
  <c r="A15" i="122"/>
  <c r="B14" i="122"/>
  <c r="A14" i="122"/>
  <c r="B13" i="122"/>
  <c r="A13" i="122"/>
  <c r="B12" i="122"/>
  <c r="A12" i="122"/>
  <c r="B11" i="122"/>
  <c r="A11" i="122"/>
  <c r="B10" i="122"/>
  <c r="B9" i="122"/>
  <c r="A9" i="122"/>
  <c r="B8" i="122"/>
  <c r="A8" i="122"/>
  <c r="B7" i="122"/>
  <c r="A7" i="122"/>
  <c r="B6" i="122"/>
  <c r="A6" i="122"/>
  <c r="B5" i="122"/>
  <c r="A5" i="122"/>
  <c r="B4" i="122"/>
  <c r="A4" i="122"/>
  <c r="B3" i="122"/>
  <c r="A3" i="122"/>
  <c r="G61" i="72"/>
  <c r="A61" i="72"/>
  <c r="G60" i="72"/>
  <c r="A60" i="72"/>
  <c r="G59" i="72"/>
  <c r="A59" i="72"/>
  <c r="G57" i="72"/>
  <c r="A57" i="72"/>
  <c r="G56" i="72"/>
  <c r="A56" i="72"/>
  <c r="G55" i="72"/>
  <c r="A55" i="72"/>
  <c r="G53" i="72"/>
  <c r="A53" i="72"/>
  <c r="G52" i="72"/>
  <c r="A52" i="72"/>
  <c r="G51" i="72"/>
  <c r="A51" i="72"/>
  <c r="G49" i="72"/>
  <c r="A49" i="72"/>
  <c r="G48" i="72"/>
  <c r="A48" i="72"/>
  <c r="G47" i="72"/>
  <c r="A47" i="72"/>
  <c r="G46" i="72"/>
  <c r="A46" i="72"/>
  <c r="G45" i="72"/>
  <c r="A45" i="72"/>
  <c r="G44" i="72"/>
  <c r="A44" i="72"/>
  <c r="G43" i="72"/>
  <c r="A43" i="72"/>
  <c r="G41" i="72"/>
  <c r="A41" i="72"/>
  <c r="G40" i="72"/>
  <c r="A40" i="72"/>
  <c r="G39" i="72"/>
  <c r="A39" i="72"/>
  <c r="G38" i="72"/>
  <c r="A38" i="72"/>
  <c r="G37" i="72"/>
  <c r="A37" i="72"/>
  <c r="G36" i="72"/>
  <c r="A36" i="72"/>
  <c r="G35" i="72"/>
  <c r="A35" i="72"/>
  <c r="B29" i="72"/>
  <c r="A29" i="72"/>
  <c r="Y28" i="72"/>
  <c r="B28" i="72"/>
  <c r="A28" i="72"/>
  <c r="B27" i="72"/>
  <c r="A27" i="72"/>
  <c r="B26" i="72"/>
  <c r="B25" i="72"/>
  <c r="A25" i="72"/>
  <c r="Y24" i="72"/>
  <c r="B24" i="72"/>
  <c r="A24" i="72"/>
  <c r="B23" i="72"/>
  <c r="A23" i="72"/>
  <c r="B22" i="72"/>
  <c r="B21" i="72"/>
  <c r="A21" i="72"/>
  <c r="Y20" i="72"/>
  <c r="B20" i="72"/>
  <c r="A20" i="72"/>
  <c r="B19" i="72"/>
  <c r="A19" i="72"/>
  <c r="B18" i="72"/>
  <c r="B17" i="72"/>
  <c r="A17" i="72"/>
  <c r="B16" i="72"/>
  <c r="A16" i="72"/>
  <c r="B15" i="72"/>
  <c r="A15" i="72"/>
  <c r="B14" i="72"/>
  <c r="A14" i="72"/>
  <c r="B13" i="72"/>
  <c r="A13" i="72"/>
  <c r="B12" i="72"/>
  <c r="A12" i="72"/>
  <c r="B11" i="72"/>
  <c r="A11" i="72"/>
  <c r="B10" i="72"/>
  <c r="B9" i="72"/>
  <c r="A9" i="72"/>
  <c r="B8" i="72"/>
  <c r="A8" i="72"/>
  <c r="B7" i="72"/>
  <c r="A7" i="72"/>
  <c r="B6" i="72"/>
  <c r="A6" i="72"/>
  <c r="B5" i="72"/>
  <c r="A5" i="72"/>
  <c r="B4" i="72"/>
  <c r="A4" i="72"/>
  <c r="B3" i="72"/>
  <c r="A3" i="72"/>
  <c r="G61" i="124"/>
  <c r="A61" i="124"/>
  <c r="G60" i="124"/>
  <c r="A60" i="124"/>
  <c r="G59" i="124"/>
  <c r="A59" i="124"/>
  <c r="G57" i="124"/>
  <c r="A57" i="124"/>
  <c r="G56" i="124"/>
  <c r="A56" i="124"/>
  <c r="G55" i="124"/>
  <c r="A55" i="124"/>
  <c r="G53" i="124"/>
  <c r="A53" i="124"/>
  <c r="G52" i="124"/>
  <c r="A52" i="124"/>
  <c r="G51" i="124"/>
  <c r="A51" i="124"/>
  <c r="G49" i="124"/>
  <c r="A49" i="124"/>
  <c r="G48" i="124"/>
  <c r="A48" i="124"/>
  <c r="G47" i="124"/>
  <c r="A47" i="124"/>
  <c r="G46" i="124"/>
  <c r="A46" i="124"/>
  <c r="G45" i="124"/>
  <c r="A45" i="124"/>
  <c r="G44" i="124"/>
  <c r="A44" i="124"/>
  <c r="G43" i="124"/>
  <c r="A43" i="124"/>
  <c r="G41" i="124"/>
  <c r="A41" i="124"/>
  <c r="G40" i="124"/>
  <c r="A40" i="124"/>
  <c r="G39" i="124"/>
  <c r="A39" i="124"/>
  <c r="G38" i="124"/>
  <c r="A38" i="124"/>
  <c r="G37" i="124"/>
  <c r="A37" i="124"/>
  <c r="G36" i="124"/>
  <c r="A36" i="124"/>
  <c r="G35" i="124"/>
  <c r="A35" i="124"/>
  <c r="B29" i="124"/>
  <c r="A29" i="124"/>
  <c r="Y28" i="124"/>
  <c r="B28" i="124"/>
  <c r="A28" i="124"/>
  <c r="B27" i="124"/>
  <c r="A27" i="124"/>
  <c r="B26" i="124"/>
  <c r="B25" i="124"/>
  <c r="A25" i="124"/>
  <c r="Y24" i="124"/>
  <c r="B24" i="124"/>
  <c r="A24" i="124"/>
  <c r="B23" i="124"/>
  <c r="A23" i="124"/>
  <c r="B22" i="124"/>
  <c r="B21" i="124"/>
  <c r="A21" i="124"/>
  <c r="Y20" i="124"/>
  <c r="B20" i="124"/>
  <c r="A20" i="124"/>
  <c r="B19" i="124"/>
  <c r="A19" i="124"/>
  <c r="B18" i="124"/>
  <c r="B17" i="124"/>
  <c r="A17" i="124"/>
  <c r="B16" i="124"/>
  <c r="A16" i="124"/>
  <c r="B15" i="124"/>
  <c r="A15" i="124"/>
  <c r="B14" i="124"/>
  <c r="A14" i="124"/>
  <c r="B13" i="124"/>
  <c r="A13" i="124"/>
  <c r="B12" i="124"/>
  <c r="A12" i="124"/>
  <c r="B11" i="124"/>
  <c r="A11" i="124"/>
  <c r="B10" i="124"/>
  <c r="B9" i="124"/>
  <c r="A9" i="124"/>
  <c r="B8" i="124"/>
  <c r="A8" i="124"/>
  <c r="B7" i="124"/>
  <c r="A7" i="124"/>
  <c r="B6" i="124"/>
  <c r="A6" i="124"/>
  <c r="B5" i="124"/>
  <c r="A5" i="124"/>
  <c r="B4" i="124"/>
  <c r="A4" i="124"/>
  <c r="B3" i="124"/>
  <c r="A3" i="124"/>
  <c r="Y96" i="116"/>
  <c r="Y97" i="116"/>
  <c r="B94" i="116"/>
  <c r="G201" i="116"/>
  <c r="Y92" i="116"/>
  <c r="A201" i="116"/>
  <c r="A94" i="116"/>
  <c r="B19" i="116"/>
  <c r="Y71" i="102"/>
  <c r="Y66" i="102"/>
  <c r="K7" i="102"/>
  <c r="Y67" i="102"/>
  <c r="Y64" i="102"/>
  <c r="J7" i="102"/>
  <c r="I7" i="102"/>
  <c r="X7" i="102"/>
  <c r="Y73" i="102"/>
  <c r="W7" i="102"/>
  <c r="P5" i="102"/>
  <c r="Y5" i="102"/>
  <c r="Y56" i="102"/>
  <c r="V7" i="102"/>
  <c r="Y38" i="102"/>
  <c r="Y61" i="102"/>
  <c r="U7" i="102"/>
  <c r="Y60" i="102"/>
  <c r="T7" i="102"/>
  <c r="Y40" i="102"/>
  <c r="Y72" i="102"/>
  <c r="S7" i="102"/>
  <c r="Y62" i="102"/>
  <c r="Y55" i="102"/>
  <c r="R7" i="102"/>
  <c r="Y42" i="102"/>
  <c r="Y39" i="102"/>
  <c r="Y63" i="102"/>
  <c r="Q7" i="102"/>
  <c r="Y59" i="102"/>
  <c r="Y57" i="102"/>
  <c r="P7" i="102"/>
  <c r="Y44" i="102"/>
  <c r="Y41" i="102"/>
  <c r="Y68" i="102"/>
  <c r="O7" i="102"/>
  <c r="Y51" i="102"/>
  <c r="Y69" i="102"/>
  <c r="N7" i="102"/>
  <c r="Y7" i="102"/>
  <c r="Y54" i="102"/>
  <c r="Y52" i="102"/>
  <c r="Y43" i="102"/>
  <c r="Y65" i="102"/>
  <c r="Y25" i="102"/>
  <c r="Y9" i="102"/>
  <c r="P6" i="102"/>
  <c r="O6" i="102"/>
  <c r="N6" i="102"/>
  <c r="M6" i="102"/>
  <c r="L6" i="102"/>
  <c r="K6" i="102"/>
  <c r="J6" i="102"/>
  <c r="I6" i="102"/>
  <c r="X6" i="102"/>
  <c r="H6" i="102"/>
  <c r="W6" i="102"/>
  <c r="G6" i="102"/>
  <c r="V6" i="102"/>
  <c r="F6" i="102"/>
  <c r="U6" i="102"/>
  <c r="E6" i="102"/>
  <c r="T6" i="102"/>
  <c r="D6" i="102"/>
  <c r="S6" i="102"/>
  <c r="R6" i="102"/>
  <c r="A73" i="102"/>
  <c r="A65" i="102"/>
  <c r="A72" i="102"/>
  <c r="A64" i="102"/>
  <c r="A71" i="102"/>
  <c r="A63" i="102"/>
  <c r="A69" i="102"/>
  <c r="A61" i="102"/>
  <c r="A68" i="102"/>
  <c r="A60" i="102"/>
  <c r="A67" i="102"/>
  <c r="A59" i="102"/>
  <c r="Y3" i="78"/>
  <c r="Y4" i="78"/>
  <c r="Y12" i="78"/>
  <c r="Y3" i="23"/>
  <c r="Y4" i="23"/>
  <c r="Y12" i="23"/>
  <c r="Y3" i="77"/>
  <c r="Y4" i="77"/>
  <c r="Y12" i="77"/>
  <c r="Y3" i="22"/>
  <c r="Y4" i="22"/>
  <c r="Y12" i="22"/>
  <c r="Y3" i="21"/>
  <c r="Y4" i="21"/>
  <c r="Y12" i="21"/>
  <c r="Y3" i="20"/>
  <c r="Y4" i="20"/>
  <c r="Y12" i="20"/>
  <c r="Y3" i="19"/>
  <c r="Y4" i="19"/>
  <c r="Y12" i="19"/>
  <c r="Y3" i="18"/>
  <c r="Y4" i="18"/>
  <c r="Y12" i="18"/>
  <c r="Y3" i="125"/>
  <c r="Y4" i="125"/>
  <c r="Y12" i="125"/>
  <c r="Y3" i="48"/>
  <c r="Y4" i="48"/>
  <c r="Y12" i="48"/>
  <c r="Y3" i="123"/>
  <c r="Y4" i="123"/>
  <c r="Y12" i="123"/>
  <c r="Y3" i="122"/>
  <c r="Y4" i="122"/>
  <c r="Y12" i="122"/>
  <c r="Y3" i="72"/>
  <c r="Y4" i="72"/>
  <c r="Y12" i="72"/>
  <c r="Y3" i="124"/>
  <c r="Y4" i="124"/>
  <c r="Y12" i="124"/>
  <c r="A99" i="101"/>
  <c r="A22" i="101"/>
  <c r="G99" i="101"/>
  <c r="D22" i="101"/>
  <c r="Y22" i="101"/>
  <c r="A93" i="101"/>
  <c r="A16" i="101"/>
  <c r="G93" i="101"/>
  <c r="E16" i="101"/>
  <c r="Y16" i="101"/>
  <c r="A94" i="101"/>
  <c r="A17" i="101"/>
  <c r="G94" i="101"/>
  <c r="G17" i="101"/>
  <c r="Y17" i="101"/>
  <c r="A95" i="101"/>
  <c r="A18" i="101"/>
  <c r="G95" i="101"/>
  <c r="I18" i="101"/>
  <c r="Y18" i="101"/>
  <c r="A96" i="101"/>
  <c r="A19" i="101"/>
  <c r="G96" i="101"/>
  <c r="J19" i="101"/>
  <c r="Y19" i="101"/>
  <c r="A100" i="101"/>
  <c r="A23" i="101"/>
  <c r="G100" i="101"/>
  <c r="A101" i="101"/>
  <c r="A24" i="101"/>
  <c r="G101" i="101"/>
  <c r="C24" i="101"/>
  <c r="Y24" i="101"/>
  <c r="A102" i="101"/>
  <c r="A25" i="101"/>
  <c r="G102" i="101"/>
  <c r="E25" i="101"/>
  <c r="Y25" i="101"/>
  <c r="A103" i="101"/>
  <c r="A26" i="101"/>
  <c r="G103" i="101"/>
  <c r="E26" i="101"/>
  <c r="Y26" i="101"/>
  <c r="B18" i="116"/>
  <c r="B28" i="116"/>
  <c r="B37" i="116"/>
  <c r="B38" i="116"/>
  <c r="B53" i="116"/>
  <c r="B54" i="116"/>
  <c r="B60" i="116"/>
  <c r="B61" i="116"/>
  <c r="G168" i="116"/>
  <c r="A168" i="116"/>
  <c r="A61" i="116"/>
  <c r="G161" i="116"/>
  <c r="A161" i="116"/>
  <c r="A54" i="116"/>
  <c r="G145" i="116"/>
  <c r="A145" i="116"/>
  <c r="A38" i="116"/>
  <c r="G135" i="116"/>
  <c r="A135" i="116"/>
  <c r="A28" i="116"/>
  <c r="G125" i="116"/>
  <c r="A125" i="116"/>
  <c r="A18" i="116"/>
  <c r="G134" i="116"/>
  <c r="A134" i="116"/>
  <c r="A27" i="116"/>
  <c r="G144" i="116"/>
  <c r="A144" i="116"/>
  <c r="A37" i="116"/>
  <c r="G160" i="116"/>
  <c r="A160" i="116"/>
  <c r="A53" i="116"/>
  <c r="G167" i="116"/>
  <c r="A167" i="116"/>
  <c r="A60" i="116"/>
  <c r="B36" i="116"/>
  <c r="G143" i="116"/>
  <c r="A143" i="116"/>
  <c r="A36" i="116"/>
  <c r="B66" i="117"/>
  <c r="B67" i="117"/>
  <c r="B68" i="117"/>
  <c r="B35" i="116"/>
  <c r="B26" i="116"/>
  <c r="B27" i="116"/>
  <c r="B17" i="116"/>
  <c r="G142" i="116"/>
  <c r="A142" i="116"/>
  <c r="A35" i="116"/>
  <c r="G166" i="116"/>
  <c r="A166" i="116"/>
  <c r="G159" i="116"/>
  <c r="A159" i="116"/>
  <c r="G133" i="116"/>
  <c r="A133" i="116"/>
  <c r="A26" i="116"/>
  <c r="G124" i="116"/>
  <c r="A124" i="116"/>
  <c r="A17" i="116"/>
  <c r="A117" i="116"/>
  <c r="A118" i="116"/>
  <c r="G126" i="116"/>
  <c r="A126" i="116"/>
  <c r="A19" i="116"/>
  <c r="G158" i="117"/>
  <c r="C67" i="117"/>
  <c r="Y67" i="117"/>
  <c r="B57" i="117"/>
  <c r="B58" i="117"/>
  <c r="B59" i="117"/>
  <c r="B60" i="117"/>
  <c r="A61" i="117"/>
  <c r="B61" i="117"/>
  <c r="B62" i="117"/>
  <c r="B63" i="117"/>
  <c r="A64" i="117"/>
  <c r="B64" i="117"/>
  <c r="B65" i="117"/>
  <c r="Y6" i="102"/>
  <c r="Y19" i="116"/>
  <c r="Y16" i="78"/>
  <c r="Y14" i="78"/>
  <c r="Y8" i="78"/>
  <c r="Y6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H30" i="78"/>
  <c r="G30" i="78"/>
  <c r="F30" i="78"/>
  <c r="E30" i="78"/>
  <c r="D30" i="78"/>
  <c r="Y5" i="78"/>
  <c r="Y16" i="23"/>
  <c r="Y14" i="23"/>
  <c r="Y8" i="23"/>
  <c r="Y6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Y5" i="23"/>
  <c r="Y16" i="77"/>
  <c r="Y14" i="77"/>
  <c r="Y8" i="77"/>
  <c r="Y6" i="77"/>
  <c r="X30" i="77"/>
  <c r="W30" i="77"/>
  <c r="V30" i="77"/>
  <c r="U30" i="77"/>
  <c r="T30" i="77"/>
  <c r="S30" i="77"/>
  <c r="R30" i="77"/>
  <c r="Q30" i="77"/>
  <c r="P30" i="77"/>
  <c r="O30" i="77"/>
  <c r="N30" i="77"/>
  <c r="M30" i="77"/>
  <c r="L30" i="77"/>
  <c r="K30" i="77"/>
  <c r="J30" i="77"/>
  <c r="I30" i="77"/>
  <c r="H30" i="77"/>
  <c r="G30" i="77"/>
  <c r="F30" i="77"/>
  <c r="E30" i="77"/>
  <c r="D30" i="77"/>
  <c r="Y5" i="77"/>
  <c r="Y16" i="22"/>
  <c r="Y14" i="22"/>
  <c r="Y8" i="22"/>
  <c r="Y6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Y5" i="22"/>
  <c r="Y16" i="21"/>
  <c r="Y14" i="21"/>
  <c r="Y8" i="21"/>
  <c r="Y6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Y5" i="21"/>
  <c r="Y16" i="20"/>
  <c r="Y14" i="20"/>
  <c r="Y8" i="20"/>
  <c r="Y6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Y5" i="20"/>
  <c r="Y16" i="19"/>
  <c r="Y14" i="19"/>
  <c r="Y8" i="19"/>
  <c r="Y6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Y5" i="19"/>
  <c r="Y16" i="18"/>
  <c r="Y14" i="18"/>
  <c r="Y8" i="18"/>
  <c r="Y6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Y5" i="18"/>
  <c r="Y16" i="125"/>
  <c r="Y14" i="125"/>
  <c r="Y8" i="125"/>
  <c r="Y6" i="125"/>
  <c r="X30" i="125"/>
  <c r="W30" i="125"/>
  <c r="V30" i="125"/>
  <c r="U30" i="125"/>
  <c r="T30" i="125"/>
  <c r="S30" i="125"/>
  <c r="R30" i="125"/>
  <c r="Q30" i="125"/>
  <c r="P30" i="125"/>
  <c r="O30" i="125"/>
  <c r="N30" i="125"/>
  <c r="M30" i="125"/>
  <c r="L30" i="125"/>
  <c r="K30" i="125"/>
  <c r="J30" i="125"/>
  <c r="I30" i="125"/>
  <c r="H30" i="125"/>
  <c r="G30" i="125"/>
  <c r="F30" i="125"/>
  <c r="E30" i="125"/>
  <c r="D30" i="125"/>
  <c r="Y5" i="125"/>
  <c r="Y16" i="48"/>
  <c r="Y14" i="48"/>
  <c r="Y8" i="48"/>
  <c r="Y6" i="48"/>
  <c r="X30" i="48"/>
  <c r="W30" i="48"/>
  <c r="V30" i="48"/>
  <c r="U30" i="48"/>
  <c r="T30" i="48"/>
  <c r="S30" i="48"/>
  <c r="R30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E30" i="48"/>
  <c r="D30" i="48"/>
  <c r="Y5" i="48"/>
  <c r="Y16" i="123"/>
  <c r="Y14" i="123"/>
  <c r="Y8" i="123"/>
  <c r="Y6" i="123"/>
  <c r="X30" i="123"/>
  <c r="W30" i="123"/>
  <c r="V30" i="123"/>
  <c r="U30" i="123"/>
  <c r="T30" i="123"/>
  <c r="S30" i="123"/>
  <c r="R30" i="123"/>
  <c r="Q30" i="123"/>
  <c r="P30" i="123"/>
  <c r="O30" i="123"/>
  <c r="N30" i="123"/>
  <c r="M30" i="123"/>
  <c r="L30" i="123"/>
  <c r="K30" i="123"/>
  <c r="J30" i="123"/>
  <c r="I30" i="123"/>
  <c r="H30" i="123"/>
  <c r="G30" i="123"/>
  <c r="F30" i="123"/>
  <c r="E30" i="123"/>
  <c r="D30" i="123"/>
  <c r="Y5" i="123"/>
  <c r="Y16" i="122"/>
  <c r="Y14" i="122"/>
  <c r="Y8" i="122"/>
  <c r="Y6" i="122"/>
  <c r="X30" i="122"/>
  <c r="W30" i="122"/>
  <c r="V30" i="122"/>
  <c r="U30" i="122"/>
  <c r="T30" i="122"/>
  <c r="S30" i="122"/>
  <c r="R30" i="122"/>
  <c r="Q30" i="122"/>
  <c r="P30" i="122"/>
  <c r="O30" i="122"/>
  <c r="N30" i="122"/>
  <c r="M30" i="122"/>
  <c r="L30" i="122"/>
  <c r="K30" i="122"/>
  <c r="J30" i="122"/>
  <c r="I30" i="122"/>
  <c r="H30" i="122"/>
  <c r="G30" i="122"/>
  <c r="F30" i="122"/>
  <c r="E30" i="122"/>
  <c r="D30" i="122"/>
  <c r="Y5" i="122"/>
  <c r="Y16" i="72"/>
  <c r="Y14" i="72"/>
  <c r="Y8" i="72"/>
  <c r="Y6" i="72"/>
  <c r="X30" i="72"/>
  <c r="W30" i="72"/>
  <c r="V30" i="72"/>
  <c r="U30" i="72"/>
  <c r="T30" i="72"/>
  <c r="S30" i="72"/>
  <c r="R30" i="72"/>
  <c r="Q30" i="72"/>
  <c r="P30" i="72"/>
  <c r="O30" i="72"/>
  <c r="N30" i="72"/>
  <c r="M30" i="72"/>
  <c r="L30" i="72"/>
  <c r="K30" i="72"/>
  <c r="J30" i="72"/>
  <c r="I30" i="72"/>
  <c r="H30" i="72"/>
  <c r="G30" i="72"/>
  <c r="F30" i="72"/>
  <c r="E30" i="72"/>
  <c r="D30" i="72"/>
  <c r="Y5" i="72"/>
  <c r="Y16" i="124"/>
  <c r="Y14" i="124"/>
  <c r="Y8" i="124"/>
  <c r="Y6" i="124"/>
  <c r="X30" i="124"/>
  <c r="W30" i="124"/>
  <c r="V30" i="124"/>
  <c r="U30" i="124"/>
  <c r="T30" i="124"/>
  <c r="S30" i="124"/>
  <c r="R30" i="124"/>
  <c r="Q30" i="124"/>
  <c r="P30" i="124"/>
  <c r="O30" i="124"/>
  <c r="N30" i="124"/>
  <c r="M30" i="124"/>
  <c r="L30" i="124"/>
  <c r="K30" i="124"/>
  <c r="J30" i="124"/>
  <c r="I30" i="124"/>
  <c r="H30" i="124"/>
  <c r="G30" i="124"/>
  <c r="F30" i="124"/>
  <c r="E30" i="124"/>
  <c r="D30" i="124"/>
  <c r="Y5" i="124"/>
  <c r="Y28" i="116"/>
  <c r="Y10" i="116"/>
  <c r="Y61" i="116"/>
  <c r="Y15" i="116"/>
  <c r="Y38" i="116"/>
  <c r="Y54" i="116"/>
  <c r="Y16" i="116"/>
  <c r="Y27" i="116"/>
  <c r="Y11" i="116"/>
  <c r="Y60" i="116"/>
  <c r="Y37" i="116"/>
  <c r="Y53" i="116"/>
  <c r="Y35" i="116"/>
  <c r="Y18" i="116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A20" i="117"/>
  <c r="B20" i="117"/>
  <c r="B21" i="117"/>
  <c r="B22" i="117"/>
  <c r="B23" i="117"/>
  <c r="B24" i="117"/>
  <c r="B25" i="117"/>
  <c r="B26" i="117"/>
  <c r="B27" i="117"/>
  <c r="B28" i="117"/>
  <c r="B29" i="117"/>
  <c r="A30" i="117"/>
  <c r="B30" i="117"/>
  <c r="B31" i="117"/>
  <c r="B32" i="117"/>
  <c r="B33" i="117"/>
  <c r="B34" i="117"/>
  <c r="B35" i="117"/>
  <c r="B36" i="117"/>
  <c r="B37" i="117"/>
  <c r="B38" i="117"/>
  <c r="B39" i="117"/>
  <c r="A40" i="117"/>
  <c r="B40" i="117"/>
  <c r="B41" i="117"/>
  <c r="B42" i="117"/>
  <c r="B43" i="117"/>
  <c r="B44" i="117"/>
  <c r="B45" i="117"/>
  <c r="B46" i="117"/>
  <c r="B47" i="117"/>
  <c r="B48" i="117"/>
  <c r="B49" i="117"/>
  <c r="A50" i="117"/>
  <c r="B50" i="117"/>
  <c r="B51" i="117"/>
  <c r="B52" i="117"/>
  <c r="B53" i="117"/>
  <c r="B54" i="117"/>
  <c r="A55" i="117"/>
  <c r="B55" i="117"/>
  <c r="B56" i="117"/>
  <c r="G144" i="117"/>
  <c r="I53" i="117"/>
  <c r="Y53" i="117"/>
  <c r="A144" i="117"/>
  <c r="A53" i="117"/>
  <c r="B104" i="116"/>
  <c r="B100" i="116"/>
  <c r="B101" i="116"/>
  <c r="B102" i="116"/>
  <c r="B95" i="116"/>
  <c r="B96" i="116"/>
  <c r="B97" i="116"/>
  <c r="B98" i="116"/>
  <c r="B99" i="116"/>
  <c r="B64" i="116"/>
  <c r="B3" i="116"/>
  <c r="B4" i="116"/>
  <c r="B5" i="116"/>
  <c r="B6" i="116"/>
  <c r="B7" i="116"/>
  <c r="B8" i="116"/>
  <c r="B9" i="116"/>
  <c r="B10" i="116"/>
  <c r="B11" i="116"/>
  <c r="B12" i="116"/>
  <c r="B13" i="116"/>
  <c r="B14" i="116"/>
  <c r="B15" i="116"/>
  <c r="B16" i="116"/>
  <c r="B20" i="116"/>
  <c r="B21" i="116"/>
  <c r="B22" i="116"/>
  <c r="B23" i="116"/>
  <c r="B24" i="116"/>
  <c r="B25" i="116"/>
  <c r="B30" i="116"/>
  <c r="B31" i="116"/>
  <c r="B32" i="116"/>
  <c r="B33" i="116"/>
  <c r="B34" i="116"/>
  <c r="B39" i="116"/>
  <c r="B40" i="116"/>
  <c r="B41" i="116"/>
  <c r="B42" i="116"/>
  <c r="B43" i="116"/>
  <c r="B44" i="116"/>
  <c r="B45" i="116"/>
  <c r="B46" i="116"/>
  <c r="B47" i="116"/>
  <c r="B48" i="116"/>
  <c r="B49" i="116"/>
  <c r="B50" i="116"/>
  <c r="B51" i="116"/>
  <c r="B52" i="116"/>
  <c r="B55" i="116"/>
  <c r="B56" i="116"/>
  <c r="B57" i="116"/>
  <c r="B58" i="116"/>
  <c r="B59" i="116"/>
  <c r="B62" i="116"/>
  <c r="B63" i="116"/>
  <c r="B65" i="116"/>
  <c r="B66" i="116"/>
  <c r="B67" i="116"/>
  <c r="B68" i="116"/>
  <c r="B69" i="116"/>
  <c r="B70" i="116"/>
  <c r="B71" i="116"/>
  <c r="B72" i="116"/>
  <c r="B73" i="116"/>
  <c r="B74" i="116"/>
  <c r="B75" i="116"/>
  <c r="B76" i="116"/>
  <c r="B77" i="116"/>
  <c r="B78" i="116"/>
  <c r="B79" i="116"/>
  <c r="B80" i="116"/>
  <c r="B81" i="116"/>
  <c r="B82" i="116"/>
  <c r="B83" i="116"/>
  <c r="B84" i="116"/>
  <c r="B85" i="116"/>
  <c r="B86" i="116"/>
  <c r="B87" i="116"/>
  <c r="B88" i="116"/>
  <c r="B89" i="116"/>
  <c r="B90" i="116"/>
  <c r="B91" i="116"/>
  <c r="B92" i="116"/>
  <c r="B93" i="116"/>
  <c r="A10" i="116"/>
  <c r="A11" i="116"/>
  <c r="G148" i="116"/>
  <c r="G149" i="116"/>
  <c r="A52" i="116"/>
  <c r="A59" i="116"/>
  <c r="A149" i="116"/>
  <c r="A42" i="116"/>
  <c r="A148" i="116"/>
  <c r="A41" i="116"/>
  <c r="G129" i="116"/>
  <c r="A129" i="116"/>
  <c r="A22" i="116"/>
  <c r="G121" i="116"/>
  <c r="A121" i="116"/>
  <c r="A14" i="116"/>
  <c r="G138" i="116"/>
  <c r="A138" i="116"/>
  <c r="A31" i="116"/>
  <c r="G128" i="116"/>
  <c r="A128" i="116"/>
  <c r="A21" i="116"/>
  <c r="G120" i="116"/>
  <c r="A120" i="116"/>
  <c r="A13" i="116"/>
  <c r="G150" i="117"/>
  <c r="C59" i="117"/>
  <c r="Y59" i="117"/>
  <c r="A150" i="117"/>
  <c r="A59" i="117"/>
  <c r="A149" i="117"/>
  <c r="A58" i="117"/>
  <c r="G149" i="117"/>
  <c r="D58" i="117"/>
  <c r="Y58" i="117"/>
  <c r="A143" i="117"/>
  <c r="A52" i="117"/>
  <c r="G143" i="117"/>
  <c r="F52" i="117"/>
  <c r="Y52" i="117"/>
  <c r="A145" i="117"/>
  <c r="A54" i="117"/>
  <c r="G145" i="117"/>
  <c r="I54" i="117"/>
  <c r="Y54" i="117"/>
  <c r="Y24" i="115"/>
  <c r="B20" i="115"/>
  <c r="B21" i="115"/>
  <c r="B22" i="115"/>
  <c r="B23" i="115"/>
  <c r="B24" i="115"/>
  <c r="B19" i="115"/>
  <c r="B6" i="115"/>
  <c r="B7" i="115"/>
  <c r="B8" i="115"/>
  <c r="B12" i="115"/>
  <c r="B13" i="115"/>
  <c r="B17" i="115"/>
  <c r="B18" i="115"/>
  <c r="B4" i="115"/>
  <c r="B5" i="115"/>
  <c r="A12" i="115"/>
  <c r="G82" i="115"/>
  <c r="A82" i="115"/>
  <c r="A19" i="115"/>
  <c r="G81" i="115"/>
  <c r="A81" i="115"/>
  <c r="A18" i="115"/>
  <c r="A87" i="115"/>
  <c r="A24" i="115"/>
  <c r="G140" i="117"/>
  <c r="C49" i="117"/>
  <c r="Y49" i="117"/>
  <c r="A140" i="117"/>
  <c r="A49" i="117"/>
  <c r="G139" i="117"/>
  <c r="E48" i="117"/>
  <c r="Y48" i="117"/>
  <c r="A139" i="117"/>
  <c r="A48" i="117"/>
  <c r="G138" i="117"/>
  <c r="L47" i="117"/>
  <c r="Y47" i="117"/>
  <c r="A138" i="117"/>
  <c r="A47" i="117"/>
  <c r="G137" i="117"/>
  <c r="L46" i="117"/>
  <c r="Y46" i="117"/>
  <c r="A137" i="117"/>
  <c r="A46" i="117"/>
  <c r="G136" i="117"/>
  <c r="L45" i="117"/>
  <c r="Y45" i="117"/>
  <c r="A136" i="117"/>
  <c r="A45" i="117"/>
  <c r="G135" i="117"/>
  <c r="L44" i="117"/>
  <c r="Y44" i="117"/>
  <c r="A135" i="117"/>
  <c r="A44" i="117"/>
  <c r="G134" i="117"/>
  <c r="G43" i="117"/>
  <c r="Y43" i="117"/>
  <c r="A134" i="117"/>
  <c r="A43" i="117"/>
  <c r="G133" i="117"/>
  <c r="L42" i="117"/>
  <c r="Y42" i="117"/>
  <c r="A133" i="117"/>
  <c r="A42" i="117"/>
  <c r="G132" i="117"/>
  <c r="G41" i="117"/>
  <c r="Y41" i="117"/>
  <c r="A132" i="117"/>
  <c r="A41" i="117"/>
  <c r="G127" i="117"/>
  <c r="J36" i="117"/>
  <c r="Y36" i="117"/>
  <c r="G130" i="117"/>
  <c r="C39" i="117"/>
  <c r="Y39" i="117"/>
  <c r="A130" i="117"/>
  <c r="A39" i="117"/>
  <c r="G129" i="117"/>
  <c r="E38" i="117"/>
  <c r="Y38" i="117"/>
  <c r="A129" i="117"/>
  <c r="A38" i="117"/>
  <c r="G128" i="117"/>
  <c r="J37" i="117"/>
  <c r="Y37" i="117"/>
  <c r="A128" i="117"/>
  <c r="A37" i="117"/>
  <c r="A127" i="117"/>
  <c r="A36" i="117"/>
  <c r="G126" i="117"/>
  <c r="J35" i="117"/>
  <c r="Y35" i="117"/>
  <c r="A126" i="117"/>
  <c r="A35" i="117"/>
  <c r="G125" i="117"/>
  <c r="J34" i="117"/>
  <c r="Y34" i="117"/>
  <c r="A125" i="117"/>
  <c r="A34" i="117"/>
  <c r="G124" i="117"/>
  <c r="F33" i="117"/>
  <c r="Y33" i="117"/>
  <c r="A124" i="117"/>
  <c r="A33" i="117"/>
  <c r="G123" i="117"/>
  <c r="J32" i="117"/>
  <c r="Y32" i="117"/>
  <c r="A123" i="117"/>
  <c r="A32" i="117"/>
  <c r="G122" i="117"/>
  <c r="F31" i="117"/>
  <c r="Y31" i="117"/>
  <c r="A122" i="117"/>
  <c r="A31" i="117"/>
  <c r="A118" i="117"/>
  <c r="A27" i="117"/>
  <c r="G118" i="117"/>
  <c r="H27" i="117"/>
  <c r="Y27" i="117"/>
  <c r="A119" i="117"/>
  <c r="A28" i="117"/>
  <c r="G119" i="117"/>
  <c r="E28" i="117"/>
  <c r="Y28" i="117"/>
  <c r="A120" i="117"/>
  <c r="A29" i="117"/>
  <c r="G120" i="117"/>
  <c r="C29" i="117"/>
  <c r="Y29" i="117"/>
  <c r="A116" i="117"/>
  <c r="A25" i="117"/>
  <c r="G116" i="117"/>
  <c r="H25" i="117"/>
  <c r="Y25" i="117"/>
  <c r="A117" i="117"/>
  <c r="A26" i="117"/>
  <c r="G117" i="117"/>
  <c r="H26" i="117"/>
  <c r="Y26" i="117"/>
  <c r="B3" i="117"/>
  <c r="A110" i="117"/>
  <c r="A19" i="117"/>
  <c r="G110" i="117"/>
  <c r="C19" i="117"/>
  <c r="Y19" i="117"/>
  <c r="A109" i="117"/>
  <c r="A18" i="117"/>
  <c r="A108" i="117"/>
  <c r="A17" i="117"/>
  <c r="G108" i="117"/>
  <c r="E17" i="117"/>
  <c r="Y17" i="117"/>
  <c r="G109" i="117"/>
  <c r="F18" i="117"/>
  <c r="Y18" i="117"/>
  <c r="G107" i="117"/>
  <c r="D16" i="117"/>
  <c r="Y16" i="117"/>
  <c r="A107" i="117"/>
  <c r="A16" i="117"/>
  <c r="A103" i="117"/>
  <c r="A12" i="117"/>
  <c r="G103" i="117"/>
  <c r="G12" i="117"/>
  <c r="Y12" i="117"/>
  <c r="A102" i="117"/>
  <c r="A11" i="117"/>
  <c r="G102" i="117"/>
  <c r="G11" i="117"/>
  <c r="Y11" i="117"/>
  <c r="A104" i="117"/>
  <c r="A13" i="117"/>
  <c r="G104" i="117"/>
  <c r="D13" i="117"/>
  <c r="Y13" i="117"/>
  <c r="A105" i="117"/>
  <c r="A14" i="117"/>
  <c r="G105" i="117"/>
  <c r="C14" i="117"/>
  <c r="Y14" i="117"/>
  <c r="A106" i="117"/>
  <c r="A15" i="117"/>
  <c r="G106" i="117"/>
  <c r="C15" i="117"/>
  <c r="Y15" i="117"/>
  <c r="A97" i="117"/>
  <c r="A6" i="117"/>
  <c r="G97" i="117"/>
  <c r="E6" i="117"/>
  <c r="Y6" i="117"/>
  <c r="G198" i="116"/>
  <c r="G199" i="116"/>
  <c r="G200" i="116"/>
  <c r="G202" i="116"/>
  <c r="Y93" i="116"/>
  <c r="A198" i="116"/>
  <c r="A91" i="116"/>
  <c r="A199" i="116"/>
  <c r="A92" i="116"/>
  <c r="A200" i="116"/>
  <c r="A93" i="116"/>
  <c r="A202" i="116"/>
  <c r="A95" i="116"/>
  <c r="A203" i="116"/>
  <c r="A96" i="116"/>
  <c r="A204" i="116"/>
  <c r="A97" i="116"/>
  <c r="G189" i="116"/>
  <c r="G190" i="116"/>
  <c r="G191" i="116"/>
  <c r="G192" i="116"/>
  <c r="G193" i="116"/>
  <c r="G194" i="116"/>
  <c r="G195" i="116"/>
  <c r="G196" i="116"/>
  <c r="G197" i="116"/>
  <c r="G203" i="116"/>
  <c r="Y94" i="116"/>
  <c r="A189" i="116"/>
  <c r="A82" i="116"/>
  <c r="A190" i="116"/>
  <c r="A83" i="116"/>
  <c r="A191" i="116"/>
  <c r="A84" i="116"/>
  <c r="A192" i="116"/>
  <c r="A85" i="116"/>
  <c r="A193" i="116"/>
  <c r="A86" i="116"/>
  <c r="A194" i="116"/>
  <c r="A87" i="116"/>
  <c r="A195" i="116"/>
  <c r="A88" i="116"/>
  <c r="A196" i="116"/>
  <c r="A89" i="116"/>
  <c r="A197" i="116"/>
  <c r="A90" i="116"/>
  <c r="Y14" i="116"/>
  <c r="Y22" i="116"/>
  <c r="Y18" i="115"/>
  <c r="Y19" i="115"/>
  <c r="Y7" i="78"/>
  <c r="Y7" i="23"/>
  <c r="Y7" i="77"/>
  <c r="Y7" i="22"/>
  <c r="Y7" i="21"/>
  <c r="Y7" i="20"/>
  <c r="Y7" i="19"/>
  <c r="Y7" i="18"/>
  <c r="Y7" i="125"/>
  <c r="Y7" i="48"/>
  <c r="Y7" i="123"/>
  <c r="Y7" i="122"/>
  <c r="Y7" i="72"/>
  <c r="Y7" i="124"/>
  <c r="Y88" i="116"/>
  <c r="Y78" i="116"/>
  <c r="Y66" i="116"/>
  <c r="Y100" i="116"/>
  <c r="Y77" i="116"/>
  <c r="Y84" i="116"/>
  <c r="Y13" i="116"/>
  <c r="Y90" i="116"/>
  <c r="Y81" i="116"/>
  <c r="Y86" i="116"/>
  <c r="Y83" i="116"/>
  <c r="Y104" i="116"/>
  <c r="Y103" i="116"/>
  <c r="Y89" i="116"/>
  <c r="Y80" i="116"/>
  <c r="Y52" i="116"/>
  <c r="Y26" i="116"/>
  <c r="Y82" i="116"/>
  <c r="Y87" i="116"/>
  <c r="Y17" i="116"/>
  <c r="Y36" i="116"/>
  <c r="Y59" i="116"/>
  <c r="Y21" i="116"/>
  <c r="Y42" i="116"/>
  <c r="Y41" i="116"/>
  <c r="Y40" i="116"/>
  <c r="A181" i="116"/>
  <c r="A74" i="116"/>
  <c r="A182" i="116"/>
  <c r="A75" i="116"/>
  <c r="A183" i="116"/>
  <c r="A76" i="116"/>
  <c r="A184" i="116"/>
  <c r="A77" i="116"/>
  <c r="A185" i="116"/>
  <c r="A78" i="116"/>
  <c r="A186" i="116"/>
  <c r="A79" i="116"/>
  <c r="A187" i="116"/>
  <c r="A80" i="116"/>
  <c r="A188" i="116"/>
  <c r="A81" i="116"/>
  <c r="G179" i="116"/>
  <c r="G180" i="116"/>
  <c r="G181" i="116"/>
  <c r="G182" i="116"/>
  <c r="G183" i="116"/>
  <c r="G184" i="116"/>
  <c r="G185" i="116"/>
  <c r="G186" i="116"/>
  <c r="G187" i="116"/>
  <c r="G188" i="116"/>
  <c r="G204" i="116"/>
  <c r="Y95" i="116"/>
  <c r="A179" i="116"/>
  <c r="A72" i="116"/>
  <c r="A180" i="116"/>
  <c r="A73" i="116"/>
  <c r="A173" i="116"/>
  <c r="A66" i="116"/>
  <c r="A174" i="116"/>
  <c r="A67" i="116"/>
  <c r="A175" i="116"/>
  <c r="A68" i="116"/>
  <c r="A176" i="116"/>
  <c r="A69" i="116"/>
  <c r="A177" i="116"/>
  <c r="A70" i="116"/>
  <c r="A178" i="116"/>
  <c r="A71" i="116"/>
  <c r="G173" i="116"/>
  <c r="G174" i="116"/>
  <c r="G175" i="116"/>
  <c r="G176" i="116"/>
  <c r="G177" i="116"/>
  <c r="G178" i="116"/>
  <c r="Y70" i="116"/>
  <c r="Y68" i="116"/>
  <c r="Y69" i="116"/>
  <c r="Y67" i="116"/>
  <c r="Y65" i="116"/>
  <c r="Y9" i="78"/>
  <c r="Y9" i="23"/>
  <c r="Y9" i="77"/>
  <c r="Y9" i="22"/>
  <c r="Y9" i="21"/>
  <c r="Y9" i="20"/>
  <c r="Y9" i="19"/>
  <c r="Y9" i="18"/>
  <c r="Y9" i="125"/>
  <c r="Y9" i="48"/>
  <c r="Y9" i="123"/>
  <c r="Y9" i="122"/>
  <c r="Y9" i="72"/>
  <c r="Y9" i="124"/>
  <c r="Y101" i="116"/>
  <c r="Y91" i="116"/>
  <c r="Y85" i="116"/>
  <c r="Y72" i="116"/>
  <c r="Y73" i="116"/>
  <c r="Y75" i="116"/>
  <c r="Y76" i="116"/>
  <c r="Y79" i="116"/>
  <c r="Y11" i="78"/>
  <c r="Y11" i="23"/>
  <c r="Y11" i="77"/>
  <c r="Y11" i="22"/>
  <c r="Y11" i="21"/>
  <c r="Y11" i="20"/>
  <c r="Y11" i="19"/>
  <c r="Y11" i="18"/>
  <c r="Y11" i="125"/>
  <c r="Y11" i="48"/>
  <c r="Y11" i="123"/>
  <c r="Y11" i="122"/>
  <c r="Y11" i="72"/>
  <c r="Y11" i="124"/>
  <c r="Y74" i="116"/>
  <c r="Y71" i="116"/>
  <c r="A111" i="116"/>
  <c r="A4" i="116"/>
  <c r="A112" i="116"/>
  <c r="A5" i="116"/>
  <c r="A113" i="116"/>
  <c r="A6" i="116"/>
  <c r="A114" i="116"/>
  <c r="A7" i="116"/>
  <c r="A156" i="116"/>
  <c r="A49" i="116"/>
  <c r="G111" i="116"/>
  <c r="G112" i="116"/>
  <c r="G113" i="116"/>
  <c r="G114" i="116"/>
  <c r="G156" i="116"/>
  <c r="Y13" i="78"/>
  <c r="Y13" i="23"/>
  <c r="Y13" i="77"/>
  <c r="Y13" i="22"/>
  <c r="Y13" i="21"/>
  <c r="Y13" i="20"/>
  <c r="Y13" i="19"/>
  <c r="Y13" i="18"/>
  <c r="Y13" i="125"/>
  <c r="Y13" i="48"/>
  <c r="Y13" i="123"/>
  <c r="Y13" i="122"/>
  <c r="Y13" i="72"/>
  <c r="Y13" i="124"/>
  <c r="A170" i="116"/>
  <c r="A63" i="116"/>
  <c r="Y15" i="78"/>
  <c r="Y15" i="23"/>
  <c r="Y15" i="77"/>
  <c r="Y15" i="22"/>
  <c r="Y15" i="21"/>
  <c r="Y15" i="20"/>
  <c r="Y15" i="19"/>
  <c r="Y15" i="18"/>
  <c r="Y15" i="125"/>
  <c r="Y15" i="48"/>
  <c r="Y15" i="123"/>
  <c r="Y15" i="122"/>
  <c r="Y15" i="72"/>
  <c r="Y15" i="124"/>
  <c r="Y4" i="116"/>
  <c r="Y5" i="116"/>
  <c r="Y6" i="116"/>
  <c r="Y7" i="116"/>
  <c r="G122" i="116"/>
  <c r="G130" i="116"/>
  <c r="G139" i="116"/>
  <c r="G140" i="116"/>
  <c r="G157" i="116"/>
  <c r="G164" i="116"/>
  <c r="G123" i="116"/>
  <c r="G132" i="116"/>
  <c r="G131" i="116"/>
  <c r="G141" i="116"/>
  <c r="G158" i="116"/>
  <c r="G165" i="116"/>
  <c r="A122" i="116"/>
  <c r="A15" i="116"/>
  <c r="A130" i="116"/>
  <c r="A23" i="116"/>
  <c r="A139" i="116"/>
  <c r="A32" i="116"/>
  <c r="A140" i="116"/>
  <c r="A33" i="116"/>
  <c r="A157" i="116"/>
  <c r="A50" i="116"/>
  <c r="A164" i="116"/>
  <c r="A57" i="116"/>
  <c r="A123" i="116"/>
  <c r="A16" i="116"/>
  <c r="A132" i="116"/>
  <c r="A25" i="116"/>
  <c r="A131" i="116"/>
  <c r="A24" i="116"/>
  <c r="A141" i="116"/>
  <c r="A34" i="116"/>
  <c r="A158" i="116"/>
  <c r="A51" i="116"/>
  <c r="A165" i="116"/>
  <c r="A58" i="116"/>
  <c r="G153" i="116"/>
  <c r="G110" i="116"/>
  <c r="G154" i="116"/>
  <c r="G155" i="116"/>
  <c r="G115" i="116"/>
  <c r="G116" i="116"/>
  <c r="A153" i="116"/>
  <c r="A46" i="116"/>
  <c r="A110" i="116"/>
  <c r="A3" i="116"/>
  <c r="A154" i="116"/>
  <c r="A47" i="116"/>
  <c r="A155" i="116"/>
  <c r="A48" i="116"/>
  <c r="A115" i="116"/>
  <c r="A8" i="116"/>
  <c r="A116" i="116"/>
  <c r="A9" i="116"/>
  <c r="G147" i="116"/>
  <c r="G151" i="116"/>
  <c r="G163" i="116"/>
  <c r="G152" i="116"/>
  <c r="A147" i="116"/>
  <c r="A40" i="116"/>
  <c r="A151" i="116"/>
  <c r="A44" i="116"/>
  <c r="A163" i="116"/>
  <c r="A56" i="116"/>
  <c r="A152" i="116"/>
  <c r="A45" i="116"/>
  <c r="Y44" i="116"/>
  <c r="Y48" i="116"/>
  <c r="D3" i="116"/>
  <c r="E3" i="116"/>
  <c r="F3" i="116"/>
  <c r="G3" i="116"/>
  <c r="H3" i="116"/>
  <c r="I3" i="116"/>
  <c r="J3" i="116"/>
  <c r="K3" i="116"/>
  <c r="L3" i="116"/>
  <c r="M3" i="116"/>
  <c r="N3" i="116"/>
  <c r="O3" i="116"/>
  <c r="P3" i="116"/>
  <c r="Q3" i="116"/>
  <c r="R3" i="116"/>
  <c r="S3" i="116"/>
  <c r="T3" i="116"/>
  <c r="U3" i="116"/>
  <c r="V3" i="116"/>
  <c r="W3" i="116"/>
  <c r="X3" i="116"/>
  <c r="C3" i="116"/>
  <c r="Y46" i="116"/>
  <c r="Y45" i="116"/>
  <c r="Y58" i="116"/>
  <c r="Y51" i="116"/>
  <c r="Y34" i="116"/>
  <c r="Y24" i="116"/>
  <c r="Y25" i="116"/>
  <c r="Y57" i="116"/>
  <c r="Y56" i="116"/>
  <c r="Y50" i="116"/>
  <c r="Y49" i="116"/>
  <c r="Y33" i="116"/>
  <c r="Y32" i="116"/>
  <c r="Y31" i="116"/>
  <c r="Y23" i="116"/>
  <c r="Y17" i="78"/>
  <c r="Y17" i="23"/>
  <c r="Y17" i="77"/>
  <c r="Y17" i="22"/>
  <c r="Y17" i="21"/>
  <c r="Y17" i="20"/>
  <c r="Y17" i="19"/>
  <c r="Y17" i="18"/>
  <c r="Y17" i="125"/>
  <c r="Y17" i="48"/>
  <c r="Y17" i="123"/>
  <c r="Y17" i="122"/>
  <c r="Y17" i="72"/>
  <c r="Y17" i="124"/>
  <c r="A191" i="112"/>
  <c r="A82" i="112"/>
  <c r="A192" i="112"/>
  <c r="A83" i="112"/>
  <c r="A193" i="112"/>
  <c r="A84" i="112"/>
  <c r="A194" i="112"/>
  <c r="A85" i="112"/>
  <c r="A195" i="112"/>
  <c r="A86" i="112"/>
  <c r="B84" i="112"/>
  <c r="B83" i="112"/>
  <c r="B82" i="112"/>
  <c r="Y19" i="78"/>
  <c r="Y19" i="23"/>
  <c r="Y19" i="77"/>
  <c r="Y19" i="22"/>
  <c r="Y19" i="21"/>
  <c r="Y19" i="20"/>
  <c r="Y19" i="19"/>
  <c r="Y19" i="18"/>
  <c r="Y19" i="125"/>
  <c r="Y19" i="48"/>
  <c r="Y19" i="123"/>
  <c r="Y19" i="122"/>
  <c r="Y19" i="72"/>
  <c r="Y19" i="124"/>
  <c r="Y47" i="116"/>
  <c r="Y8" i="116"/>
  <c r="Y9" i="116"/>
  <c r="Y3" i="116"/>
  <c r="A73" i="135"/>
  <c r="A14" i="135"/>
  <c r="A74" i="135"/>
  <c r="A15" i="135"/>
  <c r="A72" i="135"/>
  <c r="A13" i="135"/>
  <c r="A75" i="135"/>
  <c r="A16" i="135"/>
  <c r="A76" i="135"/>
  <c r="A17" i="135"/>
  <c r="A71" i="135"/>
  <c r="A12" i="135"/>
  <c r="A65" i="135"/>
  <c r="A6" i="135"/>
  <c r="A64" i="135"/>
  <c r="A5" i="135"/>
  <c r="A66" i="135"/>
  <c r="A7" i="135"/>
  <c r="A63" i="135"/>
  <c r="A4" i="135"/>
  <c r="A69" i="135"/>
  <c r="A10" i="135"/>
  <c r="A70" i="135"/>
  <c r="A11" i="135"/>
  <c r="A77" i="135"/>
  <c r="A18" i="135"/>
  <c r="A78" i="135"/>
  <c r="A19" i="135"/>
  <c r="G96" i="117"/>
  <c r="E5" i="117"/>
  <c r="Y5" i="117"/>
  <c r="G98" i="117"/>
  <c r="S7" i="117"/>
  <c r="Y7" i="117"/>
  <c r="G99" i="117"/>
  <c r="S8" i="117"/>
  <c r="Y8" i="117"/>
  <c r="G100" i="117"/>
  <c r="S9" i="117"/>
  <c r="Y9" i="117"/>
  <c r="G101" i="117"/>
  <c r="C10" i="117"/>
  <c r="Y10" i="117"/>
  <c r="G112" i="117"/>
  <c r="E21" i="117"/>
  <c r="Y21" i="117"/>
  <c r="G113" i="117"/>
  <c r="H22" i="117"/>
  <c r="Y22" i="117"/>
  <c r="G114" i="117"/>
  <c r="E23" i="117"/>
  <c r="Y23" i="117"/>
  <c r="G115" i="117"/>
  <c r="H24" i="117"/>
  <c r="Y24" i="117"/>
  <c r="G142" i="117"/>
  <c r="F51" i="117"/>
  <c r="Y51" i="117"/>
  <c r="A142" i="117"/>
  <c r="A51" i="117"/>
  <c r="A100" i="117"/>
  <c r="A9" i="117"/>
  <c r="A101" i="117"/>
  <c r="A10" i="117"/>
  <c r="A112" i="117"/>
  <c r="A21" i="117"/>
  <c r="A113" i="117"/>
  <c r="A22" i="117"/>
  <c r="A114" i="117"/>
  <c r="A23" i="117"/>
  <c r="A115" i="117"/>
  <c r="A24" i="117"/>
  <c r="A93" i="108"/>
  <c r="A33" i="108"/>
  <c r="A94" i="108"/>
  <c r="A34" i="108"/>
  <c r="A95" i="108"/>
  <c r="A35" i="108"/>
  <c r="A96" i="108"/>
  <c r="A36" i="108"/>
  <c r="A97" i="108"/>
  <c r="A37" i="108"/>
  <c r="G93" i="108"/>
  <c r="G94" i="108"/>
  <c r="G95" i="108"/>
  <c r="G96" i="108"/>
  <c r="A89" i="108"/>
  <c r="A29" i="108"/>
  <c r="G89" i="108"/>
  <c r="A90" i="108"/>
  <c r="A30" i="108"/>
  <c r="G90" i="108"/>
  <c r="A91" i="108"/>
  <c r="A31" i="108"/>
  <c r="G91" i="108"/>
  <c r="A86" i="108"/>
  <c r="A26" i="108"/>
  <c r="G86" i="108"/>
  <c r="A87" i="108"/>
  <c r="A27" i="108"/>
  <c r="G87" i="108"/>
  <c r="A88" i="108"/>
  <c r="A28" i="108"/>
  <c r="G88" i="108"/>
  <c r="G85" i="108"/>
  <c r="G92" i="108"/>
  <c r="A92" i="108"/>
  <c r="A32" i="108"/>
  <c r="A85" i="108"/>
  <c r="A25" i="108"/>
  <c r="G79" i="108"/>
  <c r="A79" i="108"/>
  <c r="A19" i="108"/>
  <c r="A78" i="108"/>
  <c r="A18" i="108"/>
  <c r="G196" i="112"/>
  <c r="G197" i="112"/>
  <c r="G198" i="112"/>
  <c r="G199" i="112"/>
  <c r="G200" i="112"/>
  <c r="G201" i="112"/>
  <c r="G202" i="112"/>
  <c r="G203" i="112"/>
  <c r="G204" i="112"/>
  <c r="G205" i="112"/>
  <c r="G206" i="112"/>
  <c r="A196" i="112"/>
  <c r="A87" i="112"/>
  <c r="A197" i="112"/>
  <c r="A88" i="112"/>
  <c r="A198" i="112"/>
  <c r="A89" i="112"/>
  <c r="A199" i="112"/>
  <c r="A90" i="112"/>
  <c r="A200" i="112"/>
  <c r="A91" i="112"/>
  <c r="A201" i="112"/>
  <c r="A92" i="112"/>
  <c r="A202" i="112"/>
  <c r="A93" i="112"/>
  <c r="A203" i="112"/>
  <c r="A94" i="112"/>
  <c r="A204" i="112"/>
  <c r="A95" i="112"/>
  <c r="A205" i="112"/>
  <c r="A96" i="112"/>
  <c r="A206" i="112"/>
  <c r="A97" i="112"/>
  <c r="A207" i="112"/>
  <c r="A98" i="112"/>
  <c r="A74" i="108"/>
  <c r="A14" i="108"/>
  <c r="G74" i="108"/>
  <c r="A75" i="108"/>
  <c r="A15" i="108"/>
  <c r="G75" i="108"/>
  <c r="A76" i="108"/>
  <c r="A16" i="108"/>
  <c r="G76" i="108"/>
  <c r="A77" i="108"/>
  <c r="A17" i="108"/>
  <c r="G77" i="108"/>
  <c r="B38" i="108"/>
  <c r="B70" i="112"/>
  <c r="B71" i="112"/>
  <c r="B72" i="112"/>
  <c r="B73" i="112"/>
  <c r="B74" i="112"/>
  <c r="B75" i="112"/>
  <c r="B76" i="112"/>
  <c r="B77" i="112"/>
  <c r="B78" i="112"/>
  <c r="B79" i="112"/>
  <c r="B80" i="112"/>
  <c r="B81" i="112"/>
  <c r="G179" i="112"/>
  <c r="G180" i="112"/>
  <c r="G181" i="112"/>
  <c r="N72" i="112"/>
  <c r="G182" i="112"/>
  <c r="G183" i="112"/>
  <c r="G184" i="112"/>
  <c r="G185" i="112"/>
  <c r="G186" i="112"/>
  <c r="G187" i="112"/>
  <c r="G188" i="112"/>
  <c r="G189" i="112"/>
  <c r="G190" i="112"/>
  <c r="G191" i="112"/>
  <c r="G192" i="112"/>
  <c r="G193" i="112"/>
  <c r="G194" i="112"/>
  <c r="A187" i="112"/>
  <c r="A78" i="112"/>
  <c r="A188" i="112"/>
  <c r="A79" i="112"/>
  <c r="A72" i="108"/>
  <c r="A12" i="108"/>
  <c r="G72" i="108"/>
  <c r="A71" i="108"/>
  <c r="A11" i="108"/>
  <c r="G71" i="108"/>
  <c r="A179" i="112"/>
  <c r="A70" i="112"/>
  <c r="A180" i="112"/>
  <c r="A71" i="112"/>
  <c r="A181" i="112"/>
  <c r="A72" i="112"/>
  <c r="A182" i="112"/>
  <c r="A73" i="112"/>
  <c r="A183" i="112"/>
  <c r="A74" i="112"/>
  <c r="A184" i="112"/>
  <c r="A75" i="112"/>
  <c r="A185" i="112"/>
  <c r="A76" i="112"/>
  <c r="A186" i="112"/>
  <c r="A77" i="112"/>
  <c r="A189" i="112"/>
  <c r="A80" i="112"/>
  <c r="A190" i="112"/>
  <c r="A81" i="112"/>
  <c r="G165" i="112"/>
  <c r="G166" i="112"/>
  <c r="F57" i="112"/>
  <c r="G167" i="112"/>
  <c r="G168" i="112"/>
  <c r="G169" i="112"/>
  <c r="G170" i="112"/>
  <c r="G171" i="112"/>
  <c r="G172" i="112"/>
  <c r="G173" i="112"/>
  <c r="G174" i="112"/>
  <c r="G175" i="112"/>
  <c r="G176" i="112"/>
  <c r="B56" i="112"/>
  <c r="B57" i="112"/>
  <c r="B58" i="112"/>
  <c r="B59" i="112"/>
  <c r="B60" i="112"/>
  <c r="B61" i="112"/>
  <c r="B62" i="112"/>
  <c r="B63" i="112"/>
  <c r="B64" i="112"/>
  <c r="B65" i="112"/>
  <c r="B66" i="112"/>
  <c r="B67" i="112"/>
  <c r="A165" i="112"/>
  <c r="A56" i="112"/>
  <c r="A166" i="112"/>
  <c r="A57" i="112"/>
  <c r="A167" i="112"/>
  <c r="A58" i="112"/>
  <c r="A168" i="112"/>
  <c r="A59" i="112"/>
  <c r="A169" i="112"/>
  <c r="A60" i="112"/>
  <c r="A170" i="112"/>
  <c r="A61" i="112"/>
  <c r="A171" i="112"/>
  <c r="A62" i="112"/>
  <c r="A172" i="112"/>
  <c r="A63" i="112"/>
  <c r="A173" i="112"/>
  <c r="A64" i="112"/>
  <c r="A174" i="112"/>
  <c r="A65" i="112"/>
  <c r="A175" i="112"/>
  <c r="A66" i="112"/>
  <c r="A176" i="112"/>
  <c r="A67" i="112"/>
  <c r="G151" i="112"/>
  <c r="G152" i="112"/>
  <c r="G153" i="112"/>
  <c r="G154" i="112"/>
  <c r="G155" i="112"/>
  <c r="G156" i="112"/>
  <c r="G157" i="112"/>
  <c r="G158" i="112"/>
  <c r="G159" i="112"/>
  <c r="G160" i="112"/>
  <c r="G161" i="112"/>
  <c r="A151" i="112"/>
  <c r="A42" i="112"/>
  <c r="A152" i="112"/>
  <c r="A43" i="112"/>
  <c r="A153" i="112"/>
  <c r="A44" i="112"/>
  <c r="A154" i="112"/>
  <c r="A45" i="112"/>
  <c r="A155" i="112"/>
  <c r="A46" i="112"/>
  <c r="A156" i="112"/>
  <c r="A47" i="112"/>
  <c r="A157" i="112"/>
  <c r="A48" i="112"/>
  <c r="A158" i="112"/>
  <c r="A49" i="112"/>
  <c r="A159" i="112"/>
  <c r="A50" i="112"/>
  <c r="A160" i="112"/>
  <c r="A51" i="112"/>
  <c r="A161" i="112"/>
  <c r="A52" i="112"/>
  <c r="A162" i="112"/>
  <c r="A81" i="108"/>
  <c r="A21" i="108"/>
  <c r="G81" i="108"/>
  <c r="A83" i="108"/>
  <c r="A23" i="108"/>
  <c r="G83" i="108"/>
  <c r="A84" i="108"/>
  <c r="A24" i="108"/>
  <c r="G84" i="108"/>
  <c r="G97" i="108"/>
  <c r="B31" i="112"/>
  <c r="B32" i="112"/>
  <c r="B33" i="112"/>
  <c r="B34" i="112"/>
  <c r="B35" i="112"/>
  <c r="B36" i="112"/>
  <c r="B37" i="112"/>
  <c r="B38" i="112"/>
  <c r="B39" i="112"/>
  <c r="G140" i="112"/>
  <c r="X31" i="112"/>
  <c r="G141" i="112"/>
  <c r="X32" i="112"/>
  <c r="G142" i="112"/>
  <c r="N33" i="112"/>
  <c r="G143" i="112"/>
  <c r="S34" i="112"/>
  <c r="G144" i="112"/>
  <c r="I35" i="112"/>
  <c r="G145" i="112"/>
  <c r="N36" i="112"/>
  <c r="G146" i="112"/>
  <c r="N37" i="112"/>
  <c r="G147" i="112"/>
  <c r="N38" i="112"/>
  <c r="G148" i="112"/>
  <c r="I39" i="112"/>
  <c r="A139" i="112"/>
  <c r="A30" i="112"/>
  <c r="A140" i="112"/>
  <c r="A31" i="112"/>
  <c r="A141" i="112"/>
  <c r="A32" i="112"/>
  <c r="A142" i="112"/>
  <c r="A33" i="112"/>
  <c r="A143" i="112"/>
  <c r="A34" i="112"/>
  <c r="A144" i="112"/>
  <c r="A35" i="112"/>
  <c r="A145" i="112"/>
  <c r="A36" i="112"/>
  <c r="A146" i="112"/>
  <c r="A37" i="112"/>
  <c r="A147" i="112"/>
  <c r="A38" i="112"/>
  <c r="A148" i="112"/>
  <c r="A39" i="112"/>
  <c r="A149" i="112"/>
  <c r="A40" i="112"/>
  <c r="A150" i="112"/>
  <c r="A41" i="112"/>
  <c r="B28" i="112"/>
  <c r="B29" i="112"/>
  <c r="B30" i="112"/>
  <c r="B40" i="112"/>
  <c r="B41" i="112"/>
  <c r="B53" i="112"/>
  <c r="G137" i="112"/>
  <c r="G138" i="112"/>
  <c r="G139" i="112"/>
  <c r="X30" i="112"/>
  <c r="G149" i="112"/>
  <c r="L40" i="112"/>
  <c r="G150" i="112"/>
  <c r="G41" i="112"/>
  <c r="G162" i="112"/>
  <c r="A137" i="112"/>
  <c r="A28" i="112"/>
  <c r="A138" i="112"/>
  <c r="A29" i="112"/>
  <c r="B22" i="112"/>
  <c r="B23" i="112"/>
  <c r="B24" i="112"/>
  <c r="B25" i="112"/>
  <c r="B26" i="112"/>
  <c r="B27" i="112"/>
  <c r="G64" i="108"/>
  <c r="G65" i="108"/>
  <c r="G66" i="108"/>
  <c r="G67" i="108"/>
  <c r="G82" i="108"/>
  <c r="G69" i="108"/>
  <c r="A69" i="108"/>
  <c r="A9" i="108"/>
  <c r="A73" i="108"/>
  <c r="A13" i="108"/>
  <c r="G73" i="108"/>
  <c r="G78" i="108"/>
  <c r="A70" i="108"/>
  <c r="A10" i="108"/>
  <c r="G70" i="108"/>
  <c r="A80" i="108"/>
  <c r="A20" i="108"/>
  <c r="G80" i="108"/>
  <c r="A68" i="108"/>
  <c r="A8" i="108"/>
  <c r="G68" i="108"/>
  <c r="A82" i="108"/>
  <c r="A22" i="108"/>
  <c r="Y21" i="78"/>
  <c r="Y21" i="23"/>
  <c r="Y21" i="77"/>
  <c r="Y21" i="22"/>
  <c r="Y21" i="21"/>
  <c r="Y21" i="20"/>
  <c r="Y21" i="19"/>
  <c r="Y21" i="18"/>
  <c r="Y21" i="125"/>
  <c r="Y21" i="48"/>
  <c r="Y21" i="123"/>
  <c r="Y21" i="122"/>
  <c r="Y21" i="72"/>
  <c r="Y21" i="124"/>
  <c r="Y63" i="112"/>
  <c r="Y84" i="112"/>
  <c r="Y78" i="112"/>
  <c r="Y61" i="112"/>
  <c r="Y62" i="112"/>
  <c r="Y57" i="112"/>
  <c r="Y72" i="112"/>
  <c r="Y64" i="112"/>
  <c r="Y77" i="112"/>
  <c r="Y65" i="112"/>
  <c r="Y67" i="112"/>
  <c r="Y79" i="112"/>
  <c r="Y35" i="112"/>
  <c r="Y34" i="112"/>
  <c r="Y33" i="112"/>
  <c r="Y32" i="112"/>
  <c r="Y31" i="112"/>
  <c r="Y39" i="112"/>
  <c r="Y38" i="112"/>
  <c r="Y37" i="112"/>
  <c r="Y36" i="112"/>
  <c r="Y40" i="112"/>
  <c r="Y30" i="112"/>
  <c r="Y41" i="112"/>
  <c r="G131" i="112"/>
  <c r="M22" i="112"/>
  <c r="G132" i="112"/>
  <c r="M23" i="112"/>
  <c r="G133" i="112"/>
  <c r="K24" i="112"/>
  <c r="G134" i="112"/>
  <c r="M25" i="112"/>
  <c r="G135" i="112"/>
  <c r="E26" i="112"/>
  <c r="G136" i="112"/>
  <c r="A131" i="112"/>
  <c r="A22" i="112"/>
  <c r="A132" i="112"/>
  <c r="A23" i="112"/>
  <c r="A133" i="112"/>
  <c r="A24" i="112"/>
  <c r="A134" i="112"/>
  <c r="A25" i="112"/>
  <c r="A135" i="112"/>
  <c r="A26" i="112"/>
  <c r="A136" i="112"/>
  <c r="A27" i="112"/>
  <c r="A170" i="117"/>
  <c r="G170" i="117"/>
  <c r="A171" i="117"/>
  <c r="G171" i="117"/>
  <c r="A172" i="117"/>
  <c r="A81" i="117"/>
  <c r="G172" i="117"/>
  <c r="A173" i="117"/>
  <c r="A82" i="117"/>
  <c r="G173" i="117"/>
  <c r="A174" i="117"/>
  <c r="A83" i="117"/>
  <c r="G174" i="117"/>
  <c r="A175" i="117"/>
  <c r="A84" i="117"/>
  <c r="G175" i="117"/>
  <c r="A176" i="117"/>
  <c r="A85" i="117"/>
  <c r="G176" i="117"/>
  <c r="A177" i="117"/>
  <c r="A86" i="117"/>
  <c r="G177" i="117"/>
  <c r="A178" i="117"/>
  <c r="A87" i="117"/>
  <c r="G178" i="117"/>
  <c r="A179" i="117"/>
  <c r="A88" i="117"/>
  <c r="G179" i="117"/>
  <c r="A180" i="117"/>
  <c r="A89" i="117"/>
  <c r="G180" i="117"/>
  <c r="A156" i="117"/>
  <c r="A65" i="117"/>
  <c r="A96" i="117"/>
  <c r="A5" i="117"/>
  <c r="A98" i="117"/>
  <c r="A7" i="117"/>
  <c r="A99" i="117"/>
  <c r="A8" i="117"/>
  <c r="A147" i="117"/>
  <c r="A56" i="117"/>
  <c r="A148" i="117"/>
  <c r="A57" i="117"/>
  <c r="A151" i="117"/>
  <c r="A60" i="117"/>
  <c r="B9" i="112"/>
  <c r="B10" i="112"/>
  <c r="B11" i="112"/>
  <c r="B12" i="112"/>
  <c r="B13" i="112"/>
  <c r="G118" i="112"/>
  <c r="S9" i="112"/>
  <c r="G119" i="112"/>
  <c r="S10" i="112"/>
  <c r="G120" i="112"/>
  <c r="S11" i="112"/>
  <c r="G121" i="112"/>
  <c r="S12" i="112"/>
  <c r="G122" i="112"/>
  <c r="S13" i="112"/>
  <c r="A123" i="112"/>
  <c r="A124" i="112"/>
  <c r="A125" i="112"/>
  <c r="A126" i="112"/>
  <c r="A127" i="112"/>
  <c r="A128" i="112"/>
  <c r="A129" i="112"/>
  <c r="A130" i="112"/>
  <c r="A53" i="112"/>
  <c r="A118" i="112"/>
  <c r="A9" i="112"/>
  <c r="A119" i="112"/>
  <c r="A10" i="112"/>
  <c r="A120" i="112"/>
  <c r="A11" i="112"/>
  <c r="A121" i="112"/>
  <c r="A12" i="112"/>
  <c r="A122" i="112"/>
  <c r="A13" i="112"/>
  <c r="Y26" i="112"/>
  <c r="Y25" i="112"/>
  <c r="Y24" i="112"/>
  <c r="Y23" i="112"/>
  <c r="Y22" i="112"/>
  <c r="Y23" i="78"/>
  <c r="Y23" i="23"/>
  <c r="Y23" i="77"/>
  <c r="Y23" i="22"/>
  <c r="Y23" i="21"/>
  <c r="Y23" i="20"/>
  <c r="Y23" i="19"/>
  <c r="Y23" i="18"/>
  <c r="Y23" i="125"/>
  <c r="Y23" i="48"/>
  <c r="Y23" i="123"/>
  <c r="Y23" i="122"/>
  <c r="Y23" i="72"/>
  <c r="Y23" i="124"/>
  <c r="Y12" i="112"/>
  <c r="Y11" i="112"/>
  <c r="Y10" i="112"/>
  <c r="Y9" i="112"/>
  <c r="Y13" i="112"/>
  <c r="G130" i="112"/>
  <c r="M21" i="112"/>
  <c r="Y25" i="78"/>
  <c r="Y30" i="78"/>
  <c r="C30" i="78"/>
  <c r="G18" i="2"/>
  <c r="Y25" i="23"/>
  <c r="Y30" i="23"/>
  <c r="C30" i="23"/>
  <c r="G19" i="2"/>
  <c r="Y25" i="77"/>
  <c r="Y30" i="77"/>
  <c r="C30" i="77"/>
  <c r="G17" i="2"/>
  <c r="Y25" i="22"/>
  <c r="Y30" i="22"/>
  <c r="C30" i="22"/>
  <c r="G16" i="2"/>
  <c r="Y25" i="21"/>
  <c r="Y30" i="21"/>
  <c r="C30" i="21"/>
  <c r="G15" i="2"/>
  <c r="Y25" i="20"/>
  <c r="Y30" i="20"/>
  <c r="C30" i="20"/>
  <c r="G14" i="2"/>
  <c r="Y25" i="19"/>
  <c r="Y30" i="19"/>
  <c r="C30" i="19"/>
  <c r="G13" i="2"/>
  <c r="Y25" i="18"/>
  <c r="Y30" i="18"/>
  <c r="C30" i="18"/>
  <c r="G12" i="2"/>
  <c r="Y25" i="125"/>
  <c r="Y30" i="125"/>
  <c r="C30" i="125"/>
  <c r="G11" i="2"/>
  <c r="Y25" i="48"/>
  <c r="Y30" i="48"/>
  <c r="C30" i="48"/>
  <c r="G7" i="2"/>
  <c r="Y25" i="123"/>
  <c r="Y30" i="123"/>
  <c r="C30" i="123"/>
  <c r="G6" i="2"/>
  <c r="Y25" i="122"/>
  <c r="Y30" i="122"/>
  <c r="C30" i="122"/>
  <c r="G5" i="2"/>
  <c r="Y25" i="72"/>
  <c r="Y30" i="72"/>
  <c r="C30" i="72"/>
  <c r="G4" i="2"/>
  <c r="Y25" i="124"/>
  <c r="Y30" i="124"/>
  <c r="C30" i="124"/>
  <c r="G8" i="2"/>
  <c r="G123" i="112"/>
  <c r="G124" i="112"/>
  <c r="M15" i="112"/>
  <c r="G125" i="112"/>
  <c r="M16" i="112"/>
  <c r="G126" i="112"/>
  <c r="M17" i="112"/>
  <c r="G127" i="112"/>
  <c r="K18" i="112"/>
  <c r="G128" i="112"/>
  <c r="M19" i="112"/>
  <c r="G129" i="112"/>
  <c r="E20" i="112"/>
  <c r="B14" i="112"/>
  <c r="B15" i="112"/>
  <c r="B16" i="112"/>
  <c r="B17" i="112"/>
  <c r="B18" i="112"/>
  <c r="B19" i="112"/>
  <c r="B20" i="112"/>
  <c r="B21" i="112"/>
  <c r="A14" i="112"/>
  <c r="A15" i="112"/>
  <c r="A16" i="112"/>
  <c r="A17" i="112"/>
  <c r="A18" i="112"/>
  <c r="A19" i="112"/>
  <c r="A21" i="112"/>
  <c r="Y29" i="78"/>
  <c r="Y27" i="78"/>
  <c r="Y29" i="23"/>
  <c r="Y27" i="23"/>
  <c r="Y29" i="77"/>
  <c r="Y27" i="77"/>
  <c r="Y29" i="22"/>
  <c r="Y27" i="22"/>
  <c r="Y29" i="21"/>
  <c r="Y27" i="21"/>
  <c r="Y29" i="20"/>
  <c r="Y27" i="20"/>
  <c r="Y29" i="19"/>
  <c r="Y27" i="19"/>
  <c r="Y29" i="18"/>
  <c r="Y27" i="18"/>
  <c r="Y29" i="125"/>
  <c r="Y27" i="125"/>
  <c r="Y29" i="48"/>
  <c r="Y27" i="48"/>
  <c r="Y29" i="123"/>
  <c r="Y27" i="123"/>
  <c r="Y29" i="122"/>
  <c r="Y27" i="122"/>
  <c r="Y29" i="72"/>
  <c r="Y27" i="72"/>
  <c r="Y29" i="124"/>
  <c r="Y27" i="124"/>
  <c r="Y19" i="112"/>
  <c r="A20" i="112"/>
  <c r="Y21" i="112"/>
  <c r="Y16" i="112"/>
  <c r="Y20" i="112"/>
  <c r="Y15" i="112"/>
  <c r="Y17" i="112"/>
  <c r="Y18" i="112"/>
  <c r="A109" i="101"/>
  <c r="A32" i="101"/>
  <c r="G109" i="101"/>
  <c r="L32" i="101"/>
  <c r="Y32" i="101"/>
  <c r="A112" i="101"/>
  <c r="A35" i="101"/>
  <c r="G112" i="101"/>
  <c r="A113" i="101"/>
  <c r="A36" i="101"/>
  <c r="G113" i="101"/>
  <c r="A114" i="101"/>
  <c r="A37" i="101"/>
  <c r="G114" i="101"/>
  <c r="A115" i="101"/>
  <c r="A38" i="101"/>
  <c r="G115" i="101"/>
  <c r="E38" i="101"/>
  <c r="Y38" i="101"/>
  <c r="A123" i="101"/>
  <c r="A46" i="101"/>
  <c r="G123" i="101"/>
  <c r="I46" i="101"/>
  <c r="Y46" i="101"/>
  <c r="A126" i="101"/>
  <c r="A49" i="101"/>
  <c r="G126" i="101"/>
  <c r="A127" i="101"/>
  <c r="A50" i="101"/>
  <c r="G127" i="101"/>
  <c r="W50" i="101"/>
  <c r="Y50" i="101"/>
  <c r="A131" i="101"/>
  <c r="A54" i="101"/>
  <c r="G131" i="101"/>
  <c r="A132" i="101"/>
  <c r="A55" i="101"/>
  <c r="G132" i="101"/>
  <c r="A133" i="101"/>
  <c r="A56" i="101"/>
  <c r="G133" i="101"/>
  <c r="A141" i="101"/>
  <c r="A64" i="101"/>
  <c r="G141" i="101"/>
  <c r="A142" i="101"/>
  <c r="A65" i="101"/>
  <c r="G142" i="101"/>
  <c r="A143" i="101"/>
  <c r="A66" i="101"/>
  <c r="G143" i="101"/>
  <c r="A145" i="101"/>
  <c r="A68" i="101"/>
  <c r="G145" i="101"/>
  <c r="A146" i="101"/>
  <c r="A69" i="101"/>
  <c r="G146" i="101"/>
  <c r="A147" i="101"/>
  <c r="A70" i="101"/>
  <c r="G147" i="101"/>
  <c r="A149" i="101"/>
  <c r="A72" i="101"/>
  <c r="G149" i="101"/>
  <c r="A150" i="101"/>
  <c r="A73" i="101"/>
  <c r="G150" i="101"/>
  <c r="A151" i="101"/>
  <c r="A74" i="101"/>
  <c r="G151" i="101"/>
  <c r="B34" i="79"/>
  <c r="B35" i="79"/>
  <c r="B36" i="79"/>
  <c r="B37" i="79"/>
  <c r="B38" i="79"/>
  <c r="B39" i="79"/>
  <c r="B40" i="79"/>
  <c r="B41" i="79"/>
  <c r="B42" i="79"/>
  <c r="G89" i="79"/>
  <c r="G90" i="79"/>
  <c r="G91" i="79"/>
  <c r="G92" i="79"/>
  <c r="G93" i="79"/>
  <c r="G94" i="79"/>
  <c r="G95" i="79"/>
  <c r="G96" i="79"/>
  <c r="A92" i="79"/>
  <c r="A38" i="79"/>
  <c r="A93" i="79"/>
  <c r="A39" i="79"/>
  <c r="A94" i="79"/>
  <c r="A40" i="79"/>
  <c r="A95" i="79"/>
  <c r="A41" i="79"/>
  <c r="B33" i="79"/>
  <c r="A89" i="79"/>
  <c r="A35" i="79"/>
  <c r="A90" i="79"/>
  <c r="A36" i="79"/>
  <c r="A91" i="79"/>
  <c r="A37" i="79"/>
  <c r="A96" i="79"/>
  <c r="A42" i="79"/>
  <c r="B28" i="79"/>
  <c r="B29" i="79"/>
  <c r="B30" i="79"/>
  <c r="B31" i="79"/>
  <c r="B32" i="79"/>
  <c r="G83" i="79"/>
  <c r="G84" i="79"/>
  <c r="G30" i="79"/>
  <c r="G85" i="79"/>
  <c r="G86" i="79"/>
  <c r="G87" i="79"/>
  <c r="G88" i="79"/>
  <c r="K34" i="79"/>
  <c r="G87" i="101"/>
  <c r="I10" i="101"/>
  <c r="Y10" i="101"/>
  <c r="G88" i="101"/>
  <c r="G89" i="101"/>
  <c r="E12" i="101"/>
  <c r="Y12" i="101"/>
  <c r="G90" i="101"/>
  <c r="G13" i="101"/>
  <c r="Y13" i="101"/>
  <c r="G91" i="101"/>
  <c r="I14" i="101"/>
  <c r="Y14" i="101"/>
  <c r="G92" i="101"/>
  <c r="J15" i="101"/>
  <c r="Y15" i="101"/>
  <c r="A87" i="101"/>
  <c r="A10" i="101"/>
  <c r="A88" i="101"/>
  <c r="A11" i="101"/>
  <c r="A89" i="101"/>
  <c r="A12" i="101"/>
  <c r="A90" i="101"/>
  <c r="A13" i="101"/>
  <c r="A91" i="101"/>
  <c r="A14" i="101"/>
  <c r="A92" i="101"/>
  <c r="A15" i="101"/>
  <c r="A83" i="79"/>
  <c r="A29" i="79"/>
  <c r="A84" i="79"/>
  <c r="A30" i="79"/>
  <c r="A85" i="79"/>
  <c r="A31" i="79"/>
  <c r="A86" i="79"/>
  <c r="A32" i="79"/>
  <c r="A87" i="79"/>
  <c r="A33" i="79"/>
  <c r="A88" i="79"/>
  <c r="A34" i="79"/>
  <c r="A97" i="79"/>
  <c r="A43" i="79"/>
  <c r="G35" i="53"/>
  <c r="G114" i="115"/>
  <c r="B51" i="115"/>
  <c r="A114" i="115"/>
  <c r="A51" i="115"/>
  <c r="B8" i="79"/>
  <c r="B9" i="79"/>
  <c r="B10" i="79"/>
  <c r="B11" i="79"/>
  <c r="B12" i="79"/>
  <c r="B13" i="79"/>
  <c r="B14" i="79"/>
  <c r="G62" i="79"/>
  <c r="G63" i="79"/>
  <c r="G64" i="79"/>
  <c r="G65" i="79"/>
  <c r="P11" i="79"/>
  <c r="G66" i="79"/>
  <c r="K12" i="79"/>
  <c r="G67" i="79"/>
  <c r="G68" i="79"/>
  <c r="G69" i="79"/>
  <c r="A62" i="79"/>
  <c r="A8" i="79"/>
  <c r="A63" i="79"/>
  <c r="A9" i="79"/>
  <c r="A64" i="79"/>
  <c r="A10" i="79"/>
  <c r="A65" i="79"/>
  <c r="A11" i="79"/>
  <c r="A66" i="79"/>
  <c r="A12" i="79"/>
  <c r="A67" i="79"/>
  <c r="A13" i="79"/>
  <c r="A68" i="79"/>
  <c r="A14" i="79"/>
  <c r="A69" i="79"/>
  <c r="A15" i="79"/>
  <c r="Y51" i="115"/>
  <c r="G107" i="115"/>
  <c r="G108" i="115"/>
  <c r="G109" i="115"/>
  <c r="G110" i="115"/>
  <c r="G111" i="115"/>
  <c r="G112" i="115"/>
  <c r="G113" i="115"/>
  <c r="B48" i="115"/>
  <c r="B49" i="115"/>
  <c r="B50" i="115"/>
  <c r="B40" i="115"/>
  <c r="A111" i="115"/>
  <c r="A112" i="115"/>
  <c r="A113" i="115"/>
  <c r="B44" i="115"/>
  <c r="B45" i="115"/>
  <c r="B46" i="115"/>
  <c r="B47" i="115"/>
  <c r="A107" i="115"/>
  <c r="A50" i="115"/>
  <c r="A108" i="115"/>
  <c r="A109" i="115"/>
  <c r="A110" i="115"/>
  <c r="G101" i="115"/>
  <c r="A101" i="115"/>
  <c r="A44" i="115"/>
  <c r="B27" i="115"/>
  <c r="G90" i="115"/>
  <c r="A90" i="115"/>
  <c r="A27" i="115"/>
  <c r="G50" i="171"/>
  <c r="G48" i="171"/>
  <c r="B6" i="171"/>
  <c r="B7" i="171"/>
  <c r="B8" i="171"/>
  <c r="A48" i="171"/>
  <c r="A6" i="171"/>
  <c r="A49" i="171"/>
  <c r="A7" i="171"/>
  <c r="A50" i="171"/>
  <c r="A8" i="171"/>
  <c r="Y44" i="115"/>
  <c r="Y50" i="115"/>
  <c r="Y46" i="115"/>
  <c r="Y45" i="115"/>
  <c r="Y47" i="115"/>
  <c r="Y27" i="115"/>
  <c r="Y8" i="171"/>
  <c r="Y6" i="171"/>
  <c r="G61" i="171"/>
  <c r="B17" i="171"/>
  <c r="B18" i="171"/>
  <c r="A61" i="171"/>
  <c r="A17" i="171"/>
  <c r="B10" i="171"/>
  <c r="B11" i="171"/>
  <c r="B12" i="171"/>
  <c r="B13" i="171"/>
  <c r="B14" i="171"/>
  <c r="B15" i="171"/>
  <c r="G52" i="171"/>
  <c r="G53" i="171"/>
  <c r="G54" i="171"/>
  <c r="G55" i="171"/>
  <c r="G56" i="171"/>
  <c r="G57" i="171"/>
  <c r="G58" i="171"/>
  <c r="G59" i="171"/>
  <c r="A52" i="171"/>
  <c r="A10" i="171"/>
  <c r="A53" i="171"/>
  <c r="A11" i="171"/>
  <c r="A54" i="171"/>
  <c r="A12" i="171"/>
  <c r="A55" i="171"/>
  <c r="A13" i="171"/>
  <c r="A56" i="171"/>
  <c r="A14" i="171"/>
  <c r="A57" i="171"/>
  <c r="A15" i="171"/>
  <c r="A58" i="171"/>
  <c r="A59" i="171"/>
  <c r="G82" i="171"/>
  <c r="A82" i="171"/>
  <c r="A39" i="171"/>
  <c r="G81" i="171"/>
  <c r="A81" i="171"/>
  <c r="A38" i="171"/>
  <c r="G80" i="171"/>
  <c r="A80" i="171"/>
  <c r="A37" i="171"/>
  <c r="G78" i="171"/>
  <c r="A78" i="171"/>
  <c r="A35" i="171"/>
  <c r="G77" i="171"/>
  <c r="A77" i="171"/>
  <c r="A34" i="171"/>
  <c r="G76" i="171"/>
  <c r="A76" i="171"/>
  <c r="A33" i="171"/>
  <c r="G74" i="171"/>
  <c r="A74" i="171"/>
  <c r="A31" i="171"/>
  <c r="G73" i="171"/>
  <c r="A73" i="171"/>
  <c r="A30" i="171"/>
  <c r="G72" i="171"/>
  <c r="A72" i="171"/>
  <c r="A29" i="171"/>
  <c r="G70" i="171"/>
  <c r="A70" i="171"/>
  <c r="A27" i="171"/>
  <c r="G69" i="171"/>
  <c r="A69" i="171"/>
  <c r="A26" i="171"/>
  <c r="G68" i="171"/>
  <c r="A68" i="171"/>
  <c r="A25" i="171"/>
  <c r="G67" i="171"/>
  <c r="A67" i="171"/>
  <c r="A24" i="171"/>
  <c r="G66" i="171"/>
  <c r="A66" i="171"/>
  <c r="A23" i="171"/>
  <c r="G65" i="171"/>
  <c r="A65" i="171"/>
  <c r="A22" i="171"/>
  <c r="G64" i="171"/>
  <c r="A64" i="171"/>
  <c r="A21" i="171"/>
  <c r="G62" i="171"/>
  <c r="A62" i="171"/>
  <c r="A19" i="171"/>
  <c r="G60" i="171"/>
  <c r="A60" i="171"/>
  <c r="A16" i="171"/>
  <c r="G51" i="171"/>
  <c r="A51" i="171"/>
  <c r="G49" i="171"/>
  <c r="G47" i="171"/>
  <c r="A47" i="171"/>
  <c r="A5" i="171"/>
  <c r="G46" i="171"/>
  <c r="A46" i="171"/>
  <c r="A4" i="171"/>
  <c r="G45" i="171"/>
  <c r="A45" i="171"/>
  <c r="A3" i="171"/>
  <c r="B39" i="171"/>
  <c r="B38" i="171"/>
  <c r="B37" i="171"/>
  <c r="B36" i="171"/>
  <c r="B35" i="171"/>
  <c r="B34" i="171"/>
  <c r="B33" i="171"/>
  <c r="B32" i="171"/>
  <c r="B31" i="171"/>
  <c r="B30" i="171"/>
  <c r="B29" i="171"/>
  <c r="B28" i="171"/>
  <c r="B27" i="171"/>
  <c r="B26" i="171"/>
  <c r="B25" i="171"/>
  <c r="B24" i="171"/>
  <c r="B23" i="171"/>
  <c r="B22" i="171"/>
  <c r="B21" i="171"/>
  <c r="B20" i="171"/>
  <c r="B19" i="171"/>
  <c r="B16" i="171"/>
  <c r="B9" i="171"/>
  <c r="B5" i="171"/>
  <c r="B4" i="171"/>
  <c r="B3" i="171"/>
  <c r="G100" i="115"/>
  <c r="G102" i="115"/>
  <c r="G103" i="115"/>
  <c r="G104" i="115"/>
  <c r="G105" i="115"/>
  <c r="G106" i="115"/>
  <c r="B36" i="115"/>
  <c r="B37" i="115"/>
  <c r="B38" i="115"/>
  <c r="B39" i="115"/>
  <c r="B41" i="115"/>
  <c r="B42" i="115"/>
  <c r="B43" i="115"/>
  <c r="B52" i="115"/>
  <c r="A102" i="115"/>
  <c r="A45" i="115"/>
  <c r="A103" i="115"/>
  <c r="A46" i="115"/>
  <c r="A104" i="115"/>
  <c r="A100" i="115"/>
  <c r="A37" i="115"/>
  <c r="A105" i="115"/>
  <c r="A48" i="115"/>
  <c r="A106" i="115"/>
  <c r="A49" i="115"/>
  <c r="Y49" i="115"/>
  <c r="Y48" i="115"/>
  <c r="A47" i="115"/>
  <c r="A40" i="115"/>
  <c r="A39" i="115"/>
  <c r="A38" i="115"/>
  <c r="A41" i="115"/>
  <c r="A43" i="115"/>
  <c r="D40" i="171"/>
  <c r="Y16" i="171"/>
  <c r="Y15" i="171"/>
  <c r="Y10" i="171"/>
  <c r="Y12" i="171"/>
  <c r="Y13" i="171"/>
  <c r="Y11" i="171"/>
  <c r="Y17" i="171"/>
  <c r="Y3" i="171"/>
  <c r="Y14" i="171"/>
  <c r="A9" i="171"/>
  <c r="Y18" i="171"/>
  <c r="Y34" i="171"/>
  <c r="A18" i="171"/>
  <c r="Y19" i="171"/>
  <c r="R40" i="171"/>
  <c r="S40" i="171"/>
  <c r="Y31" i="171"/>
  <c r="Y5" i="171"/>
  <c r="E40" i="171"/>
  <c r="Y30" i="171"/>
  <c r="H40" i="171"/>
  <c r="Y21" i="171"/>
  <c r="Y27" i="171"/>
  <c r="T40" i="171"/>
  <c r="Y9" i="171"/>
  <c r="Y38" i="171"/>
  <c r="W40" i="171"/>
  <c r="X40" i="171"/>
  <c r="J40" i="171"/>
  <c r="K40" i="171"/>
  <c r="Y25" i="171"/>
  <c r="L40" i="171"/>
  <c r="Y23" i="171"/>
  <c r="Y24" i="171"/>
  <c r="Y35" i="171"/>
  <c r="F40" i="171"/>
  <c r="Y26" i="171"/>
  <c r="O40" i="171"/>
  <c r="P40" i="171"/>
  <c r="I40" i="171"/>
  <c r="Y22" i="171"/>
  <c r="U40" i="171"/>
  <c r="Y33" i="171"/>
  <c r="G40" i="171"/>
  <c r="Y4" i="171"/>
  <c r="M40" i="171"/>
  <c r="V40" i="171"/>
  <c r="Y29" i="171"/>
  <c r="N40" i="171"/>
  <c r="Y39" i="171"/>
  <c r="Y37" i="171"/>
  <c r="Q40" i="171"/>
  <c r="C40" i="171"/>
  <c r="Y39" i="115"/>
  <c r="Y43" i="115"/>
  <c r="Y42" i="115"/>
  <c r="Y38" i="115"/>
  <c r="Y37" i="115"/>
  <c r="Y40" i="115"/>
  <c r="Y41" i="115"/>
  <c r="Y7" i="171"/>
  <c r="Y40" i="171"/>
  <c r="G71" i="115"/>
  <c r="A71" i="115"/>
  <c r="A8" i="115"/>
  <c r="G85" i="115"/>
  <c r="G86" i="115"/>
  <c r="G79" i="115"/>
  <c r="G73" i="115"/>
  <c r="A85" i="115"/>
  <c r="A86" i="115"/>
  <c r="A79" i="115"/>
  <c r="A16" i="115"/>
  <c r="A73" i="115"/>
  <c r="A10" i="115"/>
  <c r="A261" i="104"/>
  <c r="A128" i="104"/>
  <c r="A262" i="104"/>
  <c r="A129" i="104"/>
  <c r="A263" i="104"/>
  <c r="A130" i="104"/>
  <c r="A260" i="104"/>
  <c r="A127" i="104"/>
  <c r="B127" i="104"/>
  <c r="B128" i="104"/>
  <c r="B129" i="104"/>
  <c r="B130" i="104"/>
  <c r="V127" i="104"/>
  <c r="V128" i="104"/>
  <c r="V129" i="104"/>
  <c r="V130" i="104"/>
  <c r="G83" i="115"/>
  <c r="G77" i="115"/>
  <c r="G72" i="115"/>
  <c r="G84" i="115"/>
  <c r="G78" i="115"/>
  <c r="A83" i="115"/>
  <c r="A77" i="115"/>
  <c r="A14" i="115"/>
  <c r="A72" i="115"/>
  <c r="A9" i="115"/>
  <c r="A84" i="115"/>
  <c r="A78" i="115"/>
  <c r="A15" i="115"/>
  <c r="G76" i="115"/>
  <c r="Y14" i="115"/>
  <c r="Y20" i="115"/>
  <c r="Y23" i="115"/>
  <c r="Y22" i="115"/>
  <c r="Y8" i="115"/>
  <c r="A23" i="115"/>
  <c r="A21" i="115"/>
  <c r="A20" i="115"/>
  <c r="A22" i="115"/>
  <c r="Y13" i="115"/>
  <c r="A76" i="115"/>
  <c r="A13" i="115"/>
  <c r="Y10" i="115"/>
  <c r="Y9" i="115"/>
  <c r="Y21" i="115"/>
  <c r="Y15" i="115"/>
  <c r="Y16" i="115"/>
  <c r="A125" i="104"/>
  <c r="A124" i="104"/>
  <c r="A123" i="104"/>
  <c r="A122" i="104"/>
  <c r="A121" i="104"/>
  <c r="A120" i="104"/>
  <c r="A119" i="104"/>
  <c r="A118" i="104"/>
  <c r="A117" i="104"/>
  <c r="A116" i="104"/>
  <c r="A115" i="104"/>
  <c r="A114" i="104"/>
  <c r="A113" i="104"/>
  <c r="A112" i="104"/>
  <c r="A111" i="104"/>
  <c r="A110" i="104"/>
  <c r="A109" i="104"/>
  <c r="A108" i="104"/>
  <c r="A107" i="104"/>
  <c r="A106" i="104"/>
  <c r="A105" i="104"/>
  <c r="A104" i="104"/>
  <c r="A103" i="104"/>
  <c r="A102" i="104"/>
  <c r="A101" i="104"/>
  <c r="A100" i="104"/>
  <c r="A98" i="104"/>
  <c r="A97" i="104"/>
  <c r="A96" i="104"/>
  <c r="A95" i="104"/>
  <c r="A94" i="104"/>
  <c r="A93" i="104"/>
  <c r="A92" i="104"/>
  <c r="A91" i="104"/>
  <c r="A89" i="104"/>
  <c r="A88" i="104"/>
  <c r="A87" i="104"/>
  <c r="A86" i="104"/>
  <c r="A85" i="104"/>
  <c r="A84" i="104"/>
  <c r="A83" i="104"/>
  <c r="A82" i="104"/>
  <c r="A81" i="104"/>
  <c r="A79" i="104"/>
  <c r="A78" i="104"/>
  <c r="A77" i="104"/>
  <c r="A75" i="104"/>
  <c r="A74" i="104"/>
  <c r="A73" i="104"/>
  <c r="A72" i="104"/>
  <c r="A71" i="104"/>
  <c r="A70" i="104"/>
  <c r="A69" i="104"/>
  <c r="A68" i="104"/>
  <c r="A67" i="104"/>
  <c r="A66" i="104"/>
  <c r="A64" i="104"/>
  <c r="A63" i="104"/>
  <c r="A62" i="104"/>
  <c r="A61" i="104"/>
  <c r="A60" i="104"/>
  <c r="A59" i="104"/>
  <c r="A58" i="104"/>
  <c r="A57" i="104"/>
  <c r="A56" i="104"/>
  <c r="A55" i="104"/>
  <c r="A54" i="104"/>
  <c r="A52" i="104"/>
  <c r="A51" i="104"/>
  <c r="A50" i="104"/>
  <c r="A49" i="104"/>
  <c r="A48" i="104"/>
  <c r="A47" i="104"/>
  <c r="A46" i="104"/>
  <c r="A45" i="104"/>
  <c r="A44" i="104"/>
  <c r="A43" i="104"/>
  <c r="A41" i="104"/>
  <c r="A40" i="104"/>
  <c r="A39" i="104"/>
  <c r="A38" i="104"/>
  <c r="A37" i="104"/>
  <c r="A36" i="104"/>
  <c r="A35" i="104"/>
  <c r="A34" i="104"/>
  <c r="A33" i="104"/>
  <c r="A32" i="104"/>
  <c r="A30" i="104"/>
  <c r="A29" i="104"/>
  <c r="A28" i="104"/>
  <c r="A27" i="104"/>
  <c r="A26" i="104"/>
  <c r="A25" i="104"/>
  <c r="A24" i="104"/>
  <c r="A23" i="104"/>
  <c r="A21" i="104"/>
  <c r="B22" i="104"/>
  <c r="B23" i="104"/>
  <c r="B24" i="104"/>
  <c r="B25" i="104"/>
  <c r="B26" i="104"/>
  <c r="B27" i="104"/>
  <c r="B28" i="104"/>
  <c r="B29" i="104"/>
  <c r="B30" i="104"/>
  <c r="B31" i="104"/>
  <c r="B32" i="104"/>
  <c r="B33" i="104"/>
  <c r="B34" i="104"/>
  <c r="B35" i="104"/>
  <c r="B36" i="104"/>
  <c r="B37" i="104"/>
  <c r="B38" i="104"/>
  <c r="B39" i="104"/>
  <c r="B40" i="104"/>
  <c r="B41" i="104"/>
  <c r="B42" i="104"/>
  <c r="B43" i="104"/>
  <c r="B44" i="104"/>
  <c r="B45" i="104"/>
  <c r="B46" i="104"/>
  <c r="B47" i="104"/>
  <c r="B48" i="104"/>
  <c r="B49" i="104"/>
  <c r="B50" i="104"/>
  <c r="B51" i="104"/>
  <c r="B52" i="104"/>
  <c r="B53" i="104"/>
  <c r="B54" i="104"/>
  <c r="B55" i="104"/>
  <c r="B56" i="104"/>
  <c r="B57" i="104"/>
  <c r="B58" i="104"/>
  <c r="B59" i="104"/>
  <c r="B60" i="104"/>
  <c r="B61" i="104"/>
  <c r="B62" i="104"/>
  <c r="B63" i="104"/>
  <c r="B64" i="104"/>
  <c r="B65" i="104"/>
  <c r="B66" i="104"/>
  <c r="B67" i="104"/>
  <c r="B68" i="104"/>
  <c r="B69" i="104"/>
  <c r="B70" i="104"/>
  <c r="B71" i="104"/>
  <c r="B72" i="104"/>
  <c r="B73" i="104"/>
  <c r="B74" i="104"/>
  <c r="B75" i="104"/>
  <c r="B76" i="104"/>
  <c r="B77" i="104"/>
  <c r="B78" i="104"/>
  <c r="B79" i="104"/>
  <c r="B80" i="104"/>
  <c r="B81" i="104"/>
  <c r="B82" i="104"/>
  <c r="B83" i="104"/>
  <c r="B84" i="104"/>
  <c r="B85" i="104"/>
  <c r="B86" i="104"/>
  <c r="B87" i="104"/>
  <c r="B88" i="104"/>
  <c r="B89" i="104"/>
  <c r="B90" i="104"/>
  <c r="B91" i="104"/>
  <c r="B92" i="104"/>
  <c r="B93" i="104"/>
  <c r="B94" i="104"/>
  <c r="B95" i="104"/>
  <c r="B96" i="104"/>
  <c r="B97" i="104"/>
  <c r="B98" i="104"/>
  <c r="B99" i="104"/>
  <c r="B100" i="104"/>
  <c r="B101" i="104"/>
  <c r="B102" i="104"/>
  <c r="B103" i="104"/>
  <c r="B104" i="104"/>
  <c r="B105" i="104"/>
  <c r="B106" i="104"/>
  <c r="B107" i="104"/>
  <c r="B108" i="104"/>
  <c r="B109" i="104"/>
  <c r="B110" i="104"/>
  <c r="B111" i="104"/>
  <c r="B112" i="104"/>
  <c r="B113" i="104"/>
  <c r="B114" i="104"/>
  <c r="B115" i="104"/>
  <c r="B116" i="104"/>
  <c r="B117" i="104"/>
  <c r="B118" i="104"/>
  <c r="B119" i="104"/>
  <c r="B120" i="104"/>
  <c r="B121" i="104"/>
  <c r="B122" i="104"/>
  <c r="B123" i="104"/>
  <c r="B124" i="104"/>
  <c r="B125" i="104"/>
  <c r="B5" i="104"/>
  <c r="B6" i="104"/>
  <c r="B7" i="104"/>
  <c r="B8" i="104"/>
  <c r="B9" i="104"/>
  <c r="B10" i="104"/>
  <c r="B11" i="104"/>
  <c r="B12" i="104"/>
  <c r="B13" i="104"/>
  <c r="B14" i="104"/>
  <c r="B15" i="104"/>
  <c r="B16" i="104"/>
  <c r="B17" i="104"/>
  <c r="B18" i="104"/>
  <c r="B19" i="104"/>
  <c r="B20" i="104"/>
  <c r="B21" i="104"/>
  <c r="B4" i="104"/>
  <c r="G61" i="152"/>
  <c r="A61" i="152"/>
  <c r="G60" i="152"/>
  <c r="A60" i="152"/>
  <c r="A28" i="152"/>
  <c r="G59" i="152"/>
  <c r="A59" i="152"/>
  <c r="A27" i="152"/>
  <c r="G57" i="152"/>
  <c r="A57" i="152"/>
  <c r="A25" i="152"/>
  <c r="G56" i="152"/>
  <c r="A56" i="152"/>
  <c r="A24" i="152"/>
  <c r="G55" i="152"/>
  <c r="A55" i="152"/>
  <c r="A23" i="152"/>
  <c r="G53" i="152"/>
  <c r="A53" i="152"/>
  <c r="A21" i="152"/>
  <c r="G52" i="152"/>
  <c r="A52" i="152"/>
  <c r="A20" i="152"/>
  <c r="G51" i="152"/>
  <c r="A51" i="152"/>
  <c r="A19" i="152"/>
  <c r="G49" i="152"/>
  <c r="A49" i="152"/>
  <c r="A17" i="152"/>
  <c r="G48" i="152"/>
  <c r="A48" i="152"/>
  <c r="A16" i="152"/>
  <c r="G47" i="152"/>
  <c r="A47" i="152"/>
  <c r="A15" i="152"/>
  <c r="G46" i="152"/>
  <c r="A46" i="152"/>
  <c r="A14" i="152"/>
  <c r="G45" i="152"/>
  <c r="A45" i="152"/>
  <c r="A13" i="152"/>
  <c r="G44" i="152"/>
  <c r="A44" i="152"/>
  <c r="A12" i="152"/>
  <c r="G43" i="152"/>
  <c r="A43" i="152"/>
  <c r="A11" i="152"/>
  <c r="G41" i="152"/>
  <c r="A41" i="152"/>
  <c r="A9" i="152"/>
  <c r="G40" i="152"/>
  <c r="A40" i="152"/>
  <c r="A8" i="152"/>
  <c r="G39" i="152"/>
  <c r="A39" i="152"/>
  <c r="A7" i="152"/>
  <c r="G38" i="152"/>
  <c r="A38" i="152"/>
  <c r="A6" i="152"/>
  <c r="G37" i="152"/>
  <c r="A37" i="152"/>
  <c r="A5" i="152"/>
  <c r="G36" i="152"/>
  <c r="A36" i="152"/>
  <c r="A4" i="152"/>
  <c r="G35" i="152"/>
  <c r="A35" i="152"/>
  <c r="A3" i="152"/>
  <c r="Y29" i="152"/>
  <c r="B29" i="152"/>
  <c r="A29" i="152"/>
  <c r="Y28" i="152"/>
  <c r="B28" i="152"/>
  <c r="Y27" i="152"/>
  <c r="B27" i="152"/>
  <c r="B26" i="152"/>
  <c r="Y25" i="152"/>
  <c r="B25" i="152"/>
  <c r="Y24" i="152"/>
  <c r="B24" i="152"/>
  <c r="Y23" i="152"/>
  <c r="B23" i="152"/>
  <c r="B22" i="152"/>
  <c r="Y21" i="152"/>
  <c r="B21" i="152"/>
  <c r="Y20" i="152"/>
  <c r="B20" i="152"/>
  <c r="Y19" i="152"/>
  <c r="B19" i="152"/>
  <c r="B18" i="152"/>
  <c r="Y17" i="152"/>
  <c r="B17" i="152"/>
  <c r="Y16" i="152"/>
  <c r="B16" i="152"/>
  <c r="Y15" i="152"/>
  <c r="B15" i="152"/>
  <c r="Y14" i="152"/>
  <c r="B14" i="152"/>
  <c r="Y13" i="152"/>
  <c r="B13" i="152"/>
  <c r="Y12" i="152"/>
  <c r="B12" i="152"/>
  <c r="Y11" i="152"/>
  <c r="B11" i="152"/>
  <c r="B10" i="152"/>
  <c r="Y9" i="152"/>
  <c r="B9" i="152"/>
  <c r="Y8" i="152"/>
  <c r="B8" i="152"/>
  <c r="Y7" i="152"/>
  <c r="B7" i="152"/>
  <c r="Y6" i="152"/>
  <c r="B6" i="152"/>
  <c r="Y5" i="152"/>
  <c r="B5" i="152"/>
  <c r="Y4" i="152"/>
  <c r="B4" i="152"/>
  <c r="X30" i="152"/>
  <c r="W30" i="152"/>
  <c r="V30" i="152"/>
  <c r="U30" i="152"/>
  <c r="Y167" i="2"/>
  <c r="T30" i="152"/>
  <c r="X167" i="2"/>
  <c r="S30" i="152"/>
  <c r="W167" i="2"/>
  <c r="R30" i="152"/>
  <c r="V167" i="2"/>
  <c r="Q30" i="152"/>
  <c r="U167" i="2"/>
  <c r="P30" i="152"/>
  <c r="T167" i="2"/>
  <c r="O30" i="152"/>
  <c r="S167" i="2"/>
  <c r="N30" i="152"/>
  <c r="R167" i="2"/>
  <c r="M30" i="152"/>
  <c r="Q167" i="2"/>
  <c r="L30" i="152"/>
  <c r="P167" i="2"/>
  <c r="K30" i="152"/>
  <c r="O167" i="2"/>
  <c r="J30" i="152"/>
  <c r="N167" i="2"/>
  <c r="I30" i="152"/>
  <c r="M167" i="2"/>
  <c r="H30" i="152"/>
  <c r="L167" i="2"/>
  <c r="G30" i="152"/>
  <c r="K167" i="2"/>
  <c r="F30" i="152"/>
  <c r="J167" i="2"/>
  <c r="E30" i="152"/>
  <c r="I167" i="2"/>
  <c r="D30" i="152"/>
  <c r="H167" i="2"/>
  <c r="B3" i="152"/>
  <c r="G148" i="100"/>
  <c r="A148" i="100"/>
  <c r="A69" i="100"/>
  <c r="G147" i="100"/>
  <c r="A147" i="100"/>
  <c r="G146" i="100"/>
  <c r="A146" i="100"/>
  <c r="G144" i="100"/>
  <c r="A144" i="100"/>
  <c r="G143" i="100"/>
  <c r="A143" i="100"/>
  <c r="G142" i="100"/>
  <c r="A142" i="100"/>
  <c r="G140" i="100"/>
  <c r="A140" i="100"/>
  <c r="G132" i="100"/>
  <c r="A132" i="100"/>
  <c r="A60" i="100"/>
  <c r="G131" i="100"/>
  <c r="A131" i="100"/>
  <c r="A59" i="100"/>
  <c r="G123" i="100"/>
  <c r="A123" i="100"/>
  <c r="A51" i="100"/>
  <c r="G122" i="100"/>
  <c r="A122" i="100"/>
  <c r="A50" i="100"/>
  <c r="G121" i="100"/>
  <c r="A121" i="100"/>
  <c r="A49" i="100"/>
  <c r="G105" i="100"/>
  <c r="A105" i="100"/>
  <c r="A33" i="100"/>
  <c r="G104" i="100"/>
  <c r="A104" i="100"/>
  <c r="A32" i="100"/>
  <c r="G103" i="100"/>
  <c r="A103" i="100"/>
  <c r="A31" i="100"/>
  <c r="G102" i="100"/>
  <c r="A102" i="100"/>
  <c r="A30" i="100"/>
  <c r="G100" i="100"/>
  <c r="A100" i="100"/>
  <c r="A28" i="100"/>
  <c r="G82" i="100"/>
  <c r="A82" i="100"/>
  <c r="A10" i="100"/>
  <c r="A81" i="100"/>
  <c r="A9" i="100"/>
  <c r="G78" i="100"/>
  <c r="A78" i="100"/>
  <c r="A6" i="100"/>
  <c r="G75" i="100"/>
  <c r="U3" i="100"/>
  <c r="A75" i="100"/>
  <c r="A3" i="100"/>
  <c r="Y69" i="100"/>
  <c r="B69" i="100"/>
  <c r="D70" i="100"/>
  <c r="H166" i="2"/>
  <c r="B3" i="100"/>
  <c r="G61" i="150"/>
  <c r="A61" i="150"/>
  <c r="A29" i="150"/>
  <c r="G60" i="150"/>
  <c r="A60" i="150"/>
  <c r="A28" i="150"/>
  <c r="G59" i="150"/>
  <c r="A59" i="150"/>
  <c r="A27" i="150"/>
  <c r="G57" i="150"/>
  <c r="A57" i="150"/>
  <c r="A25" i="150"/>
  <c r="G56" i="150"/>
  <c r="A56" i="150"/>
  <c r="A24" i="150"/>
  <c r="G55" i="150"/>
  <c r="A55" i="150"/>
  <c r="A23" i="150"/>
  <c r="G53" i="150"/>
  <c r="A53" i="150"/>
  <c r="A21" i="150"/>
  <c r="G52" i="150"/>
  <c r="A52" i="150"/>
  <c r="A20" i="150"/>
  <c r="G51" i="150"/>
  <c r="A51" i="150"/>
  <c r="A19" i="150"/>
  <c r="G49" i="150"/>
  <c r="A49" i="150"/>
  <c r="A17" i="150"/>
  <c r="G48" i="150"/>
  <c r="A48" i="150"/>
  <c r="A16" i="150"/>
  <c r="G47" i="150"/>
  <c r="A47" i="150"/>
  <c r="A15" i="150"/>
  <c r="G46" i="150"/>
  <c r="A46" i="150"/>
  <c r="A14" i="150"/>
  <c r="G45" i="150"/>
  <c r="A45" i="150"/>
  <c r="A13" i="150"/>
  <c r="G44" i="150"/>
  <c r="A44" i="150"/>
  <c r="A12" i="150"/>
  <c r="G43" i="150"/>
  <c r="A43" i="150"/>
  <c r="A11" i="150"/>
  <c r="G41" i="150"/>
  <c r="A41" i="150"/>
  <c r="A9" i="150"/>
  <c r="G40" i="150"/>
  <c r="A40" i="150"/>
  <c r="A8" i="150"/>
  <c r="G39" i="150"/>
  <c r="A39" i="150"/>
  <c r="A7" i="150"/>
  <c r="G38" i="150"/>
  <c r="A38" i="150"/>
  <c r="A6" i="150"/>
  <c r="G37" i="150"/>
  <c r="A37" i="150"/>
  <c r="A5" i="150"/>
  <c r="G36" i="150"/>
  <c r="A36" i="150"/>
  <c r="A4" i="150"/>
  <c r="G35" i="150"/>
  <c r="A35" i="150"/>
  <c r="A3" i="150"/>
  <c r="Y29" i="150"/>
  <c r="B29" i="150"/>
  <c r="Y28" i="150"/>
  <c r="B28" i="150"/>
  <c r="Y27" i="150"/>
  <c r="B27" i="150"/>
  <c r="B26" i="150"/>
  <c r="Y25" i="150"/>
  <c r="B25" i="150"/>
  <c r="Y24" i="150"/>
  <c r="B24" i="150"/>
  <c r="Y23" i="150"/>
  <c r="B23" i="150"/>
  <c r="B22" i="150"/>
  <c r="Y21" i="150"/>
  <c r="B21" i="150"/>
  <c r="Y20" i="150"/>
  <c r="B20" i="150"/>
  <c r="Y19" i="150"/>
  <c r="B19" i="150"/>
  <c r="B18" i="150"/>
  <c r="Y17" i="150"/>
  <c r="B17" i="150"/>
  <c r="Y16" i="150"/>
  <c r="B16" i="150"/>
  <c r="Y15" i="150"/>
  <c r="B15" i="150"/>
  <c r="Y14" i="150"/>
  <c r="B14" i="150"/>
  <c r="Y13" i="150"/>
  <c r="B13" i="150"/>
  <c r="Y12" i="150"/>
  <c r="B12" i="150"/>
  <c r="Y11" i="150"/>
  <c r="B11" i="150"/>
  <c r="B10" i="150"/>
  <c r="Y9" i="150"/>
  <c r="B9" i="150"/>
  <c r="Y8" i="150"/>
  <c r="B8" i="150"/>
  <c r="Y7" i="150"/>
  <c r="B7" i="150"/>
  <c r="Y6" i="150"/>
  <c r="B6" i="150"/>
  <c r="Y5" i="150"/>
  <c r="B5" i="150"/>
  <c r="Y4" i="150"/>
  <c r="B4" i="150"/>
  <c r="X30" i="150"/>
  <c r="W30" i="150"/>
  <c r="V30" i="150"/>
  <c r="U30" i="150"/>
  <c r="Y164" i="2"/>
  <c r="T30" i="150"/>
  <c r="X164" i="2"/>
  <c r="S30" i="150"/>
  <c r="W164" i="2"/>
  <c r="R30" i="150"/>
  <c r="V164" i="2"/>
  <c r="Q30" i="150"/>
  <c r="U164" i="2"/>
  <c r="P30" i="150"/>
  <c r="T164" i="2"/>
  <c r="O30" i="150"/>
  <c r="S164" i="2"/>
  <c r="N30" i="150"/>
  <c r="R164" i="2"/>
  <c r="M30" i="150"/>
  <c r="Q164" i="2"/>
  <c r="L30" i="150"/>
  <c r="P164" i="2"/>
  <c r="K30" i="150"/>
  <c r="O164" i="2"/>
  <c r="J30" i="150"/>
  <c r="N164" i="2"/>
  <c r="I30" i="150"/>
  <c r="M164" i="2"/>
  <c r="H30" i="150"/>
  <c r="L164" i="2"/>
  <c r="G30" i="150"/>
  <c r="K164" i="2"/>
  <c r="F30" i="150"/>
  <c r="J164" i="2"/>
  <c r="E30" i="150"/>
  <c r="I164" i="2"/>
  <c r="D30" i="150"/>
  <c r="H164" i="2"/>
  <c r="B3" i="150"/>
  <c r="G61" i="151"/>
  <c r="A61" i="151"/>
  <c r="A29" i="151"/>
  <c r="G60" i="151"/>
  <c r="A60" i="151"/>
  <c r="A28" i="151"/>
  <c r="G59" i="151"/>
  <c r="A59" i="151"/>
  <c r="A27" i="151"/>
  <c r="G57" i="151"/>
  <c r="A57" i="151"/>
  <c r="A25" i="151"/>
  <c r="G56" i="151"/>
  <c r="A56" i="151"/>
  <c r="A24" i="151"/>
  <c r="G55" i="151"/>
  <c r="A55" i="151"/>
  <c r="A23" i="151"/>
  <c r="G53" i="151"/>
  <c r="A53" i="151"/>
  <c r="A21" i="151"/>
  <c r="G52" i="151"/>
  <c r="A52" i="151"/>
  <c r="A20" i="151"/>
  <c r="G51" i="151"/>
  <c r="A51" i="151"/>
  <c r="A19" i="151"/>
  <c r="G49" i="151"/>
  <c r="A49" i="151"/>
  <c r="A17" i="151"/>
  <c r="G48" i="151"/>
  <c r="A48" i="151"/>
  <c r="A16" i="151"/>
  <c r="G47" i="151"/>
  <c r="A47" i="151"/>
  <c r="A15" i="151"/>
  <c r="G46" i="151"/>
  <c r="A46" i="151"/>
  <c r="A14" i="151"/>
  <c r="G45" i="151"/>
  <c r="A45" i="151"/>
  <c r="A13" i="151"/>
  <c r="G44" i="151"/>
  <c r="A44" i="151"/>
  <c r="A12" i="151"/>
  <c r="G43" i="151"/>
  <c r="A43" i="151"/>
  <c r="A11" i="151"/>
  <c r="G41" i="151"/>
  <c r="A41" i="151"/>
  <c r="A9" i="151"/>
  <c r="G40" i="151"/>
  <c r="A40" i="151"/>
  <c r="A8" i="151"/>
  <c r="G39" i="151"/>
  <c r="A39" i="151"/>
  <c r="A7" i="151"/>
  <c r="G38" i="151"/>
  <c r="A38" i="151"/>
  <c r="A6" i="151"/>
  <c r="G37" i="151"/>
  <c r="A37" i="151"/>
  <c r="A5" i="151"/>
  <c r="G36" i="151"/>
  <c r="A36" i="151"/>
  <c r="A4" i="151"/>
  <c r="G35" i="151"/>
  <c r="A35" i="151"/>
  <c r="A3" i="151"/>
  <c r="Y29" i="151"/>
  <c r="B29" i="151"/>
  <c r="Y28" i="151"/>
  <c r="B28" i="151"/>
  <c r="Y27" i="151"/>
  <c r="B27" i="151"/>
  <c r="B26" i="151"/>
  <c r="Y25" i="151"/>
  <c r="B25" i="151"/>
  <c r="Y24" i="151"/>
  <c r="B24" i="151"/>
  <c r="Y23" i="151"/>
  <c r="B23" i="151"/>
  <c r="B22" i="151"/>
  <c r="Y21" i="151"/>
  <c r="B21" i="151"/>
  <c r="Y20" i="151"/>
  <c r="B20" i="151"/>
  <c r="Y19" i="151"/>
  <c r="B19" i="151"/>
  <c r="B18" i="151"/>
  <c r="Y17" i="151"/>
  <c r="B17" i="151"/>
  <c r="Y16" i="151"/>
  <c r="B16" i="151"/>
  <c r="Y15" i="151"/>
  <c r="B15" i="151"/>
  <c r="Y14" i="151"/>
  <c r="B14" i="151"/>
  <c r="Y13" i="151"/>
  <c r="B13" i="151"/>
  <c r="Y12" i="151"/>
  <c r="B12" i="151"/>
  <c r="Y11" i="151"/>
  <c r="B11" i="151"/>
  <c r="B10" i="151"/>
  <c r="Y9" i="151"/>
  <c r="B9" i="151"/>
  <c r="Y8" i="151"/>
  <c r="B8" i="151"/>
  <c r="Y7" i="151"/>
  <c r="B7" i="151"/>
  <c r="Y6" i="151"/>
  <c r="B6" i="151"/>
  <c r="Y5" i="151"/>
  <c r="B5" i="151"/>
  <c r="Y4" i="151"/>
  <c r="B4" i="151"/>
  <c r="X30" i="151"/>
  <c r="W30" i="151"/>
  <c r="V30" i="151"/>
  <c r="U30" i="151"/>
  <c r="Y165" i="2"/>
  <c r="T30" i="151"/>
  <c r="X165" i="2"/>
  <c r="S30" i="151"/>
  <c r="W165" i="2"/>
  <c r="R30" i="151"/>
  <c r="V165" i="2"/>
  <c r="Q30" i="151"/>
  <c r="U165" i="2"/>
  <c r="P30" i="151"/>
  <c r="T165" i="2"/>
  <c r="O30" i="151"/>
  <c r="S165" i="2"/>
  <c r="N30" i="151"/>
  <c r="R165" i="2"/>
  <c r="M30" i="151"/>
  <c r="Q165" i="2"/>
  <c r="L30" i="151"/>
  <c r="P165" i="2"/>
  <c r="K30" i="151"/>
  <c r="O165" i="2"/>
  <c r="J30" i="151"/>
  <c r="N165" i="2"/>
  <c r="I30" i="151"/>
  <c r="M165" i="2"/>
  <c r="H30" i="151"/>
  <c r="L165" i="2"/>
  <c r="G30" i="151"/>
  <c r="K165" i="2"/>
  <c r="F30" i="151"/>
  <c r="J165" i="2"/>
  <c r="E30" i="151"/>
  <c r="I165" i="2"/>
  <c r="D30" i="151"/>
  <c r="H165" i="2"/>
  <c r="B3" i="151"/>
  <c r="A80" i="117"/>
  <c r="A79" i="117"/>
  <c r="G169" i="117"/>
  <c r="A169" i="117"/>
  <c r="A78" i="117"/>
  <c r="G167" i="117"/>
  <c r="A167" i="117"/>
  <c r="A76" i="117"/>
  <c r="G166" i="117"/>
  <c r="A166" i="117"/>
  <c r="A75" i="117"/>
  <c r="G165" i="117"/>
  <c r="A165" i="117"/>
  <c r="A74" i="117"/>
  <c r="G163" i="117"/>
  <c r="A163" i="117"/>
  <c r="A72" i="117"/>
  <c r="G162" i="117"/>
  <c r="A162" i="117"/>
  <c r="A71" i="117"/>
  <c r="G161" i="117"/>
  <c r="A161" i="117"/>
  <c r="A70" i="117"/>
  <c r="G159" i="117"/>
  <c r="C68" i="117"/>
  <c r="Y68" i="117"/>
  <c r="A159" i="117"/>
  <c r="A68" i="117"/>
  <c r="A158" i="117"/>
  <c r="A67" i="117"/>
  <c r="G157" i="117"/>
  <c r="C66" i="117"/>
  <c r="Y66" i="117"/>
  <c r="A157" i="117"/>
  <c r="A66" i="117"/>
  <c r="G156" i="117"/>
  <c r="C65" i="117"/>
  <c r="Y65" i="117"/>
  <c r="G154" i="117"/>
  <c r="C63" i="117"/>
  <c r="Y63" i="117"/>
  <c r="A154" i="117"/>
  <c r="A63" i="117"/>
  <c r="G153" i="117"/>
  <c r="C62" i="117"/>
  <c r="Y62" i="117"/>
  <c r="A153" i="117"/>
  <c r="A62" i="117"/>
  <c r="G151" i="117"/>
  <c r="C60" i="117"/>
  <c r="Y60" i="117"/>
  <c r="G148" i="117"/>
  <c r="F57" i="117"/>
  <c r="Y57" i="117"/>
  <c r="G147" i="117"/>
  <c r="F56" i="117"/>
  <c r="Y56" i="117"/>
  <c r="G95" i="117"/>
  <c r="G4" i="117"/>
  <c r="A95" i="117"/>
  <c r="A4" i="117"/>
  <c r="B80" i="117"/>
  <c r="B79" i="117"/>
  <c r="B78" i="117"/>
  <c r="B77" i="117"/>
  <c r="B76" i="117"/>
  <c r="B75" i="117"/>
  <c r="B74" i="117"/>
  <c r="B73" i="117"/>
  <c r="B72" i="117"/>
  <c r="B71" i="117"/>
  <c r="B70" i="117"/>
  <c r="B69" i="117"/>
  <c r="B4" i="117"/>
  <c r="G61" i="15"/>
  <c r="A61" i="15"/>
  <c r="A29" i="15"/>
  <c r="G60" i="15"/>
  <c r="A60" i="15"/>
  <c r="A28" i="15"/>
  <c r="G59" i="15"/>
  <c r="A59" i="15"/>
  <c r="A27" i="15"/>
  <c r="G57" i="15"/>
  <c r="A57" i="15"/>
  <c r="A25" i="15"/>
  <c r="G56" i="15"/>
  <c r="A56" i="15"/>
  <c r="A24" i="15"/>
  <c r="G55" i="15"/>
  <c r="A55" i="15"/>
  <c r="A23" i="15"/>
  <c r="G53" i="15"/>
  <c r="A53" i="15"/>
  <c r="A21" i="15"/>
  <c r="G52" i="15"/>
  <c r="A52" i="15"/>
  <c r="A20" i="15"/>
  <c r="G51" i="15"/>
  <c r="A51" i="15"/>
  <c r="A19" i="15"/>
  <c r="G49" i="15"/>
  <c r="A49" i="15"/>
  <c r="A17" i="15"/>
  <c r="G48" i="15"/>
  <c r="A48" i="15"/>
  <c r="A16" i="15"/>
  <c r="G47" i="15"/>
  <c r="A47" i="15"/>
  <c r="A15" i="15"/>
  <c r="G46" i="15"/>
  <c r="A46" i="15"/>
  <c r="A14" i="15"/>
  <c r="G45" i="15"/>
  <c r="A45" i="15"/>
  <c r="A13" i="15"/>
  <c r="G44" i="15"/>
  <c r="A44" i="15"/>
  <c r="A12" i="15"/>
  <c r="G43" i="15"/>
  <c r="A43" i="15"/>
  <c r="A11" i="15"/>
  <c r="G41" i="15"/>
  <c r="A41" i="15"/>
  <c r="A9" i="15"/>
  <c r="G40" i="15"/>
  <c r="A40" i="15"/>
  <c r="A8" i="15"/>
  <c r="G39" i="15"/>
  <c r="A39" i="15"/>
  <c r="A7" i="15"/>
  <c r="G38" i="15"/>
  <c r="A38" i="15"/>
  <c r="A6" i="15"/>
  <c r="G37" i="15"/>
  <c r="A37" i="15"/>
  <c r="A5" i="15"/>
  <c r="G36" i="15"/>
  <c r="A36" i="15"/>
  <c r="A4" i="15"/>
  <c r="G35" i="15"/>
  <c r="A35" i="15"/>
  <c r="A3" i="15"/>
  <c r="Y29" i="15"/>
  <c r="B29" i="15"/>
  <c r="Y28" i="15"/>
  <c r="B28" i="15"/>
  <c r="Y27" i="15"/>
  <c r="B27" i="15"/>
  <c r="B26" i="15"/>
  <c r="Y25" i="15"/>
  <c r="B25" i="15"/>
  <c r="Y24" i="15"/>
  <c r="B24" i="15"/>
  <c r="Y23" i="15"/>
  <c r="B23" i="15"/>
  <c r="B22" i="15"/>
  <c r="Y21" i="15"/>
  <c r="B21" i="15"/>
  <c r="Y20" i="15"/>
  <c r="B20" i="15"/>
  <c r="Y19" i="15"/>
  <c r="B19" i="15"/>
  <c r="B18" i="15"/>
  <c r="Y17" i="15"/>
  <c r="B17" i="15"/>
  <c r="Y16" i="15"/>
  <c r="B16" i="15"/>
  <c r="Y15" i="15"/>
  <c r="B15" i="15"/>
  <c r="Y14" i="15"/>
  <c r="B14" i="15"/>
  <c r="Y13" i="15"/>
  <c r="B13" i="15"/>
  <c r="Y12" i="15"/>
  <c r="B12" i="15"/>
  <c r="Y11" i="15"/>
  <c r="B11" i="15"/>
  <c r="B10" i="15"/>
  <c r="Y9" i="15"/>
  <c r="B9" i="15"/>
  <c r="Y8" i="15"/>
  <c r="B8" i="15"/>
  <c r="Y7" i="15"/>
  <c r="B7" i="15"/>
  <c r="Y6" i="15"/>
  <c r="B6" i="15"/>
  <c r="Y5" i="15"/>
  <c r="B5" i="15"/>
  <c r="Y4" i="15"/>
  <c r="B4" i="15"/>
  <c r="X30" i="15"/>
  <c r="W30" i="15"/>
  <c r="V30" i="15"/>
  <c r="U30" i="15"/>
  <c r="Y162" i="2"/>
  <c r="T30" i="15"/>
  <c r="X162" i="2"/>
  <c r="S30" i="15"/>
  <c r="W162" i="2"/>
  <c r="R30" i="15"/>
  <c r="V162" i="2"/>
  <c r="Q30" i="15"/>
  <c r="U162" i="2"/>
  <c r="P30" i="15"/>
  <c r="T162" i="2"/>
  <c r="O30" i="15"/>
  <c r="S162" i="2"/>
  <c r="N30" i="15"/>
  <c r="R162" i="2"/>
  <c r="M30" i="15"/>
  <c r="Q162" i="2"/>
  <c r="L30" i="15"/>
  <c r="P162" i="2"/>
  <c r="K30" i="15"/>
  <c r="O162" i="2"/>
  <c r="J30" i="15"/>
  <c r="N162" i="2"/>
  <c r="I30" i="15"/>
  <c r="M162" i="2"/>
  <c r="H30" i="15"/>
  <c r="L162" i="2"/>
  <c r="G30" i="15"/>
  <c r="K162" i="2"/>
  <c r="F30" i="15"/>
  <c r="J162" i="2"/>
  <c r="E30" i="15"/>
  <c r="I162" i="2"/>
  <c r="D30" i="15"/>
  <c r="H162" i="2"/>
  <c r="B3" i="15"/>
  <c r="G61" i="27"/>
  <c r="A61" i="27"/>
  <c r="A29" i="27"/>
  <c r="G60" i="27"/>
  <c r="A60" i="27"/>
  <c r="A28" i="27"/>
  <c r="G59" i="27"/>
  <c r="A59" i="27"/>
  <c r="A27" i="27"/>
  <c r="G57" i="27"/>
  <c r="A57" i="27"/>
  <c r="A25" i="27"/>
  <c r="G56" i="27"/>
  <c r="A56" i="27"/>
  <c r="A24" i="27"/>
  <c r="G55" i="27"/>
  <c r="A55" i="27"/>
  <c r="A23" i="27"/>
  <c r="G53" i="27"/>
  <c r="A53" i="27"/>
  <c r="A21" i="27"/>
  <c r="G52" i="27"/>
  <c r="A52" i="27"/>
  <c r="A20" i="27"/>
  <c r="G51" i="27"/>
  <c r="A51" i="27"/>
  <c r="A19" i="27"/>
  <c r="G49" i="27"/>
  <c r="A49" i="27"/>
  <c r="A17" i="27"/>
  <c r="G48" i="27"/>
  <c r="A48" i="27"/>
  <c r="A16" i="27"/>
  <c r="G47" i="27"/>
  <c r="A47" i="27"/>
  <c r="A15" i="27"/>
  <c r="G46" i="27"/>
  <c r="A46" i="27"/>
  <c r="A14" i="27"/>
  <c r="G45" i="27"/>
  <c r="A45" i="27"/>
  <c r="A13" i="27"/>
  <c r="G44" i="27"/>
  <c r="A44" i="27"/>
  <c r="A12" i="27"/>
  <c r="G43" i="27"/>
  <c r="A43" i="27"/>
  <c r="A11" i="27"/>
  <c r="G41" i="27"/>
  <c r="A41" i="27"/>
  <c r="A9" i="27"/>
  <c r="G40" i="27"/>
  <c r="A40" i="27"/>
  <c r="A8" i="27"/>
  <c r="G39" i="27"/>
  <c r="A39" i="27"/>
  <c r="A7" i="27"/>
  <c r="G38" i="27"/>
  <c r="A38" i="27"/>
  <c r="A6" i="27"/>
  <c r="G37" i="27"/>
  <c r="A37" i="27"/>
  <c r="A5" i="27"/>
  <c r="G36" i="27"/>
  <c r="A36" i="27"/>
  <c r="A4" i="27"/>
  <c r="G35" i="27"/>
  <c r="A35" i="27"/>
  <c r="A3" i="27"/>
  <c r="Y29" i="27"/>
  <c r="B29" i="27"/>
  <c r="Y28" i="27"/>
  <c r="B28" i="27"/>
  <c r="Y27" i="27"/>
  <c r="B27" i="27"/>
  <c r="B26" i="27"/>
  <c r="Y25" i="27"/>
  <c r="B25" i="27"/>
  <c r="Y24" i="27"/>
  <c r="B24" i="27"/>
  <c r="Y23" i="27"/>
  <c r="B23" i="27"/>
  <c r="B22" i="27"/>
  <c r="Y21" i="27"/>
  <c r="B21" i="27"/>
  <c r="Y20" i="27"/>
  <c r="B20" i="27"/>
  <c r="Y19" i="27"/>
  <c r="B19" i="27"/>
  <c r="B18" i="27"/>
  <c r="Y17" i="27"/>
  <c r="B17" i="27"/>
  <c r="Y16" i="27"/>
  <c r="B16" i="27"/>
  <c r="Y15" i="27"/>
  <c r="B15" i="27"/>
  <c r="Y14" i="27"/>
  <c r="B14" i="27"/>
  <c r="Y13" i="27"/>
  <c r="B13" i="27"/>
  <c r="Y12" i="27"/>
  <c r="B12" i="27"/>
  <c r="Y11" i="27"/>
  <c r="B11" i="27"/>
  <c r="B10" i="27"/>
  <c r="Y9" i="27"/>
  <c r="B9" i="27"/>
  <c r="Y8" i="27"/>
  <c r="B8" i="27"/>
  <c r="Y7" i="27"/>
  <c r="B7" i="27"/>
  <c r="Y6" i="27"/>
  <c r="B6" i="27"/>
  <c r="Y5" i="27"/>
  <c r="B5" i="27"/>
  <c r="Y4" i="27"/>
  <c r="B4" i="27"/>
  <c r="X30" i="27"/>
  <c r="W30" i="27"/>
  <c r="V30" i="27"/>
  <c r="U30" i="27"/>
  <c r="Y161" i="2"/>
  <c r="T30" i="27"/>
  <c r="X161" i="2"/>
  <c r="S30" i="27"/>
  <c r="W161" i="2"/>
  <c r="R30" i="27"/>
  <c r="V161" i="2"/>
  <c r="Q30" i="27"/>
  <c r="U161" i="2"/>
  <c r="P30" i="27"/>
  <c r="T161" i="2"/>
  <c r="O30" i="27"/>
  <c r="S161" i="2"/>
  <c r="N30" i="27"/>
  <c r="R161" i="2"/>
  <c r="M30" i="27"/>
  <c r="Q161" i="2"/>
  <c r="L30" i="27"/>
  <c r="P161" i="2"/>
  <c r="K30" i="27"/>
  <c r="O161" i="2"/>
  <c r="J30" i="27"/>
  <c r="N161" i="2"/>
  <c r="I30" i="27"/>
  <c r="M161" i="2"/>
  <c r="H30" i="27"/>
  <c r="L161" i="2"/>
  <c r="G30" i="27"/>
  <c r="K161" i="2"/>
  <c r="F30" i="27"/>
  <c r="J161" i="2"/>
  <c r="E30" i="27"/>
  <c r="I161" i="2"/>
  <c r="D30" i="27"/>
  <c r="H161" i="2"/>
  <c r="B3" i="27"/>
  <c r="G61" i="25"/>
  <c r="A61" i="25"/>
  <c r="A29" i="25"/>
  <c r="G60" i="25"/>
  <c r="A60" i="25"/>
  <c r="A28" i="25"/>
  <c r="G59" i="25"/>
  <c r="A59" i="25"/>
  <c r="A27" i="25"/>
  <c r="G57" i="25"/>
  <c r="A57" i="25"/>
  <c r="A25" i="25"/>
  <c r="G56" i="25"/>
  <c r="A56" i="25"/>
  <c r="A24" i="25"/>
  <c r="G55" i="25"/>
  <c r="A55" i="25"/>
  <c r="A23" i="25"/>
  <c r="G53" i="25"/>
  <c r="A53" i="25"/>
  <c r="A21" i="25"/>
  <c r="G52" i="25"/>
  <c r="A52" i="25"/>
  <c r="A20" i="25"/>
  <c r="G51" i="25"/>
  <c r="A51" i="25"/>
  <c r="A19" i="25"/>
  <c r="G49" i="25"/>
  <c r="A49" i="25"/>
  <c r="A17" i="25"/>
  <c r="G48" i="25"/>
  <c r="A48" i="25"/>
  <c r="A16" i="25"/>
  <c r="G47" i="25"/>
  <c r="A47" i="25"/>
  <c r="A15" i="25"/>
  <c r="G46" i="25"/>
  <c r="A46" i="25"/>
  <c r="A14" i="25"/>
  <c r="G45" i="25"/>
  <c r="A45" i="25"/>
  <c r="A13" i="25"/>
  <c r="G44" i="25"/>
  <c r="A44" i="25"/>
  <c r="A12" i="25"/>
  <c r="G43" i="25"/>
  <c r="A43" i="25"/>
  <c r="A11" i="25"/>
  <c r="G41" i="25"/>
  <c r="A41" i="25"/>
  <c r="A9" i="25"/>
  <c r="G40" i="25"/>
  <c r="A40" i="25"/>
  <c r="A8" i="25"/>
  <c r="G39" i="25"/>
  <c r="A39" i="25"/>
  <c r="A7" i="25"/>
  <c r="G38" i="25"/>
  <c r="A38" i="25"/>
  <c r="A6" i="25"/>
  <c r="G37" i="25"/>
  <c r="A37" i="25"/>
  <c r="A5" i="25"/>
  <c r="G36" i="25"/>
  <c r="A36" i="25"/>
  <c r="A4" i="25"/>
  <c r="G35" i="25"/>
  <c r="A35" i="25"/>
  <c r="A3" i="25"/>
  <c r="Y29" i="25"/>
  <c r="B29" i="25"/>
  <c r="Y28" i="25"/>
  <c r="B28" i="25"/>
  <c r="Y27" i="25"/>
  <c r="B27" i="25"/>
  <c r="B26" i="25"/>
  <c r="Y25" i="25"/>
  <c r="B25" i="25"/>
  <c r="Y24" i="25"/>
  <c r="B24" i="25"/>
  <c r="Y23" i="25"/>
  <c r="B23" i="25"/>
  <c r="B22" i="25"/>
  <c r="Y21" i="25"/>
  <c r="B21" i="25"/>
  <c r="Y20" i="25"/>
  <c r="B20" i="25"/>
  <c r="Y19" i="25"/>
  <c r="B19" i="25"/>
  <c r="B18" i="25"/>
  <c r="Y17" i="25"/>
  <c r="B17" i="25"/>
  <c r="Y16" i="25"/>
  <c r="B16" i="25"/>
  <c r="Y15" i="25"/>
  <c r="B15" i="25"/>
  <c r="Y14" i="25"/>
  <c r="B14" i="25"/>
  <c r="Y13" i="25"/>
  <c r="B13" i="25"/>
  <c r="Y12" i="25"/>
  <c r="B12" i="25"/>
  <c r="Y11" i="25"/>
  <c r="B11" i="25"/>
  <c r="B10" i="25"/>
  <c r="Y9" i="25"/>
  <c r="B9" i="25"/>
  <c r="Y8" i="25"/>
  <c r="B8" i="25"/>
  <c r="Y7" i="25"/>
  <c r="B7" i="25"/>
  <c r="Y6" i="25"/>
  <c r="B6" i="25"/>
  <c r="Y5" i="25"/>
  <c r="B5" i="25"/>
  <c r="Y4" i="25"/>
  <c r="B4" i="25"/>
  <c r="X30" i="25"/>
  <c r="W30" i="25"/>
  <c r="V30" i="25"/>
  <c r="U30" i="25"/>
  <c r="Y159" i="2"/>
  <c r="T30" i="25"/>
  <c r="X159" i="2"/>
  <c r="S30" i="25"/>
  <c r="W159" i="2"/>
  <c r="R30" i="25"/>
  <c r="V159" i="2"/>
  <c r="Q30" i="25"/>
  <c r="U159" i="2"/>
  <c r="P30" i="25"/>
  <c r="T159" i="2"/>
  <c r="O30" i="25"/>
  <c r="S159" i="2"/>
  <c r="N30" i="25"/>
  <c r="R159" i="2"/>
  <c r="M30" i="25"/>
  <c r="Q159" i="2"/>
  <c r="L30" i="25"/>
  <c r="P159" i="2"/>
  <c r="K30" i="25"/>
  <c r="O159" i="2"/>
  <c r="J30" i="25"/>
  <c r="N159" i="2"/>
  <c r="I30" i="25"/>
  <c r="M159" i="2"/>
  <c r="H30" i="25"/>
  <c r="L159" i="2"/>
  <c r="G30" i="25"/>
  <c r="K159" i="2"/>
  <c r="F30" i="25"/>
  <c r="J159" i="2"/>
  <c r="E30" i="25"/>
  <c r="I159" i="2"/>
  <c r="D30" i="25"/>
  <c r="H159" i="2"/>
  <c r="B3" i="25"/>
  <c r="G61" i="68"/>
  <c r="A61" i="68"/>
  <c r="A29" i="68"/>
  <c r="G60" i="68"/>
  <c r="A60" i="68"/>
  <c r="A28" i="68"/>
  <c r="G59" i="68"/>
  <c r="A59" i="68"/>
  <c r="A27" i="68"/>
  <c r="G57" i="68"/>
  <c r="A57" i="68"/>
  <c r="A25" i="68"/>
  <c r="G56" i="68"/>
  <c r="A56" i="68"/>
  <c r="A24" i="68"/>
  <c r="G55" i="68"/>
  <c r="A55" i="68"/>
  <c r="A23" i="68"/>
  <c r="G53" i="68"/>
  <c r="A53" i="68"/>
  <c r="A21" i="68"/>
  <c r="G52" i="68"/>
  <c r="A52" i="68"/>
  <c r="A20" i="68"/>
  <c r="G51" i="68"/>
  <c r="A51" i="68"/>
  <c r="A19" i="68"/>
  <c r="G49" i="68"/>
  <c r="A49" i="68"/>
  <c r="A17" i="68"/>
  <c r="G48" i="68"/>
  <c r="A48" i="68"/>
  <c r="A16" i="68"/>
  <c r="G47" i="68"/>
  <c r="A47" i="68"/>
  <c r="A15" i="68"/>
  <c r="G46" i="68"/>
  <c r="A46" i="68"/>
  <c r="A14" i="68"/>
  <c r="G45" i="68"/>
  <c r="A45" i="68"/>
  <c r="A13" i="68"/>
  <c r="G44" i="68"/>
  <c r="A44" i="68"/>
  <c r="A12" i="68"/>
  <c r="G43" i="68"/>
  <c r="A43" i="68"/>
  <c r="A11" i="68"/>
  <c r="G41" i="68"/>
  <c r="A41" i="68"/>
  <c r="A9" i="68"/>
  <c r="G40" i="68"/>
  <c r="A40" i="68"/>
  <c r="A8" i="68"/>
  <c r="G39" i="68"/>
  <c r="A39" i="68"/>
  <c r="A7" i="68"/>
  <c r="G38" i="68"/>
  <c r="A38" i="68"/>
  <c r="A6" i="68"/>
  <c r="G37" i="68"/>
  <c r="A37" i="68"/>
  <c r="A5" i="68"/>
  <c r="G36" i="68"/>
  <c r="A36" i="68"/>
  <c r="A4" i="68"/>
  <c r="G35" i="68"/>
  <c r="A35" i="68"/>
  <c r="A3" i="68"/>
  <c r="Y29" i="68"/>
  <c r="B29" i="68"/>
  <c r="Y28" i="68"/>
  <c r="B28" i="68"/>
  <c r="Y27" i="68"/>
  <c r="B27" i="68"/>
  <c r="B26" i="68"/>
  <c r="Y25" i="68"/>
  <c r="B25" i="68"/>
  <c r="Y24" i="68"/>
  <c r="B24" i="68"/>
  <c r="Y23" i="68"/>
  <c r="B23" i="68"/>
  <c r="B22" i="68"/>
  <c r="Y21" i="68"/>
  <c r="B21" i="68"/>
  <c r="Y20" i="68"/>
  <c r="B20" i="68"/>
  <c r="Y19" i="68"/>
  <c r="B19" i="68"/>
  <c r="B18" i="68"/>
  <c r="Y17" i="68"/>
  <c r="B17" i="68"/>
  <c r="Y16" i="68"/>
  <c r="B16" i="68"/>
  <c r="Y15" i="68"/>
  <c r="B15" i="68"/>
  <c r="Y14" i="68"/>
  <c r="B14" i="68"/>
  <c r="Y13" i="68"/>
  <c r="B13" i="68"/>
  <c r="Y12" i="68"/>
  <c r="B12" i="68"/>
  <c r="Y11" i="68"/>
  <c r="B11" i="68"/>
  <c r="B10" i="68"/>
  <c r="Y9" i="68"/>
  <c r="B9" i="68"/>
  <c r="Y8" i="68"/>
  <c r="B8" i="68"/>
  <c r="Y7" i="68"/>
  <c r="B7" i="68"/>
  <c r="Y6" i="68"/>
  <c r="B6" i="68"/>
  <c r="Y5" i="68"/>
  <c r="B5" i="68"/>
  <c r="Y4" i="68"/>
  <c r="B4" i="68"/>
  <c r="X30" i="68"/>
  <c r="W30" i="68"/>
  <c r="V30" i="68"/>
  <c r="U30" i="68"/>
  <c r="Y160" i="2"/>
  <c r="T30" i="68"/>
  <c r="X160" i="2"/>
  <c r="S30" i="68"/>
  <c r="W160" i="2"/>
  <c r="R30" i="68"/>
  <c r="V160" i="2"/>
  <c r="Q30" i="68"/>
  <c r="U160" i="2"/>
  <c r="P30" i="68"/>
  <c r="T160" i="2"/>
  <c r="O30" i="68"/>
  <c r="S160" i="2"/>
  <c r="N30" i="68"/>
  <c r="R160" i="2"/>
  <c r="M30" i="68"/>
  <c r="Q160" i="2"/>
  <c r="L30" i="68"/>
  <c r="P160" i="2"/>
  <c r="K30" i="68"/>
  <c r="O160" i="2"/>
  <c r="J30" i="68"/>
  <c r="N160" i="2"/>
  <c r="I30" i="68"/>
  <c r="M160" i="2"/>
  <c r="H30" i="68"/>
  <c r="L160" i="2"/>
  <c r="G30" i="68"/>
  <c r="K160" i="2"/>
  <c r="F30" i="68"/>
  <c r="J160" i="2"/>
  <c r="E30" i="68"/>
  <c r="I160" i="2"/>
  <c r="D30" i="68"/>
  <c r="H160" i="2"/>
  <c r="B3" i="68"/>
  <c r="G61" i="149"/>
  <c r="A61" i="149"/>
  <c r="A29" i="149"/>
  <c r="G60" i="149"/>
  <c r="A60" i="149"/>
  <c r="A28" i="149"/>
  <c r="G59" i="149"/>
  <c r="A59" i="149"/>
  <c r="A27" i="149"/>
  <c r="G57" i="149"/>
  <c r="A57" i="149"/>
  <c r="A25" i="149"/>
  <c r="G56" i="149"/>
  <c r="A56" i="149"/>
  <c r="A24" i="149"/>
  <c r="G55" i="149"/>
  <c r="A55" i="149"/>
  <c r="A23" i="149"/>
  <c r="G53" i="149"/>
  <c r="A53" i="149"/>
  <c r="A21" i="149"/>
  <c r="G52" i="149"/>
  <c r="A52" i="149"/>
  <c r="A20" i="149"/>
  <c r="G51" i="149"/>
  <c r="A51" i="149"/>
  <c r="A19" i="149"/>
  <c r="G49" i="149"/>
  <c r="A49" i="149"/>
  <c r="A17" i="149"/>
  <c r="G48" i="149"/>
  <c r="A48" i="149"/>
  <c r="A16" i="149"/>
  <c r="G47" i="149"/>
  <c r="A47" i="149"/>
  <c r="A15" i="149"/>
  <c r="G46" i="149"/>
  <c r="A46" i="149"/>
  <c r="A14" i="149"/>
  <c r="G45" i="149"/>
  <c r="A45" i="149"/>
  <c r="A13" i="149"/>
  <c r="G44" i="149"/>
  <c r="A44" i="149"/>
  <c r="A12" i="149"/>
  <c r="G43" i="149"/>
  <c r="A43" i="149"/>
  <c r="A11" i="149"/>
  <c r="G41" i="149"/>
  <c r="A41" i="149"/>
  <c r="A9" i="149"/>
  <c r="G40" i="149"/>
  <c r="A40" i="149"/>
  <c r="A8" i="149"/>
  <c r="G39" i="149"/>
  <c r="A39" i="149"/>
  <c r="A7" i="149"/>
  <c r="G38" i="149"/>
  <c r="A38" i="149"/>
  <c r="A6" i="149"/>
  <c r="G37" i="149"/>
  <c r="A37" i="149"/>
  <c r="A5" i="149"/>
  <c r="G36" i="149"/>
  <c r="A36" i="149"/>
  <c r="A4" i="149"/>
  <c r="G35" i="149"/>
  <c r="A35" i="149"/>
  <c r="A3" i="149"/>
  <c r="Y29" i="149"/>
  <c r="B29" i="149"/>
  <c r="Y28" i="149"/>
  <c r="B28" i="149"/>
  <c r="Y27" i="149"/>
  <c r="B27" i="149"/>
  <c r="B26" i="149"/>
  <c r="Y25" i="149"/>
  <c r="B25" i="149"/>
  <c r="Y24" i="149"/>
  <c r="B24" i="149"/>
  <c r="Y23" i="149"/>
  <c r="B23" i="149"/>
  <c r="B22" i="149"/>
  <c r="Y21" i="149"/>
  <c r="B21" i="149"/>
  <c r="Y20" i="149"/>
  <c r="B20" i="149"/>
  <c r="Y19" i="149"/>
  <c r="B19" i="149"/>
  <c r="B18" i="149"/>
  <c r="Y17" i="149"/>
  <c r="B17" i="149"/>
  <c r="Y16" i="149"/>
  <c r="B16" i="149"/>
  <c r="Y15" i="149"/>
  <c r="B15" i="149"/>
  <c r="Y14" i="149"/>
  <c r="B14" i="149"/>
  <c r="Y13" i="149"/>
  <c r="B13" i="149"/>
  <c r="Y12" i="149"/>
  <c r="B12" i="149"/>
  <c r="Y11" i="149"/>
  <c r="B11" i="149"/>
  <c r="B10" i="149"/>
  <c r="Y9" i="149"/>
  <c r="B9" i="149"/>
  <c r="Y8" i="149"/>
  <c r="B8" i="149"/>
  <c r="Y7" i="149"/>
  <c r="B7" i="149"/>
  <c r="Y6" i="149"/>
  <c r="B6" i="149"/>
  <c r="Y5" i="149"/>
  <c r="B5" i="149"/>
  <c r="Y4" i="149"/>
  <c r="B4" i="149"/>
  <c r="X30" i="149"/>
  <c r="W30" i="149"/>
  <c r="V30" i="149"/>
  <c r="U30" i="149"/>
  <c r="Y158" i="2"/>
  <c r="T30" i="149"/>
  <c r="X158" i="2"/>
  <c r="S30" i="149"/>
  <c r="W158" i="2"/>
  <c r="R30" i="149"/>
  <c r="V158" i="2"/>
  <c r="Q30" i="149"/>
  <c r="U158" i="2"/>
  <c r="P30" i="149"/>
  <c r="T158" i="2"/>
  <c r="O30" i="149"/>
  <c r="S158" i="2"/>
  <c r="N30" i="149"/>
  <c r="R158" i="2"/>
  <c r="M30" i="149"/>
  <c r="Q158" i="2"/>
  <c r="L30" i="149"/>
  <c r="P158" i="2"/>
  <c r="K30" i="149"/>
  <c r="O158" i="2"/>
  <c r="J30" i="149"/>
  <c r="N158" i="2"/>
  <c r="I30" i="149"/>
  <c r="M158" i="2"/>
  <c r="H30" i="149"/>
  <c r="L158" i="2"/>
  <c r="G30" i="149"/>
  <c r="K158" i="2"/>
  <c r="F30" i="149"/>
  <c r="J158" i="2"/>
  <c r="E30" i="149"/>
  <c r="I158" i="2"/>
  <c r="D30" i="149"/>
  <c r="H158" i="2"/>
  <c r="B3" i="149"/>
  <c r="G61" i="69"/>
  <c r="A61" i="69"/>
  <c r="A29" i="69"/>
  <c r="G60" i="69"/>
  <c r="A60" i="69"/>
  <c r="A28" i="69"/>
  <c r="G59" i="69"/>
  <c r="A59" i="69"/>
  <c r="A27" i="69"/>
  <c r="G57" i="69"/>
  <c r="A57" i="69"/>
  <c r="A25" i="69"/>
  <c r="G56" i="69"/>
  <c r="A56" i="69"/>
  <c r="A24" i="69"/>
  <c r="G55" i="69"/>
  <c r="A55" i="69"/>
  <c r="A23" i="69"/>
  <c r="G53" i="69"/>
  <c r="A53" i="69"/>
  <c r="A21" i="69"/>
  <c r="G52" i="69"/>
  <c r="A52" i="69"/>
  <c r="A20" i="69"/>
  <c r="G51" i="69"/>
  <c r="A51" i="69"/>
  <c r="A19" i="69"/>
  <c r="G49" i="69"/>
  <c r="A49" i="69"/>
  <c r="A17" i="69"/>
  <c r="G48" i="69"/>
  <c r="A48" i="69"/>
  <c r="A16" i="69"/>
  <c r="G47" i="69"/>
  <c r="A47" i="69"/>
  <c r="A15" i="69"/>
  <c r="G46" i="69"/>
  <c r="A46" i="69"/>
  <c r="A14" i="69"/>
  <c r="G45" i="69"/>
  <c r="A45" i="69"/>
  <c r="A13" i="69"/>
  <c r="G44" i="69"/>
  <c r="A44" i="69"/>
  <c r="A12" i="69"/>
  <c r="G43" i="69"/>
  <c r="A43" i="69"/>
  <c r="A11" i="69"/>
  <c r="G41" i="69"/>
  <c r="A41" i="69"/>
  <c r="A9" i="69"/>
  <c r="G40" i="69"/>
  <c r="A40" i="69"/>
  <c r="A8" i="69"/>
  <c r="G39" i="69"/>
  <c r="A39" i="69"/>
  <c r="A7" i="69"/>
  <c r="G38" i="69"/>
  <c r="A38" i="69"/>
  <c r="A6" i="69"/>
  <c r="G37" i="69"/>
  <c r="A37" i="69"/>
  <c r="A5" i="69"/>
  <c r="G36" i="69"/>
  <c r="A36" i="69"/>
  <c r="A4" i="69"/>
  <c r="G35" i="69"/>
  <c r="A35" i="69"/>
  <c r="A3" i="69"/>
  <c r="Y29" i="69"/>
  <c r="B29" i="69"/>
  <c r="Y28" i="69"/>
  <c r="B28" i="69"/>
  <c r="Y27" i="69"/>
  <c r="B27" i="69"/>
  <c r="B26" i="69"/>
  <c r="Y25" i="69"/>
  <c r="B25" i="69"/>
  <c r="Y24" i="69"/>
  <c r="B24" i="69"/>
  <c r="Y23" i="69"/>
  <c r="B23" i="69"/>
  <c r="B22" i="69"/>
  <c r="Y21" i="69"/>
  <c r="B21" i="69"/>
  <c r="Y20" i="69"/>
  <c r="B20" i="69"/>
  <c r="Y19" i="69"/>
  <c r="B19" i="69"/>
  <c r="B18" i="69"/>
  <c r="Y17" i="69"/>
  <c r="B17" i="69"/>
  <c r="Y16" i="69"/>
  <c r="B16" i="69"/>
  <c r="Y15" i="69"/>
  <c r="B15" i="69"/>
  <c r="Y14" i="69"/>
  <c r="B14" i="69"/>
  <c r="Y13" i="69"/>
  <c r="B13" i="69"/>
  <c r="Y12" i="69"/>
  <c r="B12" i="69"/>
  <c r="Y11" i="69"/>
  <c r="B11" i="69"/>
  <c r="B10" i="69"/>
  <c r="Y9" i="69"/>
  <c r="B9" i="69"/>
  <c r="Y8" i="69"/>
  <c r="B8" i="69"/>
  <c r="Y7" i="69"/>
  <c r="B7" i="69"/>
  <c r="Y6" i="69"/>
  <c r="B6" i="69"/>
  <c r="Y5" i="69"/>
  <c r="B5" i="69"/>
  <c r="Y4" i="69"/>
  <c r="B4" i="69"/>
  <c r="X30" i="69"/>
  <c r="W30" i="69"/>
  <c r="V30" i="69"/>
  <c r="U30" i="69"/>
  <c r="Y157" i="2"/>
  <c r="T30" i="69"/>
  <c r="X157" i="2"/>
  <c r="S30" i="69"/>
  <c r="W157" i="2"/>
  <c r="R30" i="69"/>
  <c r="V157" i="2"/>
  <c r="Q30" i="69"/>
  <c r="U157" i="2"/>
  <c r="P30" i="69"/>
  <c r="T157" i="2"/>
  <c r="O30" i="69"/>
  <c r="S157" i="2"/>
  <c r="N30" i="69"/>
  <c r="R157" i="2"/>
  <c r="M30" i="69"/>
  <c r="Q157" i="2"/>
  <c r="L30" i="69"/>
  <c r="P157" i="2"/>
  <c r="K30" i="69"/>
  <c r="O157" i="2"/>
  <c r="J30" i="69"/>
  <c r="N157" i="2"/>
  <c r="I30" i="69"/>
  <c r="M157" i="2"/>
  <c r="H30" i="69"/>
  <c r="L157" i="2"/>
  <c r="G30" i="69"/>
  <c r="K157" i="2"/>
  <c r="F30" i="69"/>
  <c r="J157" i="2"/>
  <c r="E30" i="69"/>
  <c r="I157" i="2"/>
  <c r="D30" i="69"/>
  <c r="H157" i="2"/>
  <c r="B3" i="69"/>
  <c r="G61" i="26"/>
  <c r="A61" i="26"/>
  <c r="A29" i="26"/>
  <c r="G60" i="26"/>
  <c r="A60" i="26"/>
  <c r="A28" i="26"/>
  <c r="G59" i="26"/>
  <c r="A59" i="26"/>
  <c r="A27" i="26"/>
  <c r="G57" i="26"/>
  <c r="A57" i="26"/>
  <c r="A25" i="26"/>
  <c r="G56" i="26"/>
  <c r="A56" i="26"/>
  <c r="A24" i="26"/>
  <c r="G55" i="26"/>
  <c r="A55" i="26"/>
  <c r="A23" i="26"/>
  <c r="G53" i="26"/>
  <c r="A53" i="26"/>
  <c r="A21" i="26"/>
  <c r="G52" i="26"/>
  <c r="A52" i="26"/>
  <c r="A20" i="26"/>
  <c r="G51" i="26"/>
  <c r="A51" i="26"/>
  <c r="A19" i="26"/>
  <c r="G49" i="26"/>
  <c r="A49" i="26"/>
  <c r="A17" i="26"/>
  <c r="G48" i="26"/>
  <c r="A48" i="26"/>
  <c r="A16" i="26"/>
  <c r="G47" i="26"/>
  <c r="A47" i="26"/>
  <c r="A15" i="26"/>
  <c r="G46" i="26"/>
  <c r="A46" i="26"/>
  <c r="A14" i="26"/>
  <c r="G45" i="26"/>
  <c r="A45" i="26"/>
  <c r="A13" i="26"/>
  <c r="G44" i="26"/>
  <c r="A44" i="26"/>
  <c r="A12" i="26"/>
  <c r="G43" i="26"/>
  <c r="A43" i="26"/>
  <c r="A11" i="26"/>
  <c r="G41" i="26"/>
  <c r="A41" i="26"/>
  <c r="A9" i="26"/>
  <c r="G40" i="26"/>
  <c r="A40" i="26"/>
  <c r="A8" i="26"/>
  <c r="G39" i="26"/>
  <c r="A39" i="26"/>
  <c r="A7" i="26"/>
  <c r="G38" i="26"/>
  <c r="A38" i="26"/>
  <c r="A6" i="26"/>
  <c r="G37" i="26"/>
  <c r="A37" i="26"/>
  <c r="A5" i="26"/>
  <c r="G36" i="26"/>
  <c r="A36" i="26"/>
  <c r="A4" i="26"/>
  <c r="G35" i="26"/>
  <c r="A35" i="26"/>
  <c r="A3" i="26"/>
  <c r="Y29" i="26"/>
  <c r="B29" i="26"/>
  <c r="Y28" i="26"/>
  <c r="B28" i="26"/>
  <c r="Y27" i="26"/>
  <c r="B27" i="26"/>
  <c r="B26" i="26"/>
  <c r="Y25" i="26"/>
  <c r="B25" i="26"/>
  <c r="Y24" i="26"/>
  <c r="B24" i="26"/>
  <c r="Y23" i="26"/>
  <c r="B23" i="26"/>
  <c r="B22" i="26"/>
  <c r="Y21" i="26"/>
  <c r="B21" i="26"/>
  <c r="Y20" i="26"/>
  <c r="B20" i="26"/>
  <c r="Y19" i="26"/>
  <c r="B19" i="26"/>
  <c r="B18" i="26"/>
  <c r="Y17" i="26"/>
  <c r="B17" i="26"/>
  <c r="Y16" i="26"/>
  <c r="B16" i="26"/>
  <c r="Y15" i="26"/>
  <c r="B15" i="26"/>
  <c r="Y14" i="26"/>
  <c r="B14" i="26"/>
  <c r="Y13" i="26"/>
  <c r="B13" i="26"/>
  <c r="Y12" i="26"/>
  <c r="B12" i="26"/>
  <c r="Y11" i="26"/>
  <c r="B11" i="26"/>
  <c r="B10" i="26"/>
  <c r="Y9" i="26"/>
  <c r="B9" i="26"/>
  <c r="Y8" i="26"/>
  <c r="B8" i="26"/>
  <c r="Y7" i="26"/>
  <c r="B7" i="26"/>
  <c r="Y6" i="26"/>
  <c r="B6" i="26"/>
  <c r="Y5" i="26"/>
  <c r="B5" i="26"/>
  <c r="Y4" i="26"/>
  <c r="B4" i="26"/>
  <c r="X30" i="26"/>
  <c r="W30" i="26"/>
  <c r="V30" i="26"/>
  <c r="U30" i="26"/>
  <c r="Y156" i="2"/>
  <c r="T30" i="26"/>
  <c r="X156" i="2"/>
  <c r="S30" i="26"/>
  <c r="W156" i="2"/>
  <c r="R30" i="26"/>
  <c r="V156" i="2"/>
  <c r="Q30" i="26"/>
  <c r="U156" i="2"/>
  <c r="P30" i="26"/>
  <c r="T156" i="2"/>
  <c r="O30" i="26"/>
  <c r="S156" i="2"/>
  <c r="N30" i="26"/>
  <c r="R156" i="2"/>
  <c r="M30" i="26"/>
  <c r="Q156" i="2"/>
  <c r="L30" i="26"/>
  <c r="P156" i="2"/>
  <c r="K30" i="26"/>
  <c r="O156" i="2"/>
  <c r="J30" i="26"/>
  <c r="N156" i="2"/>
  <c r="I30" i="26"/>
  <c r="M156" i="2"/>
  <c r="H30" i="26"/>
  <c r="L156" i="2"/>
  <c r="G30" i="26"/>
  <c r="K156" i="2"/>
  <c r="F30" i="26"/>
  <c r="J156" i="2"/>
  <c r="E30" i="26"/>
  <c r="I156" i="2"/>
  <c r="D30" i="26"/>
  <c r="H156" i="2"/>
  <c r="B3" i="26"/>
  <c r="G61" i="99"/>
  <c r="A61" i="99"/>
  <c r="A29" i="99"/>
  <c r="G60" i="99"/>
  <c r="A60" i="99"/>
  <c r="A28" i="99"/>
  <c r="G59" i="99"/>
  <c r="A59" i="99"/>
  <c r="A27" i="99"/>
  <c r="G57" i="99"/>
  <c r="A57" i="99"/>
  <c r="A25" i="99"/>
  <c r="G56" i="99"/>
  <c r="A56" i="99"/>
  <c r="A24" i="99"/>
  <c r="G55" i="99"/>
  <c r="A55" i="99"/>
  <c r="A23" i="99"/>
  <c r="G53" i="99"/>
  <c r="A53" i="99"/>
  <c r="A21" i="99"/>
  <c r="G52" i="99"/>
  <c r="A52" i="99"/>
  <c r="A20" i="99"/>
  <c r="G51" i="99"/>
  <c r="A51" i="99"/>
  <c r="A19" i="99"/>
  <c r="G49" i="99"/>
  <c r="A49" i="99"/>
  <c r="A17" i="99"/>
  <c r="G48" i="99"/>
  <c r="A48" i="99"/>
  <c r="A16" i="99"/>
  <c r="G47" i="99"/>
  <c r="A47" i="99"/>
  <c r="A15" i="99"/>
  <c r="G46" i="99"/>
  <c r="A46" i="99"/>
  <c r="A14" i="99"/>
  <c r="G45" i="99"/>
  <c r="A45" i="99"/>
  <c r="A13" i="99"/>
  <c r="G44" i="99"/>
  <c r="A44" i="99"/>
  <c r="A12" i="99"/>
  <c r="G43" i="99"/>
  <c r="A43" i="99"/>
  <c r="A11" i="99"/>
  <c r="G41" i="99"/>
  <c r="A41" i="99"/>
  <c r="A9" i="99"/>
  <c r="G40" i="99"/>
  <c r="A40" i="99"/>
  <c r="A8" i="99"/>
  <c r="G39" i="99"/>
  <c r="A39" i="99"/>
  <c r="A7" i="99"/>
  <c r="G38" i="99"/>
  <c r="A38" i="99"/>
  <c r="A6" i="99"/>
  <c r="G37" i="99"/>
  <c r="A37" i="99"/>
  <c r="A5" i="99"/>
  <c r="G36" i="99"/>
  <c r="A36" i="99"/>
  <c r="A4" i="99"/>
  <c r="G35" i="99"/>
  <c r="A35" i="99"/>
  <c r="A3" i="99"/>
  <c r="Y29" i="99"/>
  <c r="B29" i="99"/>
  <c r="Y28" i="99"/>
  <c r="B28" i="99"/>
  <c r="Y27" i="99"/>
  <c r="B27" i="99"/>
  <c r="B26" i="99"/>
  <c r="Y25" i="99"/>
  <c r="B25" i="99"/>
  <c r="Y24" i="99"/>
  <c r="B24" i="99"/>
  <c r="Y23" i="99"/>
  <c r="B23" i="99"/>
  <c r="B22" i="99"/>
  <c r="Y21" i="99"/>
  <c r="B21" i="99"/>
  <c r="Y20" i="99"/>
  <c r="B20" i="99"/>
  <c r="Y19" i="99"/>
  <c r="B19" i="99"/>
  <c r="B18" i="99"/>
  <c r="Y17" i="99"/>
  <c r="B17" i="99"/>
  <c r="Y16" i="99"/>
  <c r="B16" i="99"/>
  <c r="Y15" i="99"/>
  <c r="B15" i="99"/>
  <c r="Y14" i="99"/>
  <c r="B14" i="99"/>
  <c r="Y13" i="99"/>
  <c r="B13" i="99"/>
  <c r="Y12" i="99"/>
  <c r="B12" i="99"/>
  <c r="Y11" i="99"/>
  <c r="B11" i="99"/>
  <c r="B10" i="99"/>
  <c r="Y9" i="99"/>
  <c r="B9" i="99"/>
  <c r="Y8" i="99"/>
  <c r="B8" i="99"/>
  <c r="Y7" i="99"/>
  <c r="B7" i="99"/>
  <c r="Y6" i="99"/>
  <c r="B6" i="99"/>
  <c r="Y5" i="99"/>
  <c r="B5" i="99"/>
  <c r="Y4" i="99"/>
  <c r="B4" i="99"/>
  <c r="X30" i="99"/>
  <c r="W30" i="99"/>
  <c r="V30" i="99"/>
  <c r="U30" i="99"/>
  <c r="Y155" i="2"/>
  <c r="T30" i="99"/>
  <c r="X155" i="2"/>
  <c r="S30" i="99"/>
  <c r="W155" i="2"/>
  <c r="R30" i="99"/>
  <c r="V155" i="2"/>
  <c r="Q30" i="99"/>
  <c r="U155" i="2"/>
  <c r="P30" i="99"/>
  <c r="T155" i="2"/>
  <c r="O30" i="99"/>
  <c r="S155" i="2"/>
  <c r="N30" i="99"/>
  <c r="R155" i="2"/>
  <c r="M30" i="99"/>
  <c r="Q155" i="2"/>
  <c r="L30" i="99"/>
  <c r="P155" i="2"/>
  <c r="K30" i="99"/>
  <c r="O155" i="2"/>
  <c r="J30" i="99"/>
  <c r="N155" i="2"/>
  <c r="I30" i="99"/>
  <c r="M155" i="2"/>
  <c r="H30" i="99"/>
  <c r="L155" i="2"/>
  <c r="G30" i="99"/>
  <c r="K155" i="2"/>
  <c r="F30" i="99"/>
  <c r="J155" i="2"/>
  <c r="E30" i="99"/>
  <c r="I155" i="2"/>
  <c r="D30" i="99"/>
  <c r="H155" i="2"/>
  <c r="B3" i="99"/>
  <c r="G61" i="71"/>
  <c r="A61" i="71"/>
  <c r="A29" i="71"/>
  <c r="G60" i="71"/>
  <c r="A60" i="71"/>
  <c r="A28" i="71"/>
  <c r="G59" i="71"/>
  <c r="A59" i="71"/>
  <c r="A27" i="71"/>
  <c r="G57" i="71"/>
  <c r="A57" i="71"/>
  <c r="A25" i="71"/>
  <c r="G56" i="71"/>
  <c r="A56" i="71"/>
  <c r="A24" i="71"/>
  <c r="G55" i="71"/>
  <c r="A55" i="71"/>
  <c r="A23" i="71"/>
  <c r="G53" i="71"/>
  <c r="A53" i="71"/>
  <c r="A21" i="71"/>
  <c r="G52" i="71"/>
  <c r="A52" i="71"/>
  <c r="A20" i="71"/>
  <c r="G51" i="71"/>
  <c r="A51" i="71"/>
  <c r="A19" i="71"/>
  <c r="G49" i="71"/>
  <c r="A49" i="71"/>
  <c r="A17" i="71"/>
  <c r="G48" i="71"/>
  <c r="A48" i="71"/>
  <c r="A16" i="71"/>
  <c r="G47" i="71"/>
  <c r="A47" i="71"/>
  <c r="A15" i="71"/>
  <c r="G46" i="71"/>
  <c r="A46" i="71"/>
  <c r="A14" i="71"/>
  <c r="G45" i="71"/>
  <c r="A45" i="71"/>
  <c r="A13" i="71"/>
  <c r="G44" i="71"/>
  <c r="A44" i="71"/>
  <c r="A12" i="71"/>
  <c r="G43" i="71"/>
  <c r="A43" i="71"/>
  <c r="A11" i="71"/>
  <c r="G41" i="71"/>
  <c r="A41" i="71"/>
  <c r="A9" i="71"/>
  <c r="G40" i="71"/>
  <c r="A40" i="71"/>
  <c r="A8" i="71"/>
  <c r="G39" i="71"/>
  <c r="A39" i="71"/>
  <c r="A7" i="71"/>
  <c r="G38" i="71"/>
  <c r="A38" i="71"/>
  <c r="A6" i="71"/>
  <c r="G37" i="71"/>
  <c r="A37" i="71"/>
  <c r="A5" i="71"/>
  <c r="G36" i="71"/>
  <c r="A36" i="71"/>
  <c r="A4" i="71"/>
  <c r="G35" i="71"/>
  <c r="A35" i="71"/>
  <c r="A3" i="71"/>
  <c r="Y29" i="71"/>
  <c r="B29" i="71"/>
  <c r="Y28" i="71"/>
  <c r="B28" i="71"/>
  <c r="Y27" i="71"/>
  <c r="B27" i="71"/>
  <c r="B26" i="71"/>
  <c r="Y25" i="71"/>
  <c r="B25" i="71"/>
  <c r="Y24" i="71"/>
  <c r="B24" i="71"/>
  <c r="Y23" i="71"/>
  <c r="B23" i="71"/>
  <c r="B22" i="71"/>
  <c r="Y21" i="71"/>
  <c r="B21" i="71"/>
  <c r="Y20" i="71"/>
  <c r="B20" i="71"/>
  <c r="Y19" i="71"/>
  <c r="B19" i="71"/>
  <c r="B18" i="71"/>
  <c r="Y17" i="71"/>
  <c r="B17" i="71"/>
  <c r="Y16" i="71"/>
  <c r="B16" i="71"/>
  <c r="Y15" i="71"/>
  <c r="B15" i="71"/>
  <c r="Y14" i="71"/>
  <c r="B14" i="71"/>
  <c r="Y13" i="71"/>
  <c r="B13" i="71"/>
  <c r="Y12" i="71"/>
  <c r="B12" i="71"/>
  <c r="Y11" i="71"/>
  <c r="B11" i="71"/>
  <c r="B10" i="71"/>
  <c r="Y9" i="71"/>
  <c r="B9" i="71"/>
  <c r="Y8" i="71"/>
  <c r="B8" i="71"/>
  <c r="Y7" i="71"/>
  <c r="B7" i="71"/>
  <c r="Y6" i="71"/>
  <c r="B6" i="71"/>
  <c r="Y5" i="71"/>
  <c r="B5" i="71"/>
  <c r="Y4" i="71"/>
  <c r="B4" i="71"/>
  <c r="X30" i="71"/>
  <c r="W30" i="71"/>
  <c r="V30" i="71"/>
  <c r="U30" i="71"/>
  <c r="Y152" i="2"/>
  <c r="T30" i="71"/>
  <c r="X152" i="2"/>
  <c r="S30" i="71"/>
  <c r="W152" i="2"/>
  <c r="R30" i="71"/>
  <c r="V152" i="2"/>
  <c r="Q30" i="71"/>
  <c r="U152" i="2"/>
  <c r="P30" i="71"/>
  <c r="T152" i="2"/>
  <c r="O30" i="71"/>
  <c r="S152" i="2"/>
  <c r="N30" i="71"/>
  <c r="R152" i="2"/>
  <c r="M30" i="71"/>
  <c r="Q152" i="2"/>
  <c r="L30" i="71"/>
  <c r="P152" i="2"/>
  <c r="K30" i="71"/>
  <c r="O152" i="2"/>
  <c r="J30" i="71"/>
  <c r="N152" i="2"/>
  <c r="I30" i="71"/>
  <c r="M152" i="2"/>
  <c r="H30" i="71"/>
  <c r="L152" i="2"/>
  <c r="G30" i="71"/>
  <c r="K152" i="2"/>
  <c r="F30" i="71"/>
  <c r="J152" i="2"/>
  <c r="E30" i="71"/>
  <c r="I152" i="2"/>
  <c r="D30" i="71"/>
  <c r="H152" i="2"/>
  <c r="B3" i="71"/>
  <c r="G61" i="63"/>
  <c r="A61" i="63"/>
  <c r="A29" i="63"/>
  <c r="G60" i="63"/>
  <c r="A60" i="63"/>
  <c r="A28" i="63"/>
  <c r="G59" i="63"/>
  <c r="A59" i="63"/>
  <c r="A27" i="63"/>
  <c r="G57" i="63"/>
  <c r="A57" i="63"/>
  <c r="A25" i="63"/>
  <c r="G56" i="63"/>
  <c r="A56" i="63"/>
  <c r="A24" i="63"/>
  <c r="G55" i="63"/>
  <c r="A55" i="63"/>
  <c r="A23" i="63"/>
  <c r="G53" i="63"/>
  <c r="A53" i="63"/>
  <c r="A21" i="63"/>
  <c r="G52" i="63"/>
  <c r="A52" i="63"/>
  <c r="A20" i="63"/>
  <c r="G51" i="63"/>
  <c r="A51" i="63"/>
  <c r="A19" i="63"/>
  <c r="G49" i="63"/>
  <c r="A49" i="63"/>
  <c r="A17" i="63"/>
  <c r="G48" i="63"/>
  <c r="A48" i="63"/>
  <c r="A16" i="63"/>
  <c r="G47" i="63"/>
  <c r="A47" i="63"/>
  <c r="A15" i="63"/>
  <c r="G46" i="63"/>
  <c r="A46" i="63"/>
  <c r="A14" i="63"/>
  <c r="G45" i="63"/>
  <c r="A45" i="63"/>
  <c r="A13" i="63"/>
  <c r="G44" i="63"/>
  <c r="A44" i="63"/>
  <c r="A12" i="63"/>
  <c r="G43" i="63"/>
  <c r="A43" i="63"/>
  <c r="A11" i="63"/>
  <c r="G41" i="63"/>
  <c r="A41" i="63"/>
  <c r="A9" i="63"/>
  <c r="G40" i="63"/>
  <c r="A40" i="63"/>
  <c r="A8" i="63"/>
  <c r="G39" i="63"/>
  <c r="A39" i="63"/>
  <c r="A7" i="63"/>
  <c r="G38" i="63"/>
  <c r="A38" i="63"/>
  <c r="A6" i="63"/>
  <c r="G37" i="63"/>
  <c r="A37" i="63"/>
  <c r="A5" i="63"/>
  <c r="G36" i="63"/>
  <c r="A36" i="63"/>
  <c r="A4" i="63"/>
  <c r="G35" i="63"/>
  <c r="A35" i="63"/>
  <c r="A3" i="63"/>
  <c r="Y29" i="63"/>
  <c r="B29" i="63"/>
  <c r="Y28" i="63"/>
  <c r="B28" i="63"/>
  <c r="Y27" i="63"/>
  <c r="B27" i="63"/>
  <c r="B26" i="63"/>
  <c r="Y25" i="63"/>
  <c r="B25" i="63"/>
  <c r="Y24" i="63"/>
  <c r="B24" i="63"/>
  <c r="Y23" i="63"/>
  <c r="B23" i="63"/>
  <c r="B22" i="63"/>
  <c r="Y21" i="63"/>
  <c r="B21" i="63"/>
  <c r="Y20" i="63"/>
  <c r="B20" i="63"/>
  <c r="Y19" i="63"/>
  <c r="B19" i="63"/>
  <c r="B18" i="63"/>
  <c r="Y17" i="63"/>
  <c r="B17" i="63"/>
  <c r="Y16" i="63"/>
  <c r="B16" i="63"/>
  <c r="Y15" i="63"/>
  <c r="B15" i="63"/>
  <c r="Y14" i="63"/>
  <c r="B14" i="63"/>
  <c r="Y13" i="63"/>
  <c r="B13" i="63"/>
  <c r="Y12" i="63"/>
  <c r="B12" i="63"/>
  <c r="Y11" i="63"/>
  <c r="B11" i="63"/>
  <c r="B10" i="63"/>
  <c r="Y9" i="63"/>
  <c r="B9" i="63"/>
  <c r="Y8" i="63"/>
  <c r="B8" i="63"/>
  <c r="Y7" i="63"/>
  <c r="B7" i="63"/>
  <c r="Y6" i="63"/>
  <c r="B6" i="63"/>
  <c r="Y5" i="63"/>
  <c r="B5" i="63"/>
  <c r="Y4" i="63"/>
  <c r="B4" i="63"/>
  <c r="X30" i="63"/>
  <c r="W30" i="63"/>
  <c r="V30" i="63"/>
  <c r="U30" i="63"/>
  <c r="Y151" i="2"/>
  <c r="T30" i="63"/>
  <c r="X151" i="2"/>
  <c r="S30" i="63"/>
  <c r="W151" i="2"/>
  <c r="R30" i="63"/>
  <c r="V151" i="2"/>
  <c r="Q30" i="63"/>
  <c r="U151" i="2"/>
  <c r="P30" i="63"/>
  <c r="T151" i="2"/>
  <c r="O30" i="63"/>
  <c r="S151" i="2"/>
  <c r="N30" i="63"/>
  <c r="R151" i="2"/>
  <c r="M30" i="63"/>
  <c r="Q151" i="2"/>
  <c r="L30" i="63"/>
  <c r="P151" i="2"/>
  <c r="K30" i="63"/>
  <c r="O151" i="2"/>
  <c r="J30" i="63"/>
  <c r="N151" i="2"/>
  <c r="I30" i="63"/>
  <c r="M151" i="2"/>
  <c r="H30" i="63"/>
  <c r="L151" i="2"/>
  <c r="G30" i="63"/>
  <c r="K151" i="2"/>
  <c r="F30" i="63"/>
  <c r="J151" i="2"/>
  <c r="E30" i="63"/>
  <c r="I151" i="2"/>
  <c r="D30" i="63"/>
  <c r="H151" i="2"/>
  <c r="B3" i="63"/>
  <c r="G61" i="70"/>
  <c r="A61" i="70"/>
  <c r="A29" i="70"/>
  <c r="G60" i="70"/>
  <c r="A60" i="70"/>
  <c r="A28" i="70"/>
  <c r="G59" i="70"/>
  <c r="A59" i="70"/>
  <c r="A27" i="70"/>
  <c r="G57" i="70"/>
  <c r="A57" i="70"/>
  <c r="A25" i="70"/>
  <c r="G56" i="70"/>
  <c r="A56" i="70"/>
  <c r="A24" i="70"/>
  <c r="G55" i="70"/>
  <c r="A55" i="70"/>
  <c r="A23" i="70"/>
  <c r="G53" i="70"/>
  <c r="A53" i="70"/>
  <c r="A21" i="70"/>
  <c r="G52" i="70"/>
  <c r="A52" i="70"/>
  <c r="A20" i="70"/>
  <c r="G51" i="70"/>
  <c r="A51" i="70"/>
  <c r="A19" i="70"/>
  <c r="G49" i="70"/>
  <c r="A49" i="70"/>
  <c r="A17" i="70"/>
  <c r="G48" i="70"/>
  <c r="A48" i="70"/>
  <c r="A16" i="70"/>
  <c r="G47" i="70"/>
  <c r="A47" i="70"/>
  <c r="A15" i="70"/>
  <c r="G46" i="70"/>
  <c r="A46" i="70"/>
  <c r="A14" i="70"/>
  <c r="G45" i="70"/>
  <c r="A45" i="70"/>
  <c r="A13" i="70"/>
  <c r="G44" i="70"/>
  <c r="A44" i="70"/>
  <c r="A12" i="70"/>
  <c r="G43" i="70"/>
  <c r="A43" i="70"/>
  <c r="A11" i="70"/>
  <c r="G41" i="70"/>
  <c r="A41" i="70"/>
  <c r="A9" i="70"/>
  <c r="G40" i="70"/>
  <c r="A40" i="70"/>
  <c r="A8" i="70"/>
  <c r="G39" i="70"/>
  <c r="A39" i="70"/>
  <c r="A7" i="70"/>
  <c r="G38" i="70"/>
  <c r="A38" i="70"/>
  <c r="A6" i="70"/>
  <c r="G37" i="70"/>
  <c r="A37" i="70"/>
  <c r="A5" i="70"/>
  <c r="G36" i="70"/>
  <c r="A36" i="70"/>
  <c r="A4" i="70"/>
  <c r="G35" i="70"/>
  <c r="A35" i="70"/>
  <c r="A3" i="70"/>
  <c r="Y29" i="70"/>
  <c r="B29" i="70"/>
  <c r="Y28" i="70"/>
  <c r="B28" i="70"/>
  <c r="Y27" i="70"/>
  <c r="B27" i="70"/>
  <c r="B26" i="70"/>
  <c r="Y25" i="70"/>
  <c r="B25" i="70"/>
  <c r="Y24" i="70"/>
  <c r="B24" i="70"/>
  <c r="Y23" i="70"/>
  <c r="B23" i="70"/>
  <c r="B22" i="70"/>
  <c r="Y21" i="70"/>
  <c r="B21" i="70"/>
  <c r="Y20" i="70"/>
  <c r="B20" i="70"/>
  <c r="Y19" i="70"/>
  <c r="B19" i="70"/>
  <c r="B18" i="70"/>
  <c r="Y17" i="70"/>
  <c r="B17" i="70"/>
  <c r="Y16" i="70"/>
  <c r="B16" i="70"/>
  <c r="Y15" i="70"/>
  <c r="B15" i="70"/>
  <c r="Y14" i="70"/>
  <c r="B14" i="70"/>
  <c r="Y13" i="70"/>
  <c r="B13" i="70"/>
  <c r="Y12" i="70"/>
  <c r="B12" i="70"/>
  <c r="Y11" i="70"/>
  <c r="B11" i="70"/>
  <c r="B10" i="70"/>
  <c r="Y9" i="70"/>
  <c r="B9" i="70"/>
  <c r="Y8" i="70"/>
  <c r="B8" i="70"/>
  <c r="Y7" i="70"/>
  <c r="B7" i="70"/>
  <c r="Y6" i="70"/>
  <c r="B6" i="70"/>
  <c r="Y5" i="70"/>
  <c r="B5" i="70"/>
  <c r="Y4" i="70"/>
  <c r="B4" i="70"/>
  <c r="X30" i="70"/>
  <c r="W30" i="70"/>
  <c r="V30" i="70"/>
  <c r="U30" i="70"/>
  <c r="Y154" i="2"/>
  <c r="T30" i="70"/>
  <c r="X154" i="2"/>
  <c r="S30" i="70"/>
  <c r="W154" i="2"/>
  <c r="R30" i="70"/>
  <c r="V154" i="2"/>
  <c r="Q30" i="70"/>
  <c r="U154" i="2"/>
  <c r="P30" i="70"/>
  <c r="T154" i="2"/>
  <c r="O30" i="70"/>
  <c r="S154" i="2"/>
  <c r="N30" i="70"/>
  <c r="R154" i="2"/>
  <c r="M30" i="70"/>
  <c r="Q154" i="2"/>
  <c r="L30" i="70"/>
  <c r="P154" i="2"/>
  <c r="K30" i="70"/>
  <c r="O154" i="2"/>
  <c r="J30" i="70"/>
  <c r="N154" i="2"/>
  <c r="I30" i="70"/>
  <c r="M154" i="2"/>
  <c r="H30" i="70"/>
  <c r="L154" i="2"/>
  <c r="G30" i="70"/>
  <c r="K154" i="2"/>
  <c r="F30" i="70"/>
  <c r="J154" i="2"/>
  <c r="E30" i="70"/>
  <c r="I154" i="2"/>
  <c r="D30" i="70"/>
  <c r="H154" i="2"/>
  <c r="B3" i="70"/>
  <c r="G61" i="62"/>
  <c r="A61" i="62"/>
  <c r="A29" i="62"/>
  <c r="G60" i="62"/>
  <c r="A60" i="62"/>
  <c r="A28" i="62"/>
  <c r="G59" i="62"/>
  <c r="A59" i="62"/>
  <c r="A27" i="62"/>
  <c r="G57" i="62"/>
  <c r="A57" i="62"/>
  <c r="A25" i="62"/>
  <c r="G56" i="62"/>
  <c r="A56" i="62"/>
  <c r="A24" i="62"/>
  <c r="G55" i="62"/>
  <c r="A55" i="62"/>
  <c r="A23" i="62"/>
  <c r="G53" i="62"/>
  <c r="A53" i="62"/>
  <c r="A21" i="62"/>
  <c r="G52" i="62"/>
  <c r="A52" i="62"/>
  <c r="A20" i="62"/>
  <c r="G51" i="62"/>
  <c r="A51" i="62"/>
  <c r="A19" i="62"/>
  <c r="G49" i="62"/>
  <c r="A49" i="62"/>
  <c r="A17" i="62"/>
  <c r="G48" i="62"/>
  <c r="A48" i="62"/>
  <c r="A16" i="62"/>
  <c r="G47" i="62"/>
  <c r="A47" i="62"/>
  <c r="A15" i="62"/>
  <c r="G46" i="62"/>
  <c r="A46" i="62"/>
  <c r="A14" i="62"/>
  <c r="G45" i="62"/>
  <c r="A45" i="62"/>
  <c r="A13" i="62"/>
  <c r="G44" i="62"/>
  <c r="A44" i="62"/>
  <c r="A12" i="62"/>
  <c r="G43" i="62"/>
  <c r="A43" i="62"/>
  <c r="A11" i="62"/>
  <c r="G41" i="62"/>
  <c r="A41" i="62"/>
  <c r="A9" i="62"/>
  <c r="G40" i="62"/>
  <c r="A40" i="62"/>
  <c r="A8" i="62"/>
  <c r="G39" i="62"/>
  <c r="A39" i="62"/>
  <c r="A7" i="62"/>
  <c r="G38" i="62"/>
  <c r="A38" i="62"/>
  <c r="A6" i="62"/>
  <c r="G37" i="62"/>
  <c r="A37" i="62"/>
  <c r="A5" i="62"/>
  <c r="G36" i="62"/>
  <c r="A36" i="62"/>
  <c r="A4" i="62"/>
  <c r="G35" i="62"/>
  <c r="A35" i="62"/>
  <c r="A3" i="62"/>
  <c r="Y29" i="62"/>
  <c r="B29" i="62"/>
  <c r="Y28" i="62"/>
  <c r="B28" i="62"/>
  <c r="Y27" i="62"/>
  <c r="B27" i="62"/>
  <c r="B26" i="62"/>
  <c r="Y25" i="62"/>
  <c r="B25" i="62"/>
  <c r="Y24" i="62"/>
  <c r="B24" i="62"/>
  <c r="Y23" i="62"/>
  <c r="B23" i="62"/>
  <c r="B22" i="62"/>
  <c r="Y21" i="62"/>
  <c r="B21" i="62"/>
  <c r="Y20" i="62"/>
  <c r="B20" i="62"/>
  <c r="Y19" i="62"/>
  <c r="B19" i="62"/>
  <c r="B18" i="62"/>
  <c r="Y17" i="62"/>
  <c r="B17" i="62"/>
  <c r="Y16" i="62"/>
  <c r="B16" i="62"/>
  <c r="Y15" i="62"/>
  <c r="B15" i="62"/>
  <c r="Y14" i="62"/>
  <c r="B14" i="62"/>
  <c r="Y13" i="62"/>
  <c r="B13" i="62"/>
  <c r="Y12" i="62"/>
  <c r="B12" i="62"/>
  <c r="Y11" i="62"/>
  <c r="B11" i="62"/>
  <c r="B10" i="62"/>
  <c r="Y9" i="62"/>
  <c r="B9" i="62"/>
  <c r="Y8" i="62"/>
  <c r="B8" i="62"/>
  <c r="Y7" i="62"/>
  <c r="B7" i="62"/>
  <c r="Y6" i="62"/>
  <c r="B6" i="62"/>
  <c r="Y5" i="62"/>
  <c r="B5" i="62"/>
  <c r="Y4" i="62"/>
  <c r="B4" i="62"/>
  <c r="X30" i="62"/>
  <c r="W30" i="62"/>
  <c r="V30" i="62"/>
  <c r="U30" i="62"/>
  <c r="Y153" i="2"/>
  <c r="T30" i="62"/>
  <c r="X153" i="2"/>
  <c r="S30" i="62"/>
  <c r="W153" i="2"/>
  <c r="R30" i="62"/>
  <c r="V153" i="2"/>
  <c r="Q30" i="62"/>
  <c r="U153" i="2"/>
  <c r="P30" i="62"/>
  <c r="T153" i="2"/>
  <c r="O30" i="62"/>
  <c r="S153" i="2"/>
  <c r="N30" i="62"/>
  <c r="R153" i="2"/>
  <c r="M30" i="62"/>
  <c r="Q153" i="2"/>
  <c r="L30" i="62"/>
  <c r="P153" i="2"/>
  <c r="K30" i="62"/>
  <c r="O153" i="2"/>
  <c r="J30" i="62"/>
  <c r="N153" i="2"/>
  <c r="I30" i="62"/>
  <c r="M153" i="2"/>
  <c r="H30" i="62"/>
  <c r="L153" i="2"/>
  <c r="G30" i="62"/>
  <c r="K153" i="2"/>
  <c r="F30" i="62"/>
  <c r="J153" i="2"/>
  <c r="E30" i="62"/>
  <c r="I153" i="2"/>
  <c r="D30" i="62"/>
  <c r="H153" i="2"/>
  <c r="B3" i="62"/>
  <c r="G61" i="98"/>
  <c r="A61" i="98"/>
  <c r="A29" i="98"/>
  <c r="G60" i="98"/>
  <c r="A60" i="98"/>
  <c r="A28" i="98"/>
  <c r="G59" i="98"/>
  <c r="A59" i="98"/>
  <c r="A27" i="98"/>
  <c r="G57" i="98"/>
  <c r="A57" i="98"/>
  <c r="A25" i="98"/>
  <c r="G56" i="98"/>
  <c r="A56" i="98"/>
  <c r="A24" i="98"/>
  <c r="G55" i="98"/>
  <c r="A55" i="98"/>
  <c r="A23" i="98"/>
  <c r="G53" i="98"/>
  <c r="A53" i="98"/>
  <c r="A21" i="98"/>
  <c r="G52" i="98"/>
  <c r="A52" i="98"/>
  <c r="A20" i="98"/>
  <c r="G51" i="98"/>
  <c r="A51" i="98"/>
  <c r="A19" i="98"/>
  <c r="G49" i="98"/>
  <c r="A49" i="98"/>
  <c r="A17" i="98"/>
  <c r="G48" i="98"/>
  <c r="A48" i="98"/>
  <c r="A16" i="98"/>
  <c r="G47" i="98"/>
  <c r="A47" i="98"/>
  <c r="A15" i="98"/>
  <c r="G46" i="98"/>
  <c r="A46" i="98"/>
  <c r="A14" i="98"/>
  <c r="G45" i="98"/>
  <c r="A45" i="98"/>
  <c r="A13" i="98"/>
  <c r="G44" i="98"/>
  <c r="A44" i="98"/>
  <c r="A12" i="98"/>
  <c r="G43" i="98"/>
  <c r="A43" i="98"/>
  <c r="A11" i="98"/>
  <c r="G41" i="98"/>
  <c r="A41" i="98"/>
  <c r="A9" i="98"/>
  <c r="G40" i="98"/>
  <c r="A40" i="98"/>
  <c r="A8" i="98"/>
  <c r="G39" i="98"/>
  <c r="A39" i="98"/>
  <c r="A7" i="98"/>
  <c r="G38" i="98"/>
  <c r="A38" i="98"/>
  <c r="A6" i="98"/>
  <c r="G37" i="98"/>
  <c r="A37" i="98"/>
  <c r="A5" i="98"/>
  <c r="G36" i="98"/>
  <c r="A36" i="98"/>
  <c r="A4" i="98"/>
  <c r="G35" i="98"/>
  <c r="A35" i="98"/>
  <c r="A3" i="98"/>
  <c r="Y29" i="98"/>
  <c r="B29" i="98"/>
  <c r="Y28" i="98"/>
  <c r="B28" i="98"/>
  <c r="Y27" i="98"/>
  <c r="B27" i="98"/>
  <c r="B26" i="98"/>
  <c r="Y25" i="98"/>
  <c r="B25" i="98"/>
  <c r="Y24" i="98"/>
  <c r="B24" i="98"/>
  <c r="Y23" i="98"/>
  <c r="B23" i="98"/>
  <c r="B22" i="98"/>
  <c r="Y21" i="98"/>
  <c r="B21" i="98"/>
  <c r="Y20" i="98"/>
  <c r="B20" i="98"/>
  <c r="Y19" i="98"/>
  <c r="B19" i="98"/>
  <c r="B18" i="98"/>
  <c r="Y17" i="98"/>
  <c r="B17" i="98"/>
  <c r="Y16" i="98"/>
  <c r="B16" i="98"/>
  <c r="Y15" i="98"/>
  <c r="B15" i="98"/>
  <c r="Y14" i="98"/>
  <c r="B14" i="98"/>
  <c r="Y13" i="98"/>
  <c r="B13" i="98"/>
  <c r="Y12" i="98"/>
  <c r="B12" i="98"/>
  <c r="Y11" i="98"/>
  <c r="B11" i="98"/>
  <c r="B10" i="98"/>
  <c r="Y9" i="98"/>
  <c r="B9" i="98"/>
  <c r="Y8" i="98"/>
  <c r="B8" i="98"/>
  <c r="Y7" i="98"/>
  <c r="B7" i="98"/>
  <c r="Y6" i="98"/>
  <c r="B6" i="98"/>
  <c r="Y5" i="98"/>
  <c r="B5" i="98"/>
  <c r="Y4" i="98"/>
  <c r="B4" i="98"/>
  <c r="X30" i="98"/>
  <c r="W30" i="98"/>
  <c r="V30" i="98"/>
  <c r="U30" i="98"/>
  <c r="Y150" i="2"/>
  <c r="T30" i="98"/>
  <c r="X150" i="2"/>
  <c r="S30" i="98"/>
  <c r="W150" i="2"/>
  <c r="R30" i="98"/>
  <c r="V150" i="2"/>
  <c r="Q30" i="98"/>
  <c r="U150" i="2"/>
  <c r="P30" i="98"/>
  <c r="T150" i="2"/>
  <c r="O30" i="98"/>
  <c r="S150" i="2"/>
  <c r="N30" i="98"/>
  <c r="R150" i="2"/>
  <c r="M30" i="98"/>
  <c r="Q150" i="2"/>
  <c r="L30" i="98"/>
  <c r="P150" i="2"/>
  <c r="K30" i="98"/>
  <c r="O150" i="2"/>
  <c r="J30" i="98"/>
  <c r="N150" i="2"/>
  <c r="I30" i="98"/>
  <c r="M150" i="2"/>
  <c r="H30" i="98"/>
  <c r="L150" i="2"/>
  <c r="G30" i="98"/>
  <c r="K150" i="2"/>
  <c r="F30" i="98"/>
  <c r="J150" i="2"/>
  <c r="E30" i="98"/>
  <c r="I150" i="2"/>
  <c r="D30" i="98"/>
  <c r="H150" i="2"/>
  <c r="B3" i="98"/>
  <c r="G61" i="97"/>
  <c r="A61" i="97"/>
  <c r="A29" i="97"/>
  <c r="G60" i="97"/>
  <c r="A60" i="97"/>
  <c r="A28" i="97"/>
  <c r="G59" i="97"/>
  <c r="A59" i="97"/>
  <c r="A27" i="97"/>
  <c r="G57" i="97"/>
  <c r="A57" i="97"/>
  <c r="A25" i="97"/>
  <c r="G56" i="97"/>
  <c r="A56" i="97"/>
  <c r="A24" i="97"/>
  <c r="G55" i="97"/>
  <c r="A55" i="97"/>
  <c r="A23" i="97"/>
  <c r="G53" i="97"/>
  <c r="A53" i="97"/>
  <c r="A21" i="97"/>
  <c r="G52" i="97"/>
  <c r="A52" i="97"/>
  <c r="A20" i="97"/>
  <c r="G51" i="97"/>
  <c r="A51" i="97"/>
  <c r="A19" i="97"/>
  <c r="G49" i="97"/>
  <c r="A49" i="97"/>
  <c r="A17" i="97"/>
  <c r="G48" i="97"/>
  <c r="A48" i="97"/>
  <c r="A16" i="97"/>
  <c r="G47" i="97"/>
  <c r="A47" i="97"/>
  <c r="A15" i="97"/>
  <c r="G46" i="97"/>
  <c r="A46" i="97"/>
  <c r="A14" i="97"/>
  <c r="G45" i="97"/>
  <c r="A45" i="97"/>
  <c r="A13" i="97"/>
  <c r="G44" i="97"/>
  <c r="A44" i="97"/>
  <c r="A12" i="97"/>
  <c r="G43" i="97"/>
  <c r="A43" i="97"/>
  <c r="A11" i="97"/>
  <c r="G41" i="97"/>
  <c r="A41" i="97"/>
  <c r="A9" i="97"/>
  <c r="G40" i="97"/>
  <c r="A40" i="97"/>
  <c r="A8" i="97"/>
  <c r="G39" i="97"/>
  <c r="A39" i="97"/>
  <c r="A7" i="97"/>
  <c r="G38" i="97"/>
  <c r="A38" i="97"/>
  <c r="A6" i="97"/>
  <c r="G37" i="97"/>
  <c r="A37" i="97"/>
  <c r="A5" i="97"/>
  <c r="G36" i="97"/>
  <c r="A36" i="97"/>
  <c r="A4" i="97"/>
  <c r="G35" i="97"/>
  <c r="A35" i="97"/>
  <c r="A3" i="97"/>
  <c r="Y29" i="97"/>
  <c r="B29" i="97"/>
  <c r="Y28" i="97"/>
  <c r="B28" i="97"/>
  <c r="Y27" i="97"/>
  <c r="B27" i="97"/>
  <c r="B26" i="97"/>
  <c r="Y25" i="97"/>
  <c r="B25" i="97"/>
  <c r="Y24" i="97"/>
  <c r="B24" i="97"/>
  <c r="Y23" i="97"/>
  <c r="B23" i="97"/>
  <c r="B22" i="97"/>
  <c r="Y21" i="97"/>
  <c r="B21" i="97"/>
  <c r="Y20" i="97"/>
  <c r="B20" i="97"/>
  <c r="Y19" i="97"/>
  <c r="B19" i="97"/>
  <c r="B18" i="97"/>
  <c r="Y17" i="97"/>
  <c r="B17" i="97"/>
  <c r="Y16" i="97"/>
  <c r="B16" i="97"/>
  <c r="Y15" i="97"/>
  <c r="B15" i="97"/>
  <c r="Y14" i="97"/>
  <c r="B14" i="97"/>
  <c r="Y13" i="97"/>
  <c r="B13" i="97"/>
  <c r="Y12" i="97"/>
  <c r="B12" i="97"/>
  <c r="Y11" i="97"/>
  <c r="B11" i="97"/>
  <c r="B10" i="97"/>
  <c r="Y9" i="97"/>
  <c r="B9" i="97"/>
  <c r="Y8" i="97"/>
  <c r="B8" i="97"/>
  <c r="Y7" i="97"/>
  <c r="B7" i="97"/>
  <c r="Y6" i="97"/>
  <c r="B6" i="97"/>
  <c r="Y5" i="97"/>
  <c r="B5" i="97"/>
  <c r="Y4" i="97"/>
  <c r="B4" i="97"/>
  <c r="X30" i="97"/>
  <c r="W30" i="97"/>
  <c r="V30" i="97"/>
  <c r="U30" i="97"/>
  <c r="Y149" i="2"/>
  <c r="T30" i="97"/>
  <c r="X149" i="2"/>
  <c r="S30" i="97"/>
  <c r="W149" i="2"/>
  <c r="R30" i="97"/>
  <c r="V149" i="2"/>
  <c r="Q30" i="97"/>
  <c r="U149" i="2"/>
  <c r="P30" i="97"/>
  <c r="T149" i="2"/>
  <c r="O30" i="97"/>
  <c r="S149" i="2"/>
  <c r="N30" i="97"/>
  <c r="R149" i="2"/>
  <c r="M30" i="97"/>
  <c r="Q149" i="2"/>
  <c r="L30" i="97"/>
  <c r="P149" i="2"/>
  <c r="K30" i="97"/>
  <c r="O149" i="2"/>
  <c r="J30" i="97"/>
  <c r="N149" i="2"/>
  <c r="I30" i="97"/>
  <c r="M149" i="2"/>
  <c r="H30" i="97"/>
  <c r="L149" i="2"/>
  <c r="G30" i="97"/>
  <c r="K149" i="2"/>
  <c r="F30" i="97"/>
  <c r="J149" i="2"/>
  <c r="E30" i="97"/>
  <c r="I149" i="2"/>
  <c r="D30" i="97"/>
  <c r="H149" i="2"/>
  <c r="B3" i="97"/>
  <c r="G61" i="148"/>
  <c r="A61" i="148"/>
  <c r="A29" i="148"/>
  <c r="G60" i="148"/>
  <c r="A60" i="148"/>
  <c r="A28" i="148"/>
  <c r="G59" i="148"/>
  <c r="A59" i="148"/>
  <c r="A27" i="148"/>
  <c r="G57" i="148"/>
  <c r="A57" i="148"/>
  <c r="A25" i="148"/>
  <c r="G56" i="148"/>
  <c r="A56" i="148"/>
  <c r="A24" i="148"/>
  <c r="G55" i="148"/>
  <c r="A55" i="148"/>
  <c r="A23" i="148"/>
  <c r="G53" i="148"/>
  <c r="A53" i="148"/>
  <c r="A21" i="148"/>
  <c r="G52" i="148"/>
  <c r="A52" i="148"/>
  <c r="A20" i="148"/>
  <c r="G51" i="148"/>
  <c r="A51" i="148"/>
  <c r="A19" i="148"/>
  <c r="G49" i="148"/>
  <c r="A49" i="148"/>
  <c r="A17" i="148"/>
  <c r="G48" i="148"/>
  <c r="A48" i="148"/>
  <c r="A16" i="148"/>
  <c r="G47" i="148"/>
  <c r="A47" i="148"/>
  <c r="A15" i="148"/>
  <c r="G46" i="148"/>
  <c r="A46" i="148"/>
  <c r="A14" i="148"/>
  <c r="G45" i="148"/>
  <c r="A45" i="148"/>
  <c r="A13" i="148"/>
  <c r="G44" i="148"/>
  <c r="A44" i="148"/>
  <c r="A12" i="148"/>
  <c r="G43" i="148"/>
  <c r="A43" i="148"/>
  <c r="A11" i="148"/>
  <c r="G41" i="148"/>
  <c r="A41" i="148"/>
  <c r="A9" i="148"/>
  <c r="G40" i="148"/>
  <c r="A40" i="148"/>
  <c r="A8" i="148"/>
  <c r="G39" i="148"/>
  <c r="A39" i="148"/>
  <c r="A7" i="148"/>
  <c r="G38" i="148"/>
  <c r="A38" i="148"/>
  <c r="A6" i="148"/>
  <c r="G37" i="148"/>
  <c r="A37" i="148"/>
  <c r="A5" i="148"/>
  <c r="G36" i="148"/>
  <c r="A36" i="148"/>
  <c r="A4" i="148"/>
  <c r="G35" i="148"/>
  <c r="A35" i="148"/>
  <c r="A3" i="148"/>
  <c r="Y29" i="148"/>
  <c r="B29" i="148"/>
  <c r="Y28" i="148"/>
  <c r="B28" i="148"/>
  <c r="Y27" i="148"/>
  <c r="B27" i="148"/>
  <c r="B26" i="148"/>
  <c r="Y25" i="148"/>
  <c r="B25" i="148"/>
  <c r="Y24" i="148"/>
  <c r="B24" i="148"/>
  <c r="Y23" i="148"/>
  <c r="B23" i="148"/>
  <c r="B22" i="148"/>
  <c r="Y21" i="148"/>
  <c r="B21" i="148"/>
  <c r="Y20" i="148"/>
  <c r="B20" i="148"/>
  <c r="Y19" i="148"/>
  <c r="B19" i="148"/>
  <c r="B18" i="148"/>
  <c r="Y17" i="148"/>
  <c r="B17" i="148"/>
  <c r="Y16" i="148"/>
  <c r="B16" i="148"/>
  <c r="Y15" i="148"/>
  <c r="B15" i="148"/>
  <c r="Y14" i="148"/>
  <c r="B14" i="148"/>
  <c r="Y13" i="148"/>
  <c r="B13" i="148"/>
  <c r="Y12" i="148"/>
  <c r="B12" i="148"/>
  <c r="Y11" i="148"/>
  <c r="B11" i="148"/>
  <c r="B10" i="148"/>
  <c r="Y9" i="148"/>
  <c r="B9" i="148"/>
  <c r="Y8" i="148"/>
  <c r="B8" i="148"/>
  <c r="Y7" i="148"/>
  <c r="B7" i="148"/>
  <c r="Y6" i="148"/>
  <c r="B6" i="148"/>
  <c r="Y5" i="148"/>
  <c r="B5" i="148"/>
  <c r="Y4" i="148"/>
  <c r="B4" i="148"/>
  <c r="X30" i="148"/>
  <c r="W30" i="148"/>
  <c r="V30" i="148"/>
  <c r="U30" i="148"/>
  <c r="Y148" i="2"/>
  <c r="T30" i="148"/>
  <c r="X148" i="2"/>
  <c r="S30" i="148"/>
  <c r="W148" i="2"/>
  <c r="R30" i="148"/>
  <c r="V148" i="2"/>
  <c r="Q30" i="148"/>
  <c r="U148" i="2"/>
  <c r="P30" i="148"/>
  <c r="T148" i="2"/>
  <c r="O30" i="148"/>
  <c r="S148" i="2"/>
  <c r="N30" i="148"/>
  <c r="R148" i="2"/>
  <c r="M30" i="148"/>
  <c r="Q148" i="2"/>
  <c r="L30" i="148"/>
  <c r="P148" i="2"/>
  <c r="K30" i="148"/>
  <c r="O148" i="2"/>
  <c r="J30" i="148"/>
  <c r="N148" i="2"/>
  <c r="I30" i="148"/>
  <c r="M148" i="2"/>
  <c r="H30" i="148"/>
  <c r="L148" i="2"/>
  <c r="G30" i="148"/>
  <c r="K148" i="2"/>
  <c r="F30" i="148"/>
  <c r="J148" i="2"/>
  <c r="E30" i="148"/>
  <c r="I148" i="2"/>
  <c r="D30" i="148"/>
  <c r="H148" i="2"/>
  <c r="B3" i="148"/>
  <c r="G61" i="14"/>
  <c r="A61" i="14"/>
  <c r="A29" i="14"/>
  <c r="G60" i="14"/>
  <c r="A60" i="14"/>
  <c r="A28" i="14"/>
  <c r="G59" i="14"/>
  <c r="A59" i="14"/>
  <c r="A27" i="14"/>
  <c r="G57" i="14"/>
  <c r="A57" i="14"/>
  <c r="A25" i="14"/>
  <c r="G56" i="14"/>
  <c r="A56" i="14"/>
  <c r="A24" i="14"/>
  <c r="G55" i="14"/>
  <c r="A55" i="14"/>
  <c r="A23" i="14"/>
  <c r="G53" i="14"/>
  <c r="A53" i="14"/>
  <c r="A21" i="14"/>
  <c r="G52" i="14"/>
  <c r="A52" i="14"/>
  <c r="A20" i="14"/>
  <c r="G51" i="14"/>
  <c r="A51" i="14"/>
  <c r="A19" i="14"/>
  <c r="G49" i="14"/>
  <c r="A49" i="14"/>
  <c r="A17" i="14"/>
  <c r="G48" i="14"/>
  <c r="A48" i="14"/>
  <c r="A16" i="14"/>
  <c r="G47" i="14"/>
  <c r="A47" i="14"/>
  <c r="A15" i="14"/>
  <c r="G46" i="14"/>
  <c r="A46" i="14"/>
  <c r="A14" i="14"/>
  <c r="G45" i="14"/>
  <c r="A45" i="14"/>
  <c r="A13" i="14"/>
  <c r="G44" i="14"/>
  <c r="A44" i="14"/>
  <c r="A12" i="14"/>
  <c r="G43" i="14"/>
  <c r="A43" i="14"/>
  <c r="A11" i="14"/>
  <c r="G41" i="14"/>
  <c r="A41" i="14"/>
  <c r="A9" i="14"/>
  <c r="G40" i="14"/>
  <c r="A40" i="14"/>
  <c r="A8" i="14"/>
  <c r="G39" i="14"/>
  <c r="A39" i="14"/>
  <c r="A7" i="14"/>
  <c r="G38" i="14"/>
  <c r="A38" i="14"/>
  <c r="A6" i="14"/>
  <c r="G37" i="14"/>
  <c r="A37" i="14"/>
  <c r="A5" i="14"/>
  <c r="G36" i="14"/>
  <c r="A36" i="14"/>
  <c r="A4" i="14"/>
  <c r="G35" i="14"/>
  <c r="A35" i="14"/>
  <c r="A3" i="14"/>
  <c r="Y29" i="14"/>
  <c r="B29" i="14"/>
  <c r="Y28" i="14"/>
  <c r="B28" i="14"/>
  <c r="Y27" i="14"/>
  <c r="B27" i="14"/>
  <c r="B26" i="14"/>
  <c r="Y25" i="14"/>
  <c r="B25" i="14"/>
  <c r="Y24" i="14"/>
  <c r="B24" i="14"/>
  <c r="Y23" i="14"/>
  <c r="B23" i="14"/>
  <c r="B22" i="14"/>
  <c r="Y21" i="14"/>
  <c r="B21" i="14"/>
  <c r="Y20" i="14"/>
  <c r="B20" i="14"/>
  <c r="Y19" i="14"/>
  <c r="B19" i="14"/>
  <c r="B18" i="14"/>
  <c r="Y17" i="14"/>
  <c r="B17" i="14"/>
  <c r="Y16" i="14"/>
  <c r="B16" i="14"/>
  <c r="Y15" i="14"/>
  <c r="B15" i="14"/>
  <c r="Y14" i="14"/>
  <c r="B14" i="14"/>
  <c r="Y13" i="14"/>
  <c r="B13" i="14"/>
  <c r="Y12" i="14"/>
  <c r="B12" i="14"/>
  <c r="Y11" i="14"/>
  <c r="B11" i="14"/>
  <c r="B10" i="14"/>
  <c r="Y9" i="14"/>
  <c r="B9" i="14"/>
  <c r="Y8" i="14"/>
  <c r="B8" i="14"/>
  <c r="Y7" i="14"/>
  <c r="B7" i="14"/>
  <c r="Y6" i="14"/>
  <c r="B6" i="14"/>
  <c r="Y5" i="14"/>
  <c r="B5" i="14"/>
  <c r="Y4" i="14"/>
  <c r="B4" i="14"/>
  <c r="X30" i="14"/>
  <c r="W30" i="14"/>
  <c r="V30" i="14"/>
  <c r="U30" i="14"/>
  <c r="Y147" i="2"/>
  <c r="T30" i="14"/>
  <c r="X147" i="2"/>
  <c r="S30" i="14"/>
  <c r="W147" i="2"/>
  <c r="R30" i="14"/>
  <c r="V147" i="2"/>
  <c r="Q30" i="14"/>
  <c r="U147" i="2"/>
  <c r="P30" i="14"/>
  <c r="T147" i="2"/>
  <c r="O30" i="14"/>
  <c r="S147" i="2"/>
  <c r="N30" i="14"/>
  <c r="R147" i="2"/>
  <c r="M30" i="14"/>
  <c r="Q147" i="2"/>
  <c r="L30" i="14"/>
  <c r="P147" i="2"/>
  <c r="K30" i="14"/>
  <c r="O147" i="2"/>
  <c r="J30" i="14"/>
  <c r="N147" i="2"/>
  <c r="I30" i="14"/>
  <c r="M147" i="2"/>
  <c r="H30" i="14"/>
  <c r="L147" i="2"/>
  <c r="G30" i="14"/>
  <c r="K147" i="2"/>
  <c r="F30" i="14"/>
  <c r="J147" i="2"/>
  <c r="E30" i="14"/>
  <c r="I147" i="2"/>
  <c r="D30" i="14"/>
  <c r="H147" i="2"/>
  <c r="B3" i="14"/>
  <c r="G61" i="146"/>
  <c r="A61" i="146"/>
  <c r="A29" i="146"/>
  <c r="G60" i="146"/>
  <c r="A60" i="146"/>
  <c r="A28" i="146"/>
  <c r="G59" i="146"/>
  <c r="A59" i="146"/>
  <c r="A27" i="146"/>
  <c r="G57" i="146"/>
  <c r="A57" i="146"/>
  <c r="A25" i="146"/>
  <c r="G56" i="146"/>
  <c r="A56" i="146"/>
  <c r="A24" i="146"/>
  <c r="G55" i="146"/>
  <c r="A55" i="146"/>
  <c r="A23" i="146"/>
  <c r="G53" i="146"/>
  <c r="A53" i="146"/>
  <c r="A21" i="146"/>
  <c r="G52" i="146"/>
  <c r="A52" i="146"/>
  <c r="A20" i="146"/>
  <c r="G51" i="146"/>
  <c r="A51" i="146"/>
  <c r="A19" i="146"/>
  <c r="G49" i="146"/>
  <c r="A49" i="146"/>
  <c r="A17" i="146"/>
  <c r="G48" i="146"/>
  <c r="A48" i="146"/>
  <c r="A16" i="146"/>
  <c r="G47" i="146"/>
  <c r="A47" i="146"/>
  <c r="A15" i="146"/>
  <c r="G46" i="146"/>
  <c r="A46" i="146"/>
  <c r="A14" i="146"/>
  <c r="G45" i="146"/>
  <c r="A45" i="146"/>
  <c r="A13" i="146"/>
  <c r="G44" i="146"/>
  <c r="A44" i="146"/>
  <c r="A12" i="146"/>
  <c r="G43" i="146"/>
  <c r="A43" i="146"/>
  <c r="A11" i="146"/>
  <c r="G41" i="146"/>
  <c r="A41" i="146"/>
  <c r="A9" i="146"/>
  <c r="G40" i="146"/>
  <c r="A40" i="146"/>
  <c r="A8" i="146"/>
  <c r="G39" i="146"/>
  <c r="A39" i="146"/>
  <c r="A7" i="146"/>
  <c r="G38" i="146"/>
  <c r="A38" i="146"/>
  <c r="A6" i="146"/>
  <c r="G37" i="146"/>
  <c r="A37" i="146"/>
  <c r="A5" i="146"/>
  <c r="G36" i="146"/>
  <c r="A36" i="146"/>
  <c r="A4" i="146"/>
  <c r="G35" i="146"/>
  <c r="A35" i="146"/>
  <c r="A3" i="146"/>
  <c r="Y29" i="146"/>
  <c r="B29" i="146"/>
  <c r="Y28" i="146"/>
  <c r="B28" i="146"/>
  <c r="Y27" i="146"/>
  <c r="B27" i="146"/>
  <c r="B26" i="146"/>
  <c r="Y25" i="146"/>
  <c r="B25" i="146"/>
  <c r="Y24" i="146"/>
  <c r="B24" i="146"/>
  <c r="Y23" i="146"/>
  <c r="B23" i="146"/>
  <c r="B22" i="146"/>
  <c r="Y21" i="146"/>
  <c r="B21" i="146"/>
  <c r="Y20" i="146"/>
  <c r="B20" i="146"/>
  <c r="Y19" i="146"/>
  <c r="B19" i="146"/>
  <c r="B18" i="146"/>
  <c r="Y17" i="146"/>
  <c r="B17" i="146"/>
  <c r="Y16" i="146"/>
  <c r="B16" i="146"/>
  <c r="Y15" i="146"/>
  <c r="B15" i="146"/>
  <c r="Y14" i="146"/>
  <c r="B14" i="146"/>
  <c r="Y13" i="146"/>
  <c r="B13" i="146"/>
  <c r="Y12" i="146"/>
  <c r="B12" i="146"/>
  <c r="Y11" i="146"/>
  <c r="B11" i="146"/>
  <c r="B10" i="146"/>
  <c r="Y9" i="146"/>
  <c r="B9" i="146"/>
  <c r="Y8" i="146"/>
  <c r="B8" i="146"/>
  <c r="Y7" i="146"/>
  <c r="B7" i="146"/>
  <c r="Y6" i="146"/>
  <c r="B6" i="146"/>
  <c r="Y5" i="146"/>
  <c r="B5" i="146"/>
  <c r="Y4" i="146"/>
  <c r="B4" i="146"/>
  <c r="X30" i="146"/>
  <c r="W30" i="146"/>
  <c r="V30" i="146"/>
  <c r="U30" i="146"/>
  <c r="Y146" i="2"/>
  <c r="T30" i="146"/>
  <c r="X146" i="2"/>
  <c r="S30" i="146"/>
  <c r="W146" i="2"/>
  <c r="R30" i="146"/>
  <c r="V146" i="2"/>
  <c r="Q30" i="146"/>
  <c r="U146" i="2"/>
  <c r="P30" i="146"/>
  <c r="T146" i="2"/>
  <c r="O30" i="146"/>
  <c r="S146" i="2"/>
  <c r="N30" i="146"/>
  <c r="R146" i="2"/>
  <c r="M30" i="146"/>
  <c r="Q146" i="2"/>
  <c r="L30" i="146"/>
  <c r="P146" i="2"/>
  <c r="K30" i="146"/>
  <c r="O146" i="2"/>
  <c r="J30" i="146"/>
  <c r="N146" i="2"/>
  <c r="I30" i="146"/>
  <c r="M146" i="2"/>
  <c r="H30" i="146"/>
  <c r="L146" i="2"/>
  <c r="G30" i="146"/>
  <c r="K146" i="2"/>
  <c r="F30" i="146"/>
  <c r="J146" i="2"/>
  <c r="E30" i="146"/>
  <c r="I146" i="2"/>
  <c r="D30" i="146"/>
  <c r="H146" i="2"/>
  <c r="B3" i="146"/>
  <c r="G61" i="164"/>
  <c r="A61" i="164"/>
  <c r="A29" i="164"/>
  <c r="G60" i="164"/>
  <c r="A60" i="164"/>
  <c r="A28" i="164"/>
  <c r="G59" i="164"/>
  <c r="A59" i="164"/>
  <c r="A27" i="164"/>
  <c r="G57" i="164"/>
  <c r="A57" i="164"/>
  <c r="A25" i="164"/>
  <c r="G56" i="164"/>
  <c r="A56" i="164"/>
  <c r="A24" i="164"/>
  <c r="G55" i="164"/>
  <c r="A55" i="164"/>
  <c r="A23" i="164"/>
  <c r="G53" i="164"/>
  <c r="A53" i="164"/>
  <c r="A21" i="164"/>
  <c r="G52" i="164"/>
  <c r="A52" i="164"/>
  <c r="A20" i="164"/>
  <c r="G51" i="164"/>
  <c r="A51" i="164"/>
  <c r="A19" i="164"/>
  <c r="G49" i="164"/>
  <c r="A49" i="164"/>
  <c r="A17" i="164"/>
  <c r="G48" i="164"/>
  <c r="A48" i="164"/>
  <c r="A16" i="164"/>
  <c r="G47" i="164"/>
  <c r="A47" i="164"/>
  <c r="A15" i="164"/>
  <c r="G46" i="164"/>
  <c r="A46" i="164"/>
  <c r="A14" i="164"/>
  <c r="G45" i="164"/>
  <c r="A45" i="164"/>
  <c r="A13" i="164"/>
  <c r="G44" i="164"/>
  <c r="A44" i="164"/>
  <c r="A12" i="164"/>
  <c r="G43" i="164"/>
  <c r="A43" i="164"/>
  <c r="A11" i="164"/>
  <c r="G41" i="164"/>
  <c r="A41" i="164"/>
  <c r="A9" i="164"/>
  <c r="G40" i="164"/>
  <c r="A40" i="164"/>
  <c r="A8" i="164"/>
  <c r="G39" i="164"/>
  <c r="A39" i="164"/>
  <c r="A7" i="164"/>
  <c r="G38" i="164"/>
  <c r="A38" i="164"/>
  <c r="A6" i="164"/>
  <c r="G37" i="164"/>
  <c r="A37" i="164"/>
  <c r="A5" i="164"/>
  <c r="G36" i="164"/>
  <c r="A36" i="164"/>
  <c r="A4" i="164"/>
  <c r="G35" i="164"/>
  <c r="A35" i="164"/>
  <c r="A3" i="164"/>
  <c r="Y29" i="164"/>
  <c r="B29" i="164"/>
  <c r="Y28" i="164"/>
  <c r="B28" i="164"/>
  <c r="Y27" i="164"/>
  <c r="B27" i="164"/>
  <c r="B26" i="164"/>
  <c r="Y25" i="164"/>
  <c r="B25" i="164"/>
  <c r="Y24" i="164"/>
  <c r="B24" i="164"/>
  <c r="Y23" i="164"/>
  <c r="B23" i="164"/>
  <c r="B22" i="164"/>
  <c r="Y21" i="164"/>
  <c r="B21" i="164"/>
  <c r="Y20" i="164"/>
  <c r="B20" i="164"/>
  <c r="Y19" i="164"/>
  <c r="B19" i="164"/>
  <c r="B18" i="164"/>
  <c r="Y17" i="164"/>
  <c r="B17" i="164"/>
  <c r="Y16" i="164"/>
  <c r="B16" i="164"/>
  <c r="Y15" i="164"/>
  <c r="B15" i="164"/>
  <c r="Y14" i="164"/>
  <c r="B14" i="164"/>
  <c r="Y13" i="164"/>
  <c r="B13" i="164"/>
  <c r="Y12" i="164"/>
  <c r="B12" i="164"/>
  <c r="Y11" i="164"/>
  <c r="B11" i="164"/>
  <c r="B10" i="164"/>
  <c r="Y9" i="164"/>
  <c r="B9" i="164"/>
  <c r="Y8" i="164"/>
  <c r="B8" i="164"/>
  <c r="Y7" i="164"/>
  <c r="B7" i="164"/>
  <c r="Y6" i="164"/>
  <c r="B6" i="164"/>
  <c r="Y5" i="164"/>
  <c r="B5" i="164"/>
  <c r="Y4" i="164"/>
  <c r="B4" i="164"/>
  <c r="X30" i="164"/>
  <c r="W30" i="164"/>
  <c r="V30" i="164"/>
  <c r="U30" i="164"/>
  <c r="Y145" i="2"/>
  <c r="T30" i="164"/>
  <c r="X145" i="2"/>
  <c r="S30" i="164"/>
  <c r="W145" i="2"/>
  <c r="R30" i="164"/>
  <c r="V145" i="2"/>
  <c r="Q30" i="164"/>
  <c r="U145" i="2"/>
  <c r="P30" i="164"/>
  <c r="T145" i="2"/>
  <c r="O30" i="164"/>
  <c r="S145" i="2"/>
  <c r="N30" i="164"/>
  <c r="R145" i="2"/>
  <c r="M30" i="164"/>
  <c r="Q145" i="2"/>
  <c r="L30" i="164"/>
  <c r="P145" i="2"/>
  <c r="K30" i="164"/>
  <c r="O145" i="2"/>
  <c r="J30" i="164"/>
  <c r="N145" i="2"/>
  <c r="I30" i="164"/>
  <c r="M145" i="2"/>
  <c r="H30" i="164"/>
  <c r="L145" i="2"/>
  <c r="G30" i="164"/>
  <c r="K145" i="2"/>
  <c r="F30" i="164"/>
  <c r="J145" i="2"/>
  <c r="E30" i="164"/>
  <c r="I145" i="2"/>
  <c r="D30" i="164"/>
  <c r="H145" i="2"/>
  <c r="B3" i="164"/>
  <c r="G61" i="163"/>
  <c r="A61" i="163"/>
  <c r="A29" i="163"/>
  <c r="G60" i="163"/>
  <c r="A60" i="163"/>
  <c r="A28" i="163"/>
  <c r="G59" i="163"/>
  <c r="A59" i="163"/>
  <c r="A27" i="163"/>
  <c r="G57" i="163"/>
  <c r="A57" i="163"/>
  <c r="A25" i="163"/>
  <c r="G56" i="163"/>
  <c r="A56" i="163"/>
  <c r="A24" i="163"/>
  <c r="G55" i="163"/>
  <c r="A55" i="163"/>
  <c r="A23" i="163"/>
  <c r="G53" i="163"/>
  <c r="A53" i="163"/>
  <c r="A21" i="163"/>
  <c r="G52" i="163"/>
  <c r="A52" i="163"/>
  <c r="A20" i="163"/>
  <c r="G51" i="163"/>
  <c r="A51" i="163"/>
  <c r="A19" i="163"/>
  <c r="G49" i="163"/>
  <c r="A49" i="163"/>
  <c r="A17" i="163"/>
  <c r="G48" i="163"/>
  <c r="A48" i="163"/>
  <c r="A16" i="163"/>
  <c r="G47" i="163"/>
  <c r="A47" i="163"/>
  <c r="A15" i="163"/>
  <c r="G46" i="163"/>
  <c r="A46" i="163"/>
  <c r="A14" i="163"/>
  <c r="G45" i="163"/>
  <c r="A45" i="163"/>
  <c r="A13" i="163"/>
  <c r="G44" i="163"/>
  <c r="A44" i="163"/>
  <c r="A12" i="163"/>
  <c r="G43" i="163"/>
  <c r="A43" i="163"/>
  <c r="A11" i="163"/>
  <c r="G41" i="163"/>
  <c r="A41" i="163"/>
  <c r="A9" i="163"/>
  <c r="G40" i="163"/>
  <c r="A40" i="163"/>
  <c r="A8" i="163"/>
  <c r="G39" i="163"/>
  <c r="A39" i="163"/>
  <c r="A7" i="163"/>
  <c r="G38" i="163"/>
  <c r="A38" i="163"/>
  <c r="A6" i="163"/>
  <c r="G37" i="163"/>
  <c r="A37" i="163"/>
  <c r="A5" i="163"/>
  <c r="G36" i="163"/>
  <c r="A36" i="163"/>
  <c r="A4" i="163"/>
  <c r="G35" i="163"/>
  <c r="A35" i="163"/>
  <c r="A3" i="163"/>
  <c r="Y29" i="163"/>
  <c r="B29" i="163"/>
  <c r="Y28" i="163"/>
  <c r="B28" i="163"/>
  <c r="Y27" i="163"/>
  <c r="B27" i="163"/>
  <c r="B26" i="163"/>
  <c r="Y25" i="163"/>
  <c r="B25" i="163"/>
  <c r="Y24" i="163"/>
  <c r="B24" i="163"/>
  <c r="Y23" i="163"/>
  <c r="B23" i="163"/>
  <c r="B22" i="163"/>
  <c r="Y21" i="163"/>
  <c r="B21" i="163"/>
  <c r="Y20" i="163"/>
  <c r="B20" i="163"/>
  <c r="Y19" i="163"/>
  <c r="B19" i="163"/>
  <c r="B18" i="163"/>
  <c r="Y17" i="163"/>
  <c r="B17" i="163"/>
  <c r="Y16" i="163"/>
  <c r="B16" i="163"/>
  <c r="Y15" i="163"/>
  <c r="B15" i="163"/>
  <c r="Y14" i="163"/>
  <c r="B14" i="163"/>
  <c r="Y13" i="163"/>
  <c r="B13" i="163"/>
  <c r="Y12" i="163"/>
  <c r="B12" i="163"/>
  <c r="Y11" i="163"/>
  <c r="B11" i="163"/>
  <c r="B10" i="163"/>
  <c r="Y9" i="163"/>
  <c r="B9" i="163"/>
  <c r="Y8" i="163"/>
  <c r="B8" i="163"/>
  <c r="Y7" i="163"/>
  <c r="B7" i="163"/>
  <c r="Y6" i="163"/>
  <c r="B6" i="163"/>
  <c r="Y5" i="163"/>
  <c r="B5" i="163"/>
  <c r="Y4" i="163"/>
  <c r="B4" i="163"/>
  <c r="X30" i="163"/>
  <c r="W30" i="163"/>
  <c r="V30" i="163"/>
  <c r="U30" i="163"/>
  <c r="Y144" i="2"/>
  <c r="T30" i="163"/>
  <c r="X144" i="2"/>
  <c r="S30" i="163"/>
  <c r="W144" i="2"/>
  <c r="R30" i="163"/>
  <c r="V144" i="2"/>
  <c r="Q30" i="163"/>
  <c r="U144" i="2"/>
  <c r="P30" i="163"/>
  <c r="T144" i="2"/>
  <c r="O30" i="163"/>
  <c r="S144" i="2"/>
  <c r="N30" i="163"/>
  <c r="R144" i="2"/>
  <c r="M30" i="163"/>
  <c r="Q144" i="2"/>
  <c r="L30" i="163"/>
  <c r="P144" i="2"/>
  <c r="K30" i="163"/>
  <c r="O144" i="2"/>
  <c r="J30" i="163"/>
  <c r="N144" i="2"/>
  <c r="I30" i="163"/>
  <c r="M144" i="2"/>
  <c r="H30" i="163"/>
  <c r="L144" i="2"/>
  <c r="G30" i="163"/>
  <c r="K144" i="2"/>
  <c r="F30" i="163"/>
  <c r="J144" i="2"/>
  <c r="E30" i="163"/>
  <c r="I144" i="2"/>
  <c r="D30" i="163"/>
  <c r="H144" i="2"/>
  <c r="B3" i="163"/>
  <c r="G61" i="96"/>
  <c r="A61" i="96"/>
  <c r="A29" i="96"/>
  <c r="G60" i="96"/>
  <c r="A60" i="96"/>
  <c r="A28" i="96"/>
  <c r="G59" i="96"/>
  <c r="A59" i="96"/>
  <c r="A27" i="96"/>
  <c r="G57" i="96"/>
  <c r="A57" i="96"/>
  <c r="A25" i="96"/>
  <c r="G56" i="96"/>
  <c r="A56" i="96"/>
  <c r="A24" i="96"/>
  <c r="G55" i="96"/>
  <c r="A55" i="96"/>
  <c r="A23" i="96"/>
  <c r="G53" i="96"/>
  <c r="A53" i="96"/>
  <c r="A21" i="96"/>
  <c r="G52" i="96"/>
  <c r="A52" i="96"/>
  <c r="A20" i="96"/>
  <c r="G51" i="96"/>
  <c r="A51" i="96"/>
  <c r="A19" i="96"/>
  <c r="G49" i="96"/>
  <c r="A49" i="96"/>
  <c r="A17" i="96"/>
  <c r="G48" i="96"/>
  <c r="A48" i="96"/>
  <c r="A16" i="96"/>
  <c r="G47" i="96"/>
  <c r="A47" i="96"/>
  <c r="A15" i="96"/>
  <c r="G46" i="96"/>
  <c r="A46" i="96"/>
  <c r="A14" i="96"/>
  <c r="G45" i="96"/>
  <c r="A45" i="96"/>
  <c r="A13" i="96"/>
  <c r="G44" i="96"/>
  <c r="A44" i="96"/>
  <c r="A12" i="96"/>
  <c r="G43" i="96"/>
  <c r="A43" i="96"/>
  <c r="A11" i="96"/>
  <c r="G41" i="96"/>
  <c r="A41" i="96"/>
  <c r="A9" i="96"/>
  <c r="G40" i="96"/>
  <c r="A40" i="96"/>
  <c r="A8" i="96"/>
  <c r="G39" i="96"/>
  <c r="A39" i="96"/>
  <c r="A7" i="96"/>
  <c r="G38" i="96"/>
  <c r="A38" i="96"/>
  <c r="A6" i="96"/>
  <c r="G37" i="96"/>
  <c r="A37" i="96"/>
  <c r="A5" i="96"/>
  <c r="G36" i="96"/>
  <c r="A36" i="96"/>
  <c r="A4" i="96"/>
  <c r="G35" i="96"/>
  <c r="A35" i="96"/>
  <c r="A3" i="96"/>
  <c r="Y29" i="96"/>
  <c r="B29" i="96"/>
  <c r="Y28" i="96"/>
  <c r="B28" i="96"/>
  <c r="Y27" i="96"/>
  <c r="B27" i="96"/>
  <c r="B26" i="96"/>
  <c r="Y25" i="96"/>
  <c r="B25" i="96"/>
  <c r="Y24" i="96"/>
  <c r="B24" i="96"/>
  <c r="Y23" i="96"/>
  <c r="B23" i="96"/>
  <c r="B22" i="96"/>
  <c r="Y21" i="96"/>
  <c r="B21" i="96"/>
  <c r="Y20" i="96"/>
  <c r="B20" i="96"/>
  <c r="Y19" i="96"/>
  <c r="B19" i="96"/>
  <c r="B18" i="96"/>
  <c r="Y17" i="96"/>
  <c r="B17" i="96"/>
  <c r="Y16" i="96"/>
  <c r="B16" i="96"/>
  <c r="Y15" i="96"/>
  <c r="B15" i="96"/>
  <c r="Y14" i="96"/>
  <c r="B14" i="96"/>
  <c r="Y13" i="96"/>
  <c r="B13" i="96"/>
  <c r="Y12" i="96"/>
  <c r="B12" i="96"/>
  <c r="Y11" i="96"/>
  <c r="B11" i="96"/>
  <c r="B10" i="96"/>
  <c r="Y9" i="96"/>
  <c r="B9" i="96"/>
  <c r="Y8" i="96"/>
  <c r="B8" i="96"/>
  <c r="Y7" i="96"/>
  <c r="B7" i="96"/>
  <c r="Y6" i="96"/>
  <c r="B6" i="96"/>
  <c r="Y5" i="96"/>
  <c r="B5" i="96"/>
  <c r="Y4" i="96"/>
  <c r="B4" i="96"/>
  <c r="X30" i="96"/>
  <c r="W30" i="96"/>
  <c r="V30" i="96"/>
  <c r="U30" i="96"/>
  <c r="Y142" i="2"/>
  <c r="T30" i="96"/>
  <c r="X142" i="2"/>
  <c r="S30" i="96"/>
  <c r="W142" i="2"/>
  <c r="R30" i="96"/>
  <c r="V142" i="2"/>
  <c r="Q30" i="96"/>
  <c r="U142" i="2"/>
  <c r="P30" i="96"/>
  <c r="T142" i="2"/>
  <c r="O30" i="96"/>
  <c r="S142" i="2"/>
  <c r="N30" i="96"/>
  <c r="R142" i="2"/>
  <c r="M30" i="96"/>
  <c r="Q142" i="2"/>
  <c r="L30" i="96"/>
  <c r="P142" i="2"/>
  <c r="K30" i="96"/>
  <c r="O142" i="2"/>
  <c r="J30" i="96"/>
  <c r="N142" i="2"/>
  <c r="I30" i="96"/>
  <c r="M142" i="2"/>
  <c r="H30" i="96"/>
  <c r="L142" i="2"/>
  <c r="G30" i="96"/>
  <c r="K142" i="2"/>
  <c r="F30" i="96"/>
  <c r="J142" i="2"/>
  <c r="E30" i="96"/>
  <c r="I142" i="2"/>
  <c r="D30" i="96"/>
  <c r="H142" i="2"/>
  <c r="B3" i="96"/>
  <c r="G61" i="162"/>
  <c r="A61" i="162"/>
  <c r="A29" i="162"/>
  <c r="G60" i="162"/>
  <c r="A60" i="162"/>
  <c r="A28" i="162"/>
  <c r="G59" i="162"/>
  <c r="A59" i="162"/>
  <c r="A27" i="162"/>
  <c r="G57" i="162"/>
  <c r="A57" i="162"/>
  <c r="A25" i="162"/>
  <c r="G56" i="162"/>
  <c r="A56" i="162"/>
  <c r="A24" i="162"/>
  <c r="G55" i="162"/>
  <c r="A55" i="162"/>
  <c r="A23" i="162"/>
  <c r="G53" i="162"/>
  <c r="A53" i="162"/>
  <c r="A21" i="162"/>
  <c r="G52" i="162"/>
  <c r="A52" i="162"/>
  <c r="A20" i="162"/>
  <c r="G51" i="162"/>
  <c r="A51" i="162"/>
  <c r="A19" i="162"/>
  <c r="G49" i="162"/>
  <c r="A49" i="162"/>
  <c r="A17" i="162"/>
  <c r="G48" i="162"/>
  <c r="A48" i="162"/>
  <c r="A16" i="162"/>
  <c r="G47" i="162"/>
  <c r="A47" i="162"/>
  <c r="A15" i="162"/>
  <c r="G46" i="162"/>
  <c r="A46" i="162"/>
  <c r="A14" i="162"/>
  <c r="G45" i="162"/>
  <c r="A45" i="162"/>
  <c r="A13" i="162"/>
  <c r="G44" i="162"/>
  <c r="A44" i="162"/>
  <c r="A12" i="162"/>
  <c r="G43" i="162"/>
  <c r="A43" i="162"/>
  <c r="A11" i="162"/>
  <c r="G41" i="162"/>
  <c r="A41" i="162"/>
  <c r="A9" i="162"/>
  <c r="G40" i="162"/>
  <c r="A40" i="162"/>
  <c r="A8" i="162"/>
  <c r="G39" i="162"/>
  <c r="A39" i="162"/>
  <c r="A7" i="162"/>
  <c r="G38" i="162"/>
  <c r="A38" i="162"/>
  <c r="A6" i="162"/>
  <c r="G37" i="162"/>
  <c r="A37" i="162"/>
  <c r="A5" i="162"/>
  <c r="G36" i="162"/>
  <c r="A36" i="162"/>
  <c r="A4" i="162"/>
  <c r="G35" i="162"/>
  <c r="A35" i="162"/>
  <c r="A3" i="162"/>
  <c r="Y29" i="162"/>
  <c r="B29" i="162"/>
  <c r="Y28" i="162"/>
  <c r="B28" i="162"/>
  <c r="Y27" i="162"/>
  <c r="B27" i="162"/>
  <c r="B26" i="162"/>
  <c r="Y25" i="162"/>
  <c r="B25" i="162"/>
  <c r="Y24" i="162"/>
  <c r="B24" i="162"/>
  <c r="Y23" i="162"/>
  <c r="B23" i="162"/>
  <c r="B22" i="162"/>
  <c r="Y21" i="162"/>
  <c r="B21" i="162"/>
  <c r="Y20" i="162"/>
  <c r="B20" i="162"/>
  <c r="Y19" i="162"/>
  <c r="B19" i="162"/>
  <c r="B18" i="162"/>
  <c r="Y17" i="162"/>
  <c r="B17" i="162"/>
  <c r="Y16" i="162"/>
  <c r="B16" i="162"/>
  <c r="Y15" i="162"/>
  <c r="B15" i="162"/>
  <c r="Y14" i="162"/>
  <c r="B14" i="162"/>
  <c r="Y13" i="162"/>
  <c r="B13" i="162"/>
  <c r="Y12" i="162"/>
  <c r="B12" i="162"/>
  <c r="Y11" i="162"/>
  <c r="B11" i="162"/>
  <c r="B10" i="162"/>
  <c r="Y9" i="162"/>
  <c r="B9" i="162"/>
  <c r="Y8" i="162"/>
  <c r="B8" i="162"/>
  <c r="Y7" i="162"/>
  <c r="B7" i="162"/>
  <c r="Y6" i="162"/>
  <c r="B6" i="162"/>
  <c r="Y5" i="162"/>
  <c r="B5" i="162"/>
  <c r="Y4" i="162"/>
  <c r="B4" i="162"/>
  <c r="X30" i="162"/>
  <c r="W30" i="162"/>
  <c r="V30" i="162"/>
  <c r="U30" i="162"/>
  <c r="Y143" i="2"/>
  <c r="T30" i="162"/>
  <c r="X143" i="2"/>
  <c r="S30" i="162"/>
  <c r="W143" i="2"/>
  <c r="R30" i="162"/>
  <c r="V143" i="2"/>
  <c r="Q30" i="162"/>
  <c r="U143" i="2"/>
  <c r="P30" i="162"/>
  <c r="T143" i="2"/>
  <c r="O30" i="162"/>
  <c r="S143" i="2"/>
  <c r="N30" i="162"/>
  <c r="R143" i="2"/>
  <c r="M30" i="162"/>
  <c r="Q143" i="2"/>
  <c r="L30" i="162"/>
  <c r="P143" i="2"/>
  <c r="K30" i="162"/>
  <c r="O143" i="2"/>
  <c r="J30" i="162"/>
  <c r="N143" i="2"/>
  <c r="I30" i="162"/>
  <c r="M143" i="2"/>
  <c r="H30" i="162"/>
  <c r="L143" i="2"/>
  <c r="G30" i="162"/>
  <c r="K143" i="2"/>
  <c r="F30" i="162"/>
  <c r="J143" i="2"/>
  <c r="E30" i="162"/>
  <c r="I143" i="2"/>
  <c r="D30" i="162"/>
  <c r="H143" i="2"/>
  <c r="B3" i="162"/>
  <c r="G61" i="161"/>
  <c r="A61" i="161"/>
  <c r="A29" i="161"/>
  <c r="G60" i="161"/>
  <c r="A60" i="161"/>
  <c r="A28" i="161"/>
  <c r="G59" i="161"/>
  <c r="A59" i="161"/>
  <c r="A27" i="161"/>
  <c r="G57" i="161"/>
  <c r="A57" i="161"/>
  <c r="A25" i="161"/>
  <c r="G56" i="161"/>
  <c r="A56" i="161"/>
  <c r="A24" i="161"/>
  <c r="G55" i="161"/>
  <c r="A55" i="161"/>
  <c r="A23" i="161"/>
  <c r="G53" i="161"/>
  <c r="A53" i="161"/>
  <c r="A21" i="161"/>
  <c r="G52" i="161"/>
  <c r="A52" i="161"/>
  <c r="A20" i="161"/>
  <c r="G51" i="161"/>
  <c r="A51" i="161"/>
  <c r="A19" i="161"/>
  <c r="G49" i="161"/>
  <c r="A49" i="161"/>
  <c r="A17" i="161"/>
  <c r="G48" i="161"/>
  <c r="A48" i="161"/>
  <c r="A16" i="161"/>
  <c r="G47" i="161"/>
  <c r="A47" i="161"/>
  <c r="A15" i="161"/>
  <c r="G46" i="161"/>
  <c r="A46" i="161"/>
  <c r="A14" i="161"/>
  <c r="G45" i="161"/>
  <c r="A45" i="161"/>
  <c r="A13" i="161"/>
  <c r="G44" i="161"/>
  <c r="A44" i="161"/>
  <c r="A12" i="161"/>
  <c r="G43" i="161"/>
  <c r="A43" i="161"/>
  <c r="A11" i="161"/>
  <c r="G41" i="161"/>
  <c r="A41" i="161"/>
  <c r="A9" i="161"/>
  <c r="G40" i="161"/>
  <c r="A40" i="161"/>
  <c r="A8" i="161"/>
  <c r="G39" i="161"/>
  <c r="A39" i="161"/>
  <c r="A7" i="161"/>
  <c r="G38" i="161"/>
  <c r="A38" i="161"/>
  <c r="A6" i="161"/>
  <c r="G37" i="161"/>
  <c r="A37" i="161"/>
  <c r="A5" i="161"/>
  <c r="G36" i="161"/>
  <c r="A36" i="161"/>
  <c r="A4" i="161"/>
  <c r="G35" i="161"/>
  <c r="A35" i="161"/>
  <c r="A3" i="161"/>
  <c r="Y29" i="161"/>
  <c r="B29" i="161"/>
  <c r="Y28" i="161"/>
  <c r="B28" i="161"/>
  <c r="Y27" i="161"/>
  <c r="B27" i="161"/>
  <c r="B26" i="161"/>
  <c r="Y25" i="161"/>
  <c r="B25" i="161"/>
  <c r="Y24" i="161"/>
  <c r="B24" i="161"/>
  <c r="Y23" i="161"/>
  <c r="B23" i="161"/>
  <c r="B22" i="161"/>
  <c r="Y21" i="161"/>
  <c r="B21" i="161"/>
  <c r="Y20" i="161"/>
  <c r="B20" i="161"/>
  <c r="Y19" i="161"/>
  <c r="B19" i="161"/>
  <c r="B18" i="161"/>
  <c r="Y17" i="161"/>
  <c r="B17" i="161"/>
  <c r="Y16" i="161"/>
  <c r="B16" i="161"/>
  <c r="Y15" i="161"/>
  <c r="B15" i="161"/>
  <c r="Y14" i="161"/>
  <c r="B14" i="161"/>
  <c r="Y13" i="161"/>
  <c r="B13" i="161"/>
  <c r="Y12" i="161"/>
  <c r="B12" i="161"/>
  <c r="Y11" i="161"/>
  <c r="B11" i="161"/>
  <c r="B10" i="161"/>
  <c r="Y9" i="161"/>
  <c r="B9" i="161"/>
  <c r="Y8" i="161"/>
  <c r="B8" i="161"/>
  <c r="Y7" i="161"/>
  <c r="B7" i="161"/>
  <c r="Y6" i="161"/>
  <c r="B6" i="161"/>
  <c r="Y5" i="161"/>
  <c r="B5" i="161"/>
  <c r="Y4" i="161"/>
  <c r="B4" i="161"/>
  <c r="X30" i="161"/>
  <c r="W30" i="161"/>
  <c r="V30" i="161"/>
  <c r="U30" i="161"/>
  <c r="Y141" i="2"/>
  <c r="T30" i="161"/>
  <c r="X141" i="2"/>
  <c r="S30" i="161"/>
  <c r="W141" i="2"/>
  <c r="R30" i="161"/>
  <c r="V141" i="2"/>
  <c r="Q30" i="161"/>
  <c r="U141" i="2"/>
  <c r="P30" i="161"/>
  <c r="T141" i="2"/>
  <c r="O30" i="161"/>
  <c r="S141" i="2"/>
  <c r="N30" i="161"/>
  <c r="R141" i="2"/>
  <c r="M30" i="161"/>
  <c r="Q141" i="2"/>
  <c r="L30" i="161"/>
  <c r="P141" i="2"/>
  <c r="K30" i="161"/>
  <c r="O141" i="2"/>
  <c r="J30" i="161"/>
  <c r="N141" i="2"/>
  <c r="I30" i="161"/>
  <c r="M141" i="2"/>
  <c r="H30" i="161"/>
  <c r="L141" i="2"/>
  <c r="G30" i="161"/>
  <c r="K141" i="2"/>
  <c r="F30" i="161"/>
  <c r="J141" i="2"/>
  <c r="E30" i="161"/>
  <c r="I141" i="2"/>
  <c r="D30" i="161"/>
  <c r="H141" i="2"/>
  <c r="B3" i="161"/>
  <c r="G61" i="160"/>
  <c r="A61" i="160"/>
  <c r="A29" i="160"/>
  <c r="G60" i="160"/>
  <c r="A60" i="160"/>
  <c r="A28" i="160"/>
  <c r="G59" i="160"/>
  <c r="A59" i="160"/>
  <c r="A27" i="160"/>
  <c r="G57" i="160"/>
  <c r="A57" i="160"/>
  <c r="A25" i="160"/>
  <c r="G56" i="160"/>
  <c r="A56" i="160"/>
  <c r="A24" i="160"/>
  <c r="G55" i="160"/>
  <c r="A55" i="160"/>
  <c r="A23" i="160"/>
  <c r="G53" i="160"/>
  <c r="A53" i="160"/>
  <c r="A21" i="160"/>
  <c r="G52" i="160"/>
  <c r="A52" i="160"/>
  <c r="A20" i="160"/>
  <c r="G51" i="160"/>
  <c r="A51" i="160"/>
  <c r="A19" i="160"/>
  <c r="G49" i="160"/>
  <c r="A49" i="160"/>
  <c r="A17" i="160"/>
  <c r="G48" i="160"/>
  <c r="A48" i="160"/>
  <c r="A16" i="160"/>
  <c r="G47" i="160"/>
  <c r="A47" i="160"/>
  <c r="A15" i="160"/>
  <c r="G46" i="160"/>
  <c r="A46" i="160"/>
  <c r="A14" i="160"/>
  <c r="G45" i="160"/>
  <c r="A45" i="160"/>
  <c r="A13" i="160"/>
  <c r="G44" i="160"/>
  <c r="A44" i="160"/>
  <c r="A12" i="160"/>
  <c r="G43" i="160"/>
  <c r="A43" i="160"/>
  <c r="A11" i="160"/>
  <c r="G41" i="160"/>
  <c r="A41" i="160"/>
  <c r="A9" i="160"/>
  <c r="G40" i="160"/>
  <c r="A40" i="160"/>
  <c r="A8" i="160"/>
  <c r="G39" i="160"/>
  <c r="A39" i="160"/>
  <c r="A7" i="160"/>
  <c r="G38" i="160"/>
  <c r="A38" i="160"/>
  <c r="A6" i="160"/>
  <c r="G37" i="160"/>
  <c r="A37" i="160"/>
  <c r="A5" i="160"/>
  <c r="G36" i="160"/>
  <c r="A36" i="160"/>
  <c r="A4" i="160"/>
  <c r="G35" i="160"/>
  <c r="A35" i="160"/>
  <c r="A3" i="160"/>
  <c r="Y29" i="160"/>
  <c r="B29" i="160"/>
  <c r="Y28" i="160"/>
  <c r="B28" i="160"/>
  <c r="Y27" i="160"/>
  <c r="B27" i="160"/>
  <c r="B26" i="160"/>
  <c r="Y25" i="160"/>
  <c r="B25" i="160"/>
  <c r="Y24" i="160"/>
  <c r="B24" i="160"/>
  <c r="Y23" i="160"/>
  <c r="B23" i="160"/>
  <c r="B22" i="160"/>
  <c r="Y21" i="160"/>
  <c r="B21" i="160"/>
  <c r="Y20" i="160"/>
  <c r="B20" i="160"/>
  <c r="Y19" i="160"/>
  <c r="B19" i="160"/>
  <c r="B18" i="160"/>
  <c r="Y17" i="160"/>
  <c r="B17" i="160"/>
  <c r="Y16" i="160"/>
  <c r="B16" i="160"/>
  <c r="Y15" i="160"/>
  <c r="B15" i="160"/>
  <c r="Y14" i="160"/>
  <c r="B14" i="160"/>
  <c r="Y13" i="160"/>
  <c r="B13" i="160"/>
  <c r="Y12" i="160"/>
  <c r="B12" i="160"/>
  <c r="Y11" i="160"/>
  <c r="B11" i="160"/>
  <c r="B10" i="160"/>
  <c r="Y9" i="160"/>
  <c r="B9" i="160"/>
  <c r="Y8" i="160"/>
  <c r="B8" i="160"/>
  <c r="Y7" i="160"/>
  <c r="B7" i="160"/>
  <c r="Y6" i="160"/>
  <c r="B6" i="160"/>
  <c r="Y5" i="160"/>
  <c r="B5" i="160"/>
  <c r="Y4" i="160"/>
  <c r="B4" i="160"/>
  <c r="X30" i="160"/>
  <c r="W30" i="160"/>
  <c r="V30" i="160"/>
  <c r="U30" i="160"/>
  <c r="Y140" i="2"/>
  <c r="T30" i="160"/>
  <c r="X140" i="2"/>
  <c r="S30" i="160"/>
  <c r="W140" i="2"/>
  <c r="R30" i="160"/>
  <c r="V140" i="2"/>
  <c r="Q30" i="160"/>
  <c r="U140" i="2"/>
  <c r="P30" i="160"/>
  <c r="T140" i="2"/>
  <c r="O30" i="160"/>
  <c r="S140" i="2"/>
  <c r="N30" i="160"/>
  <c r="R140" i="2"/>
  <c r="M30" i="160"/>
  <c r="Q140" i="2"/>
  <c r="L30" i="160"/>
  <c r="P140" i="2"/>
  <c r="K30" i="160"/>
  <c r="O140" i="2"/>
  <c r="J30" i="160"/>
  <c r="N140" i="2"/>
  <c r="I30" i="160"/>
  <c r="M140" i="2"/>
  <c r="H30" i="160"/>
  <c r="L140" i="2"/>
  <c r="G30" i="160"/>
  <c r="K140" i="2"/>
  <c r="F30" i="160"/>
  <c r="J140" i="2"/>
  <c r="E30" i="160"/>
  <c r="I140" i="2"/>
  <c r="D30" i="160"/>
  <c r="H140" i="2"/>
  <c r="B3" i="160"/>
  <c r="G212" i="116"/>
  <c r="A212" i="116"/>
  <c r="A104" i="116"/>
  <c r="G211" i="116"/>
  <c r="A211" i="116"/>
  <c r="A103" i="116"/>
  <c r="G210" i="116"/>
  <c r="A210" i="116"/>
  <c r="G208" i="116"/>
  <c r="A208" i="116"/>
  <c r="A101" i="116"/>
  <c r="G207" i="116"/>
  <c r="A207" i="116"/>
  <c r="A100" i="116"/>
  <c r="G206" i="116"/>
  <c r="A206" i="116"/>
  <c r="A99" i="116"/>
  <c r="G172" i="116"/>
  <c r="A172" i="116"/>
  <c r="A65" i="116"/>
  <c r="G170" i="116"/>
  <c r="B103" i="116"/>
  <c r="G61" i="13"/>
  <c r="A61" i="13"/>
  <c r="A29" i="13"/>
  <c r="G60" i="13"/>
  <c r="A60" i="13"/>
  <c r="A28" i="13"/>
  <c r="G59" i="13"/>
  <c r="A59" i="13"/>
  <c r="A27" i="13"/>
  <c r="G57" i="13"/>
  <c r="A57" i="13"/>
  <c r="A25" i="13"/>
  <c r="G56" i="13"/>
  <c r="A56" i="13"/>
  <c r="A24" i="13"/>
  <c r="G55" i="13"/>
  <c r="A55" i="13"/>
  <c r="A23" i="13"/>
  <c r="G53" i="13"/>
  <c r="A53" i="13"/>
  <c r="A21" i="13"/>
  <c r="G52" i="13"/>
  <c r="A52" i="13"/>
  <c r="A20" i="13"/>
  <c r="G51" i="13"/>
  <c r="A51" i="13"/>
  <c r="A19" i="13"/>
  <c r="G49" i="13"/>
  <c r="A49" i="13"/>
  <c r="A17" i="13"/>
  <c r="G48" i="13"/>
  <c r="A48" i="13"/>
  <c r="A16" i="13"/>
  <c r="G47" i="13"/>
  <c r="A47" i="13"/>
  <c r="A15" i="13"/>
  <c r="G46" i="13"/>
  <c r="A46" i="13"/>
  <c r="A14" i="13"/>
  <c r="G45" i="13"/>
  <c r="A45" i="13"/>
  <c r="A13" i="13"/>
  <c r="G44" i="13"/>
  <c r="A44" i="13"/>
  <c r="A12" i="13"/>
  <c r="G43" i="13"/>
  <c r="A43" i="13"/>
  <c r="A11" i="13"/>
  <c r="G41" i="13"/>
  <c r="A41" i="13"/>
  <c r="A9" i="13"/>
  <c r="G40" i="13"/>
  <c r="A40" i="13"/>
  <c r="A8" i="13"/>
  <c r="G39" i="13"/>
  <c r="A39" i="13"/>
  <c r="A7" i="13"/>
  <c r="G38" i="13"/>
  <c r="A38" i="13"/>
  <c r="A6" i="13"/>
  <c r="G37" i="13"/>
  <c r="A37" i="13"/>
  <c r="A5" i="13"/>
  <c r="G36" i="13"/>
  <c r="A36" i="13"/>
  <c r="A4" i="13"/>
  <c r="G35" i="13"/>
  <c r="A35" i="13"/>
  <c r="A3" i="13"/>
  <c r="Y29" i="13"/>
  <c r="B29" i="13"/>
  <c r="Y28" i="13"/>
  <c r="B28" i="13"/>
  <c r="Y27" i="13"/>
  <c r="B27" i="13"/>
  <c r="B26" i="13"/>
  <c r="Y25" i="13"/>
  <c r="B25" i="13"/>
  <c r="Y24" i="13"/>
  <c r="B24" i="13"/>
  <c r="Y23" i="13"/>
  <c r="B23" i="13"/>
  <c r="B22" i="13"/>
  <c r="Y21" i="13"/>
  <c r="B21" i="13"/>
  <c r="Y20" i="13"/>
  <c r="B20" i="13"/>
  <c r="Y19" i="13"/>
  <c r="B19" i="13"/>
  <c r="B18" i="13"/>
  <c r="Y17" i="13"/>
  <c r="B17" i="13"/>
  <c r="Y16" i="13"/>
  <c r="B16" i="13"/>
  <c r="Y15" i="13"/>
  <c r="B15" i="13"/>
  <c r="Y14" i="13"/>
  <c r="B14" i="13"/>
  <c r="Y13" i="13"/>
  <c r="B13" i="13"/>
  <c r="Y12" i="13"/>
  <c r="B12" i="13"/>
  <c r="Y11" i="13"/>
  <c r="B11" i="13"/>
  <c r="B10" i="13"/>
  <c r="Y9" i="13"/>
  <c r="B9" i="13"/>
  <c r="Y8" i="13"/>
  <c r="B8" i="13"/>
  <c r="Y7" i="13"/>
  <c r="B7" i="13"/>
  <c r="Y6" i="13"/>
  <c r="B6" i="13"/>
  <c r="Y5" i="13"/>
  <c r="B5" i="13"/>
  <c r="Y4" i="13"/>
  <c r="B4" i="13"/>
  <c r="X30" i="13"/>
  <c r="W30" i="13"/>
  <c r="V30" i="13"/>
  <c r="U30" i="13"/>
  <c r="Y138" i="2"/>
  <c r="T30" i="13"/>
  <c r="X138" i="2"/>
  <c r="S30" i="13"/>
  <c r="W138" i="2"/>
  <c r="R30" i="13"/>
  <c r="V138" i="2"/>
  <c r="Q30" i="13"/>
  <c r="U138" i="2"/>
  <c r="P30" i="13"/>
  <c r="T138" i="2"/>
  <c r="O30" i="13"/>
  <c r="S138" i="2"/>
  <c r="N30" i="13"/>
  <c r="R138" i="2"/>
  <c r="M30" i="13"/>
  <c r="Q138" i="2"/>
  <c r="L30" i="13"/>
  <c r="P138" i="2"/>
  <c r="K30" i="13"/>
  <c r="O138" i="2"/>
  <c r="J30" i="13"/>
  <c r="N138" i="2"/>
  <c r="I30" i="13"/>
  <c r="M138" i="2"/>
  <c r="H30" i="13"/>
  <c r="L138" i="2"/>
  <c r="G30" i="13"/>
  <c r="K138" i="2"/>
  <c r="F30" i="13"/>
  <c r="J138" i="2"/>
  <c r="E30" i="13"/>
  <c r="I138" i="2"/>
  <c r="D30" i="13"/>
  <c r="H138" i="2"/>
  <c r="B3" i="13"/>
  <c r="G61" i="159"/>
  <c r="A61" i="159"/>
  <c r="A29" i="159"/>
  <c r="G60" i="159"/>
  <c r="A60" i="159"/>
  <c r="A28" i="159"/>
  <c r="G59" i="159"/>
  <c r="A59" i="159"/>
  <c r="A27" i="159"/>
  <c r="G57" i="159"/>
  <c r="A57" i="159"/>
  <c r="A25" i="159"/>
  <c r="G56" i="159"/>
  <c r="A56" i="159"/>
  <c r="A24" i="159"/>
  <c r="G55" i="159"/>
  <c r="A55" i="159"/>
  <c r="A23" i="159"/>
  <c r="G53" i="159"/>
  <c r="A53" i="159"/>
  <c r="A21" i="159"/>
  <c r="G52" i="159"/>
  <c r="A52" i="159"/>
  <c r="A20" i="159"/>
  <c r="G51" i="159"/>
  <c r="A51" i="159"/>
  <c r="A19" i="159"/>
  <c r="G49" i="159"/>
  <c r="A49" i="159"/>
  <c r="A17" i="159"/>
  <c r="G48" i="159"/>
  <c r="A48" i="159"/>
  <c r="A16" i="159"/>
  <c r="G47" i="159"/>
  <c r="A47" i="159"/>
  <c r="A15" i="159"/>
  <c r="G46" i="159"/>
  <c r="A46" i="159"/>
  <c r="A14" i="159"/>
  <c r="G45" i="159"/>
  <c r="A45" i="159"/>
  <c r="A13" i="159"/>
  <c r="G44" i="159"/>
  <c r="A44" i="159"/>
  <c r="A12" i="159"/>
  <c r="G43" i="159"/>
  <c r="A43" i="159"/>
  <c r="A11" i="159"/>
  <c r="G41" i="159"/>
  <c r="A41" i="159"/>
  <c r="A9" i="159"/>
  <c r="G40" i="159"/>
  <c r="A40" i="159"/>
  <c r="A8" i="159"/>
  <c r="G39" i="159"/>
  <c r="A39" i="159"/>
  <c r="A7" i="159"/>
  <c r="G38" i="159"/>
  <c r="A38" i="159"/>
  <c r="A6" i="159"/>
  <c r="G37" i="159"/>
  <c r="A37" i="159"/>
  <c r="A5" i="159"/>
  <c r="G36" i="159"/>
  <c r="A36" i="159"/>
  <c r="A4" i="159"/>
  <c r="G35" i="159"/>
  <c r="A35" i="159"/>
  <c r="A3" i="159"/>
  <c r="Y29" i="159"/>
  <c r="B29" i="159"/>
  <c r="Y28" i="159"/>
  <c r="B28" i="159"/>
  <c r="Y27" i="159"/>
  <c r="B27" i="159"/>
  <c r="B26" i="159"/>
  <c r="Y25" i="159"/>
  <c r="B25" i="159"/>
  <c r="Y24" i="159"/>
  <c r="B24" i="159"/>
  <c r="Y23" i="159"/>
  <c r="B23" i="159"/>
  <c r="B22" i="159"/>
  <c r="Y21" i="159"/>
  <c r="B21" i="159"/>
  <c r="Y20" i="159"/>
  <c r="B20" i="159"/>
  <c r="Y19" i="159"/>
  <c r="B19" i="159"/>
  <c r="B18" i="159"/>
  <c r="Y17" i="159"/>
  <c r="B17" i="159"/>
  <c r="Y16" i="159"/>
  <c r="B16" i="159"/>
  <c r="Y15" i="159"/>
  <c r="B15" i="159"/>
  <c r="Y14" i="159"/>
  <c r="B14" i="159"/>
  <c r="Y13" i="159"/>
  <c r="B13" i="159"/>
  <c r="Y12" i="159"/>
  <c r="B12" i="159"/>
  <c r="Y11" i="159"/>
  <c r="B11" i="159"/>
  <c r="B10" i="159"/>
  <c r="Y9" i="159"/>
  <c r="B9" i="159"/>
  <c r="Y8" i="159"/>
  <c r="B8" i="159"/>
  <c r="Y7" i="159"/>
  <c r="B7" i="159"/>
  <c r="Y6" i="159"/>
  <c r="B6" i="159"/>
  <c r="Y5" i="159"/>
  <c r="B5" i="159"/>
  <c r="Y4" i="159"/>
  <c r="B4" i="159"/>
  <c r="X30" i="159"/>
  <c r="W30" i="159"/>
  <c r="V30" i="159"/>
  <c r="U30" i="159"/>
  <c r="Y137" i="2"/>
  <c r="T30" i="159"/>
  <c r="X137" i="2"/>
  <c r="S30" i="159"/>
  <c r="W137" i="2"/>
  <c r="R30" i="159"/>
  <c r="V137" i="2"/>
  <c r="Q30" i="159"/>
  <c r="U137" i="2"/>
  <c r="P30" i="159"/>
  <c r="T137" i="2"/>
  <c r="O30" i="159"/>
  <c r="S137" i="2"/>
  <c r="N30" i="159"/>
  <c r="R137" i="2"/>
  <c r="M30" i="159"/>
  <c r="Q137" i="2"/>
  <c r="L30" i="159"/>
  <c r="P137" i="2"/>
  <c r="K30" i="159"/>
  <c r="O137" i="2"/>
  <c r="J30" i="159"/>
  <c r="N137" i="2"/>
  <c r="I30" i="159"/>
  <c r="M137" i="2"/>
  <c r="H30" i="159"/>
  <c r="L137" i="2"/>
  <c r="G30" i="159"/>
  <c r="K137" i="2"/>
  <c r="F30" i="159"/>
  <c r="J137" i="2"/>
  <c r="E30" i="159"/>
  <c r="I137" i="2"/>
  <c r="D30" i="159"/>
  <c r="H137" i="2"/>
  <c r="B3" i="159"/>
  <c r="G61" i="67"/>
  <c r="A61" i="67"/>
  <c r="A29" i="67"/>
  <c r="G60" i="67"/>
  <c r="A60" i="67"/>
  <c r="A28" i="67"/>
  <c r="G59" i="67"/>
  <c r="A59" i="67"/>
  <c r="A27" i="67"/>
  <c r="G57" i="67"/>
  <c r="A57" i="67"/>
  <c r="A25" i="67"/>
  <c r="G56" i="67"/>
  <c r="A56" i="67"/>
  <c r="A24" i="67"/>
  <c r="G55" i="67"/>
  <c r="A55" i="67"/>
  <c r="A23" i="67"/>
  <c r="G53" i="67"/>
  <c r="A53" i="67"/>
  <c r="A21" i="67"/>
  <c r="G52" i="67"/>
  <c r="A52" i="67"/>
  <c r="A20" i="67"/>
  <c r="G51" i="67"/>
  <c r="A51" i="67"/>
  <c r="A19" i="67"/>
  <c r="G49" i="67"/>
  <c r="A49" i="67"/>
  <c r="A17" i="67"/>
  <c r="G48" i="67"/>
  <c r="A48" i="67"/>
  <c r="A16" i="67"/>
  <c r="G47" i="67"/>
  <c r="A47" i="67"/>
  <c r="A15" i="67"/>
  <c r="G46" i="67"/>
  <c r="A46" i="67"/>
  <c r="A14" i="67"/>
  <c r="G45" i="67"/>
  <c r="A45" i="67"/>
  <c r="A13" i="67"/>
  <c r="G44" i="67"/>
  <c r="A44" i="67"/>
  <c r="A12" i="67"/>
  <c r="G43" i="67"/>
  <c r="A43" i="67"/>
  <c r="A11" i="67"/>
  <c r="G41" i="67"/>
  <c r="A41" i="67"/>
  <c r="A9" i="67"/>
  <c r="G40" i="67"/>
  <c r="A40" i="67"/>
  <c r="A8" i="67"/>
  <c r="G39" i="67"/>
  <c r="A39" i="67"/>
  <c r="A7" i="67"/>
  <c r="G38" i="67"/>
  <c r="A38" i="67"/>
  <c r="A6" i="67"/>
  <c r="G37" i="67"/>
  <c r="A37" i="67"/>
  <c r="A5" i="67"/>
  <c r="G36" i="67"/>
  <c r="A36" i="67"/>
  <c r="A4" i="67"/>
  <c r="G35" i="67"/>
  <c r="A35" i="67"/>
  <c r="A3" i="67"/>
  <c r="Y29" i="67"/>
  <c r="B29" i="67"/>
  <c r="Y28" i="67"/>
  <c r="B28" i="67"/>
  <c r="Y27" i="67"/>
  <c r="B27" i="67"/>
  <c r="B26" i="67"/>
  <c r="Y25" i="67"/>
  <c r="B25" i="67"/>
  <c r="Y24" i="67"/>
  <c r="B24" i="67"/>
  <c r="Y23" i="67"/>
  <c r="B23" i="67"/>
  <c r="B22" i="67"/>
  <c r="Y21" i="67"/>
  <c r="B21" i="67"/>
  <c r="Y20" i="67"/>
  <c r="B20" i="67"/>
  <c r="Y19" i="67"/>
  <c r="B19" i="67"/>
  <c r="B18" i="67"/>
  <c r="Y17" i="67"/>
  <c r="B17" i="67"/>
  <c r="Y16" i="67"/>
  <c r="B16" i="67"/>
  <c r="Y15" i="67"/>
  <c r="B15" i="67"/>
  <c r="Y14" i="67"/>
  <c r="B14" i="67"/>
  <c r="Y13" i="67"/>
  <c r="B13" i="67"/>
  <c r="Y12" i="67"/>
  <c r="B12" i="67"/>
  <c r="Y11" i="67"/>
  <c r="B11" i="67"/>
  <c r="B10" i="67"/>
  <c r="Y9" i="67"/>
  <c r="B9" i="67"/>
  <c r="Y8" i="67"/>
  <c r="B8" i="67"/>
  <c r="Y7" i="67"/>
  <c r="B7" i="67"/>
  <c r="Y6" i="67"/>
  <c r="B6" i="67"/>
  <c r="Y5" i="67"/>
  <c r="B5" i="67"/>
  <c r="Y4" i="67"/>
  <c r="B4" i="67"/>
  <c r="X30" i="67"/>
  <c r="W30" i="67"/>
  <c r="V30" i="67"/>
  <c r="U30" i="67"/>
  <c r="Y136" i="2"/>
  <c r="T30" i="67"/>
  <c r="X136" i="2"/>
  <c r="S30" i="67"/>
  <c r="W136" i="2"/>
  <c r="R30" i="67"/>
  <c r="V136" i="2"/>
  <c r="Q30" i="67"/>
  <c r="U136" i="2"/>
  <c r="P30" i="67"/>
  <c r="T136" i="2"/>
  <c r="O30" i="67"/>
  <c r="S136" i="2"/>
  <c r="N30" i="67"/>
  <c r="R136" i="2"/>
  <c r="M30" i="67"/>
  <c r="Q136" i="2"/>
  <c r="L30" i="67"/>
  <c r="P136" i="2"/>
  <c r="K30" i="67"/>
  <c r="O136" i="2"/>
  <c r="J30" i="67"/>
  <c r="N136" i="2"/>
  <c r="I30" i="67"/>
  <c r="M136" i="2"/>
  <c r="H30" i="67"/>
  <c r="L136" i="2"/>
  <c r="G30" i="67"/>
  <c r="K136" i="2"/>
  <c r="F30" i="67"/>
  <c r="J136" i="2"/>
  <c r="E30" i="67"/>
  <c r="I136" i="2"/>
  <c r="D30" i="67"/>
  <c r="H136" i="2"/>
  <c r="B3" i="67"/>
  <c r="G61" i="61"/>
  <c r="A61" i="61"/>
  <c r="A29" i="61"/>
  <c r="G60" i="61"/>
  <c r="A60" i="61"/>
  <c r="A28" i="61"/>
  <c r="G59" i="61"/>
  <c r="A59" i="61"/>
  <c r="A27" i="61"/>
  <c r="G57" i="61"/>
  <c r="A57" i="61"/>
  <c r="A25" i="61"/>
  <c r="G56" i="61"/>
  <c r="A56" i="61"/>
  <c r="A24" i="61"/>
  <c r="G55" i="61"/>
  <c r="A55" i="61"/>
  <c r="A23" i="61"/>
  <c r="G53" i="61"/>
  <c r="A53" i="61"/>
  <c r="A21" i="61"/>
  <c r="G52" i="61"/>
  <c r="A52" i="61"/>
  <c r="A20" i="61"/>
  <c r="G51" i="61"/>
  <c r="A51" i="61"/>
  <c r="A19" i="61"/>
  <c r="G49" i="61"/>
  <c r="A49" i="61"/>
  <c r="A17" i="61"/>
  <c r="G48" i="61"/>
  <c r="A48" i="61"/>
  <c r="A16" i="61"/>
  <c r="G47" i="61"/>
  <c r="A47" i="61"/>
  <c r="A15" i="61"/>
  <c r="G46" i="61"/>
  <c r="A46" i="61"/>
  <c r="A14" i="61"/>
  <c r="G45" i="61"/>
  <c r="A45" i="61"/>
  <c r="A13" i="61"/>
  <c r="G44" i="61"/>
  <c r="A44" i="61"/>
  <c r="A12" i="61"/>
  <c r="G43" i="61"/>
  <c r="A43" i="61"/>
  <c r="A11" i="61"/>
  <c r="G41" i="61"/>
  <c r="A41" i="61"/>
  <c r="A9" i="61"/>
  <c r="G40" i="61"/>
  <c r="A40" i="61"/>
  <c r="A8" i="61"/>
  <c r="G39" i="61"/>
  <c r="A39" i="61"/>
  <c r="A7" i="61"/>
  <c r="G38" i="61"/>
  <c r="A38" i="61"/>
  <c r="A6" i="61"/>
  <c r="G37" i="61"/>
  <c r="A37" i="61"/>
  <c r="A5" i="61"/>
  <c r="G36" i="61"/>
  <c r="A36" i="61"/>
  <c r="A4" i="61"/>
  <c r="G35" i="61"/>
  <c r="A35" i="61"/>
  <c r="A3" i="61"/>
  <c r="Y29" i="61"/>
  <c r="B29" i="61"/>
  <c r="Y28" i="61"/>
  <c r="B28" i="61"/>
  <c r="Y27" i="61"/>
  <c r="B27" i="61"/>
  <c r="B26" i="61"/>
  <c r="Y25" i="61"/>
  <c r="B25" i="61"/>
  <c r="Y24" i="61"/>
  <c r="B24" i="61"/>
  <c r="Y23" i="61"/>
  <c r="B23" i="61"/>
  <c r="B22" i="61"/>
  <c r="Y21" i="61"/>
  <c r="B21" i="61"/>
  <c r="Y20" i="61"/>
  <c r="B20" i="61"/>
  <c r="Y19" i="61"/>
  <c r="B19" i="61"/>
  <c r="B18" i="61"/>
  <c r="Y17" i="61"/>
  <c r="B17" i="61"/>
  <c r="Y16" i="61"/>
  <c r="B16" i="61"/>
  <c r="Y15" i="61"/>
  <c r="B15" i="61"/>
  <c r="Y14" i="61"/>
  <c r="B14" i="61"/>
  <c r="Y13" i="61"/>
  <c r="B13" i="61"/>
  <c r="Y12" i="61"/>
  <c r="B12" i="61"/>
  <c r="Y11" i="61"/>
  <c r="B11" i="61"/>
  <c r="B10" i="61"/>
  <c r="Y9" i="61"/>
  <c r="B9" i="61"/>
  <c r="Y8" i="61"/>
  <c r="B8" i="61"/>
  <c r="Y7" i="61"/>
  <c r="B7" i="61"/>
  <c r="Y6" i="61"/>
  <c r="B6" i="61"/>
  <c r="Y5" i="61"/>
  <c r="B5" i="61"/>
  <c r="Y4" i="61"/>
  <c r="B4" i="61"/>
  <c r="X30" i="61"/>
  <c r="W30" i="61"/>
  <c r="V30" i="61"/>
  <c r="U30" i="61"/>
  <c r="Y135" i="2"/>
  <c r="T30" i="61"/>
  <c r="X135" i="2"/>
  <c r="S30" i="61"/>
  <c r="W135" i="2"/>
  <c r="R30" i="61"/>
  <c r="V135" i="2"/>
  <c r="Q30" i="61"/>
  <c r="U135" i="2"/>
  <c r="P30" i="61"/>
  <c r="T135" i="2"/>
  <c r="O30" i="61"/>
  <c r="S135" i="2"/>
  <c r="N30" i="61"/>
  <c r="R135" i="2"/>
  <c r="M30" i="61"/>
  <c r="Q135" i="2"/>
  <c r="L30" i="61"/>
  <c r="P135" i="2"/>
  <c r="K30" i="61"/>
  <c r="O135" i="2"/>
  <c r="J30" i="61"/>
  <c r="N135" i="2"/>
  <c r="I30" i="61"/>
  <c r="M135" i="2"/>
  <c r="H30" i="61"/>
  <c r="L135" i="2"/>
  <c r="G30" i="61"/>
  <c r="K135" i="2"/>
  <c r="F30" i="61"/>
  <c r="J135" i="2"/>
  <c r="E30" i="61"/>
  <c r="I135" i="2"/>
  <c r="D30" i="61"/>
  <c r="H135" i="2"/>
  <c r="B3" i="61"/>
  <c r="G61" i="158"/>
  <c r="A61" i="158"/>
  <c r="A29" i="158"/>
  <c r="G60" i="158"/>
  <c r="A60" i="158"/>
  <c r="A28" i="158"/>
  <c r="G59" i="158"/>
  <c r="A59" i="158"/>
  <c r="A27" i="158"/>
  <c r="G57" i="158"/>
  <c r="A57" i="158"/>
  <c r="A25" i="158"/>
  <c r="G56" i="158"/>
  <c r="A56" i="158"/>
  <c r="A24" i="158"/>
  <c r="G55" i="158"/>
  <c r="A55" i="158"/>
  <c r="A23" i="158"/>
  <c r="G53" i="158"/>
  <c r="A53" i="158"/>
  <c r="A21" i="158"/>
  <c r="G52" i="158"/>
  <c r="A52" i="158"/>
  <c r="A20" i="158"/>
  <c r="G51" i="158"/>
  <c r="A51" i="158"/>
  <c r="A19" i="158"/>
  <c r="G49" i="158"/>
  <c r="A49" i="158"/>
  <c r="A17" i="158"/>
  <c r="G48" i="158"/>
  <c r="A48" i="158"/>
  <c r="A16" i="158"/>
  <c r="G47" i="158"/>
  <c r="A47" i="158"/>
  <c r="A15" i="158"/>
  <c r="G46" i="158"/>
  <c r="A46" i="158"/>
  <c r="A14" i="158"/>
  <c r="G45" i="158"/>
  <c r="A45" i="158"/>
  <c r="A13" i="158"/>
  <c r="G44" i="158"/>
  <c r="A44" i="158"/>
  <c r="A12" i="158"/>
  <c r="G43" i="158"/>
  <c r="A43" i="158"/>
  <c r="A11" i="158"/>
  <c r="G41" i="158"/>
  <c r="A41" i="158"/>
  <c r="A9" i="158"/>
  <c r="G40" i="158"/>
  <c r="A40" i="158"/>
  <c r="A8" i="158"/>
  <c r="G39" i="158"/>
  <c r="A39" i="158"/>
  <c r="A7" i="158"/>
  <c r="G38" i="158"/>
  <c r="A38" i="158"/>
  <c r="A6" i="158"/>
  <c r="G37" i="158"/>
  <c r="A37" i="158"/>
  <c r="A5" i="158"/>
  <c r="G36" i="158"/>
  <c r="A36" i="158"/>
  <c r="A4" i="158"/>
  <c r="G35" i="158"/>
  <c r="A35" i="158"/>
  <c r="A3" i="158"/>
  <c r="Y29" i="158"/>
  <c r="B29" i="158"/>
  <c r="Y28" i="158"/>
  <c r="B28" i="158"/>
  <c r="Y27" i="158"/>
  <c r="B27" i="158"/>
  <c r="B26" i="158"/>
  <c r="Y25" i="158"/>
  <c r="B25" i="158"/>
  <c r="Y24" i="158"/>
  <c r="B24" i="158"/>
  <c r="Y23" i="158"/>
  <c r="B23" i="158"/>
  <c r="B22" i="158"/>
  <c r="Y21" i="158"/>
  <c r="B21" i="158"/>
  <c r="Y20" i="158"/>
  <c r="B20" i="158"/>
  <c r="Y19" i="158"/>
  <c r="B19" i="158"/>
  <c r="B18" i="158"/>
  <c r="Y17" i="158"/>
  <c r="B17" i="158"/>
  <c r="Y16" i="158"/>
  <c r="B16" i="158"/>
  <c r="Y15" i="158"/>
  <c r="B15" i="158"/>
  <c r="Y14" i="158"/>
  <c r="B14" i="158"/>
  <c r="Y13" i="158"/>
  <c r="B13" i="158"/>
  <c r="Y12" i="158"/>
  <c r="B12" i="158"/>
  <c r="Y11" i="158"/>
  <c r="B11" i="158"/>
  <c r="B10" i="158"/>
  <c r="Y9" i="158"/>
  <c r="B9" i="158"/>
  <c r="Y8" i="158"/>
  <c r="B8" i="158"/>
  <c r="Y7" i="158"/>
  <c r="B7" i="158"/>
  <c r="Y6" i="158"/>
  <c r="B6" i="158"/>
  <c r="Y5" i="158"/>
  <c r="B5" i="158"/>
  <c r="Y4" i="158"/>
  <c r="B4" i="158"/>
  <c r="X30" i="158"/>
  <c r="W30" i="158"/>
  <c r="V30" i="158"/>
  <c r="U30" i="158"/>
  <c r="Y134" i="2"/>
  <c r="T30" i="158"/>
  <c r="X134" i="2"/>
  <c r="S30" i="158"/>
  <c r="W134" i="2"/>
  <c r="R30" i="158"/>
  <c r="V134" i="2"/>
  <c r="Q30" i="158"/>
  <c r="U134" i="2"/>
  <c r="P30" i="158"/>
  <c r="T134" i="2"/>
  <c r="O30" i="158"/>
  <c r="S134" i="2"/>
  <c r="N30" i="158"/>
  <c r="R134" i="2"/>
  <c r="M30" i="158"/>
  <c r="Q134" i="2"/>
  <c r="L30" i="158"/>
  <c r="P134" i="2"/>
  <c r="K30" i="158"/>
  <c r="O134" i="2"/>
  <c r="J30" i="158"/>
  <c r="N134" i="2"/>
  <c r="I30" i="158"/>
  <c r="M134" i="2"/>
  <c r="H30" i="158"/>
  <c r="L134" i="2"/>
  <c r="G30" i="158"/>
  <c r="K134" i="2"/>
  <c r="F30" i="158"/>
  <c r="J134" i="2"/>
  <c r="E30" i="158"/>
  <c r="I134" i="2"/>
  <c r="D30" i="158"/>
  <c r="H134" i="2"/>
  <c r="B3" i="158"/>
  <c r="G61" i="157"/>
  <c r="A61" i="157"/>
  <c r="A29" i="157"/>
  <c r="G60" i="157"/>
  <c r="A60" i="157"/>
  <c r="A28" i="157"/>
  <c r="G59" i="157"/>
  <c r="A59" i="157"/>
  <c r="A27" i="157"/>
  <c r="G57" i="157"/>
  <c r="A57" i="157"/>
  <c r="A25" i="157"/>
  <c r="G56" i="157"/>
  <c r="A56" i="157"/>
  <c r="A24" i="157"/>
  <c r="G55" i="157"/>
  <c r="A55" i="157"/>
  <c r="A23" i="157"/>
  <c r="G53" i="157"/>
  <c r="A53" i="157"/>
  <c r="A21" i="157"/>
  <c r="G52" i="157"/>
  <c r="A52" i="157"/>
  <c r="A20" i="157"/>
  <c r="G51" i="157"/>
  <c r="A51" i="157"/>
  <c r="A19" i="157"/>
  <c r="G49" i="157"/>
  <c r="A49" i="157"/>
  <c r="A17" i="157"/>
  <c r="G48" i="157"/>
  <c r="A48" i="157"/>
  <c r="A16" i="157"/>
  <c r="G47" i="157"/>
  <c r="A47" i="157"/>
  <c r="A15" i="157"/>
  <c r="G46" i="157"/>
  <c r="A46" i="157"/>
  <c r="A14" i="157"/>
  <c r="G45" i="157"/>
  <c r="A45" i="157"/>
  <c r="A13" i="157"/>
  <c r="G44" i="157"/>
  <c r="A44" i="157"/>
  <c r="A12" i="157"/>
  <c r="G43" i="157"/>
  <c r="A43" i="157"/>
  <c r="A11" i="157"/>
  <c r="G41" i="157"/>
  <c r="A41" i="157"/>
  <c r="A9" i="157"/>
  <c r="G40" i="157"/>
  <c r="A40" i="157"/>
  <c r="A8" i="157"/>
  <c r="G39" i="157"/>
  <c r="A39" i="157"/>
  <c r="A7" i="157"/>
  <c r="G38" i="157"/>
  <c r="A38" i="157"/>
  <c r="A6" i="157"/>
  <c r="G37" i="157"/>
  <c r="A37" i="157"/>
  <c r="A5" i="157"/>
  <c r="G36" i="157"/>
  <c r="A36" i="157"/>
  <c r="A4" i="157"/>
  <c r="G35" i="157"/>
  <c r="A35" i="157"/>
  <c r="A3" i="157"/>
  <c r="Y29" i="157"/>
  <c r="B29" i="157"/>
  <c r="Y28" i="157"/>
  <c r="B28" i="157"/>
  <c r="Y27" i="157"/>
  <c r="B27" i="157"/>
  <c r="B26" i="157"/>
  <c r="Y25" i="157"/>
  <c r="B25" i="157"/>
  <c r="Y24" i="157"/>
  <c r="B24" i="157"/>
  <c r="Y23" i="157"/>
  <c r="B23" i="157"/>
  <c r="B22" i="157"/>
  <c r="Y21" i="157"/>
  <c r="B21" i="157"/>
  <c r="Y20" i="157"/>
  <c r="B20" i="157"/>
  <c r="Y19" i="157"/>
  <c r="B19" i="157"/>
  <c r="B18" i="157"/>
  <c r="Y17" i="157"/>
  <c r="B17" i="157"/>
  <c r="Y16" i="157"/>
  <c r="B16" i="157"/>
  <c r="Y15" i="157"/>
  <c r="B15" i="157"/>
  <c r="Y14" i="157"/>
  <c r="B14" i="157"/>
  <c r="Y13" i="157"/>
  <c r="B13" i="157"/>
  <c r="Y12" i="157"/>
  <c r="B12" i="157"/>
  <c r="Y11" i="157"/>
  <c r="B11" i="157"/>
  <c r="B10" i="157"/>
  <c r="Y9" i="157"/>
  <c r="B9" i="157"/>
  <c r="Y8" i="157"/>
  <c r="B8" i="157"/>
  <c r="Y7" i="157"/>
  <c r="B7" i="157"/>
  <c r="Y6" i="157"/>
  <c r="B6" i="157"/>
  <c r="Y5" i="157"/>
  <c r="B5" i="157"/>
  <c r="Y4" i="157"/>
  <c r="B4" i="157"/>
  <c r="X30" i="157"/>
  <c r="W30" i="157"/>
  <c r="V30" i="157"/>
  <c r="U30" i="157"/>
  <c r="Y133" i="2"/>
  <c r="T30" i="157"/>
  <c r="X133" i="2"/>
  <c r="S30" i="157"/>
  <c r="W133" i="2"/>
  <c r="R30" i="157"/>
  <c r="V133" i="2"/>
  <c r="Q30" i="157"/>
  <c r="U133" i="2"/>
  <c r="P30" i="157"/>
  <c r="T133" i="2"/>
  <c r="O30" i="157"/>
  <c r="S133" i="2"/>
  <c r="N30" i="157"/>
  <c r="R133" i="2"/>
  <c r="M30" i="157"/>
  <c r="Q133" i="2"/>
  <c r="L30" i="157"/>
  <c r="P133" i="2"/>
  <c r="K30" i="157"/>
  <c r="O133" i="2"/>
  <c r="J30" i="157"/>
  <c r="N133" i="2"/>
  <c r="I30" i="157"/>
  <c r="M133" i="2"/>
  <c r="H30" i="157"/>
  <c r="L133" i="2"/>
  <c r="G30" i="157"/>
  <c r="K133" i="2"/>
  <c r="F30" i="157"/>
  <c r="J133" i="2"/>
  <c r="E30" i="157"/>
  <c r="I133" i="2"/>
  <c r="D30" i="157"/>
  <c r="H133" i="2"/>
  <c r="B3" i="157"/>
  <c r="G123" i="115"/>
  <c r="A123" i="115"/>
  <c r="A60" i="115"/>
  <c r="G122" i="115"/>
  <c r="A122" i="115"/>
  <c r="A59" i="115"/>
  <c r="G121" i="115"/>
  <c r="A121" i="115"/>
  <c r="A58" i="115"/>
  <c r="G119" i="115"/>
  <c r="A119" i="115"/>
  <c r="A56" i="115"/>
  <c r="G118" i="115"/>
  <c r="A118" i="115"/>
  <c r="A55" i="115"/>
  <c r="G117" i="115"/>
  <c r="A117" i="115"/>
  <c r="A54" i="115"/>
  <c r="G115" i="115"/>
  <c r="A115" i="115"/>
  <c r="A52" i="115"/>
  <c r="G99" i="115"/>
  <c r="A99" i="115"/>
  <c r="G98" i="115"/>
  <c r="A98" i="115"/>
  <c r="A35" i="115"/>
  <c r="G96" i="115"/>
  <c r="A96" i="115"/>
  <c r="A33" i="115"/>
  <c r="G95" i="115"/>
  <c r="A95" i="115"/>
  <c r="A32" i="115"/>
  <c r="G94" i="115"/>
  <c r="A94" i="115"/>
  <c r="A31" i="115"/>
  <c r="G93" i="115"/>
  <c r="A93" i="115"/>
  <c r="A30" i="115"/>
  <c r="G92" i="115"/>
  <c r="A92" i="115"/>
  <c r="A29" i="115"/>
  <c r="G91" i="115"/>
  <c r="A91" i="115"/>
  <c r="A28" i="115"/>
  <c r="G89" i="115"/>
  <c r="A89" i="115"/>
  <c r="A26" i="115"/>
  <c r="G70" i="115"/>
  <c r="A70" i="115"/>
  <c r="A7" i="115"/>
  <c r="G69" i="115"/>
  <c r="A69" i="115"/>
  <c r="A6" i="115"/>
  <c r="G68" i="115"/>
  <c r="A68" i="115"/>
  <c r="A5" i="115"/>
  <c r="G67" i="115"/>
  <c r="A67" i="115"/>
  <c r="A4" i="115"/>
  <c r="G66" i="115"/>
  <c r="A66" i="115"/>
  <c r="A3" i="115"/>
  <c r="B60" i="115"/>
  <c r="B59" i="115"/>
  <c r="B58" i="115"/>
  <c r="B57" i="115"/>
  <c r="B56" i="115"/>
  <c r="B55" i="115"/>
  <c r="B54" i="115"/>
  <c r="B53" i="115"/>
  <c r="B35" i="115"/>
  <c r="B34" i="115"/>
  <c r="B33" i="115"/>
  <c r="B32" i="115"/>
  <c r="B31" i="115"/>
  <c r="B30" i="115"/>
  <c r="B29" i="115"/>
  <c r="B28" i="115"/>
  <c r="B26" i="115"/>
  <c r="B25" i="115"/>
  <c r="B3" i="115"/>
  <c r="G61" i="31"/>
  <c r="A61" i="31"/>
  <c r="A29" i="31"/>
  <c r="G60" i="31"/>
  <c r="A60" i="31"/>
  <c r="A28" i="31"/>
  <c r="G59" i="31"/>
  <c r="A59" i="31"/>
  <c r="A27" i="31"/>
  <c r="G57" i="31"/>
  <c r="A57" i="31"/>
  <c r="A25" i="31"/>
  <c r="G56" i="31"/>
  <c r="A56" i="31"/>
  <c r="A24" i="31"/>
  <c r="G55" i="31"/>
  <c r="A55" i="31"/>
  <c r="A23" i="31"/>
  <c r="G53" i="31"/>
  <c r="A53" i="31"/>
  <c r="A21" i="31"/>
  <c r="G52" i="31"/>
  <c r="A52" i="31"/>
  <c r="A20" i="31"/>
  <c r="G51" i="31"/>
  <c r="A51" i="31"/>
  <c r="A19" i="31"/>
  <c r="G49" i="31"/>
  <c r="A49" i="31"/>
  <c r="A17" i="31"/>
  <c r="G48" i="31"/>
  <c r="A48" i="31"/>
  <c r="A16" i="31"/>
  <c r="G47" i="31"/>
  <c r="A47" i="31"/>
  <c r="A15" i="31"/>
  <c r="G46" i="31"/>
  <c r="A46" i="31"/>
  <c r="A14" i="31"/>
  <c r="G45" i="31"/>
  <c r="A45" i="31"/>
  <c r="A13" i="31"/>
  <c r="G44" i="31"/>
  <c r="A44" i="31"/>
  <c r="A12" i="31"/>
  <c r="G43" i="31"/>
  <c r="A43" i="31"/>
  <c r="A11" i="31"/>
  <c r="G41" i="31"/>
  <c r="A41" i="31"/>
  <c r="A9" i="31"/>
  <c r="G40" i="31"/>
  <c r="A40" i="31"/>
  <c r="A8" i="31"/>
  <c r="G39" i="31"/>
  <c r="A39" i="31"/>
  <c r="A7" i="31"/>
  <c r="G38" i="31"/>
  <c r="A38" i="31"/>
  <c r="A6" i="31"/>
  <c r="G37" i="31"/>
  <c r="A37" i="31"/>
  <c r="A5" i="31"/>
  <c r="G36" i="31"/>
  <c r="A36" i="31"/>
  <c r="A4" i="31"/>
  <c r="G35" i="31"/>
  <c r="A35" i="31"/>
  <c r="A3" i="31"/>
  <c r="Y29" i="31"/>
  <c r="B29" i="31"/>
  <c r="Y28" i="31"/>
  <c r="B28" i="31"/>
  <c r="Y27" i="31"/>
  <c r="B27" i="31"/>
  <c r="B26" i="31"/>
  <c r="Y25" i="31"/>
  <c r="B25" i="31"/>
  <c r="Y24" i="31"/>
  <c r="B24" i="31"/>
  <c r="Y23" i="31"/>
  <c r="B23" i="31"/>
  <c r="B22" i="31"/>
  <c r="Y21" i="31"/>
  <c r="B21" i="31"/>
  <c r="Y20" i="31"/>
  <c r="B20" i="31"/>
  <c r="Y19" i="31"/>
  <c r="B19" i="31"/>
  <c r="B18" i="31"/>
  <c r="Y17" i="31"/>
  <c r="B17" i="31"/>
  <c r="Y16" i="31"/>
  <c r="B16" i="31"/>
  <c r="Y15" i="31"/>
  <c r="B15" i="31"/>
  <c r="Y14" i="31"/>
  <c r="B14" i="31"/>
  <c r="Y13" i="31"/>
  <c r="B13" i="31"/>
  <c r="Y12" i="31"/>
  <c r="B12" i="31"/>
  <c r="Y11" i="31"/>
  <c r="B11" i="31"/>
  <c r="B10" i="31"/>
  <c r="Y9" i="31"/>
  <c r="B9" i="31"/>
  <c r="Y8" i="31"/>
  <c r="B8" i="31"/>
  <c r="Y7" i="31"/>
  <c r="B7" i="31"/>
  <c r="Y6" i="31"/>
  <c r="B6" i="31"/>
  <c r="Y5" i="31"/>
  <c r="B5" i="31"/>
  <c r="Y4" i="31"/>
  <c r="B4" i="31"/>
  <c r="X30" i="31"/>
  <c r="W30" i="31"/>
  <c r="V30" i="31"/>
  <c r="U30" i="31"/>
  <c r="Y131" i="2"/>
  <c r="T30" i="31"/>
  <c r="X131" i="2"/>
  <c r="S30" i="31"/>
  <c r="W131" i="2"/>
  <c r="R30" i="31"/>
  <c r="V131" i="2"/>
  <c r="Q30" i="31"/>
  <c r="U131" i="2"/>
  <c r="P30" i="31"/>
  <c r="T131" i="2"/>
  <c r="O30" i="31"/>
  <c r="S131" i="2"/>
  <c r="N30" i="31"/>
  <c r="R131" i="2"/>
  <c r="M30" i="31"/>
  <c r="Q131" i="2"/>
  <c r="L30" i="31"/>
  <c r="P131" i="2"/>
  <c r="K30" i="31"/>
  <c r="O131" i="2"/>
  <c r="J30" i="31"/>
  <c r="N131" i="2"/>
  <c r="I30" i="31"/>
  <c r="M131" i="2"/>
  <c r="H30" i="31"/>
  <c r="L131" i="2"/>
  <c r="G30" i="31"/>
  <c r="K131" i="2"/>
  <c r="F30" i="31"/>
  <c r="J131" i="2"/>
  <c r="E30" i="31"/>
  <c r="I131" i="2"/>
  <c r="D30" i="31"/>
  <c r="H131" i="2"/>
  <c r="B3" i="31"/>
  <c r="G61" i="114"/>
  <c r="A61" i="114"/>
  <c r="A29" i="114"/>
  <c r="G60" i="114"/>
  <c r="A60" i="114"/>
  <c r="A28" i="114"/>
  <c r="G59" i="114"/>
  <c r="A59" i="114"/>
  <c r="A27" i="114"/>
  <c r="G57" i="114"/>
  <c r="A57" i="114"/>
  <c r="A25" i="114"/>
  <c r="G56" i="114"/>
  <c r="A56" i="114"/>
  <c r="A24" i="114"/>
  <c r="G55" i="114"/>
  <c r="A55" i="114"/>
  <c r="A23" i="114"/>
  <c r="G53" i="114"/>
  <c r="A53" i="114"/>
  <c r="A21" i="114"/>
  <c r="G52" i="114"/>
  <c r="A52" i="114"/>
  <c r="A20" i="114"/>
  <c r="G51" i="114"/>
  <c r="A51" i="114"/>
  <c r="A19" i="114"/>
  <c r="G49" i="114"/>
  <c r="A49" i="114"/>
  <c r="A17" i="114"/>
  <c r="G48" i="114"/>
  <c r="A48" i="114"/>
  <c r="A16" i="114"/>
  <c r="G47" i="114"/>
  <c r="A47" i="114"/>
  <c r="A15" i="114"/>
  <c r="G46" i="114"/>
  <c r="A46" i="114"/>
  <c r="A14" i="114"/>
  <c r="G45" i="114"/>
  <c r="A45" i="114"/>
  <c r="A13" i="114"/>
  <c r="G44" i="114"/>
  <c r="A44" i="114"/>
  <c r="A12" i="114"/>
  <c r="G43" i="114"/>
  <c r="A43" i="114"/>
  <c r="A11" i="114"/>
  <c r="G41" i="114"/>
  <c r="A41" i="114"/>
  <c r="A9" i="114"/>
  <c r="G40" i="114"/>
  <c r="A40" i="114"/>
  <c r="A8" i="114"/>
  <c r="G39" i="114"/>
  <c r="A39" i="114"/>
  <c r="A7" i="114"/>
  <c r="G38" i="114"/>
  <c r="A38" i="114"/>
  <c r="A6" i="114"/>
  <c r="G37" i="114"/>
  <c r="A37" i="114"/>
  <c r="A5" i="114"/>
  <c r="G36" i="114"/>
  <c r="A36" i="114"/>
  <c r="A4" i="114"/>
  <c r="G35" i="114"/>
  <c r="A35" i="114"/>
  <c r="A3" i="114"/>
  <c r="Y29" i="114"/>
  <c r="B29" i="114"/>
  <c r="Y28" i="114"/>
  <c r="B28" i="114"/>
  <c r="Y27" i="114"/>
  <c r="B27" i="114"/>
  <c r="B26" i="114"/>
  <c r="Y25" i="114"/>
  <c r="B25" i="114"/>
  <c r="Y24" i="114"/>
  <c r="B24" i="114"/>
  <c r="Y23" i="114"/>
  <c r="B23" i="114"/>
  <c r="B22" i="114"/>
  <c r="Y21" i="114"/>
  <c r="B21" i="114"/>
  <c r="Y20" i="114"/>
  <c r="B20" i="114"/>
  <c r="Y19" i="114"/>
  <c r="B19" i="114"/>
  <c r="B18" i="114"/>
  <c r="Y17" i="114"/>
  <c r="B17" i="114"/>
  <c r="Y16" i="114"/>
  <c r="B16" i="114"/>
  <c r="Y15" i="114"/>
  <c r="B15" i="114"/>
  <c r="Y14" i="114"/>
  <c r="B14" i="114"/>
  <c r="Y13" i="114"/>
  <c r="B13" i="114"/>
  <c r="Y12" i="114"/>
  <c r="B12" i="114"/>
  <c r="Y11" i="114"/>
  <c r="B11" i="114"/>
  <c r="B10" i="114"/>
  <c r="Y9" i="114"/>
  <c r="B9" i="114"/>
  <c r="Y8" i="114"/>
  <c r="B8" i="114"/>
  <c r="Y7" i="114"/>
  <c r="B7" i="114"/>
  <c r="Y6" i="114"/>
  <c r="B6" i="114"/>
  <c r="Y5" i="114"/>
  <c r="B5" i="114"/>
  <c r="Y4" i="114"/>
  <c r="B4" i="114"/>
  <c r="X30" i="114"/>
  <c r="W30" i="114"/>
  <c r="V30" i="114"/>
  <c r="U30" i="114"/>
  <c r="Y130" i="2"/>
  <c r="T30" i="114"/>
  <c r="X130" i="2"/>
  <c r="S30" i="114"/>
  <c r="W130" i="2"/>
  <c r="R30" i="114"/>
  <c r="V130" i="2"/>
  <c r="Q30" i="114"/>
  <c r="U130" i="2"/>
  <c r="P30" i="114"/>
  <c r="T130" i="2"/>
  <c r="O30" i="114"/>
  <c r="S130" i="2"/>
  <c r="N30" i="114"/>
  <c r="R130" i="2"/>
  <c r="M30" i="114"/>
  <c r="Q130" i="2"/>
  <c r="L30" i="114"/>
  <c r="P130" i="2"/>
  <c r="K30" i="114"/>
  <c r="O130" i="2"/>
  <c r="J30" i="114"/>
  <c r="N130" i="2"/>
  <c r="I30" i="114"/>
  <c r="M130" i="2"/>
  <c r="H30" i="114"/>
  <c r="L130" i="2"/>
  <c r="G30" i="114"/>
  <c r="K130" i="2"/>
  <c r="F30" i="114"/>
  <c r="J130" i="2"/>
  <c r="E30" i="114"/>
  <c r="I130" i="2"/>
  <c r="D30" i="114"/>
  <c r="H130" i="2"/>
  <c r="B3" i="114"/>
  <c r="G61" i="156"/>
  <c r="A61" i="156"/>
  <c r="A29" i="156"/>
  <c r="G60" i="156"/>
  <c r="A60" i="156"/>
  <c r="A28" i="156"/>
  <c r="G59" i="156"/>
  <c r="A59" i="156"/>
  <c r="A27" i="156"/>
  <c r="G57" i="156"/>
  <c r="A57" i="156"/>
  <c r="A25" i="156"/>
  <c r="G56" i="156"/>
  <c r="A56" i="156"/>
  <c r="A24" i="156"/>
  <c r="G55" i="156"/>
  <c r="A55" i="156"/>
  <c r="A23" i="156"/>
  <c r="G53" i="156"/>
  <c r="A53" i="156"/>
  <c r="A21" i="156"/>
  <c r="G52" i="156"/>
  <c r="A52" i="156"/>
  <c r="A20" i="156"/>
  <c r="G51" i="156"/>
  <c r="A51" i="156"/>
  <c r="A19" i="156"/>
  <c r="G49" i="156"/>
  <c r="A49" i="156"/>
  <c r="A17" i="156"/>
  <c r="G48" i="156"/>
  <c r="A48" i="156"/>
  <c r="A16" i="156"/>
  <c r="G47" i="156"/>
  <c r="A47" i="156"/>
  <c r="A15" i="156"/>
  <c r="G46" i="156"/>
  <c r="A46" i="156"/>
  <c r="A14" i="156"/>
  <c r="G45" i="156"/>
  <c r="A45" i="156"/>
  <c r="A13" i="156"/>
  <c r="G44" i="156"/>
  <c r="A44" i="156"/>
  <c r="A12" i="156"/>
  <c r="G43" i="156"/>
  <c r="A43" i="156"/>
  <c r="A11" i="156"/>
  <c r="G41" i="156"/>
  <c r="A41" i="156"/>
  <c r="A9" i="156"/>
  <c r="G40" i="156"/>
  <c r="A40" i="156"/>
  <c r="A8" i="156"/>
  <c r="G39" i="156"/>
  <c r="A39" i="156"/>
  <c r="A7" i="156"/>
  <c r="G38" i="156"/>
  <c r="A38" i="156"/>
  <c r="A6" i="156"/>
  <c r="G37" i="156"/>
  <c r="A37" i="156"/>
  <c r="A5" i="156"/>
  <c r="G36" i="156"/>
  <c r="A36" i="156"/>
  <c r="A4" i="156"/>
  <c r="G35" i="156"/>
  <c r="A35" i="156"/>
  <c r="A3" i="156"/>
  <c r="Y29" i="156"/>
  <c r="B29" i="156"/>
  <c r="Y28" i="156"/>
  <c r="B28" i="156"/>
  <c r="Y27" i="156"/>
  <c r="B27" i="156"/>
  <c r="B26" i="156"/>
  <c r="Y25" i="156"/>
  <c r="B25" i="156"/>
  <c r="Y24" i="156"/>
  <c r="B24" i="156"/>
  <c r="Y23" i="156"/>
  <c r="B23" i="156"/>
  <c r="B22" i="156"/>
  <c r="Y21" i="156"/>
  <c r="B21" i="156"/>
  <c r="Y20" i="156"/>
  <c r="B20" i="156"/>
  <c r="Y19" i="156"/>
  <c r="B19" i="156"/>
  <c r="B18" i="156"/>
  <c r="Y17" i="156"/>
  <c r="B17" i="156"/>
  <c r="Y16" i="156"/>
  <c r="B16" i="156"/>
  <c r="Y15" i="156"/>
  <c r="B15" i="156"/>
  <c r="Y14" i="156"/>
  <c r="B14" i="156"/>
  <c r="Y13" i="156"/>
  <c r="B13" i="156"/>
  <c r="Y12" i="156"/>
  <c r="B12" i="156"/>
  <c r="Y11" i="156"/>
  <c r="B11" i="156"/>
  <c r="B10" i="156"/>
  <c r="Y9" i="156"/>
  <c r="B9" i="156"/>
  <c r="Y8" i="156"/>
  <c r="B8" i="156"/>
  <c r="Y7" i="156"/>
  <c r="B7" i="156"/>
  <c r="Y6" i="156"/>
  <c r="B6" i="156"/>
  <c r="Y5" i="156"/>
  <c r="B5" i="156"/>
  <c r="Y4" i="156"/>
  <c r="B4" i="156"/>
  <c r="X30" i="156"/>
  <c r="W30" i="156"/>
  <c r="V30" i="156"/>
  <c r="U30" i="156"/>
  <c r="Y129" i="2"/>
  <c r="T30" i="156"/>
  <c r="X129" i="2"/>
  <c r="S30" i="156"/>
  <c r="W129" i="2"/>
  <c r="R30" i="156"/>
  <c r="V129" i="2"/>
  <c r="Q30" i="156"/>
  <c r="U129" i="2"/>
  <c r="P30" i="156"/>
  <c r="T129" i="2"/>
  <c r="O30" i="156"/>
  <c r="S129" i="2"/>
  <c r="N30" i="156"/>
  <c r="R129" i="2"/>
  <c r="M30" i="156"/>
  <c r="Q129" i="2"/>
  <c r="L30" i="156"/>
  <c r="P129" i="2"/>
  <c r="K30" i="156"/>
  <c r="O129" i="2"/>
  <c r="J30" i="156"/>
  <c r="N129" i="2"/>
  <c r="I30" i="156"/>
  <c r="M129" i="2"/>
  <c r="H30" i="156"/>
  <c r="L129" i="2"/>
  <c r="G30" i="156"/>
  <c r="K129" i="2"/>
  <c r="F30" i="156"/>
  <c r="J129" i="2"/>
  <c r="E30" i="156"/>
  <c r="I129" i="2"/>
  <c r="D30" i="156"/>
  <c r="H129" i="2"/>
  <c r="B3" i="156"/>
  <c r="G61" i="155"/>
  <c r="A61" i="155"/>
  <c r="A29" i="155"/>
  <c r="G60" i="155"/>
  <c r="A60" i="155"/>
  <c r="A28" i="155"/>
  <c r="G59" i="155"/>
  <c r="A59" i="155"/>
  <c r="A27" i="155"/>
  <c r="G57" i="155"/>
  <c r="A57" i="155"/>
  <c r="A25" i="155"/>
  <c r="G56" i="155"/>
  <c r="A56" i="155"/>
  <c r="A24" i="155"/>
  <c r="G55" i="155"/>
  <c r="A55" i="155"/>
  <c r="A23" i="155"/>
  <c r="G53" i="155"/>
  <c r="A53" i="155"/>
  <c r="A21" i="155"/>
  <c r="G52" i="155"/>
  <c r="A52" i="155"/>
  <c r="A20" i="155"/>
  <c r="G51" i="155"/>
  <c r="A51" i="155"/>
  <c r="A19" i="155"/>
  <c r="G49" i="155"/>
  <c r="A49" i="155"/>
  <c r="A17" i="155"/>
  <c r="G48" i="155"/>
  <c r="A48" i="155"/>
  <c r="A16" i="155"/>
  <c r="G47" i="155"/>
  <c r="A47" i="155"/>
  <c r="A15" i="155"/>
  <c r="G46" i="155"/>
  <c r="A46" i="155"/>
  <c r="A14" i="155"/>
  <c r="G45" i="155"/>
  <c r="A45" i="155"/>
  <c r="A13" i="155"/>
  <c r="G44" i="155"/>
  <c r="A44" i="155"/>
  <c r="A12" i="155"/>
  <c r="G43" i="155"/>
  <c r="A43" i="155"/>
  <c r="A11" i="155"/>
  <c r="G41" i="155"/>
  <c r="A41" i="155"/>
  <c r="A9" i="155"/>
  <c r="G40" i="155"/>
  <c r="A40" i="155"/>
  <c r="A8" i="155"/>
  <c r="G39" i="155"/>
  <c r="A39" i="155"/>
  <c r="A7" i="155"/>
  <c r="G38" i="155"/>
  <c r="A38" i="155"/>
  <c r="A6" i="155"/>
  <c r="G37" i="155"/>
  <c r="A37" i="155"/>
  <c r="A5" i="155"/>
  <c r="G36" i="155"/>
  <c r="A36" i="155"/>
  <c r="A4" i="155"/>
  <c r="G35" i="155"/>
  <c r="A35" i="155"/>
  <c r="A3" i="155"/>
  <c r="Y29" i="155"/>
  <c r="B29" i="155"/>
  <c r="Y28" i="155"/>
  <c r="B28" i="155"/>
  <c r="Y27" i="155"/>
  <c r="B27" i="155"/>
  <c r="B26" i="155"/>
  <c r="Y25" i="155"/>
  <c r="B25" i="155"/>
  <c r="Y24" i="155"/>
  <c r="B24" i="155"/>
  <c r="Y23" i="155"/>
  <c r="B23" i="155"/>
  <c r="B22" i="155"/>
  <c r="Y21" i="155"/>
  <c r="B21" i="155"/>
  <c r="Y20" i="155"/>
  <c r="B20" i="155"/>
  <c r="Y19" i="155"/>
  <c r="B19" i="155"/>
  <c r="B18" i="155"/>
  <c r="Y17" i="155"/>
  <c r="B17" i="155"/>
  <c r="Y16" i="155"/>
  <c r="B16" i="155"/>
  <c r="Y15" i="155"/>
  <c r="B15" i="155"/>
  <c r="Y14" i="155"/>
  <c r="B14" i="155"/>
  <c r="Y13" i="155"/>
  <c r="B13" i="155"/>
  <c r="Y12" i="155"/>
  <c r="B12" i="155"/>
  <c r="Y11" i="155"/>
  <c r="B11" i="155"/>
  <c r="B10" i="155"/>
  <c r="Y9" i="155"/>
  <c r="B9" i="155"/>
  <c r="Y8" i="155"/>
  <c r="B8" i="155"/>
  <c r="Y7" i="155"/>
  <c r="B7" i="155"/>
  <c r="Y6" i="155"/>
  <c r="B6" i="155"/>
  <c r="Y5" i="155"/>
  <c r="B5" i="155"/>
  <c r="Y4" i="155"/>
  <c r="B4" i="155"/>
  <c r="X30" i="155"/>
  <c r="W30" i="155"/>
  <c r="V30" i="155"/>
  <c r="U30" i="155"/>
  <c r="Y128" i="2"/>
  <c r="T30" i="155"/>
  <c r="X128" i="2"/>
  <c r="S30" i="155"/>
  <c r="W128" i="2"/>
  <c r="R30" i="155"/>
  <c r="V128" i="2"/>
  <c r="Q30" i="155"/>
  <c r="U128" i="2"/>
  <c r="P30" i="155"/>
  <c r="T128" i="2"/>
  <c r="O30" i="155"/>
  <c r="S128" i="2"/>
  <c r="N30" i="155"/>
  <c r="R128" i="2"/>
  <c r="M30" i="155"/>
  <c r="Q128" i="2"/>
  <c r="L30" i="155"/>
  <c r="P128" i="2"/>
  <c r="K30" i="155"/>
  <c r="O128" i="2"/>
  <c r="J30" i="155"/>
  <c r="N128" i="2"/>
  <c r="I30" i="155"/>
  <c r="M128" i="2"/>
  <c r="H30" i="155"/>
  <c r="L128" i="2"/>
  <c r="G30" i="155"/>
  <c r="K128" i="2"/>
  <c r="F30" i="155"/>
  <c r="J128" i="2"/>
  <c r="E30" i="155"/>
  <c r="I128" i="2"/>
  <c r="D30" i="155"/>
  <c r="H128" i="2"/>
  <c r="B3" i="155"/>
  <c r="G61" i="154"/>
  <c r="A61" i="154"/>
  <c r="A29" i="154"/>
  <c r="G60" i="154"/>
  <c r="A60" i="154"/>
  <c r="A28" i="154"/>
  <c r="G59" i="154"/>
  <c r="A59" i="154"/>
  <c r="A27" i="154"/>
  <c r="G57" i="154"/>
  <c r="A57" i="154"/>
  <c r="A25" i="154"/>
  <c r="G56" i="154"/>
  <c r="A56" i="154"/>
  <c r="A24" i="154"/>
  <c r="G55" i="154"/>
  <c r="A55" i="154"/>
  <c r="A23" i="154"/>
  <c r="G53" i="154"/>
  <c r="A53" i="154"/>
  <c r="A21" i="154"/>
  <c r="G52" i="154"/>
  <c r="A52" i="154"/>
  <c r="A20" i="154"/>
  <c r="G51" i="154"/>
  <c r="A51" i="154"/>
  <c r="A19" i="154"/>
  <c r="G49" i="154"/>
  <c r="A49" i="154"/>
  <c r="A17" i="154"/>
  <c r="G48" i="154"/>
  <c r="A48" i="154"/>
  <c r="A16" i="154"/>
  <c r="G47" i="154"/>
  <c r="A47" i="154"/>
  <c r="A15" i="154"/>
  <c r="G46" i="154"/>
  <c r="A46" i="154"/>
  <c r="A14" i="154"/>
  <c r="G45" i="154"/>
  <c r="A45" i="154"/>
  <c r="A13" i="154"/>
  <c r="G44" i="154"/>
  <c r="A44" i="154"/>
  <c r="A12" i="154"/>
  <c r="G43" i="154"/>
  <c r="A43" i="154"/>
  <c r="A11" i="154"/>
  <c r="G41" i="154"/>
  <c r="A41" i="154"/>
  <c r="A9" i="154"/>
  <c r="G40" i="154"/>
  <c r="A40" i="154"/>
  <c r="A8" i="154"/>
  <c r="G39" i="154"/>
  <c r="A39" i="154"/>
  <c r="A7" i="154"/>
  <c r="G38" i="154"/>
  <c r="A38" i="154"/>
  <c r="A6" i="154"/>
  <c r="G37" i="154"/>
  <c r="A37" i="154"/>
  <c r="A5" i="154"/>
  <c r="G36" i="154"/>
  <c r="A36" i="154"/>
  <c r="A4" i="154"/>
  <c r="G35" i="154"/>
  <c r="A35" i="154"/>
  <c r="A3" i="154"/>
  <c r="Y29" i="154"/>
  <c r="B29" i="154"/>
  <c r="Y28" i="154"/>
  <c r="B28" i="154"/>
  <c r="Y27" i="154"/>
  <c r="B27" i="154"/>
  <c r="B26" i="154"/>
  <c r="Y25" i="154"/>
  <c r="B25" i="154"/>
  <c r="Y24" i="154"/>
  <c r="B24" i="154"/>
  <c r="Y23" i="154"/>
  <c r="B23" i="154"/>
  <c r="B22" i="154"/>
  <c r="Y21" i="154"/>
  <c r="B21" i="154"/>
  <c r="Y20" i="154"/>
  <c r="B20" i="154"/>
  <c r="Y19" i="154"/>
  <c r="B19" i="154"/>
  <c r="B18" i="154"/>
  <c r="Y17" i="154"/>
  <c r="B17" i="154"/>
  <c r="Y16" i="154"/>
  <c r="B16" i="154"/>
  <c r="Y15" i="154"/>
  <c r="B15" i="154"/>
  <c r="Y14" i="154"/>
  <c r="B14" i="154"/>
  <c r="Y13" i="154"/>
  <c r="B13" i="154"/>
  <c r="Y12" i="154"/>
  <c r="B12" i="154"/>
  <c r="Y11" i="154"/>
  <c r="B11" i="154"/>
  <c r="B10" i="154"/>
  <c r="Y9" i="154"/>
  <c r="B9" i="154"/>
  <c r="Y8" i="154"/>
  <c r="B8" i="154"/>
  <c r="Y7" i="154"/>
  <c r="B7" i="154"/>
  <c r="Y6" i="154"/>
  <c r="B6" i="154"/>
  <c r="Y5" i="154"/>
  <c r="B5" i="154"/>
  <c r="Y4" i="154"/>
  <c r="B4" i="154"/>
  <c r="X30" i="154"/>
  <c r="W30" i="154"/>
  <c r="V30" i="154"/>
  <c r="U30" i="154"/>
  <c r="Y127" i="2"/>
  <c r="T30" i="154"/>
  <c r="X127" i="2"/>
  <c r="S30" i="154"/>
  <c r="W127" i="2"/>
  <c r="R30" i="154"/>
  <c r="V127" i="2"/>
  <c r="Q30" i="154"/>
  <c r="U127" i="2"/>
  <c r="P30" i="154"/>
  <c r="T127" i="2"/>
  <c r="O30" i="154"/>
  <c r="S127" i="2"/>
  <c r="N30" i="154"/>
  <c r="R127" i="2"/>
  <c r="M30" i="154"/>
  <c r="Q127" i="2"/>
  <c r="L30" i="154"/>
  <c r="P127" i="2"/>
  <c r="K30" i="154"/>
  <c r="O127" i="2"/>
  <c r="J30" i="154"/>
  <c r="N127" i="2"/>
  <c r="I30" i="154"/>
  <c r="M127" i="2"/>
  <c r="H30" i="154"/>
  <c r="L127" i="2"/>
  <c r="G30" i="154"/>
  <c r="K127" i="2"/>
  <c r="F30" i="154"/>
  <c r="J127" i="2"/>
  <c r="E30" i="154"/>
  <c r="I127" i="2"/>
  <c r="D30" i="154"/>
  <c r="H127" i="2"/>
  <c r="B3" i="154"/>
  <c r="G61" i="95"/>
  <c r="A61" i="95"/>
  <c r="A29" i="95"/>
  <c r="G60" i="95"/>
  <c r="A60" i="95"/>
  <c r="A28" i="95"/>
  <c r="G59" i="95"/>
  <c r="A59" i="95"/>
  <c r="A27" i="95"/>
  <c r="G57" i="95"/>
  <c r="A57" i="95"/>
  <c r="A25" i="95"/>
  <c r="G56" i="95"/>
  <c r="A56" i="95"/>
  <c r="A24" i="95"/>
  <c r="G55" i="95"/>
  <c r="A55" i="95"/>
  <c r="A23" i="95"/>
  <c r="G53" i="95"/>
  <c r="A53" i="95"/>
  <c r="A21" i="95"/>
  <c r="G52" i="95"/>
  <c r="A52" i="95"/>
  <c r="A20" i="95"/>
  <c r="G51" i="95"/>
  <c r="A51" i="95"/>
  <c r="A19" i="95"/>
  <c r="G49" i="95"/>
  <c r="A49" i="95"/>
  <c r="A17" i="95"/>
  <c r="G48" i="95"/>
  <c r="A48" i="95"/>
  <c r="A16" i="95"/>
  <c r="G47" i="95"/>
  <c r="A47" i="95"/>
  <c r="A15" i="95"/>
  <c r="G46" i="95"/>
  <c r="A46" i="95"/>
  <c r="A14" i="95"/>
  <c r="G45" i="95"/>
  <c r="A45" i="95"/>
  <c r="A13" i="95"/>
  <c r="G44" i="95"/>
  <c r="A44" i="95"/>
  <c r="A12" i="95"/>
  <c r="G43" i="95"/>
  <c r="A43" i="95"/>
  <c r="A11" i="95"/>
  <c r="G41" i="95"/>
  <c r="A41" i="95"/>
  <c r="A9" i="95"/>
  <c r="G40" i="95"/>
  <c r="A40" i="95"/>
  <c r="A8" i="95"/>
  <c r="G39" i="95"/>
  <c r="A39" i="95"/>
  <c r="A7" i="95"/>
  <c r="G38" i="95"/>
  <c r="A38" i="95"/>
  <c r="A6" i="95"/>
  <c r="G37" i="95"/>
  <c r="A37" i="95"/>
  <c r="A5" i="95"/>
  <c r="G36" i="95"/>
  <c r="A36" i="95"/>
  <c r="A4" i="95"/>
  <c r="G35" i="95"/>
  <c r="A35" i="95"/>
  <c r="A3" i="95"/>
  <c r="Y29" i="95"/>
  <c r="B29" i="95"/>
  <c r="Y28" i="95"/>
  <c r="B28" i="95"/>
  <c r="Y27" i="95"/>
  <c r="B27" i="95"/>
  <c r="B26" i="95"/>
  <c r="Y25" i="95"/>
  <c r="B25" i="95"/>
  <c r="Y24" i="95"/>
  <c r="B24" i="95"/>
  <c r="Y23" i="95"/>
  <c r="B23" i="95"/>
  <c r="B22" i="95"/>
  <c r="Y21" i="95"/>
  <c r="B21" i="95"/>
  <c r="Y20" i="95"/>
  <c r="B20" i="95"/>
  <c r="Y19" i="95"/>
  <c r="B19" i="95"/>
  <c r="B18" i="95"/>
  <c r="Y17" i="95"/>
  <c r="B17" i="95"/>
  <c r="Y16" i="95"/>
  <c r="B16" i="95"/>
  <c r="Y15" i="95"/>
  <c r="B15" i="95"/>
  <c r="Y14" i="95"/>
  <c r="B14" i="95"/>
  <c r="Y13" i="95"/>
  <c r="B13" i="95"/>
  <c r="Y12" i="95"/>
  <c r="B12" i="95"/>
  <c r="Y11" i="95"/>
  <c r="B11" i="95"/>
  <c r="B10" i="95"/>
  <c r="Y9" i="95"/>
  <c r="B9" i="95"/>
  <c r="Y8" i="95"/>
  <c r="B8" i="95"/>
  <c r="Y7" i="95"/>
  <c r="B7" i="95"/>
  <c r="Y6" i="95"/>
  <c r="B6" i="95"/>
  <c r="Y5" i="95"/>
  <c r="B5" i="95"/>
  <c r="Y4" i="95"/>
  <c r="B4" i="95"/>
  <c r="X30" i="95"/>
  <c r="W30" i="95"/>
  <c r="V30" i="95"/>
  <c r="U30" i="95"/>
  <c r="Y126" i="2"/>
  <c r="T30" i="95"/>
  <c r="X126" i="2"/>
  <c r="S30" i="95"/>
  <c r="W126" i="2"/>
  <c r="R30" i="95"/>
  <c r="V126" i="2"/>
  <c r="Q30" i="95"/>
  <c r="U126" i="2"/>
  <c r="P30" i="95"/>
  <c r="T126" i="2"/>
  <c r="O30" i="95"/>
  <c r="S126" i="2"/>
  <c r="N30" i="95"/>
  <c r="R126" i="2"/>
  <c r="M30" i="95"/>
  <c r="Q126" i="2"/>
  <c r="L30" i="95"/>
  <c r="P126" i="2"/>
  <c r="K30" i="95"/>
  <c r="O126" i="2"/>
  <c r="J30" i="95"/>
  <c r="N126" i="2"/>
  <c r="I30" i="95"/>
  <c r="M126" i="2"/>
  <c r="H30" i="95"/>
  <c r="L126" i="2"/>
  <c r="G30" i="95"/>
  <c r="K126" i="2"/>
  <c r="F30" i="95"/>
  <c r="J126" i="2"/>
  <c r="E30" i="95"/>
  <c r="I126" i="2"/>
  <c r="D30" i="95"/>
  <c r="H126" i="2"/>
  <c r="B3" i="95"/>
  <c r="G61" i="32"/>
  <c r="A61" i="32"/>
  <c r="A29" i="32"/>
  <c r="G60" i="32"/>
  <c r="A60" i="32"/>
  <c r="A28" i="32"/>
  <c r="G59" i="32"/>
  <c r="A59" i="32"/>
  <c r="A27" i="32"/>
  <c r="G57" i="32"/>
  <c r="A57" i="32"/>
  <c r="A25" i="32"/>
  <c r="G56" i="32"/>
  <c r="A56" i="32"/>
  <c r="A24" i="32"/>
  <c r="G55" i="32"/>
  <c r="A55" i="32"/>
  <c r="A23" i="32"/>
  <c r="G53" i="32"/>
  <c r="A53" i="32"/>
  <c r="A21" i="32"/>
  <c r="G52" i="32"/>
  <c r="A52" i="32"/>
  <c r="A20" i="32"/>
  <c r="G51" i="32"/>
  <c r="A51" i="32"/>
  <c r="A19" i="32"/>
  <c r="G49" i="32"/>
  <c r="A49" i="32"/>
  <c r="A17" i="32"/>
  <c r="G48" i="32"/>
  <c r="A48" i="32"/>
  <c r="A16" i="32"/>
  <c r="G47" i="32"/>
  <c r="A47" i="32"/>
  <c r="A15" i="32"/>
  <c r="G46" i="32"/>
  <c r="A46" i="32"/>
  <c r="A14" i="32"/>
  <c r="G45" i="32"/>
  <c r="A45" i="32"/>
  <c r="A13" i="32"/>
  <c r="G44" i="32"/>
  <c r="A44" i="32"/>
  <c r="A12" i="32"/>
  <c r="G43" i="32"/>
  <c r="A43" i="32"/>
  <c r="A11" i="32"/>
  <c r="G41" i="32"/>
  <c r="A41" i="32"/>
  <c r="A9" i="32"/>
  <c r="G40" i="32"/>
  <c r="A40" i="32"/>
  <c r="A8" i="32"/>
  <c r="G39" i="32"/>
  <c r="A39" i="32"/>
  <c r="A7" i="32"/>
  <c r="G38" i="32"/>
  <c r="A38" i="32"/>
  <c r="A6" i="32"/>
  <c r="G37" i="32"/>
  <c r="A37" i="32"/>
  <c r="A5" i="32"/>
  <c r="G36" i="32"/>
  <c r="A36" i="32"/>
  <c r="A4" i="32"/>
  <c r="G35" i="32"/>
  <c r="A35" i="32"/>
  <c r="A3" i="32"/>
  <c r="Y29" i="32"/>
  <c r="B29" i="32"/>
  <c r="Y28" i="32"/>
  <c r="B28" i="32"/>
  <c r="Y27" i="32"/>
  <c r="B27" i="32"/>
  <c r="B26" i="32"/>
  <c r="Y25" i="32"/>
  <c r="B25" i="32"/>
  <c r="Y24" i="32"/>
  <c r="B24" i="32"/>
  <c r="Y23" i="32"/>
  <c r="B23" i="32"/>
  <c r="B22" i="32"/>
  <c r="Y21" i="32"/>
  <c r="B21" i="32"/>
  <c r="Y20" i="32"/>
  <c r="B20" i="32"/>
  <c r="Y19" i="32"/>
  <c r="B19" i="32"/>
  <c r="B18" i="32"/>
  <c r="Y17" i="32"/>
  <c r="B17" i="32"/>
  <c r="Y16" i="32"/>
  <c r="B16" i="32"/>
  <c r="Y15" i="32"/>
  <c r="B15" i="32"/>
  <c r="Y14" i="32"/>
  <c r="B14" i="32"/>
  <c r="Y13" i="32"/>
  <c r="B13" i="32"/>
  <c r="Y12" i="32"/>
  <c r="B12" i="32"/>
  <c r="Y11" i="32"/>
  <c r="B11" i="32"/>
  <c r="B10" i="32"/>
  <c r="Y9" i="32"/>
  <c r="B9" i="32"/>
  <c r="Y8" i="32"/>
  <c r="B8" i="32"/>
  <c r="Y7" i="32"/>
  <c r="B7" i="32"/>
  <c r="Y6" i="32"/>
  <c r="B6" i="32"/>
  <c r="Y5" i="32"/>
  <c r="B5" i="32"/>
  <c r="Y4" i="32"/>
  <c r="B4" i="32"/>
  <c r="X30" i="32"/>
  <c r="W30" i="32"/>
  <c r="V30" i="32"/>
  <c r="U30" i="32"/>
  <c r="Y125" i="2"/>
  <c r="T30" i="32"/>
  <c r="X125" i="2"/>
  <c r="S30" i="32"/>
  <c r="W125" i="2"/>
  <c r="R30" i="32"/>
  <c r="V125" i="2"/>
  <c r="Q30" i="32"/>
  <c r="U125" i="2"/>
  <c r="P30" i="32"/>
  <c r="T125" i="2"/>
  <c r="O30" i="32"/>
  <c r="S125" i="2"/>
  <c r="N30" i="32"/>
  <c r="R125" i="2"/>
  <c r="M30" i="32"/>
  <c r="Q125" i="2"/>
  <c r="L30" i="32"/>
  <c r="P125" i="2"/>
  <c r="K30" i="32"/>
  <c r="O125" i="2"/>
  <c r="J30" i="32"/>
  <c r="N125" i="2"/>
  <c r="I30" i="32"/>
  <c r="M125" i="2"/>
  <c r="H30" i="32"/>
  <c r="L125" i="2"/>
  <c r="G30" i="32"/>
  <c r="K125" i="2"/>
  <c r="F30" i="32"/>
  <c r="J125" i="2"/>
  <c r="E30" i="32"/>
  <c r="I125" i="2"/>
  <c r="D30" i="32"/>
  <c r="H125" i="2"/>
  <c r="B3" i="32"/>
  <c r="G61" i="165"/>
  <c r="A61" i="165"/>
  <c r="A29" i="165"/>
  <c r="G60" i="165"/>
  <c r="A60" i="165"/>
  <c r="A28" i="165"/>
  <c r="G59" i="165"/>
  <c r="A59" i="165"/>
  <c r="A27" i="165"/>
  <c r="G57" i="165"/>
  <c r="A57" i="165"/>
  <c r="A25" i="165"/>
  <c r="G56" i="165"/>
  <c r="A56" i="165"/>
  <c r="A24" i="165"/>
  <c r="G55" i="165"/>
  <c r="A55" i="165"/>
  <c r="A23" i="165"/>
  <c r="G53" i="165"/>
  <c r="A53" i="165"/>
  <c r="A21" i="165"/>
  <c r="G52" i="165"/>
  <c r="A52" i="165"/>
  <c r="A20" i="165"/>
  <c r="G51" i="165"/>
  <c r="A51" i="165"/>
  <c r="A19" i="165"/>
  <c r="G49" i="165"/>
  <c r="A49" i="165"/>
  <c r="A17" i="165"/>
  <c r="G48" i="165"/>
  <c r="A48" i="165"/>
  <c r="A16" i="165"/>
  <c r="G47" i="165"/>
  <c r="A47" i="165"/>
  <c r="A15" i="165"/>
  <c r="G46" i="165"/>
  <c r="A46" i="165"/>
  <c r="A14" i="165"/>
  <c r="G45" i="165"/>
  <c r="A45" i="165"/>
  <c r="A13" i="165"/>
  <c r="G44" i="165"/>
  <c r="A44" i="165"/>
  <c r="A12" i="165"/>
  <c r="G43" i="165"/>
  <c r="A43" i="165"/>
  <c r="A11" i="165"/>
  <c r="G41" i="165"/>
  <c r="A41" i="165"/>
  <c r="A9" i="165"/>
  <c r="G40" i="165"/>
  <c r="A40" i="165"/>
  <c r="A8" i="165"/>
  <c r="G39" i="165"/>
  <c r="A39" i="165"/>
  <c r="A7" i="165"/>
  <c r="G38" i="165"/>
  <c r="A38" i="165"/>
  <c r="A6" i="165"/>
  <c r="G37" i="165"/>
  <c r="A37" i="165"/>
  <c r="A5" i="165"/>
  <c r="G36" i="165"/>
  <c r="A36" i="165"/>
  <c r="A4" i="165"/>
  <c r="G35" i="165"/>
  <c r="A35" i="165"/>
  <c r="A3" i="165"/>
  <c r="Y29" i="165"/>
  <c r="B29" i="165"/>
  <c r="Y28" i="165"/>
  <c r="B28" i="165"/>
  <c r="Y27" i="165"/>
  <c r="B27" i="165"/>
  <c r="B26" i="165"/>
  <c r="Y25" i="165"/>
  <c r="B25" i="165"/>
  <c r="Y24" i="165"/>
  <c r="B24" i="165"/>
  <c r="Y23" i="165"/>
  <c r="B23" i="165"/>
  <c r="B22" i="165"/>
  <c r="Y21" i="165"/>
  <c r="B21" i="165"/>
  <c r="Y20" i="165"/>
  <c r="B20" i="165"/>
  <c r="Y19" i="165"/>
  <c r="B19" i="165"/>
  <c r="B18" i="165"/>
  <c r="Y17" i="165"/>
  <c r="B17" i="165"/>
  <c r="Y16" i="165"/>
  <c r="B16" i="165"/>
  <c r="Y15" i="165"/>
  <c r="B15" i="165"/>
  <c r="Y14" i="165"/>
  <c r="B14" i="165"/>
  <c r="Y13" i="165"/>
  <c r="B13" i="165"/>
  <c r="Y12" i="165"/>
  <c r="B12" i="165"/>
  <c r="Y11" i="165"/>
  <c r="B11" i="165"/>
  <c r="B10" i="165"/>
  <c r="Y9" i="165"/>
  <c r="B9" i="165"/>
  <c r="Y8" i="165"/>
  <c r="B8" i="165"/>
  <c r="Y7" i="165"/>
  <c r="B7" i="165"/>
  <c r="Y6" i="165"/>
  <c r="B6" i="165"/>
  <c r="Y5" i="165"/>
  <c r="B5" i="165"/>
  <c r="Y4" i="165"/>
  <c r="B4" i="165"/>
  <c r="X30" i="165"/>
  <c r="W30" i="165"/>
  <c r="V30" i="165"/>
  <c r="U30" i="165"/>
  <c r="Y124" i="2"/>
  <c r="T30" i="165"/>
  <c r="X124" i="2"/>
  <c r="S30" i="165"/>
  <c r="W124" i="2"/>
  <c r="R30" i="165"/>
  <c r="V124" i="2"/>
  <c r="Q30" i="165"/>
  <c r="U124" i="2"/>
  <c r="P30" i="165"/>
  <c r="T124" i="2"/>
  <c r="O30" i="165"/>
  <c r="S124" i="2"/>
  <c r="N30" i="165"/>
  <c r="R124" i="2"/>
  <c r="M30" i="165"/>
  <c r="Q124" i="2"/>
  <c r="L30" i="165"/>
  <c r="P124" i="2"/>
  <c r="K30" i="165"/>
  <c r="O124" i="2"/>
  <c r="J30" i="165"/>
  <c r="N124" i="2"/>
  <c r="I30" i="165"/>
  <c r="M124" i="2"/>
  <c r="H30" i="165"/>
  <c r="L124" i="2"/>
  <c r="G30" i="165"/>
  <c r="K124" i="2"/>
  <c r="F30" i="165"/>
  <c r="J124" i="2"/>
  <c r="E30" i="165"/>
  <c r="I124" i="2"/>
  <c r="D30" i="165"/>
  <c r="H124" i="2"/>
  <c r="B3" i="165"/>
  <c r="G61" i="34"/>
  <c r="A61" i="34"/>
  <c r="A29" i="34"/>
  <c r="G60" i="34"/>
  <c r="A60" i="34"/>
  <c r="A28" i="34"/>
  <c r="G59" i="34"/>
  <c r="A59" i="34"/>
  <c r="A27" i="34"/>
  <c r="G57" i="34"/>
  <c r="A57" i="34"/>
  <c r="A25" i="34"/>
  <c r="G56" i="34"/>
  <c r="A56" i="34"/>
  <c r="A24" i="34"/>
  <c r="G55" i="34"/>
  <c r="A55" i="34"/>
  <c r="A23" i="34"/>
  <c r="G53" i="34"/>
  <c r="A53" i="34"/>
  <c r="A21" i="34"/>
  <c r="G52" i="34"/>
  <c r="A52" i="34"/>
  <c r="A20" i="34"/>
  <c r="G51" i="34"/>
  <c r="A51" i="34"/>
  <c r="A19" i="34"/>
  <c r="G49" i="34"/>
  <c r="A49" i="34"/>
  <c r="A17" i="34"/>
  <c r="G48" i="34"/>
  <c r="A48" i="34"/>
  <c r="A16" i="34"/>
  <c r="G47" i="34"/>
  <c r="A47" i="34"/>
  <c r="A15" i="34"/>
  <c r="G46" i="34"/>
  <c r="A46" i="34"/>
  <c r="A14" i="34"/>
  <c r="G45" i="34"/>
  <c r="A45" i="34"/>
  <c r="A13" i="34"/>
  <c r="G44" i="34"/>
  <c r="A44" i="34"/>
  <c r="A12" i="34"/>
  <c r="G43" i="34"/>
  <c r="A43" i="34"/>
  <c r="A11" i="34"/>
  <c r="G41" i="34"/>
  <c r="A41" i="34"/>
  <c r="A9" i="34"/>
  <c r="G40" i="34"/>
  <c r="A40" i="34"/>
  <c r="A8" i="34"/>
  <c r="G39" i="34"/>
  <c r="A39" i="34"/>
  <c r="A7" i="34"/>
  <c r="G38" i="34"/>
  <c r="A38" i="34"/>
  <c r="A6" i="34"/>
  <c r="G37" i="34"/>
  <c r="A37" i="34"/>
  <c r="A5" i="34"/>
  <c r="G36" i="34"/>
  <c r="A36" i="34"/>
  <c r="A4" i="34"/>
  <c r="G35" i="34"/>
  <c r="A35" i="34"/>
  <c r="A3" i="34"/>
  <c r="Y29" i="34"/>
  <c r="B29" i="34"/>
  <c r="Y28" i="34"/>
  <c r="B28" i="34"/>
  <c r="Y27" i="34"/>
  <c r="B27" i="34"/>
  <c r="B26" i="34"/>
  <c r="Y25" i="34"/>
  <c r="B25" i="34"/>
  <c r="Y24" i="34"/>
  <c r="B24" i="34"/>
  <c r="Y23" i="34"/>
  <c r="B23" i="34"/>
  <c r="B22" i="34"/>
  <c r="Y21" i="34"/>
  <c r="B21" i="34"/>
  <c r="Y20" i="34"/>
  <c r="B20" i="34"/>
  <c r="Y19" i="34"/>
  <c r="B19" i="34"/>
  <c r="B18" i="34"/>
  <c r="Y17" i="34"/>
  <c r="B17" i="34"/>
  <c r="Y16" i="34"/>
  <c r="B16" i="34"/>
  <c r="Y15" i="34"/>
  <c r="B15" i="34"/>
  <c r="Y14" i="34"/>
  <c r="B14" i="34"/>
  <c r="Y13" i="34"/>
  <c r="B13" i="34"/>
  <c r="Y12" i="34"/>
  <c r="B12" i="34"/>
  <c r="Y11" i="34"/>
  <c r="B11" i="34"/>
  <c r="B10" i="34"/>
  <c r="Y9" i="34"/>
  <c r="B9" i="34"/>
  <c r="Y8" i="34"/>
  <c r="B8" i="34"/>
  <c r="Y7" i="34"/>
  <c r="B7" i="34"/>
  <c r="Y6" i="34"/>
  <c r="B6" i="34"/>
  <c r="Y5" i="34"/>
  <c r="B5" i="34"/>
  <c r="Y4" i="34"/>
  <c r="B4" i="34"/>
  <c r="X30" i="34"/>
  <c r="W30" i="34"/>
  <c r="V30" i="34"/>
  <c r="U30" i="34"/>
  <c r="Y123" i="2"/>
  <c r="T30" i="34"/>
  <c r="X123" i="2"/>
  <c r="S30" i="34"/>
  <c r="W123" i="2"/>
  <c r="R30" i="34"/>
  <c r="V123" i="2"/>
  <c r="Q30" i="34"/>
  <c r="U123" i="2"/>
  <c r="P30" i="34"/>
  <c r="T123" i="2"/>
  <c r="O30" i="34"/>
  <c r="S123" i="2"/>
  <c r="N30" i="34"/>
  <c r="R123" i="2"/>
  <c r="M30" i="34"/>
  <c r="Q123" i="2"/>
  <c r="L30" i="34"/>
  <c r="P123" i="2"/>
  <c r="K30" i="34"/>
  <c r="O123" i="2"/>
  <c r="J30" i="34"/>
  <c r="N123" i="2"/>
  <c r="I30" i="34"/>
  <c r="M123" i="2"/>
  <c r="H30" i="34"/>
  <c r="L123" i="2"/>
  <c r="G30" i="34"/>
  <c r="K123" i="2"/>
  <c r="F30" i="34"/>
  <c r="J123" i="2"/>
  <c r="E30" i="34"/>
  <c r="I123" i="2"/>
  <c r="D30" i="34"/>
  <c r="H123" i="2"/>
  <c r="B3" i="34"/>
  <c r="G61" i="166"/>
  <c r="A61" i="166"/>
  <c r="A29" i="166"/>
  <c r="G60" i="166"/>
  <c r="A60" i="166"/>
  <c r="A28" i="166"/>
  <c r="G59" i="166"/>
  <c r="A59" i="166"/>
  <c r="A27" i="166"/>
  <c r="G57" i="166"/>
  <c r="A57" i="166"/>
  <c r="A25" i="166"/>
  <c r="G56" i="166"/>
  <c r="A56" i="166"/>
  <c r="A24" i="166"/>
  <c r="G55" i="166"/>
  <c r="A55" i="166"/>
  <c r="A23" i="166"/>
  <c r="G53" i="166"/>
  <c r="A53" i="166"/>
  <c r="A21" i="166"/>
  <c r="G52" i="166"/>
  <c r="A52" i="166"/>
  <c r="A20" i="166"/>
  <c r="G51" i="166"/>
  <c r="A51" i="166"/>
  <c r="A19" i="166"/>
  <c r="G49" i="166"/>
  <c r="A49" i="166"/>
  <c r="A17" i="166"/>
  <c r="G48" i="166"/>
  <c r="A48" i="166"/>
  <c r="A16" i="166"/>
  <c r="G47" i="166"/>
  <c r="A47" i="166"/>
  <c r="A15" i="166"/>
  <c r="G46" i="166"/>
  <c r="A46" i="166"/>
  <c r="A14" i="166"/>
  <c r="G45" i="166"/>
  <c r="A45" i="166"/>
  <c r="A13" i="166"/>
  <c r="G44" i="166"/>
  <c r="A44" i="166"/>
  <c r="A12" i="166"/>
  <c r="G43" i="166"/>
  <c r="A43" i="166"/>
  <c r="A11" i="166"/>
  <c r="G41" i="166"/>
  <c r="A41" i="166"/>
  <c r="A9" i="166"/>
  <c r="G40" i="166"/>
  <c r="A40" i="166"/>
  <c r="A8" i="166"/>
  <c r="G39" i="166"/>
  <c r="A39" i="166"/>
  <c r="A7" i="166"/>
  <c r="G38" i="166"/>
  <c r="A38" i="166"/>
  <c r="A6" i="166"/>
  <c r="G37" i="166"/>
  <c r="A37" i="166"/>
  <c r="A5" i="166"/>
  <c r="G36" i="166"/>
  <c r="A36" i="166"/>
  <c r="A4" i="166"/>
  <c r="G35" i="166"/>
  <c r="A35" i="166"/>
  <c r="A3" i="166"/>
  <c r="Y29" i="166"/>
  <c r="B29" i="166"/>
  <c r="Y28" i="166"/>
  <c r="B28" i="166"/>
  <c r="Y27" i="166"/>
  <c r="B27" i="166"/>
  <c r="B26" i="166"/>
  <c r="Y25" i="166"/>
  <c r="B25" i="166"/>
  <c r="Y24" i="166"/>
  <c r="B24" i="166"/>
  <c r="Y23" i="166"/>
  <c r="B23" i="166"/>
  <c r="B22" i="166"/>
  <c r="Y21" i="166"/>
  <c r="B21" i="166"/>
  <c r="Y20" i="166"/>
  <c r="B20" i="166"/>
  <c r="Y19" i="166"/>
  <c r="B19" i="166"/>
  <c r="B18" i="166"/>
  <c r="Y17" i="166"/>
  <c r="B17" i="166"/>
  <c r="Y16" i="166"/>
  <c r="B16" i="166"/>
  <c r="Y15" i="166"/>
  <c r="B15" i="166"/>
  <c r="Y14" i="166"/>
  <c r="B14" i="166"/>
  <c r="Y13" i="166"/>
  <c r="B13" i="166"/>
  <c r="Y12" i="166"/>
  <c r="B12" i="166"/>
  <c r="Y11" i="166"/>
  <c r="B11" i="166"/>
  <c r="B10" i="166"/>
  <c r="Y9" i="166"/>
  <c r="B9" i="166"/>
  <c r="Y8" i="166"/>
  <c r="B8" i="166"/>
  <c r="Y7" i="166"/>
  <c r="B7" i="166"/>
  <c r="Y6" i="166"/>
  <c r="B6" i="166"/>
  <c r="Y5" i="166"/>
  <c r="B5" i="166"/>
  <c r="Y4" i="166"/>
  <c r="B4" i="166"/>
  <c r="X30" i="166"/>
  <c r="W30" i="166"/>
  <c r="V30" i="166"/>
  <c r="U30" i="166"/>
  <c r="Y122" i="2"/>
  <c r="T30" i="166"/>
  <c r="X122" i="2"/>
  <c r="S30" i="166"/>
  <c r="W122" i="2"/>
  <c r="R30" i="166"/>
  <c r="V122" i="2"/>
  <c r="Q30" i="166"/>
  <c r="U122" i="2"/>
  <c r="P30" i="166"/>
  <c r="T122" i="2"/>
  <c r="O30" i="166"/>
  <c r="S122" i="2"/>
  <c r="N30" i="166"/>
  <c r="R122" i="2"/>
  <c r="M30" i="166"/>
  <c r="Q122" i="2"/>
  <c r="L30" i="166"/>
  <c r="P122" i="2"/>
  <c r="K30" i="166"/>
  <c r="O122" i="2"/>
  <c r="J30" i="166"/>
  <c r="N122" i="2"/>
  <c r="I30" i="166"/>
  <c r="M122" i="2"/>
  <c r="H30" i="166"/>
  <c r="L122" i="2"/>
  <c r="G30" i="166"/>
  <c r="K122" i="2"/>
  <c r="F30" i="166"/>
  <c r="J122" i="2"/>
  <c r="E30" i="166"/>
  <c r="I122" i="2"/>
  <c r="D30" i="166"/>
  <c r="H122" i="2"/>
  <c r="B3" i="166"/>
  <c r="G137" i="113"/>
  <c r="A137" i="113"/>
  <c r="G136" i="113"/>
  <c r="A136" i="113"/>
  <c r="G135" i="113"/>
  <c r="A135" i="113"/>
  <c r="G133" i="113"/>
  <c r="A133" i="113"/>
  <c r="G132" i="113"/>
  <c r="A132" i="113"/>
  <c r="G131" i="113"/>
  <c r="A131" i="113"/>
  <c r="G129" i="113"/>
  <c r="A129" i="113"/>
  <c r="G121" i="113"/>
  <c r="A121" i="113"/>
  <c r="G120" i="113"/>
  <c r="A120" i="113"/>
  <c r="G117" i="113"/>
  <c r="A117" i="113"/>
  <c r="G116" i="113"/>
  <c r="A116" i="113"/>
  <c r="G115" i="113"/>
  <c r="P56" i="113" s="1"/>
  <c r="Y56" i="113" s="1"/>
  <c r="A115" i="113"/>
  <c r="A56" i="113" s="1"/>
  <c r="G114" i="113"/>
  <c r="A114" i="113"/>
  <c r="A55" i="113" s="1"/>
  <c r="G94" i="113"/>
  <c r="A94" i="113"/>
  <c r="A35" i="113" s="1"/>
  <c r="G93" i="113"/>
  <c r="A93" i="113"/>
  <c r="A34" i="113" s="1"/>
  <c r="G85" i="113"/>
  <c r="A85" i="113"/>
  <c r="A26" i="113" s="1"/>
  <c r="A84" i="113"/>
  <c r="A25" i="113" s="1"/>
  <c r="G63" i="113"/>
  <c r="A63" i="113"/>
  <c r="A4" i="113" s="1"/>
  <c r="G62" i="113"/>
  <c r="A62" i="113"/>
  <c r="A3" i="113"/>
  <c r="B3" i="113"/>
  <c r="G215" i="112"/>
  <c r="A215" i="112"/>
  <c r="G214" i="112"/>
  <c r="A214" i="112"/>
  <c r="G213" i="112"/>
  <c r="A213" i="112"/>
  <c r="G211" i="112"/>
  <c r="A211" i="112"/>
  <c r="G210" i="112"/>
  <c r="A210" i="112"/>
  <c r="G209" i="112"/>
  <c r="A209" i="112"/>
  <c r="G207" i="112"/>
  <c r="G195" i="112"/>
  <c r="G178" i="112"/>
  <c r="A178" i="112"/>
  <c r="A69" i="112"/>
  <c r="G164" i="112"/>
  <c r="A164" i="112"/>
  <c r="G117" i="112"/>
  <c r="K8" i="112"/>
  <c r="A117" i="112"/>
  <c r="A8" i="112"/>
  <c r="G116" i="112"/>
  <c r="A116" i="112"/>
  <c r="A7" i="112"/>
  <c r="G115" i="112"/>
  <c r="S6" i="112"/>
  <c r="A115" i="112"/>
  <c r="A6" i="112"/>
  <c r="G114" i="112"/>
  <c r="X5" i="112"/>
  <c r="A114" i="112"/>
  <c r="A5" i="112"/>
  <c r="G113" i="112"/>
  <c r="X4" i="112"/>
  <c r="A113" i="112"/>
  <c r="A4" i="112"/>
  <c r="G112" i="112"/>
  <c r="M3" i="112"/>
  <c r="A112" i="112"/>
  <c r="A3" i="112"/>
  <c r="B106" i="112"/>
  <c r="B105" i="112"/>
  <c r="B104" i="112"/>
  <c r="B103" i="112"/>
  <c r="B102" i="112"/>
  <c r="B101" i="112"/>
  <c r="B100" i="112"/>
  <c r="B99" i="112"/>
  <c r="B69" i="112"/>
  <c r="B68" i="112"/>
  <c r="B55" i="112"/>
  <c r="B54" i="112"/>
  <c r="B8" i="112"/>
  <c r="B7" i="112"/>
  <c r="B6" i="112"/>
  <c r="B5" i="112"/>
  <c r="B4" i="112"/>
  <c r="B3" i="112"/>
  <c r="G61" i="75"/>
  <c r="A61" i="75"/>
  <c r="A29" i="75"/>
  <c r="G60" i="75"/>
  <c r="A60" i="75"/>
  <c r="A28" i="75"/>
  <c r="G59" i="75"/>
  <c r="A59" i="75"/>
  <c r="A27" i="75"/>
  <c r="G57" i="75"/>
  <c r="A57" i="75"/>
  <c r="A25" i="75"/>
  <c r="G56" i="75"/>
  <c r="A56" i="75"/>
  <c r="A24" i="75"/>
  <c r="G55" i="75"/>
  <c r="A55" i="75"/>
  <c r="A23" i="75"/>
  <c r="G53" i="75"/>
  <c r="A53" i="75"/>
  <c r="A21" i="75"/>
  <c r="G52" i="75"/>
  <c r="A52" i="75"/>
  <c r="A20" i="75"/>
  <c r="G51" i="75"/>
  <c r="A51" i="75"/>
  <c r="A19" i="75"/>
  <c r="G49" i="75"/>
  <c r="A49" i="75"/>
  <c r="A17" i="75"/>
  <c r="G48" i="75"/>
  <c r="A48" i="75"/>
  <c r="A16" i="75"/>
  <c r="G47" i="75"/>
  <c r="A47" i="75"/>
  <c r="A15" i="75"/>
  <c r="G46" i="75"/>
  <c r="A46" i="75"/>
  <c r="A14" i="75"/>
  <c r="G45" i="75"/>
  <c r="A45" i="75"/>
  <c r="A13" i="75"/>
  <c r="G44" i="75"/>
  <c r="A44" i="75"/>
  <c r="A12" i="75"/>
  <c r="G43" i="75"/>
  <c r="A43" i="75"/>
  <c r="A11" i="75"/>
  <c r="G41" i="75"/>
  <c r="A41" i="75"/>
  <c r="A9" i="75"/>
  <c r="G40" i="75"/>
  <c r="A40" i="75"/>
  <c r="A8" i="75"/>
  <c r="G39" i="75"/>
  <c r="A39" i="75"/>
  <c r="A7" i="75"/>
  <c r="G38" i="75"/>
  <c r="A38" i="75"/>
  <c r="A6" i="75"/>
  <c r="G37" i="75"/>
  <c r="A37" i="75"/>
  <c r="A5" i="75"/>
  <c r="G36" i="75"/>
  <c r="A36" i="75"/>
  <c r="A4" i="75"/>
  <c r="G35" i="75"/>
  <c r="A35" i="75"/>
  <c r="A3" i="75"/>
  <c r="Y29" i="75"/>
  <c r="B29" i="75"/>
  <c r="Y28" i="75"/>
  <c r="B28" i="75"/>
  <c r="Y27" i="75"/>
  <c r="B27" i="75"/>
  <c r="B26" i="75"/>
  <c r="Y25" i="75"/>
  <c r="B25" i="75"/>
  <c r="Y24" i="75"/>
  <c r="B24" i="75"/>
  <c r="Y23" i="75"/>
  <c r="B23" i="75"/>
  <c r="B22" i="75"/>
  <c r="Y21" i="75"/>
  <c r="B21" i="75"/>
  <c r="Y20" i="75"/>
  <c r="B20" i="75"/>
  <c r="Y19" i="75"/>
  <c r="B19" i="75"/>
  <c r="B18" i="75"/>
  <c r="Y17" i="75"/>
  <c r="B17" i="75"/>
  <c r="Y16" i="75"/>
  <c r="B16" i="75"/>
  <c r="Y15" i="75"/>
  <c r="B15" i="75"/>
  <c r="Y14" i="75"/>
  <c r="B14" i="75"/>
  <c r="Y13" i="75"/>
  <c r="B13" i="75"/>
  <c r="Y12" i="75"/>
  <c r="B12" i="75"/>
  <c r="Y11" i="75"/>
  <c r="B11" i="75"/>
  <c r="B10" i="75"/>
  <c r="Y9" i="75"/>
  <c r="B9" i="75"/>
  <c r="Y8" i="75"/>
  <c r="B8" i="75"/>
  <c r="Y7" i="75"/>
  <c r="B7" i="75"/>
  <c r="Y6" i="75"/>
  <c r="B6" i="75"/>
  <c r="Y5" i="75"/>
  <c r="B5" i="75"/>
  <c r="Y4" i="75"/>
  <c r="B4" i="75"/>
  <c r="X30" i="75"/>
  <c r="W30" i="75"/>
  <c r="V30" i="75"/>
  <c r="U30" i="75"/>
  <c r="Y119" i="2"/>
  <c r="T30" i="75"/>
  <c r="X119" i="2"/>
  <c r="S30" i="75"/>
  <c r="W119" i="2"/>
  <c r="R30" i="75"/>
  <c r="V119" i="2"/>
  <c r="Q30" i="75"/>
  <c r="U119" i="2"/>
  <c r="P30" i="75"/>
  <c r="T119" i="2"/>
  <c r="O30" i="75"/>
  <c r="S119" i="2"/>
  <c r="N30" i="75"/>
  <c r="R119" i="2"/>
  <c r="M30" i="75"/>
  <c r="Q119" i="2"/>
  <c r="L30" i="75"/>
  <c r="P119" i="2"/>
  <c r="K30" i="75"/>
  <c r="O119" i="2"/>
  <c r="J30" i="75"/>
  <c r="N119" i="2"/>
  <c r="I30" i="75"/>
  <c r="M119" i="2"/>
  <c r="H30" i="75"/>
  <c r="L119" i="2"/>
  <c r="G30" i="75"/>
  <c r="K119" i="2"/>
  <c r="F30" i="75"/>
  <c r="J119" i="2"/>
  <c r="E30" i="75"/>
  <c r="I119" i="2"/>
  <c r="D30" i="75"/>
  <c r="H119" i="2"/>
  <c r="B3" i="75"/>
  <c r="G61" i="110"/>
  <c r="A61" i="110"/>
  <c r="A29" i="110"/>
  <c r="G60" i="110"/>
  <c r="A60" i="110"/>
  <c r="A28" i="110"/>
  <c r="G59" i="110"/>
  <c r="A59" i="110"/>
  <c r="A27" i="110"/>
  <c r="G57" i="110"/>
  <c r="A57" i="110"/>
  <c r="A25" i="110"/>
  <c r="G56" i="110"/>
  <c r="A56" i="110"/>
  <c r="A24" i="110"/>
  <c r="G55" i="110"/>
  <c r="A55" i="110"/>
  <c r="A23" i="110"/>
  <c r="G53" i="110"/>
  <c r="A53" i="110"/>
  <c r="A21" i="110"/>
  <c r="G52" i="110"/>
  <c r="A52" i="110"/>
  <c r="A20" i="110"/>
  <c r="G51" i="110"/>
  <c r="A51" i="110"/>
  <c r="A19" i="110"/>
  <c r="G49" i="110"/>
  <c r="A49" i="110"/>
  <c r="A17" i="110"/>
  <c r="G48" i="110"/>
  <c r="A48" i="110"/>
  <c r="A16" i="110"/>
  <c r="G47" i="110"/>
  <c r="A47" i="110"/>
  <c r="A15" i="110"/>
  <c r="G46" i="110"/>
  <c r="A46" i="110"/>
  <c r="A14" i="110"/>
  <c r="G45" i="110"/>
  <c r="A45" i="110"/>
  <c r="A13" i="110"/>
  <c r="G44" i="110"/>
  <c r="A44" i="110"/>
  <c r="A12" i="110"/>
  <c r="G43" i="110"/>
  <c r="A43" i="110"/>
  <c r="A11" i="110"/>
  <c r="G41" i="110"/>
  <c r="A41" i="110"/>
  <c r="A9" i="110"/>
  <c r="G40" i="110"/>
  <c r="A40" i="110"/>
  <c r="A8" i="110"/>
  <c r="G39" i="110"/>
  <c r="A39" i="110"/>
  <c r="A7" i="110"/>
  <c r="G38" i="110"/>
  <c r="A38" i="110"/>
  <c r="A6" i="110"/>
  <c r="G37" i="110"/>
  <c r="A37" i="110"/>
  <c r="A5" i="110"/>
  <c r="G36" i="110"/>
  <c r="A36" i="110"/>
  <c r="A4" i="110"/>
  <c r="G35" i="110"/>
  <c r="A35" i="110"/>
  <c r="A3" i="110"/>
  <c r="Y29" i="110"/>
  <c r="B29" i="110"/>
  <c r="Y28" i="110"/>
  <c r="B28" i="110"/>
  <c r="Y27" i="110"/>
  <c r="B27" i="110"/>
  <c r="B26" i="110"/>
  <c r="Y25" i="110"/>
  <c r="B25" i="110"/>
  <c r="Y24" i="110"/>
  <c r="B24" i="110"/>
  <c r="Y23" i="110"/>
  <c r="B23" i="110"/>
  <c r="B22" i="110"/>
  <c r="Y21" i="110"/>
  <c r="B21" i="110"/>
  <c r="Y20" i="110"/>
  <c r="B20" i="110"/>
  <c r="Y19" i="110"/>
  <c r="B19" i="110"/>
  <c r="B18" i="110"/>
  <c r="Y17" i="110"/>
  <c r="B17" i="110"/>
  <c r="Y16" i="110"/>
  <c r="B16" i="110"/>
  <c r="Y15" i="110"/>
  <c r="B15" i="110"/>
  <c r="Y14" i="110"/>
  <c r="B14" i="110"/>
  <c r="Y13" i="110"/>
  <c r="B13" i="110"/>
  <c r="Y12" i="110"/>
  <c r="B12" i="110"/>
  <c r="Y11" i="110"/>
  <c r="B11" i="110"/>
  <c r="B10" i="110"/>
  <c r="Y9" i="110"/>
  <c r="B9" i="110"/>
  <c r="Y8" i="110"/>
  <c r="B8" i="110"/>
  <c r="Y7" i="110"/>
  <c r="B7" i="110"/>
  <c r="Y6" i="110"/>
  <c r="B6" i="110"/>
  <c r="Y5" i="110"/>
  <c r="B5" i="110"/>
  <c r="Y4" i="110"/>
  <c r="B4" i="110"/>
  <c r="X30" i="110"/>
  <c r="W30" i="110"/>
  <c r="V30" i="110"/>
  <c r="U30" i="110"/>
  <c r="Y112" i="2"/>
  <c r="T30" i="110"/>
  <c r="X112" i="2"/>
  <c r="S30" i="110"/>
  <c r="W112" i="2"/>
  <c r="R30" i="110"/>
  <c r="V112" i="2"/>
  <c r="Q30" i="110"/>
  <c r="U112" i="2"/>
  <c r="P30" i="110"/>
  <c r="T112" i="2"/>
  <c r="O30" i="110"/>
  <c r="S112" i="2"/>
  <c r="N30" i="110"/>
  <c r="R112" i="2"/>
  <c r="M30" i="110"/>
  <c r="Q112" i="2"/>
  <c r="L30" i="110"/>
  <c r="P112" i="2"/>
  <c r="K30" i="110"/>
  <c r="O112" i="2"/>
  <c r="J30" i="110"/>
  <c r="N112" i="2"/>
  <c r="I30" i="110"/>
  <c r="M112" i="2"/>
  <c r="H30" i="110"/>
  <c r="L112" i="2"/>
  <c r="G30" i="110"/>
  <c r="K112" i="2"/>
  <c r="F30" i="110"/>
  <c r="J112" i="2"/>
  <c r="E30" i="110"/>
  <c r="I112" i="2"/>
  <c r="D30" i="110"/>
  <c r="H112" i="2"/>
  <c r="B3" i="110"/>
  <c r="G61" i="12"/>
  <c r="A61" i="12"/>
  <c r="A29" i="12"/>
  <c r="G60" i="12"/>
  <c r="A60" i="12"/>
  <c r="A28" i="12"/>
  <c r="G59" i="12"/>
  <c r="A59" i="12"/>
  <c r="A27" i="12"/>
  <c r="G57" i="12"/>
  <c r="A57" i="12"/>
  <c r="A25" i="12"/>
  <c r="G56" i="12"/>
  <c r="A56" i="12"/>
  <c r="A24" i="12"/>
  <c r="G55" i="12"/>
  <c r="A55" i="12"/>
  <c r="A23" i="12"/>
  <c r="G53" i="12"/>
  <c r="A53" i="12"/>
  <c r="A21" i="12"/>
  <c r="G52" i="12"/>
  <c r="A52" i="12"/>
  <c r="A20" i="12"/>
  <c r="G51" i="12"/>
  <c r="A51" i="12"/>
  <c r="A19" i="12"/>
  <c r="G49" i="12"/>
  <c r="A49" i="12"/>
  <c r="A17" i="12"/>
  <c r="G48" i="12"/>
  <c r="A48" i="12"/>
  <c r="A16" i="12"/>
  <c r="G47" i="12"/>
  <c r="A47" i="12"/>
  <c r="A15" i="12"/>
  <c r="G46" i="12"/>
  <c r="A46" i="12"/>
  <c r="A14" i="12"/>
  <c r="G45" i="12"/>
  <c r="A45" i="12"/>
  <c r="A13" i="12"/>
  <c r="G44" i="12"/>
  <c r="A44" i="12"/>
  <c r="A12" i="12"/>
  <c r="G43" i="12"/>
  <c r="A43" i="12"/>
  <c r="A11" i="12"/>
  <c r="G41" i="12"/>
  <c r="A41" i="12"/>
  <c r="A9" i="12"/>
  <c r="G40" i="12"/>
  <c r="A40" i="12"/>
  <c r="A8" i="12"/>
  <c r="G39" i="12"/>
  <c r="A39" i="12"/>
  <c r="A7" i="12"/>
  <c r="G38" i="12"/>
  <c r="A38" i="12"/>
  <c r="A6" i="12"/>
  <c r="G37" i="12"/>
  <c r="A37" i="12"/>
  <c r="A5" i="12"/>
  <c r="G36" i="12"/>
  <c r="A36" i="12"/>
  <c r="A4" i="12"/>
  <c r="G35" i="12"/>
  <c r="A35" i="12"/>
  <c r="A3" i="12"/>
  <c r="Y29" i="12"/>
  <c r="B29" i="12"/>
  <c r="Y28" i="12"/>
  <c r="B28" i="12"/>
  <c r="Y27" i="12"/>
  <c r="B27" i="12"/>
  <c r="B26" i="12"/>
  <c r="Y25" i="12"/>
  <c r="B25" i="12"/>
  <c r="Y24" i="12"/>
  <c r="B24" i="12"/>
  <c r="Y23" i="12"/>
  <c r="B23" i="12"/>
  <c r="B22" i="12"/>
  <c r="Y21" i="12"/>
  <c r="B21" i="12"/>
  <c r="Y20" i="12"/>
  <c r="B20" i="12"/>
  <c r="Y19" i="12"/>
  <c r="B19" i="12"/>
  <c r="B18" i="12"/>
  <c r="Y17" i="12"/>
  <c r="B17" i="12"/>
  <c r="Y16" i="12"/>
  <c r="B16" i="12"/>
  <c r="Y15" i="12"/>
  <c r="B15" i="12"/>
  <c r="Y14" i="12"/>
  <c r="B14" i="12"/>
  <c r="Y13" i="12"/>
  <c r="B13" i="12"/>
  <c r="Y12" i="12"/>
  <c r="B12" i="12"/>
  <c r="Y11" i="12"/>
  <c r="B11" i="12"/>
  <c r="B10" i="12"/>
  <c r="Y9" i="12"/>
  <c r="B9" i="12"/>
  <c r="Y8" i="12"/>
  <c r="B8" i="12"/>
  <c r="Y7" i="12"/>
  <c r="B7" i="12"/>
  <c r="Y6" i="12"/>
  <c r="B6" i="12"/>
  <c r="Y5" i="12"/>
  <c r="B5" i="12"/>
  <c r="Y4" i="12"/>
  <c r="B4" i="12"/>
  <c r="X30" i="12"/>
  <c r="W30" i="12"/>
  <c r="V30" i="12"/>
  <c r="U30" i="12"/>
  <c r="Y118" i="2"/>
  <c r="T30" i="12"/>
  <c r="X118" i="2"/>
  <c r="S30" i="12"/>
  <c r="W118" i="2"/>
  <c r="R30" i="12"/>
  <c r="V118" i="2"/>
  <c r="Q30" i="12"/>
  <c r="U118" i="2"/>
  <c r="P30" i="12"/>
  <c r="T118" i="2"/>
  <c r="O30" i="12"/>
  <c r="S118" i="2"/>
  <c r="N30" i="12"/>
  <c r="R118" i="2"/>
  <c r="M30" i="12"/>
  <c r="Q118" i="2"/>
  <c r="L30" i="12"/>
  <c r="P118" i="2"/>
  <c r="K30" i="12"/>
  <c r="O118" i="2"/>
  <c r="J30" i="12"/>
  <c r="N118" i="2"/>
  <c r="I30" i="12"/>
  <c r="M118" i="2"/>
  <c r="H30" i="12"/>
  <c r="L118" i="2"/>
  <c r="G30" i="12"/>
  <c r="K118" i="2"/>
  <c r="F30" i="12"/>
  <c r="J118" i="2"/>
  <c r="E30" i="12"/>
  <c r="I118" i="2"/>
  <c r="D30" i="12"/>
  <c r="H118" i="2"/>
  <c r="B3" i="12"/>
  <c r="G61" i="94"/>
  <c r="A61" i="94"/>
  <c r="A29" i="94"/>
  <c r="G60" i="94"/>
  <c r="A60" i="94"/>
  <c r="A28" i="94"/>
  <c r="G59" i="94"/>
  <c r="A59" i="94"/>
  <c r="A27" i="94"/>
  <c r="G57" i="94"/>
  <c r="A57" i="94"/>
  <c r="A25" i="94"/>
  <c r="G56" i="94"/>
  <c r="A56" i="94"/>
  <c r="A24" i="94"/>
  <c r="G55" i="94"/>
  <c r="A55" i="94"/>
  <c r="A23" i="94"/>
  <c r="G53" i="94"/>
  <c r="A53" i="94"/>
  <c r="A21" i="94"/>
  <c r="G52" i="94"/>
  <c r="A52" i="94"/>
  <c r="A20" i="94"/>
  <c r="G51" i="94"/>
  <c r="A51" i="94"/>
  <c r="A19" i="94"/>
  <c r="G49" i="94"/>
  <c r="A49" i="94"/>
  <c r="A17" i="94"/>
  <c r="G48" i="94"/>
  <c r="A48" i="94"/>
  <c r="A16" i="94"/>
  <c r="G47" i="94"/>
  <c r="A47" i="94"/>
  <c r="A15" i="94"/>
  <c r="G46" i="94"/>
  <c r="A46" i="94"/>
  <c r="A14" i="94"/>
  <c r="G45" i="94"/>
  <c r="A45" i="94"/>
  <c r="A13" i="94"/>
  <c r="G44" i="94"/>
  <c r="A44" i="94"/>
  <c r="A12" i="94"/>
  <c r="G43" i="94"/>
  <c r="A43" i="94"/>
  <c r="A11" i="94"/>
  <c r="G41" i="94"/>
  <c r="A41" i="94"/>
  <c r="A9" i="94"/>
  <c r="G40" i="94"/>
  <c r="A40" i="94"/>
  <c r="A8" i="94"/>
  <c r="G39" i="94"/>
  <c r="A39" i="94"/>
  <c r="A7" i="94"/>
  <c r="G38" i="94"/>
  <c r="A38" i="94"/>
  <c r="A6" i="94"/>
  <c r="G37" i="94"/>
  <c r="A37" i="94"/>
  <c r="A5" i="94"/>
  <c r="G36" i="94"/>
  <c r="A36" i="94"/>
  <c r="A4" i="94"/>
  <c r="G35" i="94"/>
  <c r="A35" i="94"/>
  <c r="A3" i="94"/>
  <c r="Y29" i="94"/>
  <c r="B29" i="94"/>
  <c r="Y28" i="94"/>
  <c r="B28" i="94"/>
  <c r="Y27" i="94"/>
  <c r="B27" i="94"/>
  <c r="B26" i="94"/>
  <c r="Y25" i="94"/>
  <c r="B25" i="94"/>
  <c r="Y24" i="94"/>
  <c r="B24" i="94"/>
  <c r="Y23" i="94"/>
  <c r="B23" i="94"/>
  <c r="B22" i="94"/>
  <c r="Y21" i="94"/>
  <c r="B21" i="94"/>
  <c r="Y20" i="94"/>
  <c r="B20" i="94"/>
  <c r="Y19" i="94"/>
  <c r="B19" i="94"/>
  <c r="B18" i="94"/>
  <c r="Y17" i="94"/>
  <c r="B17" i="94"/>
  <c r="Y16" i="94"/>
  <c r="B16" i="94"/>
  <c r="Y15" i="94"/>
  <c r="B15" i="94"/>
  <c r="Y14" i="94"/>
  <c r="B14" i="94"/>
  <c r="Y13" i="94"/>
  <c r="B13" i="94"/>
  <c r="Y12" i="94"/>
  <c r="B12" i="94"/>
  <c r="Y11" i="94"/>
  <c r="B11" i="94"/>
  <c r="B10" i="94"/>
  <c r="Y9" i="94"/>
  <c r="B9" i="94"/>
  <c r="Y8" i="94"/>
  <c r="B8" i="94"/>
  <c r="Y7" i="94"/>
  <c r="B7" i="94"/>
  <c r="Y6" i="94"/>
  <c r="B6" i="94"/>
  <c r="Y5" i="94"/>
  <c r="B5" i="94"/>
  <c r="Y4" i="94"/>
  <c r="B4" i="94"/>
  <c r="X30" i="94"/>
  <c r="W30" i="94"/>
  <c r="V30" i="94"/>
  <c r="U30" i="94"/>
  <c r="Y117" i="2"/>
  <c r="T30" i="94"/>
  <c r="X117" i="2"/>
  <c r="S30" i="94"/>
  <c r="W117" i="2"/>
  <c r="R30" i="94"/>
  <c r="V117" i="2"/>
  <c r="Q30" i="94"/>
  <c r="U117" i="2"/>
  <c r="P30" i="94"/>
  <c r="T117" i="2"/>
  <c r="O30" i="94"/>
  <c r="S117" i="2"/>
  <c r="N30" i="94"/>
  <c r="R117" i="2"/>
  <c r="M30" i="94"/>
  <c r="Q117" i="2"/>
  <c r="L30" i="94"/>
  <c r="P117" i="2"/>
  <c r="K30" i="94"/>
  <c r="O117" i="2"/>
  <c r="J30" i="94"/>
  <c r="N117" i="2"/>
  <c r="I30" i="94"/>
  <c r="M117" i="2"/>
  <c r="H30" i="94"/>
  <c r="L117" i="2"/>
  <c r="G30" i="94"/>
  <c r="K117" i="2"/>
  <c r="F30" i="94"/>
  <c r="J117" i="2"/>
  <c r="E30" i="94"/>
  <c r="I117" i="2"/>
  <c r="D30" i="94"/>
  <c r="H117" i="2"/>
  <c r="B3" i="94"/>
  <c r="G61" i="93"/>
  <c r="A61" i="93"/>
  <c r="A29" i="93"/>
  <c r="G60" i="93"/>
  <c r="A60" i="93"/>
  <c r="A28" i="93"/>
  <c r="G59" i="93"/>
  <c r="A59" i="93"/>
  <c r="A27" i="93"/>
  <c r="G57" i="93"/>
  <c r="A57" i="93"/>
  <c r="A25" i="93"/>
  <c r="G56" i="93"/>
  <c r="A56" i="93"/>
  <c r="A24" i="93"/>
  <c r="G55" i="93"/>
  <c r="A55" i="93"/>
  <c r="A23" i="93"/>
  <c r="G53" i="93"/>
  <c r="A53" i="93"/>
  <c r="A21" i="93"/>
  <c r="G52" i="93"/>
  <c r="A52" i="93"/>
  <c r="A20" i="93"/>
  <c r="G51" i="93"/>
  <c r="A51" i="93"/>
  <c r="A19" i="93"/>
  <c r="G49" i="93"/>
  <c r="A49" i="93"/>
  <c r="A17" i="93"/>
  <c r="G48" i="93"/>
  <c r="A48" i="93"/>
  <c r="A16" i="93"/>
  <c r="G47" i="93"/>
  <c r="A47" i="93"/>
  <c r="A15" i="93"/>
  <c r="G46" i="93"/>
  <c r="A46" i="93"/>
  <c r="A14" i="93"/>
  <c r="G45" i="93"/>
  <c r="A45" i="93"/>
  <c r="A13" i="93"/>
  <c r="G44" i="93"/>
  <c r="A44" i="93"/>
  <c r="A12" i="93"/>
  <c r="G43" i="93"/>
  <c r="A43" i="93"/>
  <c r="A11" i="93"/>
  <c r="G41" i="93"/>
  <c r="A41" i="93"/>
  <c r="A9" i="93"/>
  <c r="G40" i="93"/>
  <c r="A40" i="93"/>
  <c r="A8" i="93"/>
  <c r="G39" i="93"/>
  <c r="A39" i="93"/>
  <c r="A7" i="93"/>
  <c r="G38" i="93"/>
  <c r="A38" i="93"/>
  <c r="A6" i="93"/>
  <c r="G37" i="93"/>
  <c r="A37" i="93"/>
  <c r="A5" i="93"/>
  <c r="G36" i="93"/>
  <c r="A36" i="93"/>
  <c r="A4" i="93"/>
  <c r="G35" i="93"/>
  <c r="A35" i="93"/>
  <c r="A3" i="93"/>
  <c r="Y29" i="93"/>
  <c r="B29" i="93"/>
  <c r="Y28" i="93"/>
  <c r="B28" i="93"/>
  <c r="Y27" i="93"/>
  <c r="B27" i="93"/>
  <c r="B26" i="93"/>
  <c r="Y25" i="93"/>
  <c r="B25" i="93"/>
  <c r="Y24" i="93"/>
  <c r="B24" i="93"/>
  <c r="Y23" i="93"/>
  <c r="B23" i="93"/>
  <c r="B22" i="93"/>
  <c r="Y21" i="93"/>
  <c r="B21" i="93"/>
  <c r="Y20" i="93"/>
  <c r="B20" i="93"/>
  <c r="Y19" i="93"/>
  <c r="B19" i="93"/>
  <c r="B18" i="93"/>
  <c r="Y17" i="93"/>
  <c r="B17" i="93"/>
  <c r="Y16" i="93"/>
  <c r="B16" i="93"/>
  <c r="Y15" i="93"/>
  <c r="B15" i="93"/>
  <c r="Y14" i="93"/>
  <c r="B14" i="93"/>
  <c r="Y13" i="93"/>
  <c r="B13" i="93"/>
  <c r="Y12" i="93"/>
  <c r="B12" i="93"/>
  <c r="Y11" i="93"/>
  <c r="B11" i="93"/>
  <c r="B10" i="93"/>
  <c r="Y9" i="93"/>
  <c r="B9" i="93"/>
  <c r="Y8" i="93"/>
  <c r="B8" i="93"/>
  <c r="Y7" i="93"/>
  <c r="B7" i="93"/>
  <c r="Y6" i="93"/>
  <c r="B6" i="93"/>
  <c r="Y5" i="93"/>
  <c r="B5" i="93"/>
  <c r="Y4" i="93"/>
  <c r="B4" i="93"/>
  <c r="X30" i="93"/>
  <c r="W30" i="93"/>
  <c r="V30" i="93"/>
  <c r="U30" i="93"/>
  <c r="Y116" i="2"/>
  <c r="T30" i="93"/>
  <c r="X116" i="2"/>
  <c r="S30" i="93"/>
  <c r="W116" i="2"/>
  <c r="R30" i="93"/>
  <c r="V116" i="2"/>
  <c r="Q30" i="93"/>
  <c r="U116" i="2"/>
  <c r="P30" i="93"/>
  <c r="T116" i="2"/>
  <c r="O30" i="93"/>
  <c r="S116" i="2"/>
  <c r="N30" i="93"/>
  <c r="R116" i="2"/>
  <c r="M30" i="93"/>
  <c r="Q116" i="2"/>
  <c r="L30" i="93"/>
  <c r="P116" i="2"/>
  <c r="K30" i="93"/>
  <c r="O116" i="2"/>
  <c r="J30" i="93"/>
  <c r="N116" i="2"/>
  <c r="I30" i="93"/>
  <c r="M116" i="2"/>
  <c r="H30" i="93"/>
  <c r="L116" i="2"/>
  <c r="G30" i="93"/>
  <c r="K116" i="2"/>
  <c r="F30" i="93"/>
  <c r="J116" i="2"/>
  <c r="E30" i="93"/>
  <c r="I116" i="2"/>
  <c r="D30" i="93"/>
  <c r="H116" i="2"/>
  <c r="B3" i="93"/>
  <c r="G61" i="111"/>
  <c r="A61" i="111"/>
  <c r="A29" i="111"/>
  <c r="G60" i="111"/>
  <c r="A60" i="111"/>
  <c r="A28" i="111"/>
  <c r="G59" i="111"/>
  <c r="A59" i="111"/>
  <c r="A27" i="111"/>
  <c r="G57" i="111"/>
  <c r="A57" i="111"/>
  <c r="A25" i="111"/>
  <c r="G56" i="111"/>
  <c r="A56" i="111"/>
  <c r="A24" i="111"/>
  <c r="G55" i="111"/>
  <c r="A55" i="111"/>
  <c r="A23" i="111"/>
  <c r="G53" i="111"/>
  <c r="A53" i="111"/>
  <c r="A21" i="111"/>
  <c r="G52" i="111"/>
  <c r="A52" i="111"/>
  <c r="A20" i="111"/>
  <c r="G51" i="111"/>
  <c r="A51" i="111"/>
  <c r="A19" i="111"/>
  <c r="G49" i="111"/>
  <c r="A49" i="111"/>
  <c r="A17" i="111"/>
  <c r="G48" i="111"/>
  <c r="A48" i="111"/>
  <c r="A16" i="111"/>
  <c r="G47" i="111"/>
  <c r="A47" i="111"/>
  <c r="A15" i="111"/>
  <c r="G46" i="111"/>
  <c r="A46" i="111"/>
  <c r="A14" i="111"/>
  <c r="G45" i="111"/>
  <c r="A45" i="111"/>
  <c r="A13" i="111"/>
  <c r="G44" i="111"/>
  <c r="A44" i="111"/>
  <c r="A12" i="111"/>
  <c r="G43" i="111"/>
  <c r="A43" i="111"/>
  <c r="A11" i="111"/>
  <c r="G41" i="111"/>
  <c r="A41" i="111"/>
  <c r="A9" i="111"/>
  <c r="G40" i="111"/>
  <c r="A40" i="111"/>
  <c r="A8" i="111"/>
  <c r="G39" i="111"/>
  <c r="A39" i="111"/>
  <c r="A7" i="111"/>
  <c r="G38" i="111"/>
  <c r="A38" i="111"/>
  <c r="A6" i="111"/>
  <c r="G37" i="111"/>
  <c r="A37" i="111"/>
  <c r="A5" i="111"/>
  <c r="G36" i="111"/>
  <c r="A36" i="111"/>
  <c r="A4" i="111"/>
  <c r="G35" i="111"/>
  <c r="A35" i="111"/>
  <c r="A3" i="111"/>
  <c r="Y29" i="111"/>
  <c r="B29" i="111"/>
  <c r="Y28" i="111"/>
  <c r="B28" i="111"/>
  <c r="Y27" i="111"/>
  <c r="B27" i="111"/>
  <c r="B26" i="111"/>
  <c r="Y25" i="111"/>
  <c r="B25" i="111"/>
  <c r="Y24" i="111"/>
  <c r="B24" i="111"/>
  <c r="Y23" i="111"/>
  <c r="B23" i="111"/>
  <c r="B22" i="111"/>
  <c r="Y21" i="111"/>
  <c r="B21" i="111"/>
  <c r="Y20" i="111"/>
  <c r="B20" i="111"/>
  <c r="Y19" i="111"/>
  <c r="B19" i="111"/>
  <c r="B18" i="111"/>
  <c r="Y17" i="111"/>
  <c r="B17" i="111"/>
  <c r="Y16" i="111"/>
  <c r="B16" i="111"/>
  <c r="Y15" i="111"/>
  <c r="B15" i="111"/>
  <c r="Y14" i="111"/>
  <c r="B14" i="111"/>
  <c r="Y13" i="111"/>
  <c r="B13" i="111"/>
  <c r="Y12" i="111"/>
  <c r="B12" i="111"/>
  <c r="Y11" i="111"/>
  <c r="B11" i="111"/>
  <c r="B10" i="111"/>
  <c r="Y9" i="111"/>
  <c r="B9" i="111"/>
  <c r="Y8" i="111"/>
  <c r="B8" i="111"/>
  <c r="Y7" i="111"/>
  <c r="B7" i="111"/>
  <c r="Y6" i="111"/>
  <c r="B6" i="111"/>
  <c r="Y5" i="111"/>
  <c r="B5" i="111"/>
  <c r="Y4" i="111"/>
  <c r="B4" i="111"/>
  <c r="X30" i="111"/>
  <c r="W30" i="111"/>
  <c r="V30" i="111"/>
  <c r="U30" i="111"/>
  <c r="Y115" i="2"/>
  <c r="T30" i="111"/>
  <c r="X115" i="2"/>
  <c r="S30" i="111"/>
  <c r="W115" i="2"/>
  <c r="R30" i="111"/>
  <c r="V115" i="2"/>
  <c r="Q30" i="111"/>
  <c r="U115" i="2"/>
  <c r="P30" i="111"/>
  <c r="T115" i="2"/>
  <c r="O30" i="111"/>
  <c r="S115" i="2"/>
  <c r="N30" i="111"/>
  <c r="R115" i="2"/>
  <c r="M30" i="111"/>
  <c r="Q115" i="2"/>
  <c r="L30" i="111"/>
  <c r="P115" i="2"/>
  <c r="K30" i="111"/>
  <c r="O115" i="2"/>
  <c r="J30" i="111"/>
  <c r="N115" i="2"/>
  <c r="I30" i="111"/>
  <c r="M115" i="2"/>
  <c r="H30" i="111"/>
  <c r="L115" i="2"/>
  <c r="G30" i="111"/>
  <c r="K115" i="2"/>
  <c r="F30" i="111"/>
  <c r="J115" i="2"/>
  <c r="E30" i="111"/>
  <c r="I115" i="2"/>
  <c r="D30" i="111"/>
  <c r="H115" i="2"/>
  <c r="B3" i="111"/>
  <c r="G61" i="109"/>
  <c r="A61" i="109"/>
  <c r="A29" i="109"/>
  <c r="G60" i="109"/>
  <c r="A60" i="109"/>
  <c r="A28" i="109"/>
  <c r="G59" i="109"/>
  <c r="A59" i="109"/>
  <c r="A27" i="109"/>
  <c r="G57" i="109"/>
  <c r="A57" i="109"/>
  <c r="A25" i="109"/>
  <c r="G56" i="109"/>
  <c r="A56" i="109"/>
  <c r="A24" i="109"/>
  <c r="G55" i="109"/>
  <c r="A55" i="109"/>
  <c r="A23" i="109"/>
  <c r="G53" i="109"/>
  <c r="A53" i="109"/>
  <c r="A21" i="109"/>
  <c r="G52" i="109"/>
  <c r="A52" i="109"/>
  <c r="A20" i="109"/>
  <c r="G51" i="109"/>
  <c r="A51" i="109"/>
  <c r="A19" i="109"/>
  <c r="G49" i="109"/>
  <c r="A49" i="109"/>
  <c r="A17" i="109"/>
  <c r="G48" i="109"/>
  <c r="A48" i="109"/>
  <c r="A16" i="109"/>
  <c r="G47" i="109"/>
  <c r="A47" i="109"/>
  <c r="A15" i="109"/>
  <c r="G46" i="109"/>
  <c r="A46" i="109"/>
  <c r="A14" i="109"/>
  <c r="G45" i="109"/>
  <c r="A45" i="109"/>
  <c r="A13" i="109"/>
  <c r="G44" i="109"/>
  <c r="A44" i="109"/>
  <c r="A12" i="109"/>
  <c r="G43" i="109"/>
  <c r="A43" i="109"/>
  <c r="A11" i="109"/>
  <c r="G41" i="109"/>
  <c r="A41" i="109"/>
  <c r="A9" i="109"/>
  <c r="G40" i="109"/>
  <c r="A40" i="109"/>
  <c r="A8" i="109"/>
  <c r="G39" i="109"/>
  <c r="A39" i="109"/>
  <c r="A7" i="109"/>
  <c r="G38" i="109"/>
  <c r="A38" i="109"/>
  <c r="A6" i="109"/>
  <c r="G37" i="109"/>
  <c r="A37" i="109"/>
  <c r="A5" i="109"/>
  <c r="G36" i="109"/>
  <c r="A36" i="109"/>
  <c r="A4" i="109"/>
  <c r="G35" i="109"/>
  <c r="A35" i="109"/>
  <c r="A3" i="109"/>
  <c r="Y29" i="109"/>
  <c r="B29" i="109"/>
  <c r="Y28" i="109"/>
  <c r="B28" i="109"/>
  <c r="Y27" i="109"/>
  <c r="B27" i="109"/>
  <c r="B26" i="109"/>
  <c r="Y25" i="109"/>
  <c r="B25" i="109"/>
  <c r="Y24" i="109"/>
  <c r="B24" i="109"/>
  <c r="Y23" i="109"/>
  <c r="B23" i="109"/>
  <c r="B22" i="109"/>
  <c r="Y21" i="109"/>
  <c r="B21" i="109"/>
  <c r="Y20" i="109"/>
  <c r="B20" i="109"/>
  <c r="Y19" i="109"/>
  <c r="B19" i="109"/>
  <c r="B18" i="109"/>
  <c r="Y17" i="109"/>
  <c r="B17" i="109"/>
  <c r="Y16" i="109"/>
  <c r="B16" i="109"/>
  <c r="Y15" i="109"/>
  <c r="B15" i="109"/>
  <c r="Y14" i="109"/>
  <c r="B14" i="109"/>
  <c r="Y13" i="109"/>
  <c r="B13" i="109"/>
  <c r="Y12" i="109"/>
  <c r="B12" i="109"/>
  <c r="Y11" i="109"/>
  <c r="B11" i="109"/>
  <c r="B10" i="109"/>
  <c r="Y9" i="109"/>
  <c r="B9" i="109"/>
  <c r="Y8" i="109"/>
  <c r="B8" i="109"/>
  <c r="Y7" i="109"/>
  <c r="B7" i="109"/>
  <c r="Y6" i="109"/>
  <c r="B6" i="109"/>
  <c r="Y5" i="109"/>
  <c r="B5" i="109"/>
  <c r="Y4" i="109"/>
  <c r="B4" i="109"/>
  <c r="X30" i="109"/>
  <c r="W30" i="109"/>
  <c r="V30" i="109"/>
  <c r="U30" i="109"/>
  <c r="Y113" i="2"/>
  <c r="T30" i="109"/>
  <c r="X113" i="2"/>
  <c r="S30" i="109"/>
  <c r="W113" i="2"/>
  <c r="R30" i="109"/>
  <c r="V113" i="2"/>
  <c r="Q30" i="109"/>
  <c r="U113" i="2"/>
  <c r="P30" i="109"/>
  <c r="T113" i="2"/>
  <c r="O30" i="109"/>
  <c r="S113" i="2"/>
  <c r="N30" i="109"/>
  <c r="R113" i="2"/>
  <c r="M30" i="109"/>
  <c r="Q113" i="2"/>
  <c r="L30" i="109"/>
  <c r="P113" i="2"/>
  <c r="K30" i="109"/>
  <c r="O113" i="2"/>
  <c r="J30" i="109"/>
  <c r="N113" i="2"/>
  <c r="I30" i="109"/>
  <c r="M113" i="2"/>
  <c r="H30" i="109"/>
  <c r="L113" i="2"/>
  <c r="G30" i="109"/>
  <c r="K113" i="2"/>
  <c r="F30" i="109"/>
  <c r="J113" i="2"/>
  <c r="E30" i="109"/>
  <c r="I113" i="2"/>
  <c r="D30" i="109"/>
  <c r="H113" i="2"/>
  <c r="B3" i="109"/>
  <c r="G61" i="92"/>
  <c r="A61" i="92"/>
  <c r="A29" i="92"/>
  <c r="G60" i="92"/>
  <c r="A60" i="92"/>
  <c r="A28" i="92"/>
  <c r="G59" i="92"/>
  <c r="A59" i="92"/>
  <c r="A27" i="92"/>
  <c r="G57" i="92"/>
  <c r="A57" i="92"/>
  <c r="A25" i="92"/>
  <c r="G56" i="92"/>
  <c r="A56" i="92"/>
  <c r="A24" i="92"/>
  <c r="G55" i="92"/>
  <c r="A55" i="92"/>
  <c r="A23" i="92"/>
  <c r="G53" i="92"/>
  <c r="A53" i="92"/>
  <c r="A21" i="92"/>
  <c r="G52" i="92"/>
  <c r="A52" i="92"/>
  <c r="A20" i="92"/>
  <c r="G51" i="92"/>
  <c r="A51" i="92"/>
  <c r="A19" i="92"/>
  <c r="G49" i="92"/>
  <c r="A49" i="92"/>
  <c r="A17" i="92"/>
  <c r="G48" i="92"/>
  <c r="A48" i="92"/>
  <c r="A16" i="92"/>
  <c r="G47" i="92"/>
  <c r="A47" i="92"/>
  <c r="A15" i="92"/>
  <c r="G46" i="92"/>
  <c r="A46" i="92"/>
  <c r="A14" i="92"/>
  <c r="G45" i="92"/>
  <c r="A45" i="92"/>
  <c r="A13" i="92"/>
  <c r="G44" i="92"/>
  <c r="A44" i="92"/>
  <c r="A12" i="92"/>
  <c r="G43" i="92"/>
  <c r="A43" i="92"/>
  <c r="A11" i="92"/>
  <c r="G41" i="92"/>
  <c r="A41" i="92"/>
  <c r="A9" i="92"/>
  <c r="G40" i="92"/>
  <c r="A40" i="92"/>
  <c r="A8" i="92"/>
  <c r="G39" i="92"/>
  <c r="A39" i="92"/>
  <c r="A7" i="92"/>
  <c r="G38" i="92"/>
  <c r="A38" i="92"/>
  <c r="A6" i="92"/>
  <c r="G37" i="92"/>
  <c r="A37" i="92"/>
  <c r="A5" i="92"/>
  <c r="G36" i="92"/>
  <c r="A36" i="92"/>
  <c r="A4" i="92"/>
  <c r="G35" i="92"/>
  <c r="A35" i="92"/>
  <c r="A3" i="92"/>
  <c r="Y29" i="92"/>
  <c r="B29" i="92"/>
  <c r="Y28" i="92"/>
  <c r="B28" i="92"/>
  <c r="Y27" i="92"/>
  <c r="B27" i="92"/>
  <c r="B26" i="92"/>
  <c r="Y25" i="92"/>
  <c r="B25" i="92"/>
  <c r="Y24" i="92"/>
  <c r="B24" i="92"/>
  <c r="Y23" i="92"/>
  <c r="B23" i="92"/>
  <c r="B22" i="92"/>
  <c r="Y21" i="92"/>
  <c r="B21" i="92"/>
  <c r="Y20" i="92"/>
  <c r="B20" i="92"/>
  <c r="Y19" i="92"/>
  <c r="B19" i="92"/>
  <c r="B18" i="92"/>
  <c r="Y17" i="92"/>
  <c r="B17" i="92"/>
  <c r="Y16" i="92"/>
  <c r="B16" i="92"/>
  <c r="Y15" i="92"/>
  <c r="B15" i="92"/>
  <c r="Y14" i="92"/>
  <c r="B14" i="92"/>
  <c r="Y13" i="92"/>
  <c r="B13" i="92"/>
  <c r="Y12" i="92"/>
  <c r="B12" i="92"/>
  <c r="Y11" i="92"/>
  <c r="B11" i="92"/>
  <c r="B10" i="92"/>
  <c r="Y9" i="92"/>
  <c r="B9" i="92"/>
  <c r="Y8" i="92"/>
  <c r="B8" i="92"/>
  <c r="Y7" i="92"/>
  <c r="B7" i="92"/>
  <c r="Y6" i="92"/>
  <c r="B6" i="92"/>
  <c r="Y5" i="92"/>
  <c r="B5" i="92"/>
  <c r="Y4" i="92"/>
  <c r="B4" i="92"/>
  <c r="X30" i="92"/>
  <c r="W30" i="92"/>
  <c r="V30" i="92"/>
  <c r="U30" i="92"/>
  <c r="Y114" i="2"/>
  <c r="T30" i="92"/>
  <c r="X114" i="2"/>
  <c r="S30" i="92"/>
  <c r="W114" i="2"/>
  <c r="R30" i="92"/>
  <c r="V114" i="2"/>
  <c r="Q30" i="92"/>
  <c r="U114" i="2"/>
  <c r="P30" i="92"/>
  <c r="T114" i="2"/>
  <c r="O30" i="92"/>
  <c r="S114" i="2"/>
  <c r="N30" i="92"/>
  <c r="R114" i="2"/>
  <c r="M30" i="92"/>
  <c r="Q114" i="2"/>
  <c r="L30" i="92"/>
  <c r="P114" i="2"/>
  <c r="K30" i="92"/>
  <c r="O114" i="2"/>
  <c r="J30" i="92"/>
  <c r="N114" i="2"/>
  <c r="I30" i="92"/>
  <c r="M114" i="2"/>
  <c r="H30" i="92"/>
  <c r="L114" i="2"/>
  <c r="G30" i="92"/>
  <c r="K114" i="2"/>
  <c r="F30" i="92"/>
  <c r="J114" i="2"/>
  <c r="E30" i="92"/>
  <c r="I114" i="2"/>
  <c r="D30" i="92"/>
  <c r="H114" i="2"/>
  <c r="B3" i="92"/>
  <c r="G61" i="167"/>
  <c r="A61" i="167"/>
  <c r="A29" i="167"/>
  <c r="G60" i="167"/>
  <c r="A60" i="167"/>
  <c r="A28" i="167"/>
  <c r="G59" i="167"/>
  <c r="A59" i="167"/>
  <c r="A27" i="167"/>
  <c r="G57" i="167"/>
  <c r="A57" i="167"/>
  <c r="A25" i="167"/>
  <c r="G56" i="167"/>
  <c r="A56" i="167"/>
  <c r="A24" i="167"/>
  <c r="G55" i="167"/>
  <c r="A55" i="167"/>
  <c r="A23" i="167"/>
  <c r="G53" i="167"/>
  <c r="A53" i="167"/>
  <c r="A21" i="167"/>
  <c r="G52" i="167"/>
  <c r="A52" i="167"/>
  <c r="A20" i="167"/>
  <c r="G51" i="167"/>
  <c r="A51" i="167"/>
  <c r="A19" i="167"/>
  <c r="G49" i="167"/>
  <c r="A49" i="167"/>
  <c r="A17" i="167"/>
  <c r="G48" i="167"/>
  <c r="A48" i="167"/>
  <c r="A16" i="167"/>
  <c r="G47" i="167"/>
  <c r="A47" i="167"/>
  <c r="A15" i="167"/>
  <c r="G46" i="167"/>
  <c r="A46" i="167"/>
  <c r="A14" i="167"/>
  <c r="G45" i="167"/>
  <c r="A45" i="167"/>
  <c r="A13" i="167"/>
  <c r="G44" i="167"/>
  <c r="A44" i="167"/>
  <c r="A12" i="167"/>
  <c r="G43" i="167"/>
  <c r="A43" i="167"/>
  <c r="A11" i="167"/>
  <c r="G41" i="167"/>
  <c r="A41" i="167"/>
  <c r="A9" i="167"/>
  <c r="G40" i="167"/>
  <c r="A40" i="167"/>
  <c r="A8" i="167"/>
  <c r="G39" i="167"/>
  <c r="A39" i="167"/>
  <c r="A7" i="167"/>
  <c r="G38" i="167"/>
  <c r="A38" i="167"/>
  <c r="A6" i="167"/>
  <c r="G37" i="167"/>
  <c r="A37" i="167"/>
  <c r="A5" i="167"/>
  <c r="G36" i="167"/>
  <c r="A36" i="167"/>
  <c r="A4" i="167"/>
  <c r="G35" i="167"/>
  <c r="A35" i="167"/>
  <c r="A3" i="167"/>
  <c r="Y29" i="167"/>
  <c r="B29" i="167"/>
  <c r="Y28" i="167"/>
  <c r="B28" i="167"/>
  <c r="Y27" i="167"/>
  <c r="B27" i="167"/>
  <c r="B26" i="167"/>
  <c r="Y25" i="167"/>
  <c r="B25" i="167"/>
  <c r="Y24" i="167"/>
  <c r="B24" i="167"/>
  <c r="Y23" i="167"/>
  <c r="B23" i="167"/>
  <c r="B22" i="167"/>
  <c r="Y21" i="167"/>
  <c r="B21" i="167"/>
  <c r="Y20" i="167"/>
  <c r="B20" i="167"/>
  <c r="Y19" i="167"/>
  <c r="B19" i="167"/>
  <c r="B18" i="167"/>
  <c r="Y17" i="167"/>
  <c r="B17" i="167"/>
  <c r="Y16" i="167"/>
  <c r="B16" i="167"/>
  <c r="Y15" i="167"/>
  <c r="B15" i="167"/>
  <c r="Y14" i="167"/>
  <c r="B14" i="167"/>
  <c r="Y13" i="167"/>
  <c r="B13" i="167"/>
  <c r="Y12" i="167"/>
  <c r="B12" i="167"/>
  <c r="Y11" i="167"/>
  <c r="B11" i="167"/>
  <c r="B10" i="167"/>
  <c r="Y9" i="167"/>
  <c r="B9" i="167"/>
  <c r="Y8" i="167"/>
  <c r="B8" i="167"/>
  <c r="Y7" i="167"/>
  <c r="B7" i="167"/>
  <c r="Y6" i="167"/>
  <c r="B6" i="167"/>
  <c r="Y5" i="167"/>
  <c r="B5" i="167"/>
  <c r="Y4" i="167"/>
  <c r="B4" i="167"/>
  <c r="X30" i="167"/>
  <c r="W30" i="167"/>
  <c r="V30" i="167"/>
  <c r="U30" i="167"/>
  <c r="Y111" i="2"/>
  <c r="T30" i="167"/>
  <c r="X111" i="2"/>
  <c r="S30" i="167"/>
  <c r="W111" i="2"/>
  <c r="R30" i="167"/>
  <c r="V111" i="2"/>
  <c r="Q30" i="167"/>
  <c r="U111" i="2"/>
  <c r="P30" i="167"/>
  <c r="T111" i="2"/>
  <c r="O30" i="167"/>
  <c r="S111" i="2"/>
  <c r="N30" i="167"/>
  <c r="R111" i="2"/>
  <c r="M30" i="167"/>
  <c r="Q111" i="2"/>
  <c r="L30" i="167"/>
  <c r="P111" i="2"/>
  <c r="K30" i="167"/>
  <c r="O111" i="2"/>
  <c r="J30" i="167"/>
  <c r="N111" i="2"/>
  <c r="I30" i="167"/>
  <c r="M111" i="2"/>
  <c r="H30" i="167"/>
  <c r="L111" i="2"/>
  <c r="G30" i="167"/>
  <c r="K111" i="2"/>
  <c r="F30" i="167"/>
  <c r="J111" i="2"/>
  <c r="E30" i="167"/>
  <c r="I111" i="2"/>
  <c r="D30" i="167"/>
  <c r="H111" i="2"/>
  <c r="B3" i="167"/>
  <c r="G61" i="91"/>
  <c r="A61" i="91"/>
  <c r="A29" i="91"/>
  <c r="G60" i="91"/>
  <c r="A60" i="91"/>
  <c r="A28" i="91"/>
  <c r="G59" i="91"/>
  <c r="A59" i="91"/>
  <c r="A27" i="91"/>
  <c r="G57" i="91"/>
  <c r="A57" i="91"/>
  <c r="A25" i="91"/>
  <c r="G56" i="91"/>
  <c r="A56" i="91"/>
  <c r="A24" i="91"/>
  <c r="G55" i="91"/>
  <c r="A55" i="91"/>
  <c r="A23" i="91"/>
  <c r="G53" i="91"/>
  <c r="A53" i="91"/>
  <c r="A21" i="91"/>
  <c r="G52" i="91"/>
  <c r="A52" i="91"/>
  <c r="A20" i="91"/>
  <c r="G51" i="91"/>
  <c r="A51" i="91"/>
  <c r="A19" i="91"/>
  <c r="G49" i="91"/>
  <c r="A49" i="91"/>
  <c r="A17" i="91"/>
  <c r="G48" i="91"/>
  <c r="A48" i="91"/>
  <c r="A16" i="91"/>
  <c r="G47" i="91"/>
  <c r="A47" i="91"/>
  <c r="A15" i="91"/>
  <c r="G46" i="91"/>
  <c r="A46" i="91"/>
  <c r="A14" i="91"/>
  <c r="G45" i="91"/>
  <c r="A45" i="91"/>
  <c r="A13" i="91"/>
  <c r="G44" i="91"/>
  <c r="A44" i="91"/>
  <c r="A12" i="91"/>
  <c r="G43" i="91"/>
  <c r="A43" i="91"/>
  <c r="A11" i="91"/>
  <c r="G41" i="91"/>
  <c r="A41" i="91"/>
  <c r="A9" i="91"/>
  <c r="G40" i="91"/>
  <c r="A40" i="91"/>
  <c r="A8" i="91"/>
  <c r="G39" i="91"/>
  <c r="A39" i="91"/>
  <c r="A7" i="91"/>
  <c r="G38" i="91"/>
  <c r="A38" i="91"/>
  <c r="A6" i="91"/>
  <c r="G37" i="91"/>
  <c r="A37" i="91"/>
  <c r="A5" i="91"/>
  <c r="G36" i="91"/>
  <c r="A36" i="91"/>
  <c r="A4" i="91"/>
  <c r="G35" i="91"/>
  <c r="A35" i="91"/>
  <c r="A3" i="91"/>
  <c r="Y29" i="91"/>
  <c r="B29" i="91"/>
  <c r="Y28" i="91"/>
  <c r="B28" i="91"/>
  <c r="Y27" i="91"/>
  <c r="B27" i="91"/>
  <c r="B26" i="91"/>
  <c r="Y25" i="91"/>
  <c r="B25" i="91"/>
  <c r="Y24" i="91"/>
  <c r="B24" i="91"/>
  <c r="Y23" i="91"/>
  <c r="B23" i="91"/>
  <c r="B22" i="91"/>
  <c r="Y21" i="91"/>
  <c r="B21" i="91"/>
  <c r="Y20" i="91"/>
  <c r="B20" i="91"/>
  <c r="Y19" i="91"/>
  <c r="B19" i="91"/>
  <c r="B18" i="91"/>
  <c r="Y17" i="91"/>
  <c r="B17" i="91"/>
  <c r="Y16" i="91"/>
  <c r="B16" i="91"/>
  <c r="Y15" i="91"/>
  <c r="B15" i="91"/>
  <c r="Y14" i="91"/>
  <c r="B14" i="91"/>
  <c r="Y13" i="91"/>
  <c r="B13" i="91"/>
  <c r="Y12" i="91"/>
  <c r="B12" i="91"/>
  <c r="Y11" i="91"/>
  <c r="B11" i="91"/>
  <c r="B10" i="91"/>
  <c r="Y9" i="91"/>
  <c r="B9" i="91"/>
  <c r="Y8" i="91"/>
  <c r="B8" i="91"/>
  <c r="Y7" i="91"/>
  <c r="B7" i="91"/>
  <c r="Y6" i="91"/>
  <c r="B6" i="91"/>
  <c r="Y5" i="91"/>
  <c r="B5" i="91"/>
  <c r="Y4" i="91"/>
  <c r="B4" i="91"/>
  <c r="X30" i="91"/>
  <c r="W30" i="91"/>
  <c r="V30" i="91"/>
  <c r="U30" i="91"/>
  <c r="Y109" i="2"/>
  <c r="T30" i="91"/>
  <c r="X109" i="2"/>
  <c r="S30" i="91"/>
  <c r="W109" i="2"/>
  <c r="R30" i="91"/>
  <c r="V109" i="2"/>
  <c r="Q30" i="91"/>
  <c r="U109" i="2"/>
  <c r="P30" i="91"/>
  <c r="T109" i="2"/>
  <c r="O30" i="91"/>
  <c r="S109" i="2"/>
  <c r="N30" i="91"/>
  <c r="R109" i="2"/>
  <c r="M30" i="91"/>
  <c r="Q109" i="2"/>
  <c r="L30" i="91"/>
  <c r="P109" i="2"/>
  <c r="K30" i="91"/>
  <c r="O109" i="2"/>
  <c r="J30" i="91"/>
  <c r="N109" i="2"/>
  <c r="I30" i="91"/>
  <c r="M109" i="2"/>
  <c r="H30" i="91"/>
  <c r="L109" i="2"/>
  <c r="G30" i="91"/>
  <c r="K109" i="2"/>
  <c r="F30" i="91"/>
  <c r="J109" i="2"/>
  <c r="E30" i="91"/>
  <c r="I109" i="2"/>
  <c r="D30" i="91"/>
  <c r="H109" i="2"/>
  <c r="B3" i="91"/>
  <c r="G161" i="60"/>
  <c r="A161" i="60"/>
  <c r="G160" i="60"/>
  <c r="A160" i="60"/>
  <c r="G159" i="60"/>
  <c r="A159" i="60"/>
  <c r="G157" i="60"/>
  <c r="A157" i="60"/>
  <c r="G156" i="60"/>
  <c r="A156" i="60"/>
  <c r="G155" i="60"/>
  <c r="A155" i="60"/>
  <c r="A77" i="60"/>
  <c r="G153" i="60"/>
  <c r="A153" i="60"/>
  <c r="A75" i="60"/>
  <c r="A137" i="60"/>
  <c r="A59" i="60"/>
  <c r="G136" i="60"/>
  <c r="A136" i="60"/>
  <c r="A58" i="60"/>
  <c r="A128" i="60"/>
  <c r="A50" i="60"/>
  <c r="G127" i="60"/>
  <c r="A127" i="60"/>
  <c r="A49" i="60"/>
  <c r="A126" i="60"/>
  <c r="A48" i="60"/>
  <c r="G125" i="60"/>
  <c r="A125" i="60"/>
  <c r="A47" i="60"/>
  <c r="G123" i="60"/>
  <c r="A123" i="60"/>
  <c r="A45" i="60"/>
  <c r="A118" i="60"/>
  <c r="A40" i="60"/>
  <c r="G93" i="60"/>
  <c r="D15" i="60"/>
  <c r="Y15" i="60"/>
  <c r="A93" i="60"/>
  <c r="A15" i="60"/>
  <c r="G92" i="60"/>
  <c r="G14" i="60"/>
  <c r="Y14" i="60"/>
  <c r="A92" i="60"/>
  <c r="A14" i="60"/>
  <c r="G91" i="60"/>
  <c r="F13" i="60"/>
  <c r="Y13" i="60"/>
  <c r="A91" i="60"/>
  <c r="A13" i="60"/>
  <c r="G90" i="60"/>
  <c r="E12" i="60"/>
  <c r="Y12" i="60"/>
  <c r="A90" i="60"/>
  <c r="A12" i="60"/>
  <c r="G89" i="60"/>
  <c r="E11" i="60"/>
  <c r="Y11" i="60"/>
  <c r="A89" i="60"/>
  <c r="A11" i="60"/>
  <c r="G88" i="60"/>
  <c r="E10" i="60"/>
  <c r="Y10" i="60"/>
  <c r="A88" i="60"/>
  <c r="A10" i="60"/>
  <c r="G61" i="90"/>
  <c r="A61" i="90"/>
  <c r="A29" i="90"/>
  <c r="G60" i="90"/>
  <c r="A60" i="90"/>
  <c r="A28" i="90"/>
  <c r="G59" i="90"/>
  <c r="A59" i="90"/>
  <c r="A27" i="90"/>
  <c r="G57" i="90"/>
  <c r="A57" i="90"/>
  <c r="A25" i="90"/>
  <c r="G56" i="90"/>
  <c r="A56" i="90"/>
  <c r="A24" i="90"/>
  <c r="G55" i="90"/>
  <c r="A55" i="90"/>
  <c r="A23" i="90"/>
  <c r="G53" i="90"/>
  <c r="A53" i="90"/>
  <c r="A21" i="90"/>
  <c r="G52" i="90"/>
  <c r="A52" i="90"/>
  <c r="A20" i="90"/>
  <c r="G51" i="90"/>
  <c r="A51" i="90"/>
  <c r="A19" i="90"/>
  <c r="G49" i="90"/>
  <c r="A49" i="90"/>
  <c r="A17" i="90"/>
  <c r="G48" i="90"/>
  <c r="A48" i="90"/>
  <c r="A16" i="90"/>
  <c r="G47" i="90"/>
  <c r="A47" i="90"/>
  <c r="A15" i="90"/>
  <c r="G46" i="90"/>
  <c r="A46" i="90"/>
  <c r="A14" i="90"/>
  <c r="G45" i="90"/>
  <c r="A45" i="90"/>
  <c r="A13" i="90"/>
  <c r="G44" i="90"/>
  <c r="A44" i="90"/>
  <c r="A12" i="90"/>
  <c r="G43" i="90"/>
  <c r="A43" i="90"/>
  <c r="A11" i="90"/>
  <c r="G41" i="90"/>
  <c r="A41" i="90"/>
  <c r="A9" i="90"/>
  <c r="G40" i="90"/>
  <c r="A40" i="90"/>
  <c r="A8" i="90"/>
  <c r="G39" i="90"/>
  <c r="A39" i="90"/>
  <c r="A7" i="90"/>
  <c r="G38" i="90"/>
  <c r="A38" i="90"/>
  <c r="A6" i="90"/>
  <c r="G37" i="90"/>
  <c r="A37" i="90"/>
  <c r="A5" i="90"/>
  <c r="G36" i="90"/>
  <c r="A36" i="90"/>
  <c r="A4" i="90"/>
  <c r="G35" i="90"/>
  <c r="A35" i="90"/>
  <c r="A3" i="90"/>
  <c r="Y29" i="90"/>
  <c r="B29" i="90"/>
  <c r="Y28" i="90"/>
  <c r="B28" i="90"/>
  <c r="Y27" i="90"/>
  <c r="B27" i="90"/>
  <c r="B26" i="90"/>
  <c r="Y25" i="90"/>
  <c r="B25" i="90"/>
  <c r="Y24" i="90"/>
  <c r="B24" i="90"/>
  <c r="Y23" i="90"/>
  <c r="B23" i="90"/>
  <c r="B22" i="90"/>
  <c r="Y21" i="90"/>
  <c r="B21" i="90"/>
  <c r="Y20" i="90"/>
  <c r="B20" i="90"/>
  <c r="Y19" i="90"/>
  <c r="B19" i="90"/>
  <c r="B18" i="90"/>
  <c r="Y17" i="90"/>
  <c r="B17" i="90"/>
  <c r="Y16" i="90"/>
  <c r="B16" i="90"/>
  <c r="Y15" i="90"/>
  <c r="B15" i="90"/>
  <c r="Y14" i="90"/>
  <c r="B14" i="90"/>
  <c r="Y13" i="90"/>
  <c r="B13" i="90"/>
  <c r="Y12" i="90"/>
  <c r="B12" i="90"/>
  <c r="Y11" i="90"/>
  <c r="B11" i="90"/>
  <c r="B10" i="90"/>
  <c r="Y9" i="90"/>
  <c r="B9" i="90"/>
  <c r="Y8" i="90"/>
  <c r="B8" i="90"/>
  <c r="Y7" i="90"/>
  <c r="B7" i="90"/>
  <c r="Y6" i="90"/>
  <c r="B6" i="90"/>
  <c r="Y5" i="90"/>
  <c r="B5" i="90"/>
  <c r="Y4" i="90"/>
  <c r="B4" i="90"/>
  <c r="X30" i="90"/>
  <c r="W30" i="90"/>
  <c r="V30" i="90"/>
  <c r="U30" i="90"/>
  <c r="Y108" i="2"/>
  <c r="T30" i="90"/>
  <c r="X108" i="2"/>
  <c r="S30" i="90"/>
  <c r="W108" i="2"/>
  <c r="R30" i="90"/>
  <c r="V108" i="2"/>
  <c r="Q30" i="90"/>
  <c r="U108" i="2"/>
  <c r="P30" i="90"/>
  <c r="T108" i="2"/>
  <c r="O30" i="90"/>
  <c r="S108" i="2"/>
  <c r="N30" i="90"/>
  <c r="R108" i="2"/>
  <c r="M30" i="90"/>
  <c r="Q108" i="2"/>
  <c r="L30" i="90"/>
  <c r="P108" i="2"/>
  <c r="K30" i="90"/>
  <c r="O108" i="2"/>
  <c r="J30" i="90"/>
  <c r="N108" i="2"/>
  <c r="I30" i="90"/>
  <c r="M108" i="2"/>
  <c r="H30" i="90"/>
  <c r="L108" i="2"/>
  <c r="G30" i="90"/>
  <c r="K108" i="2"/>
  <c r="F30" i="90"/>
  <c r="J108" i="2"/>
  <c r="E30" i="90"/>
  <c r="I108" i="2"/>
  <c r="D30" i="90"/>
  <c r="H108" i="2"/>
  <c r="B3" i="90"/>
  <c r="G61" i="59"/>
  <c r="A61" i="59"/>
  <c r="A29" i="59"/>
  <c r="G60" i="59"/>
  <c r="A60" i="59"/>
  <c r="A28" i="59"/>
  <c r="G59" i="59"/>
  <c r="A59" i="59"/>
  <c r="A27" i="59"/>
  <c r="G57" i="59"/>
  <c r="A57" i="59"/>
  <c r="A25" i="59"/>
  <c r="G56" i="59"/>
  <c r="A56" i="59"/>
  <c r="A24" i="59"/>
  <c r="G55" i="59"/>
  <c r="A55" i="59"/>
  <c r="A23" i="59"/>
  <c r="G53" i="59"/>
  <c r="A53" i="59"/>
  <c r="A21" i="59"/>
  <c r="G52" i="59"/>
  <c r="A52" i="59"/>
  <c r="A20" i="59"/>
  <c r="G51" i="59"/>
  <c r="A51" i="59"/>
  <c r="A19" i="59"/>
  <c r="G49" i="59"/>
  <c r="A49" i="59"/>
  <c r="A17" i="59"/>
  <c r="G48" i="59"/>
  <c r="A48" i="59"/>
  <c r="A16" i="59"/>
  <c r="G47" i="59"/>
  <c r="A47" i="59"/>
  <c r="A15" i="59"/>
  <c r="G46" i="59"/>
  <c r="A46" i="59"/>
  <c r="A14" i="59"/>
  <c r="G45" i="59"/>
  <c r="A45" i="59"/>
  <c r="A13" i="59"/>
  <c r="G44" i="59"/>
  <c r="A44" i="59"/>
  <c r="A12" i="59"/>
  <c r="G43" i="59"/>
  <c r="A43" i="59"/>
  <c r="A11" i="59"/>
  <c r="G41" i="59"/>
  <c r="A41" i="59"/>
  <c r="A9" i="59"/>
  <c r="G40" i="59"/>
  <c r="A40" i="59"/>
  <c r="A8" i="59"/>
  <c r="G39" i="59"/>
  <c r="A39" i="59"/>
  <c r="A7" i="59"/>
  <c r="G38" i="59"/>
  <c r="A38" i="59"/>
  <c r="A6" i="59"/>
  <c r="G37" i="59"/>
  <c r="A37" i="59"/>
  <c r="A5" i="59"/>
  <c r="G36" i="59"/>
  <c r="A36" i="59"/>
  <c r="A4" i="59"/>
  <c r="G35" i="59"/>
  <c r="A35" i="59"/>
  <c r="A3" i="59"/>
  <c r="Y29" i="59"/>
  <c r="B29" i="59"/>
  <c r="Y28" i="59"/>
  <c r="B28" i="59"/>
  <c r="Y27" i="59"/>
  <c r="B27" i="59"/>
  <c r="B26" i="59"/>
  <c r="Y25" i="59"/>
  <c r="B25" i="59"/>
  <c r="Y24" i="59"/>
  <c r="B24" i="59"/>
  <c r="Y23" i="59"/>
  <c r="B23" i="59"/>
  <c r="B22" i="59"/>
  <c r="Y21" i="59"/>
  <c r="B21" i="59"/>
  <c r="Y20" i="59"/>
  <c r="B20" i="59"/>
  <c r="Y19" i="59"/>
  <c r="B19" i="59"/>
  <c r="B18" i="59"/>
  <c r="Y17" i="59"/>
  <c r="B17" i="59"/>
  <c r="Y16" i="59"/>
  <c r="B16" i="59"/>
  <c r="Y15" i="59"/>
  <c r="B15" i="59"/>
  <c r="Y14" i="59"/>
  <c r="B14" i="59"/>
  <c r="Y13" i="59"/>
  <c r="B13" i="59"/>
  <c r="Y12" i="59"/>
  <c r="B12" i="59"/>
  <c r="Y11" i="59"/>
  <c r="B11" i="59"/>
  <c r="B10" i="59"/>
  <c r="Y9" i="59"/>
  <c r="B9" i="59"/>
  <c r="Y8" i="59"/>
  <c r="B8" i="59"/>
  <c r="Y7" i="59"/>
  <c r="B7" i="59"/>
  <c r="Y6" i="59"/>
  <c r="B6" i="59"/>
  <c r="Y5" i="59"/>
  <c r="B5" i="59"/>
  <c r="Y4" i="59"/>
  <c r="B4" i="59"/>
  <c r="X30" i="59"/>
  <c r="W30" i="59"/>
  <c r="V30" i="59"/>
  <c r="U30" i="59"/>
  <c r="Y107" i="2"/>
  <c r="T30" i="59"/>
  <c r="X107" i="2"/>
  <c r="S30" i="59"/>
  <c r="W107" i="2"/>
  <c r="R30" i="59"/>
  <c r="V107" i="2"/>
  <c r="Q30" i="59"/>
  <c r="U107" i="2"/>
  <c r="P30" i="59"/>
  <c r="T107" i="2"/>
  <c r="O30" i="59"/>
  <c r="S107" i="2"/>
  <c r="N30" i="59"/>
  <c r="R107" i="2"/>
  <c r="M30" i="59"/>
  <c r="Q107" i="2"/>
  <c r="L30" i="59"/>
  <c r="P107" i="2"/>
  <c r="K30" i="59"/>
  <c r="O107" i="2"/>
  <c r="J30" i="59"/>
  <c r="N107" i="2"/>
  <c r="I30" i="59"/>
  <c r="M107" i="2"/>
  <c r="H30" i="59"/>
  <c r="L107" i="2"/>
  <c r="G30" i="59"/>
  <c r="K107" i="2"/>
  <c r="F30" i="59"/>
  <c r="J107" i="2"/>
  <c r="E30" i="59"/>
  <c r="I107" i="2"/>
  <c r="D30" i="59"/>
  <c r="H107" i="2"/>
  <c r="B3" i="59"/>
  <c r="G61" i="11"/>
  <c r="A61" i="11"/>
  <c r="A29" i="11"/>
  <c r="G60" i="11"/>
  <c r="A60" i="11"/>
  <c r="A28" i="11"/>
  <c r="G59" i="11"/>
  <c r="A59" i="11"/>
  <c r="A27" i="11"/>
  <c r="G57" i="11"/>
  <c r="A57" i="11"/>
  <c r="A25" i="11"/>
  <c r="G56" i="11"/>
  <c r="A56" i="11"/>
  <c r="A24" i="11"/>
  <c r="G55" i="11"/>
  <c r="A55" i="11"/>
  <c r="A23" i="11"/>
  <c r="G53" i="11"/>
  <c r="A53" i="11"/>
  <c r="A21" i="11"/>
  <c r="G52" i="11"/>
  <c r="A52" i="11"/>
  <c r="A20" i="11"/>
  <c r="G51" i="11"/>
  <c r="A51" i="11"/>
  <c r="A19" i="11"/>
  <c r="G49" i="11"/>
  <c r="A49" i="11"/>
  <c r="A17" i="11"/>
  <c r="G48" i="11"/>
  <c r="A48" i="11"/>
  <c r="A16" i="11"/>
  <c r="G47" i="11"/>
  <c r="A47" i="11"/>
  <c r="A15" i="11"/>
  <c r="G46" i="11"/>
  <c r="A46" i="11"/>
  <c r="A14" i="11"/>
  <c r="G45" i="11"/>
  <c r="A45" i="11"/>
  <c r="A13" i="11"/>
  <c r="G44" i="11"/>
  <c r="A44" i="11"/>
  <c r="A12" i="11"/>
  <c r="G43" i="11"/>
  <c r="A43" i="11"/>
  <c r="A11" i="11"/>
  <c r="G41" i="11"/>
  <c r="A41" i="11"/>
  <c r="A9" i="11"/>
  <c r="G40" i="11"/>
  <c r="A40" i="11"/>
  <c r="A8" i="11"/>
  <c r="G39" i="11"/>
  <c r="A39" i="11"/>
  <c r="A7" i="11"/>
  <c r="G38" i="11"/>
  <c r="A38" i="11"/>
  <c r="A6" i="11"/>
  <c r="G37" i="11"/>
  <c r="A37" i="11"/>
  <c r="A5" i="11"/>
  <c r="G36" i="11"/>
  <c r="A36" i="11"/>
  <c r="A4" i="11"/>
  <c r="G35" i="11"/>
  <c r="A35" i="11"/>
  <c r="A3" i="11"/>
  <c r="Y29" i="11"/>
  <c r="B29" i="11"/>
  <c r="Y28" i="11"/>
  <c r="B28" i="11"/>
  <c r="Y27" i="11"/>
  <c r="B27" i="11"/>
  <c r="B26" i="11"/>
  <c r="Y25" i="11"/>
  <c r="B25" i="11"/>
  <c r="Y24" i="11"/>
  <c r="B24" i="11"/>
  <c r="Y23" i="11"/>
  <c r="B23" i="11"/>
  <c r="B22" i="11"/>
  <c r="Y21" i="11"/>
  <c r="B21" i="11"/>
  <c r="Y20" i="11"/>
  <c r="B20" i="11"/>
  <c r="Y19" i="11"/>
  <c r="B19" i="11"/>
  <c r="B18" i="11"/>
  <c r="Y17" i="11"/>
  <c r="B17" i="11"/>
  <c r="Y16" i="11"/>
  <c r="B16" i="11"/>
  <c r="Y15" i="11"/>
  <c r="B15" i="11"/>
  <c r="Y14" i="11"/>
  <c r="B14" i="11"/>
  <c r="Y13" i="11"/>
  <c r="B13" i="11"/>
  <c r="Y12" i="11"/>
  <c r="B12" i="11"/>
  <c r="Y11" i="11"/>
  <c r="B11" i="11"/>
  <c r="B10" i="11"/>
  <c r="Y9" i="11"/>
  <c r="B9" i="11"/>
  <c r="Y8" i="11"/>
  <c r="B8" i="11"/>
  <c r="Y7" i="11"/>
  <c r="B7" i="11"/>
  <c r="Y6" i="11"/>
  <c r="B6" i="11"/>
  <c r="Y5" i="11"/>
  <c r="B5" i="11"/>
  <c r="Y4" i="11"/>
  <c r="B4" i="11"/>
  <c r="X30" i="11"/>
  <c r="W30" i="11"/>
  <c r="V30" i="11"/>
  <c r="U30" i="11"/>
  <c r="Y106" i="2"/>
  <c r="T30" i="11"/>
  <c r="X106" i="2"/>
  <c r="S30" i="11"/>
  <c r="W106" i="2"/>
  <c r="R30" i="11"/>
  <c r="V106" i="2"/>
  <c r="Q30" i="11"/>
  <c r="U106" i="2"/>
  <c r="P30" i="11"/>
  <c r="T106" i="2"/>
  <c r="O30" i="11"/>
  <c r="S106" i="2"/>
  <c r="N30" i="11"/>
  <c r="R106" i="2"/>
  <c r="M30" i="11"/>
  <c r="Q106" i="2"/>
  <c r="L30" i="11"/>
  <c r="P106" i="2"/>
  <c r="K30" i="11"/>
  <c r="O106" i="2"/>
  <c r="J30" i="11"/>
  <c r="N106" i="2"/>
  <c r="I30" i="11"/>
  <c r="M106" i="2"/>
  <c r="H30" i="11"/>
  <c r="L106" i="2"/>
  <c r="G30" i="11"/>
  <c r="K106" i="2"/>
  <c r="F30" i="11"/>
  <c r="J106" i="2"/>
  <c r="E30" i="11"/>
  <c r="I106" i="2"/>
  <c r="D30" i="11"/>
  <c r="H106" i="2"/>
  <c r="B3" i="11"/>
  <c r="G61" i="89"/>
  <c r="A61" i="89"/>
  <c r="A29" i="89"/>
  <c r="G60" i="89"/>
  <c r="A60" i="89"/>
  <c r="A28" i="89"/>
  <c r="G59" i="89"/>
  <c r="A59" i="89"/>
  <c r="A27" i="89"/>
  <c r="G57" i="89"/>
  <c r="A57" i="89"/>
  <c r="A25" i="89"/>
  <c r="G56" i="89"/>
  <c r="A56" i="89"/>
  <c r="A24" i="89"/>
  <c r="G55" i="89"/>
  <c r="A55" i="89"/>
  <c r="A23" i="89"/>
  <c r="G53" i="89"/>
  <c r="A53" i="89"/>
  <c r="A21" i="89"/>
  <c r="G52" i="89"/>
  <c r="A52" i="89"/>
  <c r="A20" i="89"/>
  <c r="G51" i="89"/>
  <c r="A51" i="89"/>
  <c r="A19" i="89"/>
  <c r="G49" i="89"/>
  <c r="A49" i="89"/>
  <c r="A17" i="89"/>
  <c r="G48" i="89"/>
  <c r="A48" i="89"/>
  <c r="A16" i="89"/>
  <c r="G47" i="89"/>
  <c r="A47" i="89"/>
  <c r="A15" i="89"/>
  <c r="G46" i="89"/>
  <c r="A46" i="89"/>
  <c r="A14" i="89"/>
  <c r="G45" i="89"/>
  <c r="A45" i="89"/>
  <c r="A13" i="89"/>
  <c r="G44" i="89"/>
  <c r="A44" i="89"/>
  <c r="A12" i="89"/>
  <c r="G43" i="89"/>
  <c r="A43" i="89"/>
  <c r="A11" i="89"/>
  <c r="G41" i="89"/>
  <c r="A41" i="89"/>
  <c r="A9" i="89"/>
  <c r="G40" i="89"/>
  <c r="A40" i="89"/>
  <c r="A8" i="89"/>
  <c r="G39" i="89"/>
  <c r="A39" i="89"/>
  <c r="A7" i="89"/>
  <c r="G38" i="89"/>
  <c r="A38" i="89"/>
  <c r="A6" i="89"/>
  <c r="G37" i="89"/>
  <c r="A37" i="89"/>
  <c r="A5" i="89"/>
  <c r="G36" i="89"/>
  <c r="A36" i="89"/>
  <c r="A4" i="89"/>
  <c r="G35" i="89"/>
  <c r="A35" i="89"/>
  <c r="A3" i="89"/>
  <c r="Y29" i="89"/>
  <c r="B29" i="89"/>
  <c r="Y28" i="89"/>
  <c r="B28" i="89"/>
  <c r="Y27" i="89"/>
  <c r="B27" i="89"/>
  <c r="B26" i="89"/>
  <c r="Y25" i="89"/>
  <c r="B25" i="89"/>
  <c r="Y24" i="89"/>
  <c r="B24" i="89"/>
  <c r="Y23" i="89"/>
  <c r="B23" i="89"/>
  <c r="B22" i="89"/>
  <c r="Y21" i="89"/>
  <c r="B21" i="89"/>
  <c r="Y20" i="89"/>
  <c r="B20" i="89"/>
  <c r="Y19" i="89"/>
  <c r="B19" i="89"/>
  <c r="B18" i="89"/>
  <c r="Y17" i="89"/>
  <c r="B17" i="89"/>
  <c r="Y16" i="89"/>
  <c r="B16" i="89"/>
  <c r="Y15" i="89"/>
  <c r="B15" i="89"/>
  <c r="Y14" i="89"/>
  <c r="B14" i="89"/>
  <c r="Y13" i="89"/>
  <c r="B13" i="89"/>
  <c r="Y12" i="89"/>
  <c r="B12" i="89"/>
  <c r="Y11" i="89"/>
  <c r="B11" i="89"/>
  <c r="B10" i="89"/>
  <c r="Y9" i="89"/>
  <c r="B9" i="89"/>
  <c r="Y8" i="89"/>
  <c r="B8" i="89"/>
  <c r="Y7" i="89"/>
  <c r="B7" i="89"/>
  <c r="Y6" i="89"/>
  <c r="B6" i="89"/>
  <c r="Y5" i="89"/>
  <c r="B5" i="89"/>
  <c r="Y4" i="89"/>
  <c r="B4" i="89"/>
  <c r="X30" i="89"/>
  <c r="W30" i="89"/>
  <c r="V30" i="89"/>
  <c r="U30" i="89"/>
  <c r="Y105" i="2"/>
  <c r="T30" i="89"/>
  <c r="X105" i="2"/>
  <c r="S30" i="89"/>
  <c r="W105" i="2"/>
  <c r="R30" i="89"/>
  <c r="V105" i="2"/>
  <c r="Q30" i="89"/>
  <c r="U105" i="2"/>
  <c r="P30" i="89"/>
  <c r="T105" i="2"/>
  <c r="O30" i="89"/>
  <c r="S105" i="2"/>
  <c r="N30" i="89"/>
  <c r="R105" i="2"/>
  <c r="M30" i="89"/>
  <c r="Q105" i="2"/>
  <c r="L30" i="89"/>
  <c r="P105" i="2"/>
  <c r="K30" i="89"/>
  <c r="O105" i="2"/>
  <c r="J30" i="89"/>
  <c r="N105" i="2"/>
  <c r="I30" i="89"/>
  <c r="M105" i="2"/>
  <c r="H30" i="89"/>
  <c r="L105" i="2"/>
  <c r="G30" i="89"/>
  <c r="K105" i="2"/>
  <c r="F30" i="89"/>
  <c r="J105" i="2"/>
  <c r="E30" i="89"/>
  <c r="I105" i="2"/>
  <c r="D30" i="89"/>
  <c r="H105" i="2"/>
  <c r="B3" i="89"/>
  <c r="G117" i="108"/>
  <c r="A117" i="108"/>
  <c r="A57" i="108"/>
  <c r="G116" i="108"/>
  <c r="A116" i="108"/>
  <c r="A56" i="108"/>
  <c r="G115" i="108"/>
  <c r="A115" i="108"/>
  <c r="A55" i="108"/>
  <c r="G113" i="108"/>
  <c r="A113" i="108"/>
  <c r="G112" i="108"/>
  <c r="A112" i="108"/>
  <c r="G111" i="108"/>
  <c r="A111" i="108"/>
  <c r="G109" i="108"/>
  <c r="A109" i="108"/>
  <c r="G108" i="108"/>
  <c r="A108" i="108"/>
  <c r="G107" i="108"/>
  <c r="A107" i="108"/>
  <c r="G105" i="108"/>
  <c r="A105" i="108"/>
  <c r="G104" i="108"/>
  <c r="A104" i="108"/>
  <c r="G103" i="108"/>
  <c r="A103" i="108"/>
  <c r="G102" i="108"/>
  <c r="A102" i="108"/>
  <c r="G101" i="108"/>
  <c r="A101" i="108"/>
  <c r="G100" i="108"/>
  <c r="A100" i="108"/>
  <c r="G99" i="108"/>
  <c r="A99" i="108"/>
  <c r="A67" i="108"/>
  <c r="A7" i="108"/>
  <c r="A66" i="108"/>
  <c r="A6" i="108"/>
  <c r="A65" i="108"/>
  <c r="A5" i="108"/>
  <c r="A64" i="108"/>
  <c r="A4" i="108"/>
  <c r="G63" i="108"/>
  <c r="A63" i="108"/>
  <c r="A3" i="108"/>
  <c r="B57" i="108"/>
  <c r="B56" i="108"/>
  <c r="B55" i="108"/>
  <c r="B54" i="108"/>
  <c r="B53" i="108"/>
  <c r="B52" i="108"/>
  <c r="B51" i="108"/>
  <c r="B50" i="108"/>
  <c r="B49" i="108"/>
  <c r="B48" i="108"/>
  <c r="Y47" i="108"/>
  <c r="B47" i="108"/>
  <c r="B46" i="108"/>
  <c r="B45" i="108"/>
  <c r="B44" i="108"/>
  <c r="B43" i="108"/>
  <c r="B42" i="108"/>
  <c r="B41" i="108"/>
  <c r="B40" i="108"/>
  <c r="B39" i="108"/>
  <c r="B3" i="108"/>
  <c r="G61" i="168"/>
  <c r="A61" i="168"/>
  <c r="A29" i="168"/>
  <c r="G60" i="168"/>
  <c r="A60" i="168"/>
  <c r="A28" i="168"/>
  <c r="G59" i="168"/>
  <c r="A59" i="168"/>
  <c r="A27" i="168"/>
  <c r="G57" i="168"/>
  <c r="A57" i="168"/>
  <c r="A25" i="168"/>
  <c r="G56" i="168"/>
  <c r="A56" i="168"/>
  <c r="A24" i="168"/>
  <c r="G55" i="168"/>
  <c r="A55" i="168"/>
  <c r="A23" i="168"/>
  <c r="G53" i="168"/>
  <c r="A53" i="168"/>
  <c r="A21" i="168"/>
  <c r="G52" i="168"/>
  <c r="A52" i="168"/>
  <c r="A20" i="168"/>
  <c r="G51" i="168"/>
  <c r="A51" i="168"/>
  <c r="A19" i="168"/>
  <c r="G49" i="168"/>
  <c r="A49" i="168"/>
  <c r="A17" i="168"/>
  <c r="G48" i="168"/>
  <c r="A48" i="168"/>
  <c r="A16" i="168"/>
  <c r="G47" i="168"/>
  <c r="A47" i="168"/>
  <c r="A15" i="168"/>
  <c r="G46" i="168"/>
  <c r="A46" i="168"/>
  <c r="A14" i="168"/>
  <c r="G45" i="168"/>
  <c r="A45" i="168"/>
  <c r="A13" i="168"/>
  <c r="G44" i="168"/>
  <c r="A44" i="168"/>
  <c r="A12" i="168"/>
  <c r="G43" i="168"/>
  <c r="A43" i="168"/>
  <c r="A11" i="168"/>
  <c r="G41" i="168"/>
  <c r="A41" i="168"/>
  <c r="A9" i="168"/>
  <c r="G40" i="168"/>
  <c r="A40" i="168"/>
  <c r="A8" i="168"/>
  <c r="G39" i="168"/>
  <c r="A39" i="168"/>
  <c r="A7" i="168"/>
  <c r="G38" i="168"/>
  <c r="A38" i="168"/>
  <c r="A6" i="168"/>
  <c r="G37" i="168"/>
  <c r="A37" i="168"/>
  <c r="A5" i="168"/>
  <c r="G36" i="168"/>
  <c r="A36" i="168"/>
  <c r="A4" i="168"/>
  <c r="G35" i="168"/>
  <c r="A35" i="168"/>
  <c r="A3" i="168"/>
  <c r="Y29" i="168"/>
  <c r="B29" i="168"/>
  <c r="Y28" i="168"/>
  <c r="B28" i="168"/>
  <c r="Y27" i="168"/>
  <c r="B27" i="168"/>
  <c r="B26" i="168"/>
  <c r="Y25" i="168"/>
  <c r="B25" i="168"/>
  <c r="Y24" i="168"/>
  <c r="B24" i="168"/>
  <c r="Y23" i="168"/>
  <c r="B23" i="168"/>
  <c r="B22" i="168"/>
  <c r="Y21" i="168"/>
  <c r="B21" i="168"/>
  <c r="Y20" i="168"/>
  <c r="B20" i="168"/>
  <c r="Y19" i="168"/>
  <c r="B19" i="168"/>
  <c r="B18" i="168"/>
  <c r="Y17" i="168"/>
  <c r="B17" i="168"/>
  <c r="Y16" i="168"/>
  <c r="B16" i="168"/>
  <c r="Y15" i="168"/>
  <c r="B15" i="168"/>
  <c r="Y14" i="168"/>
  <c r="B14" i="168"/>
  <c r="Y13" i="168"/>
  <c r="B13" i="168"/>
  <c r="Y12" i="168"/>
  <c r="B12" i="168"/>
  <c r="Y11" i="168"/>
  <c r="B11" i="168"/>
  <c r="B10" i="168"/>
  <c r="Y9" i="168"/>
  <c r="B9" i="168"/>
  <c r="Y8" i="168"/>
  <c r="B8" i="168"/>
  <c r="Y7" i="168"/>
  <c r="B7" i="168"/>
  <c r="Y6" i="168"/>
  <c r="B6" i="168"/>
  <c r="Y5" i="168"/>
  <c r="B5" i="168"/>
  <c r="Y4" i="168"/>
  <c r="B4" i="168"/>
  <c r="X30" i="168"/>
  <c r="W30" i="168"/>
  <c r="V30" i="168"/>
  <c r="U30" i="168"/>
  <c r="Y104" i="2"/>
  <c r="T30" i="168"/>
  <c r="X104" i="2"/>
  <c r="S30" i="168"/>
  <c r="W104" i="2"/>
  <c r="R30" i="168"/>
  <c r="V104" i="2"/>
  <c r="Q30" i="168"/>
  <c r="U104" i="2"/>
  <c r="P30" i="168"/>
  <c r="T104" i="2"/>
  <c r="O30" i="168"/>
  <c r="S104" i="2"/>
  <c r="N30" i="168"/>
  <c r="R104" i="2"/>
  <c r="M30" i="168"/>
  <c r="Q104" i="2"/>
  <c r="L30" i="168"/>
  <c r="P104" i="2"/>
  <c r="K30" i="168"/>
  <c r="O104" i="2"/>
  <c r="J30" i="168"/>
  <c r="N104" i="2"/>
  <c r="I30" i="168"/>
  <c r="M104" i="2"/>
  <c r="H30" i="168"/>
  <c r="L104" i="2"/>
  <c r="G30" i="168"/>
  <c r="K104" i="2"/>
  <c r="F30" i="168"/>
  <c r="J104" i="2"/>
  <c r="E30" i="168"/>
  <c r="I104" i="2"/>
  <c r="D30" i="168"/>
  <c r="H104" i="2"/>
  <c r="B3" i="168"/>
  <c r="G61" i="33"/>
  <c r="A61" i="33"/>
  <c r="A29" i="33"/>
  <c r="G60" i="33"/>
  <c r="A60" i="33"/>
  <c r="A28" i="33"/>
  <c r="G59" i="33"/>
  <c r="A59" i="33"/>
  <c r="A27" i="33"/>
  <c r="G57" i="33"/>
  <c r="A57" i="33"/>
  <c r="A25" i="33"/>
  <c r="G56" i="33"/>
  <c r="A56" i="33"/>
  <c r="A24" i="33"/>
  <c r="G55" i="33"/>
  <c r="A55" i="33"/>
  <c r="A23" i="33"/>
  <c r="G53" i="33"/>
  <c r="A53" i="33"/>
  <c r="A21" i="33"/>
  <c r="G52" i="33"/>
  <c r="A52" i="33"/>
  <c r="A20" i="33"/>
  <c r="G51" i="33"/>
  <c r="A51" i="33"/>
  <c r="A19" i="33"/>
  <c r="G49" i="33"/>
  <c r="A49" i="33"/>
  <c r="A17" i="33"/>
  <c r="G48" i="33"/>
  <c r="A48" i="33"/>
  <c r="A16" i="33"/>
  <c r="G47" i="33"/>
  <c r="A47" i="33"/>
  <c r="A15" i="33"/>
  <c r="G46" i="33"/>
  <c r="A46" i="33"/>
  <c r="A14" i="33"/>
  <c r="G45" i="33"/>
  <c r="A45" i="33"/>
  <c r="A13" i="33"/>
  <c r="G44" i="33"/>
  <c r="A44" i="33"/>
  <c r="A12" i="33"/>
  <c r="G43" i="33"/>
  <c r="A43" i="33"/>
  <c r="A11" i="33"/>
  <c r="G41" i="33"/>
  <c r="A41" i="33"/>
  <c r="A9" i="33"/>
  <c r="G40" i="33"/>
  <c r="A40" i="33"/>
  <c r="A8" i="33"/>
  <c r="G39" i="33"/>
  <c r="A39" i="33"/>
  <c r="A7" i="33"/>
  <c r="G38" i="33"/>
  <c r="A38" i="33"/>
  <c r="A6" i="33"/>
  <c r="G37" i="33"/>
  <c r="A37" i="33"/>
  <c r="A5" i="33"/>
  <c r="G36" i="33"/>
  <c r="A36" i="33"/>
  <c r="A4" i="33"/>
  <c r="G35" i="33"/>
  <c r="A35" i="33"/>
  <c r="A3" i="33"/>
  <c r="Y29" i="33"/>
  <c r="B29" i="33"/>
  <c r="Y28" i="33"/>
  <c r="B28" i="33"/>
  <c r="Y27" i="33"/>
  <c r="B27" i="33"/>
  <c r="B26" i="33"/>
  <c r="Y25" i="33"/>
  <c r="B25" i="33"/>
  <c r="Y24" i="33"/>
  <c r="B24" i="33"/>
  <c r="Y23" i="33"/>
  <c r="B23" i="33"/>
  <c r="B22" i="33"/>
  <c r="Y21" i="33"/>
  <c r="B21" i="33"/>
  <c r="Y20" i="33"/>
  <c r="B20" i="33"/>
  <c r="Y19" i="33"/>
  <c r="B19" i="33"/>
  <c r="B18" i="33"/>
  <c r="Y17" i="33"/>
  <c r="B17" i="33"/>
  <c r="Y16" i="33"/>
  <c r="B16" i="33"/>
  <c r="Y15" i="33"/>
  <c r="B15" i="33"/>
  <c r="Y14" i="33"/>
  <c r="B14" i="33"/>
  <c r="Y13" i="33"/>
  <c r="B13" i="33"/>
  <c r="Y12" i="33"/>
  <c r="B12" i="33"/>
  <c r="Y11" i="33"/>
  <c r="B11" i="33"/>
  <c r="B10" i="33"/>
  <c r="Y9" i="33"/>
  <c r="B9" i="33"/>
  <c r="Y8" i="33"/>
  <c r="B8" i="33"/>
  <c r="Y7" i="33"/>
  <c r="B7" i="33"/>
  <c r="Y6" i="33"/>
  <c r="B6" i="33"/>
  <c r="Y5" i="33"/>
  <c r="B5" i="33"/>
  <c r="Y4" i="33"/>
  <c r="B4" i="33"/>
  <c r="X30" i="33"/>
  <c r="W30" i="33"/>
  <c r="V30" i="33"/>
  <c r="U30" i="33"/>
  <c r="Y102" i="2"/>
  <c r="T30" i="33"/>
  <c r="X102" i="2"/>
  <c r="S30" i="33"/>
  <c r="W102" i="2"/>
  <c r="R30" i="33"/>
  <c r="V102" i="2"/>
  <c r="Q30" i="33"/>
  <c r="U102" i="2"/>
  <c r="P30" i="33"/>
  <c r="T102" i="2"/>
  <c r="O30" i="33"/>
  <c r="S102" i="2"/>
  <c r="N30" i="33"/>
  <c r="R102" i="2"/>
  <c r="M30" i="33"/>
  <c r="Q102" i="2"/>
  <c r="L30" i="33"/>
  <c r="P102" i="2"/>
  <c r="K30" i="33"/>
  <c r="O102" i="2"/>
  <c r="J30" i="33"/>
  <c r="N102" i="2"/>
  <c r="I30" i="33"/>
  <c r="M102" i="2"/>
  <c r="H30" i="33"/>
  <c r="L102" i="2"/>
  <c r="G30" i="33"/>
  <c r="K102" i="2"/>
  <c r="F30" i="33"/>
  <c r="J102" i="2"/>
  <c r="E30" i="33"/>
  <c r="I102" i="2"/>
  <c r="D30" i="33"/>
  <c r="H102" i="2"/>
  <c r="B3" i="33"/>
  <c r="G61" i="169"/>
  <c r="A61" i="169"/>
  <c r="A29" i="169"/>
  <c r="G60" i="169"/>
  <c r="A60" i="169"/>
  <c r="A28" i="169"/>
  <c r="G59" i="169"/>
  <c r="A59" i="169"/>
  <c r="A27" i="169"/>
  <c r="G57" i="169"/>
  <c r="A57" i="169"/>
  <c r="A25" i="169"/>
  <c r="G56" i="169"/>
  <c r="A56" i="169"/>
  <c r="A24" i="169"/>
  <c r="G55" i="169"/>
  <c r="A55" i="169"/>
  <c r="A23" i="169"/>
  <c r="G53" i="169"/>
  <c r="A53" i="169"/>
  <c r="A21" i="169"/>
  <c r="G52" i="169"/>
  <c r="A52" i="169"/>
  <c r="A20" i="169"/>
  <c r="G51" i="169"/>
  <c r="A51" i="169"/>
  <c r="A19" i="169"/>
  <c r="G49" i="169"/>
  <c r="A49" i="169"/>
  <c r="A17" i="169"/>
  <c r="G48" i="169"/>
  <c r="A48" i="169"/>
  <c r="A16" i="169"/>
  <c r="G47" i="169"/>
  <c r="A47" i="169"/>
  <c r="A15" i="169"/>
  <c r="G46" i="169"/>
  <c r="A46" i="169"/>
  <c r="A14" i="169"/>
  <c r="G45" i="169"/>
  <c r="A45" i="169"/>
  <c r="A13" i="169"/>
  <c r="G44" i="169"/>
  <c r="A44" i="169"/>
  <c r="A12" i="169"/>
  <c r="G43" i="169"/>
  <c r="A43" i="169"/>
  <c r="A11" i="169"/>
  <c r="G41" i="169"/>
  <c r="A41" i="169"/>
  <c r="A9" i="169"/>
  <c r="G40" i="169"/>
  <c r="A40" i="169"/>
  <c r="A8" i="169"/>
  <c r="G39" i="169"/>
  <c r="A39" i="169"/>
  <c r="A7" i="169"/>
  <c r="G38" i="169"/>
  <c r="A38" i="169"/>
  <c r="A6" i="169"/>
  <c r="G37" i="169"/>
  <c r="A37" i="169"/>
  <c r="A5" i="169"/>
  <c r="G36" i="169"/>
  <c r="A36" i="169"/>
  <c r="A4" i="169"/>
  <c r="G35" i="169"/>
  <c r="A35" i="169"/>
  <c r="A3" i="169"/>
  <c r="Y29" i="169"/>
  <c r="B29" i="169"/>
  <c r="Y28" i="169"/>
  <c r="B28" i="169"/>
  <c r="Y27" i="169"/>
  <c r="B27" i="169"/>
  <c r="B26" i="169"/>
  <c r="Y25" i="169"/>
  <c r="B25" i="169"/>
  <c r="Y24" i="169"/>
  <c r="B24" i="169"/>
  <c r="Y23" i="169"/>
  <c r="B23" i="169"/>
  <c r="B22" i="169"/>
  <c r="Y21" i="169"/>
  <c r="B21" i="169"/>
  <c r="Y20" i="169"/>
  <c r="B20" i="169"/>
  <c r="Y19" i="169"/>
  <c r="B19" i="169"/>
  <c r="B18" i="169"/>
  <c r="Y17" i="169"/>
  <c r="B17" i="169"/>
  <c r="Y16" i="169"/>
  <c r="B16" i="169"/>
  <c r="Y15" i="169"/>
  <c r="B15" i="169"/>
  <c r="Y14" i="169"/>
  <c r="B14" i="169"/>
  <c r="Y13" i="169"/>
  <c r="B13" i="169"/>
  <c r="Y12" i="169"/>
  <c r="B12" i="169"/>
  <c r="Y11" i="169"/>
  <c r="B11" i="169"/>
  <c r="B10" i="169"/>
  <c r="Y9" i="169"/>
  <c r="B9" i="169"/>
  <c r="Y8" i="169"/>
  <c r="B8" i="169"/>
  <c r="Y7" i="169"/>
  <c r="B7" i="169"/>
  <c r="Y6" i="169"/>
  <c r="B6" i="169"/>
  <c r="Y5" i="169"/>
  <c r="B5" i="169"/>
  <c r="Y4" i="169"/>
  <c r="B4" i="169"/>
  <c r="X30" i="169"/>
  <c r="W30" i="169"/>
  <c r="V30" i="169"/>
  <c r="U30" i="169"/>
  <c r="Y101" i="2"/>
  <c r="T30" i="169"/>
  <c r="X101" i="2"/>
  <c r="S30" i="169"/>
  <c r="W101" i="2"/>
  <c r="R30" i="169"/>
  <c r="V101" i="2"/>
  <c r="Q30" i="169"/>
  <c r="U101" i="2"/>
  <c r="P30" i="169"/>
  <c r="T101" i="2"/>
  <c r="O30" i="169"/>
  <c r="S101" i="2"/>
  <c r="N30" i="169"/>
  <c r="R101" i="2"/>
  <c r="M30" i="169"/>
  <c r="Q101" i="2"/>
  <c r="L30" i="169"/>
  <c r="P101" i="2"/>
  <c r="K30" i="169"/>
  <c r="O101" i="2"/>
  <c r="J30" i="169"/>
  <c r="N101" i="2"/>
  <c r="I30" i="169"/>
  <c r="M101" i="2"/>
  <c r="H30" i="169"/>
  <c r="L101" i="2"/>
  <c r="G30" i="169"/>
  <c r="K101" i="2"/>
  <c r="F30" i="169"/>
  <c r="J101" i="2"/>
  <c r="E30" i="169"/>
  <c r="I101" i="2"/>
  <c r="D30" i="169"/>
  <c r="H101" i="2"/>
  <c r="B3" i="169"/>
  <c r="G61" i="107"/>
  <c r="A61" i="107"/>
  <c r="A29" i="107"/>
  <c r="G60" i="107"/>
  <c r="A60" i="107"/>
  <c r="A28" i="107"/>
  <c r="G59" i="107"/>
  <c r="A59" i="107"/>
  <c r="A27" i="107"/>
  <c r="G57" i="107"/>
  <c r="A57" i="107"/>
  <c r="A25" i="107"/>
  <c r="G56" i="107"/>
  <c r="A56" i="107"/>
  <c r="A24" i="107"/>
  <c r="G55" i="107"/>
  <c r="A55" i="107"/>
  <c r="A23" i="107"/>
  <c r="G53" i="107"/>
  <c r="A53" i="107"/>
  <c r="A21" i="107"/>
  <c r="G52" i="107"/>
  <c r="A52" i="107"/>
  <c r="A20" i="107"/>
  <c r="G51" i="107"/>
  <c r="A51" i="107"/>
  <c r="A19" i="107"/>
  <c r="G49" i="107"/>
  <c r="A49" i="107"/>
  <c r="A17" i="107"/>
  <c r="G48" i="107"/>
  <c r="A48" i="107"/>
  <c r="A16" i="107"/>
  <c r="G47" i="107"/>
  <c r="A47" i="107"/>
  <c r="A15" i="107"/>
  <c r="G46" i="107"/>
  <c r="A46" i="107"/>
  <c r="A14" i="107"/>
  <c r="G45" i="107"/>
  <c r="A45" i="107"/>
  <c r="A13" i="107"/>
  <c r="G44" i="107"/>
  <c r="A44" i="107"/>
  <c r="A12" i="107"/>
  <c r="G43" i="107"/>
  <c r="A43" i="107"/>
  <c r="A11" i="107"/>
  <c r="G41" i="107"/>
  <c r="A41" i="107"/>
  <c r="A9" i="107"/>
  <c r="G40" i="107"/>
  <c r="A40" i="107"/>
  <c r="A8" i="107"/>
  <c r="G39" i="107"/>
  <c r="A39" i="107"/>
  <c r="A7" i="107"/>
  <c r="G38" i="107"/>
  <c r="A38" i="107"/>
  <c r="A6" i="107"/>
  <c r="G37" i="107"/>
  <c r="A37" i="107"/>
  <c r="A5" i="107"/>
  <c r="G36" i="107"/>
  <c r="A36" i="107"/>
  <c r="A4" i="107"/>
  <c r="G35" i="107"/>
  <c r="A35" i="107"/>
  <c r="A3" i="107"/>
  <c r="Y29" i="107"/>
  <c r="B29" i="107"/>
  <c r="Y28" i="107"/>
  <c r="B28" i="107"/>
  <c r="Y27" i="107"/>
  <c r="B27" i="107"/>
  <c r="B26" i="107"/>
  <c r="Y25" i="107"/>
  <c r="B25" i="107"/>
  <c r="Y24" i="107"/>
  <c r="B24" i="107"/>
  <c r="Y23" i="107"/>
  <c r="B23" i="107"/>
  <c r="B22" i="107"/>
  <c r="Y21" i="107"/>
  <c r="B21" i="107"/>
  <c r="Y20" i="107"/>
  <c r="B20" i="107"/>
  <c r="Y19" i="107"/>
  <c r="B19" i="107"/>
  <c r="B18" i="107"/>
  <c r="Y17" i="107"/>
  <c r="B17" i="107"/>
  <c r="Y16" i="107"/>
  <c r="B16" i="107"/>
  <c r="Y15" i="107"/>
  <c r="B15" i="107"/>
  <c r="Y14" i="107"/>
  <c r="B14" i="107"/>
  <c r="Y13" i="107"/>
  <c r="B13" i="107"/>
  <c r="Y12" i="107"/>
  <c r="B12" i="107"/>
  <c r="Y11" i="107"/>
  <c r="B11" i="107"/>
  <c r="B10" i="107"/>
  <c r="Y9" i="107"/>
  <c r="B9" i="107"/>
  <c r="Y8" i="107"/>
  <c r="B8" i="107"/>
  <c r="Y7" i="107"/>
  <c r="B7" i="107"/>
  <c r="Y6" i="107"/>
  <c r="B6" i="107"/>
  <c r="Y5" i="107"/>
  <c r="B5" i="107"/>
  <c r="Y4" i="107"/>
  <c r="B4" i="107"/>
  <c r="X30" i="107"/>
  <c r="W30" i="107"/>
  <c r="V30" i="107"/>
  <c r="U30" i="107"/>
  <c r="Y100" i="2"/>
  <c r="T30" i="107"/>
  <c r="X100" i="2"/>
  <c r="S30" i="107"/>
  <c r="W100" i="2"/>
  <c r="R30" i="107"/>
  <c r="V100" i="2"/>
  <c r="Q30" i="107"/>
  <c r="U100" i="2"/>
  <c r="P30" i="107"/>
  <c r="T100" i="2"/>
  <c r="O30" i="107"/>
  <c r="S100" i="2"/>
  <c r="N30" i="107"/>
  <c r="R100" i="2"/>
  <c r="M30" i="107"/>
  <c r="Q100" i="2"/>
  <c r="L30" i="107"/>
  <c r="P100" i="2"/>
  <c r="K30" i="107"/>
  <c r="O100" i="2"/>
  <c r="J30" i="107"/>
  <c r="N100" i="2"/>
  <c r="I30" i="107"/>
  <c r="M100" i="2"/>
  <c r="H30" i="107"/>
  <c r="L100" i="2"/>
  <c r="G30" i="107"/>
  <c r="K100" i="2"/>
  <c r="F30" i="107"/>
  <c r="J100" i="2"/>
  <c r="E30" i="107"/>
  <c r="I100" i="2"/>
  <c r="D30" i="107"/>
  <c r="H100" i="2"/>
  <c r="B3" i="107"/>
  <c r="G61" i="170"/>
  <c r="A61" i="170"/>
  <c r="A29" i="170"/>
  <c r="G60" i="170"/>
  <c r="A60" i="170"/>
  <c r="A28" i="170"/>
  <c r="G59" i="170"/>
  <c r="A59" i="170"/>
  <c r="A27" i="170"/>
  <c r="G57" i="170"/>
  <c r="A57" i="170"/>
  <c r="A25" i="170"/>
  <c r="G56" i="170"/>
  <c r="A56" i="170"/>
  <c r="A24" i="170"/>
  <c r="G55" i="170"/>
  <c r="A55" i="170"/>
  <c r="A23" i="170"/>
  <c r="G53" i="170"/>
  <c r="A53" i="170"/>
  <c r="A21" i="170"/>
  <c r="G52" i="170"/>
  <c r="A52" i="170"/>
  <c r="A20" i="170"/>
  <c r="G51" i="170"/>
  <c r="A51" i="170"/>
  <c r="A19" i="170"/>
  <c r="G49" i="170"/>
  <c r="A49" i="170"/>
  <c r="A17" i="170"/>
  <c r="G48" i="170"/>
  <c r="A48" i="170"/>
  <c r="A16" i="170"/>
  <c r="G47" i="170"/>
  <c r="A47" i="170"/>
  <c r="A15" i="170"/>
  <c r="G46" i="170"/>
  <c r="A46" i="170"/>
  <c r="A14" i="170"/>
  <c r="G45" i="170"/>
  <c r="A45" i="170"/>
  <c r="A13" i="170"/>
  <c r="G44" i="170"/>
  <c r="A44" i="170"/>
  <c r="A12" i="170"/>
  <c r="G43" i="170"/>
  <c r="A43" i="170"/>
  <c r="A11" i="170"/>
  <c r="G41" i="170"/>
  <c r="A41" i="170"/>
  <c r="A9" i="170"/>
  <c r="G40" i="170"/>
  <c r="A40" i="170"/>
  <c r="A8" i="170"/>
  <c r="G39" i="170"/>
  <c r="A39" i="170"/>
  <c r="A7" i="170"/>
  <c r="G38" i="170"/>
  <c r="A38" i="170"/>
  <c r="A6" i="170"/>
  <c r="G37" i="170"/>
  <c r="A37" i="170"/>
  <c r="A5" i="170"/>
  <c r="G36" i="170"/>
  <c r="A36" i="170"/>
  <c r="A4" i="170"/>
  <c r="G35" i="170"/>
  <c r="A35" i="170"/>
  <c r="A3" i="170"/>
  <c r="Y29" i="170"/>
  <c r="B29" i="170"/>
  <c r="Y28" i="170"/>
  <c r="B28" i="170"/>
  <c r="Y27" i="170"/>
  <c r="B27" i="170"/>
  <c r="B26" i="170"/>
  <c r="Y25" i="170"/>
  <c r="B25" i="170"/>
  <c r="Y24" i="170"/>
  <c r="B24" i="170"/>
  <c r="Y23" i="170"/>
  <c r="B23" i="170"/>
  <c r="B22" i="170"/>
  <c r="Y21" i="170"/>
  <c r="B21" i="170"/>
  <c r="Y20" i="170"/>
  <c r="B20" i="170"/>
  <c r="Y19" i="170"/>
  <c r="B19" i="170"/>
  <c r="B18" i="170"/>
  <c r="Y17" i="170"/>
  <c r="B17" i="170"/>
  <c r="Y16" i="170"/>
  <c r="B16" i="170"/>
  <c r="Y15" i="170"/>
  <c r="B15" i="170"/>
  <c r="Y14" i="170"/>
  <c r="B14" i="170"/>
  <c r="Y13" i="170"/>
  <c r="B13" i="170"/>
  <c r="Y12" i="170"/>
  <c r="B12" i="170"/>
  <c r="Y11" i="170"/>
  <c r="B11" i="170"/>
  <c r="B10" i="170"/>
  <c r="Y9" i="170"/>
  <c r="B9" i="170"/>
  <c r="Y8" i="170"/>
  <c r="B8" i="170"/>
  <c r="Y7" i="170"/>
  <c r="B7" i="170"/>
  <c r="Y6" i="170"/>
  <c r="B6" i="170"/>
  <c r="Y5" i="170"/>
  <c r="B5" i="170"/>
  <c r="Y4" i="170"/>
  <c r="B4" i="170"/>
  <c r="X30" i="170"/>
  <c r="W30" i="170"/>
  <c r="V30" i="170"/>
  <c r="U30" i="170"/>
  <c r="Y99" i="2"/>
  <c r="T30" i="170"/>
  <c r="X99" i="2"/>
  <c r="S30" i="170"/>
  <c r="W99" i="2"/>
  <c r="R30" i="170"/>
  <c r="V99" i="2"/>
  <c r="Q30" i="170"/>
  <c r="U99" i="2"/>
  <c r="P30" i="170"/>
  <c r="T99" i="2"/>
  <c r="O30" i="170"/>
  <c r="S99" i="2"/>
  <c r="N30" i="170"/>
  <c r="R99" i="2"/>
  <c r="M30" i="170"/>
  <c r="Q99" i="2"/>
  <c r="L30" i="170"/>
  <c r="P99" i="2"/>
  <c r="K30" i="170"/>
  <c r="O99" i="2"/>
  <c r="J30" i="170"/>
  <c r="N99" i="2"/>
  <c r="I30" i="170"/>
  <c r="M99" i="2"/>
  <c r="H30" i="170"/>
  <c r="L99" i="2"/>
  <c r="G30" i="170"/>
  <c r="K99" i="2"/>
  <c r="F30" i="170"/>
  <c r="J99" i="2"/>
  <c r="E30" i="170"/>
  <c r="I99" i="2"/>
  <c r="D30" i="170"/>
  <c r="H99" i="2"/>
  <c r="B3" i="170"/>
  <c r="G61" i="37"/>
  <c r="A61" i="37"/>
  <c r="A29" i="37"/>
  <c r="G60" i="37"/>
  <c r="A60" i="37"/>
  <c r="A28" i="37"/>
  <c r="G59" i="37"/>
  <c r="A59" i="37"/>
  <c r="A27" i="37"/>
  <c r="G57" i="37"/>
  <c r="A57" i="37"/>
  <c r="A25" i="37"/>
  <c r="G56" i="37"/>
  <c r="A56" i="37"/>
  <c r="A24" i="37"/>
  <c r="G55" i="37"/>
  <c r="A55" i="37"/>
  <c r="A23" i="37"/>
  <c r="G53" i="37"/>
  <c r="A53" i="37"/>
  <c r="A21" i="37"/>
  <c r="G52" i="37"/>
  <c r="A52" i="37"/>
  <c r="A20" i="37"/>
  <c r="G51" i="37"/>
  <c r="A51" i="37"/>
  <c r="A19" i="37"/>
  <c r="G49" i="37"/>
  <c r="A49" i="37"/>
  <c r="A17" i="37"/>
  <c r="G48" i="37"/>
  <c r="A48" i="37"/>
  <c r="A16" i="37"/>
  <c r="G47" i="37"/>
  <c r="A47" i="37"/>
  <c r="A15" i="37"/>
  <c r="G46" i="37"/>
  <c r="A46" i="37"/>
  <c r="A14" i="37"/>
  <c r="G45" i="37"/>
  <c r="A45" i="37"/>
  <c r="A13" i="37"/>
  <c r="G44" i="37"/>
  <c r="A44" i="37"/>
  <c r="A12" i="37"/>
  <c r="G43" i="37"/>
  <c r="A43" i="37"/>
  <c r="A11" i="37"/>
  <c r="G41" i="37"/>
  <c r="A41" i="37"/>
  <c r="A9" i="37"/>
  <c r="G40" i="37"/>
  <c r="A40" i="37"/>
  <c r="A8" i="37"/>
  <c r="G39" i="37"/>
  <c r="A39" i="37"/>
  <c r="A7" i="37"/>
  <c r="G38" i="37"/>
  <c r="A38" i="37"/>
  <c r="A6" i="37"/>
  <c r="G37" i="37"/>
  <c r="A37" i="37"/>
  <c r="A5" i="37"/>
  <c r="G36" i="37"/>
  <c r="A36" i="37"/>
  <c r="A4" i="37"/>
  <c r="G35" i="37"/>
  <c r="A35" i="37"/>
  <c r="A3" i="37"/>
  <c r="Y29" i="37"/>
  <c r="B29" i="37"/>
  <c r="Y28" i="37"/>
  <c r="B28" i="37"/>
  <c r="Y27" i="37"/>
  <c r="B27" i="37"/>
  <c r="B26" i="37"/>
  <c r="Y25" i="37"/>
  <c r="B25" i="37"/>
  <c r="Y24" i="37"/>
  <c r="B24" i="37"/>
  <c r="Y23" i="37"/>
  <c r="B23" i="37"/>
  <c r="B22" i="37"/>
  <c r="Y21" i="37"/>
  <c r="B21" i="37"/>
  <c r="Y20" i="37"/>
  <c r="B20" i="37"/>
  <c r="Y19" i="37"/>
  <c r="B19" i="37"/>
  <c r="B18" i="37"/>
  <c r="Y17" i="37"/>
  <c r="B17" i="37"/>
  <c r="Y16" i="37"/>
  <c r="B16" i="37"/>
  <c r="Y15" i="37"/>
  <c r="B15" i="37"/>
  <c r="Y14" i="37"/>
  <c r="B14" i="37"/>
  <c r="Y13" i="37"/>
  <c r="B13" i="37"/>
  <c r="Y12" i="37"/>
  <c r="B12" i="37"/>
  <c r="Y11" i="37"/>
  <c r="B11" i="37"/>
  <c r="B10" i="37"/>
  <c r="Y9" i="37"/>
  <c r="B9" i="37"/>
  <c r="Y8" i="37"/>
  <c r="B8" i="37"/>
  <c r="Y7" i="37"/>
  <c r="B7" i="37"/>
  <c r="Y6" i="37"/>
  <c r="B6" i="37"/>
  <c r="Y5" i="37"/>
  <c r="B5" i="37"/>
  <c r="Y4" i="37"/>
  <c r="B4" i="37"/>
  <c r="X30" i="37"/>
  <c r="W30" i="37"/>
  <c r="V30" i="37"/>
  <c r="U30" i="37"/>
  <c r="Y98" i="2"/>
  <c r="T30" i="37"/>
  <c r="X98" i="2"/>
  <c r="S30" i="37"/>
  <c r="W98" i="2"/>
  <c r="R30" i="37"/>
  <c r="V98" i="2"/>
  <c r="Q30" i="37"/>
  <c r="U98" i="2"/>
  <c r="P30" i="37"/>
  <c r="T98" i="2"/>
  <c r="O30" i="37"/>
  <c r="S98" i="2"/>
  <c r="N30" i="37"/>
  <c r="R98" i="2"/>
  <c r="M30" i="37"/>
  <c r="Q98" i="2"/>
  <c r="L30" i="37"/>
  <c r="P98" i="2"/>
  <c r="K30" i="37"/>
  <c r="O98" i="2"/>
  <c r="J30" i="37"/>
  <c r="N98" i="2"/>
  <c r="I30" i="37"/>
  <c r="M98" i="2"/>
  <c r="H30" i="37"/>
  <c r="L98" i="2"/>
  <c r="G30" i="37"/>
  <c r="K98" i="2"/>
  <c r="F30" i="37"/>
  <c r="J98" i="2"/>
  <c r="E30" i="37"/>
  <c r="I98" i="2"/>
  <c r="D30" i="37"/>
  <c r="H98" i="2"/>
  <c r="B3" i="37"/>
  <c r="G61" i="36"/>
  <c r="A61" i="36"/>
  <c r="A29" i="36"/>
  <c r="G60" i="36"/>
  <c r="A60" i="36"/>
  <c r="A28" i="36"/>
  <c r="G59" i="36"/>
  <c r="A59" i="36"/>
  <c r="A27" i="36"/>
  <c r="G57" i="36"/>
  <c r="A57" i="36"/>
  <c r="A25" i="36"/>
  <c r="G56" i="36"/>
  <c r="A56" i="36"/>
  <c r="A24" i="36"/>
  <c r="G55" i="36"/>
  <c r="A55" i="36"/>
  <c r="A23" i="36"/>
  <c r="G53" i="36"/>
  <c r="A53" i="36"/>
  <c r="A21" i="36"/>
  <c r="G52" i="36"/>
  <c r="A52" i="36"/>
  <c r="A20" i="36"/>
  <c r="G51" i="36"/>
  <c r="A51" i="36"/>
  <c r="A19" i="36"/>
  <c r="G49" i="36"/>
  <c r="A49" i="36"/>
  <c r="A17" i="36"/>
  <c r="G48" i="36"/>
  <c r="A48" i="36"/>
  <c r="A16" i="36"/>
  <c r="G47" i="36"/>
  <c r="A47" i="36"/>
  <c r="A15" i="36"/>
  <c r="G46" i="36"/>
  <c r="A46" i="36"/>
  <c r="A14" i="36"/>
  <c r="G45" i="36"/>
  <c r="A45" i="36"/>
  <c r="A13" i="36"/>
  <c r="G44" i="36"/>
  <c r="A44" i="36"/>
  <c r="A12" i="36"/>
  <c r="G43" i="36"/>
  <c r="A43" i="36"/>
  <c r="A11" i="36"/>
  <c r="G41" i="36"/>
  <c r="A41" i="36"/>
  <c r="A9" i="36"/>
  <c r="G40" i="36"/>
  <c r="A40" i="36"/>
  <c r="A8" i="36"/>
  <c r="G39" i="36"/>
  <c r="A39" i="36"/>
  <c r="A7" i="36"/>
  <c r="G38" i="36"/>
  <c r="A38" i="36"/>
  <c r="A6" i="36"/>
  <c r="G37" i="36"/>
  <c r="A37" i="36"/>
  <c r="A5" i="36"/>
  <c r="G36" i="36"/>
  <c r="A36" i="36"/>
  <c r="A4" i="36"/>
  <c r="G35" i="36"/>
  <c r="A35" i="36"/>
  <c r="A3" i="36"/>
  <c r="Y29" i="36"/>
  <c r="B29" i="36"/>
  <c r="Y28" i="36"/>
  <c r="B28" i="36"/>
  <c r="Y27" i="36"/>
  <c r="B27" i="36"/>
  <c r="B26" i="36"/>
  <c r="Y25" i="36"/>
  <c r="B25" i="36"/>
  <c r="Y24" i="36"/>
  <c r="B24" i="36"/>
  <c r="Y23" i="36"/>
  <c r="B23" i="36"/>
  <c r="B22" i="36"/>
  <c r="Y21" i="36"/>
  <c r="B21" i="36"/>
  <c r="Y20" i="36"/>
  <c r="B20" i="36"/>
  <c r="Y19" i="36"/>
  <c r="B19" i="36"/>
  <c r="B18" i="36"/>
  <c r="Y17" i="36"/>
  <c r="B17" i="36"/>
  <c r="Y16" i="36"/>
  <c r="B16" i="36"/>
  <c r="Y15" i="36"/>
  <c r="B15" i="36"/>
  <c r="Y14" i="36"/>
  <c r="B14" i="36"/>
  <c r="Y13" i="36"/>
  <c r="B13" i="36"/>
  <c r="Y12" i="36"/>
  <c r="B12" i="36"/>
  <c r="Y11" i="36"/>
  <c r="B11" i="36"/>
  <c r="B10" i="36"/>
  <c r="Y9" i="36"/>
  <c r="B9" i="36"/>
  <c r="Y8" i="36"/>
  <c r="B8" i="36"/>
  <c r="Y7" i="36"/>
  <c r="B7" i="36"/>
  <c r="Y6" i="36"/>
  <c r="B6" i="36"/>
  <c r="Y5" i="36"/>
  <c r="B5" i="36"/>
  <c r="Y4" i="36"/>
  <c r="B4" i="36"/>
  <c r="X30" i="36"/>
  <c r="W30" i="36"/>
  <c r="V30" i="36"/>
  <c r="U30" i="36"/>
  <c r="Y97" i="2"/>
  <c r="T30" i="36"/>
  <c r="X97" i="2"/>
  <c r="S30" i="36"/>
  <c r="W97" i="2"/>
  <c r="R30" i="36"/>
  <c r="V97" i="2"/>
  <c r="Q30" i="36"/>
  <c r="U97" i="2"/>
  <c r="P30" i="36"/>
  <c r="T97" i="2"/>
  <c r="O30" i="36"/>
  <c r="S97" i="2"/>
  <c r="N30" i="36"/>
  <c r="R97" i="2"/>
  <c r="M30" i="36"/>
  <c r="Q97" i="2"/>
  <c r="L30" i="36"/>
  <c r="P97" i="2"/>
  <c r="K30" i="36"/>
  <c r="O97" i="2"/>
  <c r="J30" i="36"/>
  <c r="N97" i="2"/>
  <c r="I30" i="36"/>
  <c r="M97" i="2"/>
  <c r="H30" i="36"/>
  <c r="L97" i="2"/>
  <c r="G30" i="36"/>
  <c r="K97" i="2"/>
  <c r="F30" i="36"/>
  <c r="J97" i="2"/>
  <c r="E30" i="36"/>
  <c r="I97" i="2"/>
  <c r="D30" i="36"/>
  <c r="H97" i="2"/>
  <c r="B3" i="36"/>
  <c r="G61" i="147"/>
  <c r="A61" i="147"/>
  <c r="A29" i="147"/>
  <c r="G60" i="147"/>
  <c r="A60" i="147"/>
  <c r="A28" i="147"/>
  <c r="G59" i="147"/>
  <c r="A59" i="147"/>
  <c r="A27" i="147"/>
  <c r="G57" i="147"/>
  <c r="A57" i="147"/>
  <c r="A25" i="147"/>
  <c r="G56" i="147"/>
  <c r="A56" i="147"/>
  <c r="A24" i="147"/>
  <c r="G55" i="147"/>
  <c r="A55" i="147"/>
  <c r="A23" i="147"/>
  <c r="G53" i="147"/>
  <c r="A53" i="147"/>
  <c r="A21" i="147"/>
  <c r="G52" i="147"/>
  <c r="A52" i="147"/>
  <c r="A20" i="147"/>
  <c r="G51" i="147"/>
  <c r="A51" i="147"/>
  <c r="A19" i="147"/>
  <c r="G49" i="147"/>
  <c r="A49" i="147"/>
  <c r="A17" i="147"/>
  <c r="G48" i="147"/>
  <c r="A48" i="147"/>
  <c r="A16" i="147"/>
  <c r="G47" i="147"/>
  <c r="A47" i="147"/>
  <c r="A15" i="147"/>
  <c r="G46" i="147"/>
  <c r="A46" i="147"/>
  <c r="A14" i="147"/>
  <c r="G45" i="147"/>
  <c r="A45" i="147"/>
  <c r="A13" i="147"/>
  <c r="G44" i="147"/>
  <c r="A44" i="147"/>
  <c r="A12" i="147"/>
  <c r="G43" i="147"/>
  <c r="A43" i="147"/>
  <c r="A11" i="147"/>
  <c r="G41" i="147"/>
  <c r="A41" i="147"/>
  <c r="A9" i="147"/>
  <c r="G40" i="147"/>
  <c r="A40" i="147"/>
  <c r="A8" i="147"/>
  <c r="G39" i="147"/>
  <c r="A39" i="147"/>
  <c r="A7" i="147"/>
  <c r="G38" i="147"/>
  <c r="A38" i="147"/>
  <c r="A6" i="147"/>
  <c r="G37" i="147"/>
  <c r="A37" i="147"/>
  <c r="A5" i="147"/>
  <c r="G36" i="147"/>
  <c r="A36" i="147"/>
  <c r="A4" i="147"/>
  <c r="G35" i="147"/>
  <c r="A35" i="147"/>
  <c r="A3" i="147"/>
  <c r="Y29" i="147"/>
  <c r="B29" i="147"/>
  <c r="Y28" i="147"/>
  <c r="B28" i="147"/>
  <c r="Y27" i="147"/>
  <c r="B27" i="147"/>
  <c r="B26" i="147"/>
  <c r="Y25" i="147"/>
  <c r="B25" i="147"/>
  <c r="Y24" i="147"/>
  <c r="B24" i="147"/>
  <c r="Y23" i="147"/>
  <c r="B23" i="147"/>
  <c r="B22" i="147"/>
  <c r="Y21" i="147"/>
  <c r="B21" i="147"/>
  <c r="Y20" i="147"/>
  <c r="B20" i="147"/>
  <c r="Y19" i="147"/>
  <c r="B19" i="147"/>
  <c r="B18" i="147"/>
  <c r="Y17" i="147"/>
  <c r="B17" i="147"/>
  <c r="Y16" i="147"/>
  <c r="B16" i="147"/>
  <c r="Y15" i="147"/>
  <c r="B15" i="147"/>
  <c r="Y14" i="147"/>
  <c r="B14" i="147"/>
  <c r="Y13" i="147"/>
  <c r="B13" i="147"/>
  <c r="Y12" i="147"/>
  <c r="B12" i="147"/>
  <c r="Y11" i="147"/>
  <c r="B11" i="147"/>
  <c r="B10" i="147"/>
  <c r="Y9" i="147"/>
  <c r="B9" i="147"/>
  <c r="Y8" i="147"/>
  <c r="B8" i="147"/>
  <c r="Y7" i="147"/>
  <c r="B7" i="147"/>
  <c r="Y6" i="147"/>
  <c r="B6" i="147"/>
  <c r="Y5" i="147"/>
  <c r="B5" i="147"/>
  <c r="Y4" i="147"/>
  <c r="B4" i="147"/>
  <c r="X30" i="147"/>
  <c r="W30" i="147"/>
  <c r="V30" i="147"/>
  <c r="U30" i="147"/>
  <c r="Y96" i="2"/>
  <c r="T30" i="147"/>
  <c r="X96" i="2"/>
  <c r="S30" i="147"/>
  <c r="W96" i="2"/>
  <c r="R30" i="147"/>
  <c r="V96" i="2"/>
  <c r="Q30" i="147"/>
  <c r="U96" i="2"/>
  <c r="P30" i="147"/>
  <c r="T96" i="2"/>
  <c r="O30" i="147"/>
  <c r="S96" i="2"/>
  <c r="N30" i="147"/>
  <c r="R96" i="2"/>
  <c r="M30" i="147"/>
  <c r="Q96" i="2"/>
  <c r="L30" i="147"/>
  <c r="P96" i="2"/>
  <c r="K30" i="147"/>
  <c r="O96" i="2"/>
  <c r="J30" i="147"/>
  <c r="N96" i="2"/>
  <c r="I30" i="147"/>
  <c r="M96" i="2"/>
  <c r="H30" i="147"/>
  <c r="L96" i="2"/>
  <c r="G30" i="147"/>
  <c r="K96" i="2"/>
  <c r="F30" i="147"/>
  <c r="J96" i="2"/>
  <c r="E30" i="147"/>
  <c r="I96" i="2"/>
  <c r="D30" i="147"/>
  <c r="H96" i="2"/>
  <c r="B3" i="147"/>
  <c r="G61" i="66"/>
  <c r="A61" i="66"/>
  <c r="A29" i="66"/>
  <c r="G60" i="66"/>
  <c r="A60" i="66"/>
  <c r="A28" i="66"/>
  <c r="G59" i="66"/>
  <c r="A59" i="66"/>
  <c r="A27" i="66"/>
  <c r="G57" i="66"/>
  <c r="A57" i="66"/>
  <c r="A25" i="66"/>
  <c r="G56" i="66"/>
  <c r="A56" i="66"/>
  <c r="A24" i="66"/>
  <c r="G55" i="66"/>
  <c r="A55" i="66"/>
  <c r="A23" i="66"/>
  <c r="G53" i="66"/>
  <c r="A53" i="66"/>
  <c r="A21" i="66"/>
  <c r="G52" i="66"/>
  <c r="A52" i="66"/>
  <c r="A20" i="66"/>
  <c r="G51" i="66"/>
  <c r="A51" i="66"/>
  <c r="A19" i="66"/>
  <c r="G49" i="66"/>
  <c r="A49" i="66"/>
  <c r="A17" i="66"/>
  <c r="G48" i="66"/>
  <c r="A48" i="66"/>
  <c r="A16" i="66"/>
  <c r="G47" i="66"/>
  <c r="A47" i="66"/>
  <c r="A15" i="66"/>
  <c r="G46" i="66"/>
  <c r="A46" i="66"/>
  <c r="A14" i="66"/>
  <c r="G45" i="66"/>
  <c r="A45" i="66"/>
  <c r="A13" i="66"/>
  <c r="G44" i="66"/>
  <c r="A44" i="66"/>
  <c r="A12" i="66"/>
  <c r="G43" i="66"/>
  <c r="A43" i="66"/>
  <c r="A11" i="66"/>
  <c r="G41" i="66"/>
  <c r="A41" i="66"/>
  <c r="A9" i="66"/>
  <c r="G40" i="66"/>
  <c r="A40" i="66"/>
  <c r="A8" i="66"/>
  <c r="G39" i="66"/>
  <c r="A39" i="66"/>
  <c r="A7" i="66"/>
  <c r="G38" i="66"/>
  <c r="A38" i="66"/>
  <c r="A6" i="66"/>
  <c r="G37" i="66"/>
  <c r="A37" i="66"/>
  <c r="A5" i="66"/>
  <c r="G36" i="66"/>
  <c r="A36" i="66"/>
  <c r="A4" i="66"/>
  <c r="G35" i="66"/>
  <c r="A35" i="66"/>
  <c r="A3" i="66"/>
  <c r="Y29" i="66"/>
  <c r="B29" i="66"/>
  <c r="Y28" i="66"/>
  <c r="B28" i="66"/>
  <c r="Y27" i="66"/>
  <c r="B27" i="66"/>
  <c r="B26" i="66"/>
  <c r="Y25" i="66"/>
  <c r="B25" i="66"/>
  <c r="Y24" i="66"/>
  <c r="B24" i="66"/>
  <c r="Y23" i="66"/>
  <c r="B23" i="66"/>
  <c r="B22" i="66"/>
  <c r="Y21" i="66"/>
  <c r="B21" i="66"/>
  <c r="Y20" i="66"/>
  <c r="B20" i="66"/>
  <c r="Y19" i="66"/>
  <c r="B19" i="66"/>
  <c r="B18" i="66"/>
  <c r="Y17" i="66"/>
  <c r="B17" i="66"/>
  <c r="Y16" i="66"/>
  <c r="B16" i="66"/>
  <c r="Y15" i="66"/>
  <c r="B15" i="66"/>
  <c r="Y14" i="66"/>
  <c r="B14" i="66"/>
  <c r="Y13" i="66"/>
  <c r="B13" i="66"/>
  <c r="Y12" i="66"/>
  <c r="B12" i="66"/>
  <c r="Y11" i="66"/>
  <c r="B11" i="66"/>
  <c r="B10" i="66"/>
  <c r="Y9" i="66"/>
  <c r="B9" i="66"/>
  <c r="Y8" i="66"/>
  <c r="B8" i="66"/>
  <c r="Y7" i="66"/>
  <c r="B7" i="66"/>
  <c r="Y6" i="66"/>
  <c r="B6" i="66"/>
  <c r="Y5" i="66"/>
  <c r="B5" i="66"/>
  <c r="Y4" i="66"/>
  <c r="B4" i="66"/>
  <c r="X30" i="66"/>
  <c r="W30" i="66"/>
  <c r="V30" i="66"/>
  <c r="U30" i="66"/>
  <c r="Y95" i="2"/>
  <c r="T30" i="66"/>
  <c r="X95" i="2"/>
  <c r="S30" i="66"/>
  <c r="W95" i="2"/>
  <c r="R30" i="66"/>
  <c r="V95" i="2"/>
  <c r="Q30" i="66"/>
  <c r="U95" i="2"/>
  <c r="P30" i="66"/>
  <c r="T95" i="2"/>
  <c r="O30" i="66"/>
  <c r="S95" i="2"/>
  <c r="N30" i="66"/>
  <c r="R95" i="2"/>
  <c r="M30" i="66"/>
  <c r="Q95" i="2"/>
  <c r="L30" i="66"/>
  <c r="P95" i="2"/>
  <c r="K30" i="66"/>
  <c r="O95" i="2"/>
  <c r="J30" i="66"/>
  <c r="N95" i="2"/>
  <c r="I30" i="66"/>
  <c r="M95" i="2"/>
  <c r="H30" i="66"/>
  <c r="L95" i="2"/>
  <c r="G30" i="66"/>
  <c r="K95" i="2"/>
  <c r="F30" i="66"/>
  <c r="J95" i="2"/>
  <c r="E30" i="66"/>
  <c r="I95" i="2"/>
  <c r="D30" i="66"/>
  <c r="H95" i="2"/>
  <c r="B3" i="66"/>
  <c r="G61" i="58"/>
  <c r="A61" i="58"/>
  <c r="A29" i="58"/>
  <c r="G60" i="58"/>
  <c r="A60" i="58"/>
  <c r="A28" i="58"/>
  <c r="G59" i="58"/>
  <c r="A59" i="58"/>
  <c r="A27" i="58"/>
  <c r="G57" i="58"/>
  <c r="A57" i="58"/>
  <c r="A25" i="58"/>
  <c r="G56" i="58"/>
  <c r="A56" i="58"/>
  <c r="A24" i="58"/>
  <c r="G55" i="58"/>
  <c r="A55" i="58"/>
  <c r="A23" i="58"/>
  <c r="G53" i="58"/>
  <c r="A53" i="58"/>
  <c r="A21" i="58"/>
  <c r="G52" i="58"/>
  <c r="A52" i="58"/>
  <c r="A20" i="58"/>
  <c r="G51" i="58"/>
  <c r="A51" i="58"/>
  <c r="A19" i="58"/>
  <c r="G49" i="58"/>
  <c r="A49" i="58"/>
  <c r="A17" i="58"/>
  <c r="G48" i="58"/>
  <c r="A48" i="58"/>
  <c r="A16" i="58"/>
  <c r="G47" i="58"/>
  <c r="A47" i="58"/>
  <c r="A15" i="58"/>
  <c r="G46" i="58"/>
  <c r="A46" i="58"/>
  <c r="A14" i="58"/>
  <c r="G45" i="58"/>
  <c r="A45" i="58"/>
  <c r="A13" i="58"/>
  <c r="G44" i="58"/>
  <c r="A44" i="58"/>
  <c r="A12" i="58"/>
  <c r="G43" i="58"/>
  <c r="A43" i="58"/>
  <c r="A11" i="58"/>
  <c r="G41" i="58"/>
  <c r="A41" i="58"/>
  <c r="A9" i="58"/>
  <c r="G40" i="58"/>
  <c r="A40" i="58"/>
  <c r="A8" i="58"/>
  <c r="G39" i="58"/>
  <c r="A39" i="58"/>
  <c r="A7" i="58"/>
  <c r="G38" i="58"/>
  <c r="A38" i="58"/>
  <c r="A6" i="58"/>
  <c r="G37" i="58"/>
  <c r="A37" i="58"/>
  <c r="A5" i="58"/>
  <c r="G36" i="58"/>
  <c r="A36" i="58"/>
  <c r="A4" i="58"/>
  <c r="G35" i="58"/>
  <c r="A35" i="58"/>
  <c r="A3" i="58"/>
  <c r="Y29" i="58"/>
  <c r="B29" i="58"/>
  <c r="Y28" i="58"/>
  <c r="B28" i="58"/>
  <c r="Y27" i="58"/>
  <c r="B27" i="58"/>
  <c r="B26" i="58"/>
  <c r="Y25" i="58"/>
  <c r="B25" i="58"/>
  <c r="Y24" i="58"/>
  <c r="B24" i="58"/>
  <c r="Y23" i="58"/>
  <c r="B23" i="58"/>
  <c r="B22" i="58"/>
  <c r="Y21" i="58"/>
  <c r="B21" i="58"/>
  <c r="Y20" i="58"/>
  <c r="B20" i="58"/>
  <c r="Y19" i="58"/>
  <c r="B19" i="58"/>
  <c r="B18" i="58"/>
  <c r="Y17" i="58"/>
  <c r="B17" i="58"/>
  <c r="Y16" i="58"/>
  <c r="B16" i="58"/>
  <c r="Y15" i="58"/>
  <c r="B15" i="58"/>
  <c r="Y14" i="58"/>
  <c r="B14" i="58"/>
  <c r="Y13" i="58"/>
  <c r="B13" i="58"/>
  <c r="Y12" i="58"/>
  <c r="B12" i="58"/>
  <c r="Y11" i="58"/>
  <c r="B11" i="58"/>
  <c r="B10" i="58"/>
  <c r="Y9" i="58"/>
  <c r="B9" i="58"/>
  <c r="Y8" i="58"/>
  <c r="B8" i="58"/>
  <c r="Y7" i="58"/>
  <c r="B7" i="58"/>
  <c r="Y6" i="58"/>
  <c r="B6" i="58"/>
  <c r="Y5" i="58"/>
  <c r="B5" i="58"/>
  <c r="Y4" i="58"/>
  <c r="B4" i="58"/>
  <c r="X30" i="58"/>
  <c r="W30" i="58"/>
  <c r="V30" i="58"/>
  <c r="U30" i="58"/>
  <c r="Y94" i="2"/>
  <c r="T30" i="58"/>
  <c r="X94" i="2"/>
  <c r="S30" i="58"/>
  <c r="W94" i="2"/>
  <c r="R30" i="58"/>
  <c r="V94" i="2"/>
  <c r="Q30" i="58"/>
  <c r="U94" i="2"/>
  <c r="P30" i="58"/>
  <c r="T94" i="2"/>
  <c r="O30" i="58"/>
  <c r="S94" i="2"/>
  <c r="N30" i="58"/>
  <c r="R94" i="2"/>
  <c r="M30" i="58"/>
  <c r="Q94" i="2"/>
  <c r="L30" i="58"/>
  <c r="P94" i="2"/>
  <c r="K30" i="58"/>
  <c r="O94" i="2"/>
  <c r="J30" i="58"/>
  <c r="N94" i="2"/>
  <c r="I30" i="58"/>
  <c r="M94" i="2"/>
  <c r="H30" i="58"/>
  <c r="L94" i="2"/>
  <c r="G30" i="58"/>
  <c r="K94" i="2"/>
  <c r="F30" i="58"/>
  <c r="J94" i="2"/>
  <c r="E30" i="58"/>
  <c r="I94" i="2"/>
  <c r="D30" i="58"/>
  <c r="H94" i="2"/>
  <c r="B3" i="58"/>
  <c r="G61" i="88"/>
  <c r="A61" i="88"/>
  <c r="A29" i="88"/>
  <c r="G60" i="88"/>
  <c r="A60" i="88"/>
  <c r="A28" i="88"/>
  <c r="G59" i="88"/>
  <c r="A59" i="88"/>
  <c r="A27" i="88"/>
  <c r="G57" i="88"/>
  <c r="A57" i="88"/>
  <c r="A25" i="88"/>
  <c r="G56" i="88"/>
  <c r="A56" i="88"/>
  <c r="A24" i="88"/>
  <c r="G55" i="88"/>
  <c r="A55" i="88"/>
  <c r="A23" i="88"/>
  <c r="G53" i="88"/>
  <c r="A53" i="88"/>
  <c r="A21" i="88"/>
  <c r="G52" i="88"/>
  <c r="A52" i="88"/>
  <c r="A20" i="88"/>
  <c r="G51" i="88"/>
  <c r="A51" i="88"/>
  <c r="A19" i="88"/>
  <c r="G49" i="88"/>
  <c r="A49" i="88"/>
  <c r="A17" i="88"/>
  <c r="G48" i="88"/>
  <c r="A48" i="88"/>
  <c r="A16" i="88"/>
  <c r="G47" i="88"/>
  <c r="A47" i="88"/>
  <c r="A15" i="88"/>
  <c r="G46" i="88"/>
  <c r="A46" i="88"/>
  <c r="A14" i="88"/>
  <c r="G45" i="88"/>
  <c r="A45" i="88"/>
  <c r="A13" i="88"/>
  <c r="G44" i="88"/>
  <c r="A44" i="88"/>
  <c r="A12" i="88"/>
  <c r="G43" i="88"/>
  <c r="A43" i="88"/>
  <c r="A11" i="88"/>
  <c r="G41" i="88"/>
  <c r="A41" i="88"/>
  <c r="A9" i="88"/>
  <c r="G40" i="88"/>
  <c r="A40" i="88"/>
  <c r="A8" i="88"/>
  <c r="G39" i="88"/>
  <c r="A39" i="88"/>
  <c r="A7" i="88"/>
  <c r="G38" i="88"/>
  <c r="A38" i="88"/>
  <c r="A6" i="88"/>
  <c r="G37" i="88"/>
  <c r="A37" i="88"/>
  <c r="A5" i="88"/>
  <c r="G36" i="88"/>
  <c r="A36" i="88"/>
  <c r="A4" i="88"/>
  <c r="G35" i="88"/>
  <c r="A35" i="88"/>
  <c r="A3" i="88"/>
  <c r="Y29" i="88"/>
  <c r="B29" i="88"/>
  <c r="Y28" i="88"/>
  <c r="B28" i="88"/>
  <c r="Y27" i="88"/>
  <c r="B27" i="88"/>
  <c r="B26" i="88"/>
  <c r="Y25" i="88"/>
  <c r="B25" i="88"/>
  <c r="Y24" i="88"/>
  <c r="B24" i="88"/>
  <c r="Y23" i="88"/>
  <c r="B23" i="88"/>
  <c r="B22" i="88"/>
  <c r="Y21" i="88"/>
  <c r="B21" i="88"/>
  <c r="Y20" i="88"/>
  <c r="B20" i="88"/>
  <c r="Y19" i="88"/>
  <c r="B19" i="88"/>
  <c r="B18" i="88"/>
  <c r="Y17" i="88"/>
  <c r="B17" i="88"/>
  <c r="Y16" i="88"/>
  <c r="B16" i="88"/>
  <c r="Y15" i="88"/>
  <c r="B15" i="88"/>
  <c r="Y14" i="88"/>
  <c r="B14" i="88"/>
  <c r="Y13" i="88"/>
  <c r="B13" i="88"/>
  <c r="Y12" i="88"/>
  <c r="B12" i="88"/>
  <c r="Y11" i="88"/>
  <c r="B11" i="88"/>
  <c r="B10" i="88"/>
  <c r="Y9" i="88"/>
  <c r="B9" i="88"/>
  <c r="Y8" i="88"/>
  <c r="B8" i="88"/>
  <c r="Y7" i="88"/>
  <c r="B7" i="88"/>
  <c r="Y6" i="88"/>
  <c r="B6" i="88"/>
  <c r="Y5" i="88"/>
  <c r="B5" i="88"/>
  <c r="Y4" i="88"/>
  <c r="B4" i="88"/>
  <c r="X30" i="88"/>
  <c r="W30" i="88"/>
  <c r="V30" i="88"/>
  <c r="U30" i="88"/>
  <c r="Y93" i="2"/>
  <c r="T30" i="88"/>
  <c r="X93" i="2"/>
  <c r="S30" i="88"/>
  <c r="W93" i="2"/>
  <c r="R30" i="88"/>
  <c r="V93" i="2"/>
  <c r="Q30" i="88"/>
  <c r="U93" i="2"/>
  <c r="P30" i="88"/>
  <c r="T93" i="2"/>
  <c r="O30" i="88"/>
  <c r="S93" i="2"/>
  <c r="N30" i="88"/>
  <c r="R93" i="2"/>
  <c r="M30" i="88"/>
  <c r="Q93" i="2"/>
  <c r="L30" i="88"/>
  <c r="P93" i="2"/>
  <c r="K30" i="88"/>
  <c r="O93" i="2"/>
  <c r="J30" i="88"/>
  <c r="N93" i="2"/>
  <c r="I30" i="88"/>
  <c r="M93" i="2"/>
  <c r="H30" i="88"/>
  <c r="L93" i="2"/>
  <c r="G30" i="88"/>
  <c r="K93" i="2"/>
  <c r="F30" i="88"/>
  <c r="J93" i="2"/>
  <c r="E30" i="88"/>
  <c r="I93" i="2"/>
  <c r="D30" i="88"/>
  <c r="H93" i="2"/>
  <c r="B3" i="88"/>
  <c r="G67" i="87"/>
  <c r="A67" i="87"/>
  <c r="A32" i="87"/>
  <c r="G66" i="87"/>
  <c r="A66" i="87"/>
  <c r="A31" i="87"/>
  <c r="G65" i="87"/>
  <c r="A65" i="87"/>
  <c r="A30" i="87"/>
  <c r="G63" i="87"/>
  <c r="A63" i="87"/>
  <c r="A28" i="87"/>
  <c r="G62" i="87"/>
  <c r="A62" i="87"/>
  <c r="A27" i="87"/>
  <c r="G61" i="87"/>
  <c r="A61" i="87"/>
  <c r="A26" i="87"/>
  <c r="G59" i="87"/>
  <c r="A59" i="87"/>
  <c r="A24" i="87"/>
  <c r="G58" i="87"/>
  <c r="A58" i="87"/>
  <c r="A23" i="87"/>
  <c r="G57" i="87"/>
  <c r="A57" i="87"/>
  <c r="A22" i="87"/>
  <c r="G55" i="87"/>
  <c r="A55" i="87"/>
  <c r="A20" i="87"/>
  <c r="G54" i="87"/>
  <c r="A54" i="87"/>
  <c r="A19" i="87"/>
  <c r="G53" i="87"/>
  <c r="A53" i="87"/>
  <c r="A18" i="87"/>
  <c r="G52" i="87"/>
  <c r="A52" i="87"/>
  <c r="A17" i="87"/>
  <c r="G51" i="87"/>
  <c r="A51" i="87"/>
  <c r="A16" i="87"/>
  <c r="G50" i="87"/>
  <c r="A50" i="87"/>
  <c r="A15" i="87"/>
  <c r="G49" i="87"/>
  <c r="A49" i="87"/>
  <c r="A14" i="87"/>
  <c r="G47" i="87"/>
  <c r="A47" i="87"/>
  <c r="A12" i="87"/>
  <c r="G42" i="87"/>
  <c r="A42" i="87"/>
  <c r="A7" i="87"/>
  <c r="G40" i="87"/>
  <c r="L5" i="87"/>
  <c r="Y5" i="87"/>
  <c r="A40" i="87"/>
  <c r="A5" i="87"/>
  <c r="G39" i="87"/>
  <c r="I4" i="87"/>
  <c r="Y4" i="87"/>
  <c r="A39" i="87"/>
  <c r="A4" i="87"/>
  <c r="G38" i="87"/>
  <c r="A38" i="87"/>
  <c r="A3" i="87"/>
  <c r="Y32" i="87"/>
  <c r="B32" i="87"/>
  <c r="Y31" i="87"/>
  <c r="B31" i="87"/>
  <c r="Y30" i="87"/>
  <c r="B30" i="87"/>
  <c r="B29" i="87"/>
  <c r="Y28" i="87"/>
  <c r="B28" i="87"/>
  <c r="Y27" i="87"/>
  <c r="B27" i="87"/>
  <c r="Y26" i="87"/>
  <c r="B26" i="87"/>
  <c r="B25" i="87"/>
  <c r="Y24" i="87"/>
  <c r="B24" i="87"/>
  <c r="Y23" i="87"/>
  <c r="B23" i="87"/>
  <c r="Y22" i="87"/>
  <c r="B22" i="87"/>
  <c r="B21" i="87"/>
  <c r="Y20" i="87"/>
  <c r="B20" i="87"/>
  <c r="Y19" i="87"/>
  <c r="B19" i="87"/>
  <c r="Y18" i="87"/>
  <c r="B18" i="87"/>
  <c r="Y17" i="87"/>
  <c r="B17" i="87"/>
  <c r="Y16" i="87"/>
  <c r="B16" i="87"/>
  <c r="Y15" i="87"/>
  <c r="B15" i="87"/>
  <c r="Y14" i="87"/>
  <c r="B14" i="87"/>
  <c r="B13" i="87"/>
  <c r="W33" i="87"/>
  <c r="V33" i="87"/>
  <c r="T33" i="87"/>
  <c r="X92" i="2"/>
  <c r="Q33" i="87"/>
  <c r="U92" i="2"/>
  <c r="P33" i="87"/>
  <c r="T92" i="2"/>
  <c r="N33" i="87"/>
  <c r="R92" i="2"/>
  <c r="M33" i="87"/>
  <c r="Q92" i="2"/>
  <c r="K33" i="87"/>
  <c r="O92" i="2"/>
  <c r="J33" i="87"/>
  <c r="N92" i="2"/>
  <c r="H33" i="87"/>
  <c r="L92" i="2"/>
  <c r="G33" i="87"/>
  <c r="K92" i="2"/>
  <c r="E33" i="87"/>
  <c r="I92" i="2"/>
  <c r="D33" i="87"/>
  <c r="H92" i="2"/>
  <c r="B3" i="87"/>
  <c r="G385" i="106"/>
  <c r="A385" i="106"/>
  <c r="A154" i="106"/>
  <c r="G384" i="106"/>
  <c r="A384" i="106"/>
  <c r="A153" i="106"/>
  <c r="G383" i="106"/>
  <c r="A383" i="106"/>
  <c r="A152" i="106"/>
  <c r="G381" i="106"/>
  <c r="A381" i="106"/>
  <c r="A150" i="106"/>
  <c r="G380" i="106"/>
  <c r="A380" i="106"/>
  <c r="A149" i="106"/>
  <c r="G379" i="106"/>
  <c r="A379" i="106"/>
  <c r="A148" i="106"/>
  <c r="G377" i="106"/>
  <c r="A377" i="106"/>
  <c r="A146" i="106"/>
  <c r="G376" i="106"/>
  <c r="A376" i="106"/>
  <c r="A145" i="106"/>
  <c r="G375" i="106"/>
  <c r="A375" i="106"/>
  <c r="A144" i="106"/>
  <c r="G373" i="106"/>
  <c r="A373" i="106"/>
  <c r="A142" i="106"/>
  <c r="G372" i="106"/>
  <c r="A372" i="106"/>
  <c r="A141" i="106"/>
  <c r="G371" i="106"/>
  <c r="A371" i="106"/>
  <c r="A140" i="106"/>
  <c r="G370" i="106"/>
  <c r="A370" i="106"/>
  <c r="A139" i="106"/>
  <c r="G369" i="106"/>
  <c r="A369" i="106"/>
  <c r="A138" i="106"/>
  <c r="G368" i="106"/>
  <c r="A368" i="106"/>
  <c r="G61" i="145"/>
  <c r="A61" i="145"/>
  <c r="A29" i="145"/>
  <c r="G60" i="145"/>
  <c r="A60" i="145"/>
  <c r="A28" i="145"/>
  <c r="G59" i="145"/>
  <c r="A59" i="145"/>
  <c r="A27" i="145"/>
  <c r="G57" i="145"/>
  <c r="A57" i="145"/>
  <c r="A25" i="145"/>
  <c r="G56" i="145"/>
  <c r="A56" i="145"/>
  <c r="A24" i="145"/>
  <c r="G55" i="145"/>
  <c r="A55" i="145"/>
  <c r="A23" i="145"/>
  <c r="G53" i="145"/>
  <c r="A53" i="145"/>
  <c r="A21" i="145"/>
  <c r="G52" i="145"/>
  <c r="A52" i="145"/>
  <c r="A20" i="145"/>
  <c r="G51" i="145"/>
  <c r="A51" i="145"/>
  <c r="A19" i="145"/>
  <c r="G49" i="145"/>
  <c r="A49" i="145"/>
  <c r="A17" i="145"/>
  <c r="G48" i="145"/>
  <c r="A48" i="145"/>
  <c r="A16" i="145"/>
  <c r="G47" i="145"/>
  <c r="A47" i="145"/>
  <c r="A15" i="145"/>
  <c r="G46" i="145"/>
  <c r="A46" i="145"/>
  <c r="A14" i="145"/>
  <c r="G45" i="145"/>
  <c r="A45" i="145"/>
  <c r="A13" i="145"/>
  <c r="G44" i="145"/>
  <c r="A44" i="145"/>
  <c r="A12" i="145"/>
  <c r="G43" i="145"/>
  <c r="A43" i="145"/>
  <c r="A11" i="145"/>
  <c r="G41" i="145"/>
  <c r="A41" i="145"/>
  <c r="A9" i="145"/>
  <c r="G40" i="145"/>
  <c r="A40" i="145"/>
  <c r="A8" i="145"/>
  <c r="G39" i="145"/>
  <c r="A39" i="145"/>
  <c r="A7" i="145"/>
  <c r="G38" i="145"/>
  <c r="A38" i="145"/>
  <c r="A6" i="145"/>
  <c r="G37" i="145"/>
  <c r="A37" i="145"/>
  <c r="A5" i="145"/>
  <c r="G36" i="145"/>
  <c r="A36" i="145"/>
  <c r="A4" i="145"/>
  <c r="G35" i="145"/>
  <c r="A35" i="145"/>
  <c r="A3" i="145"/>
  <c r="Y29" i="145"/>
  <c r="B29" i="145"/>
  <c r="Y28" i="145"/>
  <c r="B28" i="145"/>
  <c r="Y27" i="145"/>
  <c r="B27" i="145"/>
  <c r="B26" i="145"/>
  <c r="Y25" i="145"/>
  <c r="B25" i="145"/>
  <c r="Y24" i="145"/>
  <c r="B24" i="145"/>
  <c r="Y23" i="145"/>
  <c r="B23" i="145"/>
  <c r="B22" i="145"/>
  <c r="Y21" i="145"/>
  <c r="B21" i="145"/>
  <c r="Y20" i="145"/>
  <c r="B20" i="145"/>
  <c r="Y19" i="145"/>
  <c r="B19" i="145"/>
  <c r="B18" i="145"/>
  <c r="Y17" i="145"/>
  <c r="B17" i="145"/>
  <c r="Y16" i="145"/>
  <c r="B16" i="145"/>
  <c r="Y15" i="145"/>
  <c r="B15" i="145"/>
  <c r="Y14" i="145"/>
  <c r="B14" i="145"/>
  <c r="Y13" i="145"/>
  <c r="B13" i="145"/>
  <c r="Y12" i="145"/>
  <c r="B12" i="145"/>
  <c r="Y11" i="145"/>
  <c r="B11" i="145"/>
  <c r="B10" i="145"/>
  <c r="Y9" i="145"/>
  <c r="B9" i="145"/>
  <c r="Y8" i="145"/>
  <c r="B8" i="145"/>
  <c r="Y7" i="145"/>
  <c r="B7" i="145"/>
  <c r="Y6" i="145"/>
  <c r="B6" i="145"/>
  <c r="Y5" i="145"/>
  <c r="B5" i="145"/>
  <c r="Y4" i="145"/>
  <c r="B4" i="145"/>
  <c r="X30" i="145"/>
  <c r="W30" i="145"/>
  <c r="V30" i="145"/>
  <c r="U30" i="145"/>
  <c r="Y90" i="2"/>
  <c r="T30" i="145"/>
  <c r="X90" i="2"/>
  <c r="S30" i="145"/>
  <c r="W90" i="2"/>
  <c r="R30" i="145"/>
  <c r="V90" i="2"/>
  <c r="Q30" i="145"/>
  <c r="U90" i="2"/>
  <c r="P30" i="145"/>
  <c r="T90" i="2"/>
  <c r="O30" i="145"/>
  <c r="S90" i="2"/>
  <c r="N30" i="145"/>
  <c r="R90" i="2"/>
  <c r="M30" i="145"/>
  <c r="Q90" i="2"/>
  <c r="L30" i="145"/>
  <c r="P90" i="2"/>
  <c r="K30" i="145"/>
  <c r="O90" i="2"/>
  <c r="J30" i="145"/>
  <c r="N90" i="2"/>
  <c r="I30" i="145"/>
  <c r="M90" i="2"/>
  <c r="H30" i="145"/>
  <c r="L90" i="2"/>
  <c r="G30" i="145"/>
  <c r="K90" i="2"/>
  <c r="F30" i="145"/>
  <c r="J90" i="2"/>
  <c r="E30" i="145"/>
  <c r="I90" i="2"/>
  <c r="D30" i="145"/>
  <c r="H90" i="2"/>
  <c r="B3" i="145"/>
  <c r="G61" i="57"/>
  <c r="A61" i="57"/>
  <c r="A29" i="57"/>
  <c r="G60" i="57"/>
  <c r="A60" i="57"/>
  <c r="A28" i="57"/>
  <c r="G59" i="57"/>
  <c r="A59" i="57"/>
  <c r="A27" i="57"/>
  <c r="G57" i="57"/>
  <c r="A57" i="57"/>
  <c r="A25" i="57"/>
  <c r="G56" i="57"/>
  <c r="A56" i="57"/>
  <c r="A24" i="57"/>
  <c r="G55" i="57"/>
  <c r="A55" i="57"/>
  <c r="A23" i="57"/>
  <c r="G53" i="57"/>
  <c r="A53" i="57"/>
  <c r="A21" i="57"/>
  <c r="G52" i="57"/>
  <c r="A52" i="57"/>
  <c r="A20" i="57"/>
  <c r="G51" i="57"/>
  <c r="A51" i="57"/>
  <c r="A19" i="57"/>
  <c r="G49" i="57"/>
  <c r="A49" i="57"/>
  <c r="A17" i="57"/>
  <c r="G48" i="57"/>
  <c r="A48" i="57"/>
  <c r="A16" i="57"/>
  <c r="G47" i="57"/>
  <c r="A47" i="57"/>
  <c r="A15" i="57"/>
  <c r="G46" i="57"/>
  <c r="A46" i="57"/>
  <c r="A14" i="57"/>
  <c r="G45" i="57"/>
  <c r="A45" i="57"/>
  <c r="A13" i="57"/>
  <c r="G44" i="57"/>
  <c r="A44" i="57"/>
  <c r="A12" i="57"/>
  <c r="G43" i="57"/>
  <c r="A43" i="57"/>
  <c r="A11" i="57"/>
  <c r="G41" i="57"/>
  <c r="A41" i="57"/>
  <c r="A9" i="57"/>
  <c r="G40" i="57"/>
  <c r="A40" i="57"/>
  <c r="A8" i="57"/>
  <c r="G39" i="57"/>
  <c r="A39" i="57"/>
  <c r="A7" i="57"/>
  <c r="G38" i="57"/>
  <c r="A38" i="57"/>
  <c r="A6" i="57"/>
  <c r="G37" i="57"/>
  <c r="A37" i="57"/>
  <c r="A5" i="57"/>
  <c r="G36" i="57"/>
  <c r="A36" i="57"/>
  <c r="A4" i="57"/>
  <c r="G35" i="57"/>
  <c r="A35" i="57"/>
  <c r="A3" i="57"/>
  <c r="Y29" i="57"/>
  <c r="B29" i="57"/>
  <c r="Y28" i="57"/>
  <c r="B28" i="57"/>
  <c r="Y27" i="57"/>
  <c r="B27" i="57"/>
  <c r="B26" i="57"/>
  <c r="Y25" i="57"/>
  <c r="B25" i="57"/>
  <c r="Y24" i="57"/>
  <c r="B24" i="57"/>
  <c r="Y23" i="57"/>
  <c r="B23" i="57"/>
  <c r="B22" i="57"/>
  <c r="Y21" i="57"/>
  <c r="B21" i="57"/>
  <c r="Y20" i="57"/>
  <c r="B20" i="57"/>
  <c r="Y19" i="57"/>
  <c r="B19" i="57"/>
  <c r="B18" i="57"/>
  <c r="Y17" i="57"/>
  <c r="B17" i="57"/>
  <c r="Y16" i="57"/>
  <c r="B16" i="57"/>
  <c r="Y15" i="57"/>
  <c r="B15" i="57"/>
  <c r="Y14" i="57"/>
  <c r="B14" i="57"/>
  <c r="Y13" i="57"/>
  <c r="B13" i="57"/>
  <c r="Y12" i="57"/>
  <c r="B12" i="57"/>
  <c r="Y11" i="57"/>
  <c r="B11" i="57"/>
  <c r="B10" i="57"/>
  <c r="Y9" i="57"/>
  <c r="B9" i="57"/>
  <c r="Y8" i="57"/>
  <c r="B8" i="57"/>
  <c r="Y7" i="57"/>
  <c r="B7" i="57"/>
  <c r="Y6" i="57"/>
  <c r="B6" i="57"/>
  <c r="Y5" i="57"/>
  <c r="B5" i="57"/>
  <c r="Y4" i="57"/>
  <c r="B4" i="57"/>
  <c r="X30" i="57"/>
  <c r="W30" i="57"/>
  <c r="V30" i="57"/>
  <c r="U30" i="57"/>
  <c r="Y89" i="2"/>
  <c r="T30" i="57"/>
  <c r="X89" i="2"/>
  <c r="S30" i="57"/>
  <c r="W89" i="2"/>
  <c r="R30" i="57"/>
  <c r="V89" i="2"/>
  <c r="Q30" i="57"/>
  <c r="U89" i="2"/>
  <c r="P30" i="57"/>
  <c r="T89" i="2"/>
  <c r="O30" i="57"/>
  <c r="S89" i="2"/>
  <c r="N30" i="57"/>
  <c r="R89" i="2"/>
  <c r="M30" i="57"/>
  <c r="Q89" i="2"/>
  <c r="L30" i="57"/>
  <c r="P89" i="2"/>
  <c r="K30" i="57"/>
  <c r="O89" i="2"/>
  <c r="J30" i="57"/>
  <c r="N89" i="2"/>
  <c r="I30" i="57"/>
  <c r="M89" i="2"/>
  <c r="H30" i="57"/>
  <c r="L89" i="2"/>
  <c r="G30" i="57"/>
  <c r="K89" i="2"/>
  <c r="F30" i="57"/>
  <c r="J89" i="2"/>
  <c r="E30" i="57"/>
  <c r="I89" i="2"/>
  <c r="D30" i="57"/>
  <c r="H89" i="2"/>
  <c r="B3" i="57"/>
  <c r="G61" i="56"/>
  <c r="A61" i="56"/>
  <c r="A29" i="56"/>
  <c r="G60" i="56"/>
  <c r="A60" i="56"/>
  <c r="A28" i="56"/>
  <c r="G59" i="56"/>
  <c r="A59" i="56"/>
  <c r="A27" i="56"/>
  <c r="G57" i="56"/>
  <c r="A57" i="56"/>
  <c r="A25" i="56"/>
  <c r="G56" i="56"/>
  <c r="A56" i="56"/>
  <c r="A24" i="56"/>
  <c r="G55" i="56"/>
  <c r="A55" i="56"/>
  <c r="A23" i="56"/>
  <c r="G53" i="56"/>
  <c r="A53" i="56"/>
  <c r="A21" i="56"/>
  <c r="G52" i="56"/>
  <c r="A52" i="56"/>
  <c r="A20" i="56"/>
  <c r="G51" i="56"/>
  <c r="A51" i="56"/>
  <c r="A19" i="56"/>
  <c r="G49" i="56"/>
  <c r="A49" i="56"/>
  <c r="A17" i="56"/>
  <c r="G48" i="56"/>
  <c r="A48" i="56"/>
  <c r="A16" i="56"/>
  <c r="G47" i="56"/>
  <c r="A47" i="56"/>
  <c r="A15" i="56"/>
  <c r="G46" i="56"/>
  <c r="A46" i="56"/>
  <c r="A14" i="56"/>
  <c r="G45" i="56"/>
  <c r="A45" i="56"/>
  <c r="A13" i="56"/>
  <c r="G44" i="56"/>
  <c r="A44" i="56"/>
  <c r="A12" i="56"/>
  <c r="G43" i="56"/>
  <c r="A43" i="56"/>
  <c r="A11" i="56"/>
  <c r="G41" i="56"/>
  <c r="A41" i="56"/>
  <c r="A9" i="56"/>
  <c r="G40" i="56"/>
  <c r="A40" i="56"/>
  <c r="A8" i="56"/>
  <c r="G39" i="56"/>
  <c r="A39" i="56"/>
  <c r="A7" i="56"/>
  <c r="G38" i="56"/>
  <c r="A38" i="56"/>
  <c r="A6" i="56"/>
  <c r="G37" i="56"/>
  <c r="A37" i="56"/>
  <c r="A5" i="56"/>
  <c r="G36" i="56"/>
  <c r="A36" i="56"/>
  <c r="A4" i="56"/>
  <c r="G35" i="56"/>
  <c r="A35" i="56"/>
  <c r="A3" i="56"/>
  <c r="Y29" i="56"/>
  <c r="B29" i="56"/>
  <c r="Y28" i="56"/>
  <c r="B28" i="56"/>
  <c r="Y27" i="56"/>
  <c r="B27" i="56"/>
  <c r="B26" i="56"/>
  <c r="Y25" i="56"/>
  <c r="B25" i="56"/>
  <c r="Y24" i="56"/>
  <c r="B24" i="56"/>
  <c r="Y23" i="56"/>
  <c r="B23" i="56"/>
  <c r="B22" i="56"/>
  <c r="Y21" i="56"/>
  <c r="B21" i="56"/>
  <c r="Y20" i="56"/>
  <c r="B20" i="56"/>
  <c r="Y19" i="56"/>
  <c r="B19" i="56"/>
  <c r="B18" i="56"/>
  <c r="Y17" i="56"/>
  <c r="B17" i="56"/>
  <c r="Y16" i="56"/>
  <c r="B16" i="56"/>
  <c r="Y15" i="56"/>
  <c r="B15" i="56"/>
  <c r="Y14" i="56"/>
  <c r="B14" i="56"/>
  <c r="Y13" i="56"/>
  <c r="B13" i="56"/>
  <c r="Y12" i="56"/>
  <c r="B12" i="56"/>
  <c r="Y11" i="56"/>
  <c r="B11" i="56"/>
  <c r="B10" i="56"/>
  <c r="Y9" i="56"/>
  <c r="B9" i="56"/>
  <c r="Y8" i="56"/>
  <c r="B8" i="56"/>
  <c r="Y7" i="56"/>
  <c r="B7" i="56"/>
  <c r="Y6" i="56"/>
  <c r="B6" i="56"/>
  <c r="Y5" i="56"/>
  <c r="B5" i="56"/>
  <c r="Y4" i="56"/>
  <c r="B4" i="56"/>
  <c r="X30" i="56"/>
  <c r="W30" i="56"/>
  <c r="V30" i="56"/>
  <c r="U30" i="56"/>
  <c r="Y88" i="2"/>
  <c r="T30" i="56"/>
  <c r="X88" i="2"/>
  <c r="S30" i="56"/>
  <c r="W88" i="2"/>
  <c r="R30" i="56"/>
  <c r="V88" i="2"/>
  <c r="Q30" i="56"/>
  <c r="U88" i="2"/>
  <c r="P30" i="56"/>
  <c r="T88" i="2"/>
  <c r="O30" i="56"/>
  <c r="S88" i="2"/>
  <c r="N30" i="56"/>
  <c r="R88" i="2"/>
  <c r="M30" i="56"/>
  <c r="Q88" i="2"/>
  <c r="L30" i="56"/>
  <c r="P88" i="2"/>
  <c r="K30" i="56"/>
  <c r="O88" i="2"/>
  <c r="J30" i="56"/>
  <c r="N88" i="2"/>
  <c r="I30" i="56"/>
  <c r="M88" i="2"/>
  <c r="H30" i="56"/>
  <c r="L88" i="2"/>
  <c r="G30" i="56"/>
  <c r="K88" i="2"/>
  <c r="F30" i="56"/>
  <c r="J88" i="2"/>
  <c r="E30" i="56"/>
  <c r="I88" i="2"/>
  <c r="D30" i="56"/>
  <c r="H88" i="2"/>
  <c r="B3" i="56"/>
  <c r="G61" i="141"/>
  <c r="A61" i="141"/>
  <c r="A29" i="141"/>
  <c r="G60" i="141"/>
  <c r="A60" i="141"/>
  <c r="A28" i="141"/>
  <c r="G59" i="141"/>
  <c r="A59" i="141"/>
  <c r="A27" i="141"/>
  <c r="G57" i="141"/>
  <c r="A57" i="141"/>
  <c r="A25" i="141"/>
  <c r="G56" i="141"/>
  <c r="A56" i="141"/>
  <c r="A24" i="141"/>
  <c r="G55" i="141"/>
  <c r="A55" i="141"/>
  <c r="A23" i="141"/>
  <c r="G53" i="141"/>
  <c r="A53" i="141"/>
  <c r="A21" i="141"/>
  <c r="G52" i="141"/>
  <c r="A52" i="141"/>
  <c r="A20" i="141"/>
  <c r="G51" i="141"/>
  <c r="A51" i="141"/>
  <c r="A19" i="141"/>
  <c r="G49" i="141"/>
  <c r="A49" i="141"/>
  <c r="A17" i="141"/>
  <c r="G48" i="141"/>
  <c r="A48" i="141"/>
  <c r="A16" i="141"/>
  <c r="G47" i="141"/>
  <c r="A47" i="141"/>
  <c r="A15" i="141"/>
  <c r="G46" i="141"/>
  <c r="A46" i="141"/>
  <c r="A14" i="141"/>
  <c r="G45" i="141"/>
  <c r="A45" i="141"/>
  <c r="A13" i="141"/>
  <c r="G44" i="141"/>
  <c r="A44" i="141"/>
  <c r="A12" i="141"/>
  <c r="G43" i="141"/>
  <c r="A43" i="141"/>
  <c r="A11" i="141"/>
  <c r="G41" i="141"/>
  <c r="A41" i="141"/>
  <c r="A9" i="141"/>
  <c r="G40" i="141"/>
  <c r="A40" i="141"/>
  <c r="A8" i="141"/>
  <c r="G39" i="141"/>
  <c r="A39" i="141"/>
  <c r="A7" i="141"/>
  <c r="G38" i="141"/>
  <c r="A38" i="141"/>
  <c r="A6" i="141"/>
  <c r="G37" i="141"/>
  <c r="A37" i="141"/>
  <c r="A5" i="141"/>
  <c r="G36" i="141"/>
  <c r="A36" i="141"/>
  <c r="A4" i="141"/>
  <c r="G35" i="141"/>
  <c r="A35" i="141"/>
  <c r="A3" i="141"/>
  <c r="Y29" i="141"/>
  <c r="B29" i="141"/>
  <c r="Y28" i="141"/>
  <c r="B28" i="141"/>
  <c r="Y27" i="141"/>
  <c r="B27" i="141"/>
  <c r="B26" i="141"/>
  <c r="Y25" i="141"/>
  <c r="B25" i="141"/>
  <c r="Y24" i="141"/>
  <c r="B24" i="141"/>
  <c r="Y23" i="141"/>
  <c r="B23" i="141"/>
  <c r="B22" i="141"/>
  <c r="Y21" i="141"/>
  <c r="B21" i="141"/>
  <c r="Y20" i="141"/>
  <c r="B20" i="141"/>
  <c r="Y19" i="141"/>
  <c r="B19" i="141"/>
  <c r="B18" i="141"/>
  <c r="Y17" i="141"/>
  <c r="B17" i="141"/>
  <c r="Y16" i="141"/>
  <c r="B16" i="141"/>
  <c r="Y15" i="141"/>
  <c r="B15" i="141"/>
  <c r="Y14" i="141"/>
  <c r="B14" i="141"/>
  <c r="Y13" i="141"/>
  <c r="B13" i="141"/>
  <c r="Y12" i="141"/>
  <c r="B12" i="141"/>
  <c r="Y11" i="141"/>
  <c r="B11" i="141"/>
  <c r="B10" i="141"/>
  <c r="Y9" i="141"/>
  <c r="B9" i="141"/>
  <c r="Y8" i="141"/>
  <c r="B8" i="141"/>
  <c r="Y7" i="141"/>
  <c r="B7" i="141"/>
  <c r="Y6" i="141"/>
  <c r="B6" i="141"/>
  <c r="Y5" i="141"/>
  <c r="B5" i="141"/>
  <c r="Y4" i="141"/>
  <c r="B4" i="141"/>
  <c r="X30" i="141"/>
  <c r="W30" i="141"/>
  <c r="V30" i="141"/>
  <c r="U30" i="141"/>
  <c r="Y87" i="2"/>
  <c r="T30" i="141"/>
  <c r="X87" i="2"/>
  <c r="S30" i="141"/>
  <c r="W87" i="2"/>
  <c r="R30" i="141"/>
  <c r="V87" i="2"/>
  <c r="Q30" i="141"/>
  <c r="U87" i="2"/>
  <c r="P30" i="141"/>
  <c r="T87" i="2"/>
  <c r="O30" i="141"/>
  <c r="S87" i="2"/>
  <c r="N30" i="141"/>
  <c r="R87" i="2"/>
  <c r="M30" i="141"/>
  <c r="Q87" i="2"/>
  <c r="L30" i="141"/>
  <c r="P87" i="2"/>
  <c r="K30" i="141"/>
  <c r="O87" i="2"/>
  <c r="J30" i="141"/>
  <c r="N87" i="2"/>
  <c r="I30" i="141"/>
  <c r="M87" i="2"/>
  <c r="H30" i="141"/>
  <c r="L87" i="2"/>
  <c r="G30" i="141"/>
  <c r="K87" i="2"/>
  <c r="F30" i="141"/>
  <c r="J87" i="2"/>
  <c r="E30" i="141"/>
  <c r="I87" i="2"/>
  <c r="D30" i="141"/>
  <c r="H87" i="2"/>
  <c r="B3" i="141"/>
  <c r="G61" i="142"/>
  <c r="A61" i="142"/>
  <c r="A29" i="142"/>
  <c r="G60" i="142"/>
  <c r="A60" i="142"/>
  <c r="A28" i="142"/>
  <c r="G59" i="142"/>
  <c r="A59" i="142"/>
  <c r="A27" i="142"/>
  <c r="G57" i="142"/>
  <c r="A57" i="142"/>
  <c r="A25" i="142"/>
  <c r="G56" i="142"/>
  <c r="A56" i="142"/>
  <c r="A24" i="142"/>
  <c r="G55" i="142"/>
  <c r="A55" i="142"/>
  <c r="A23" i="142"/>
  <c r="G53" i="142"/>
  <c r="A53" i="142"/>
  <c r="A21" i="142"/>
  <c r="G52" i="142"/>
  <c r="A52" i="142"/>
  <c r="A20" i="142"/>
  <c r="G51" i="142"/>
  <c r="A51" i="142"/>
  <c r="A19" i="142"/>
  <c r="G49" i="142"/>
  <c r="A49" i="142"/>
  <c r="A17" i="142"/>
  <c r="G48" i="142"/>
  <c r="A48" i="142"/>
  <c r="A16" i="142"/>
  <c r="G47" i="142"/>
  <c r="A47" i="142"/>
  <c r="A15" i="142"/>
  <c r="G46" i="142"/>
  <c r="A46" i="142"/>
  <c r="A14" i="142"/>
  <c r="G45" i="142"/>
  <c r="A45" i="142"/>
  <c r="A13" i="142"/>
  <c r="G44" i="142"/>
  <c r="A44" i="142"/>
  <c r="A12" i="142"/>
  <c r="G43" i="142"/>
  <c r="A43" i="142"/>
  <c r="A11" i="142"/>
  <c r="G41" i="142"/>
  <c r="A41" i="142"/>
  <c r="A9" i="142"/>
  <c r="G40" i="142"/>
  <c r="A40" i="142"/>
  <c r="A8" i="142"/>
  <c r="G39" i="142"/>
  <c r="A39" i="142"/>
  <c r="A7" i="142"/>
  <c r="G38" i="142"/>
  <c r="A38" i="142"/>
  <c r="A6" i="142"/>
  <c r="G37" i="142"/>
  <c r="A37" i="142"/>
  <c r="A5" i="142"/>
  <c r="G36" i="142"/>
  <c r="A36" i="142"/>
  <c r="A4" i="142"/>
  <c r="G35" i="142"/>
  <c r="A35" i="142"/>
  <c r="A3" i="142"/>
  <c r="Y29" i="142"/>
  <c r="B29" i="142"/>
  <c r="Y28" i="142"/>
  <c r="B28" i="142"/>
  <c r="Y27" i="142"/>
  <c r="B27" i="142"/>
  <c r="B26" i="142"/>
  <c r="Y25" i="142"/>
  <c r="B25" i="142"/>
  <c r="Y24" i="142"/>
  <c r="B24" i="142"/>
  <c r="Y23" i="142"/>
  <c r="B23" i="142"/>
  <c r="B22" i="142"/>
  <c r="Y21" i="142"/>
  <c r="B21" i="142"/>
  <c r="Y20" i="142"/>
  <c r="B20" i="142"/>
  <c r="Y19" i="142"/>
  <c r="B19" i="142"/>
  <c r="B18" i="142"/>
  <c r="Y17" i="142"/>
  <c r="B17" i="142"/>
  <c r="Y16" i="142"/>
  <c r="B16" i="142"/>
  <c r="Y15" i="142"/>
  <c r="B15" i="142"/>
  <c r="Y14" i="142"/>
  <c r="B14" i="142"/>
  <c r="Y13" i="142"/>
  <c r="B13" i="142"/>
  <c r="Y12" i="142"/>
  <c r="B12" i="142"/>
  <c r="Y11" i="142"/>
  <c r="B11" i="142"/>
  <c r="B10" i="142"/>
  <c r="Y9" i="142"/>
  <c r="B9" i="142"/>
  <c r="Y8" i="142"/>
  <c r="B8" i="142"/>
  <c r="Y7" i="142"/>
  <c r="B7" i="142"/>
  <c r="Y6" i="142"/>
  <c r="B6" i="142"/>
  <c r="Y5" i="142"/>
  <c r="B5" i="142"/>
  <c r="Y4" i="142"/>
  <c r="B4" i="142"/>
  <c r="X30" i="142"/>
  <c r="W30" i="142"/>
  <c r="V30" i="142"/>
  <c r="U30" i="142"/>
  <c r="Y86" i="2"/>
  <c r="T30" i="142"/>
  <c r="X86" i="2"/>
  <c r="S30" i="142"/>
  <c r="W86" i="2"/>
  <c r="R30" i="142"/>
  <c r="V86" i="2"/>
  <c r="Q30" i="142"/>
  <c r="U86" i="2"/>
  <c r="P30" i="142"/>
  <c r="T86" i="2"/>
  <c r="O30" i="142"/>
  <c r="S86" i="2"/>
  <c r="N30" i="142"/>
  <c r="R86" i="2"/>
  <c r="M30" i="142"/>
  <c r="Q86" i="2"/>
  <c r="L30" i="142"/>
  <c r="P86" i="2"/>
  <c r="K30" i="142"/>
  <c r="O86" i="2"/>
  <c r="J30" i="142"/>
  <c r="N86" i="2"/>
  <c r="I30" i="142"/>
  <c r="M86" i="2"/>
  <c r="H30" i="142"/>
  <c r="L86" i="2"/>
  <c r="G30" i="142"/>
  <c r="K86" i="2"/>
  <c r="F30" i="142"/>
  <c r="J86" i="2"/>
  <c r="E30" i="142"/>
  <c r="I86" i="2"/>
  <c r="D30" i="142"/>
  <c r="H86" i="2"/>
  <c r="B3" i="142"/>
  <c r="G61" i="143"/>
  <c r="A61" i="143"/>
  <c r="A29" i="143"/>
  <c r="G60" i="143"/>
  <c r="A60" i="143"/>
  <c r="A28" i="143"/>
  <c r="G59" i="143"/>
  <c r="A59" i="143"/>
  <c r="A27" i="143"/>
  <c r="G57" i="143"/>
  <c r="A57" i="143"/>
  <c r="A25" i="143"/>
  <c r="G56" i="143"/>
  <c r="A56" i="143"/>
  <c r="A24" i="143"/>
  <c r="G55" i="143"/>
  <c r="A55" i="143"/>
  <c r="A23" i="143"/>
  <c r="G53" i="143"/>
  <c r="A53" i="143"/>
  <c r="A21" i="143"/>
  <c r="G52" i="143"/>
  <c r="A52" i="143"/>
  <c r="A20" i="143"/>
  <c r="G51" i="143"/>
  <c r="A51" i="143"/>
  <c r="A19" i="143"/>
  <c r="G49" i="143"/>
  <c r="A49" i="143"/>
  <c r="A17" i="143"/>
  <c r="G48" i="143"/>
  <c r="A48" i="143"/>
  <c r="A16" i="143"/>
  <c r="G47" i="143"/>
  <c r="A47" i="143"/>
  <c r="A15" i="143"/>
  <c r="G46" i="143"/>
  <c r="A46" i="143"/>
  <c r="A14" i="143"/>
  <c r="G45" i="143"/>
  <c r="A45" i="143"/>
  <c r="A13" i="143"/>
  <c r="G44" i="143"/>
  <c r="A44" i="143"/>
  <c r="A12" i="143"/>
  <c r="G43" i="143"/>
  <c r="A43" i="143"/>
  <c r="A11" i="143"/>
  <c r="G41" i="143"/>
  <c r="A41" i="143"/>
  <c r="A9" i="143"/>
  <c r="G40" i="143"/>
  <c r="A40" i="143"/>
  <c r="A8" i="143"/>
  <c r="G39" i="143"/>
  <c r="A39" i="143"/>
  <c r="A7" i="143"/>
  <c r="G38" i="143"/>
  <c r="A38" i="143"/>
  <c r="A6" i="143"/>
  <c r="G37" i="143"/>
  <c r="A37" i="143"/>
  <c r="A5" i="143"/>
  <c r="G36" i="143"/>
  <c r="A36" i="143"/>
  <c r="A4" i="143"/>
  <c r="G35" i="143"/>
  <c r="A35" i="143"/>
  <c r="A3" i="143"/>
  <c r="Y29" i="143"/>
  <c r="B29" i="143"/>
  <c r="Y28" i="143"/>
  <c r="B28" i="143"/>
  <c r="Y27" i="143"/>
  <c r="B27" i="143"/>
  <c r="B26" i="143"/>
  <c r="Y25" i="143"/>
  <c r="B25" i="143"/>
  <c r="Y24" i="143"/>
  <c r="B24" i="143"/>
  <c r="Y23" i="143"/>
  <c r="B23" i="143"/>
  <c r="B22" i="143"/>
  <c r="Y21" i="143"/>
  <c r="B21" i="143"/>
  <c r="Y20" i="143"/>
  <c r="B20" i="143"/>
  <c r="Y19" i="143"/>
  <c r="B19" i="143"/>
  <c r="B18" i="143"/>
  <c r="Y17" i="143"/>
  <c r="B17" i="143"/>
  <c r="Y16" i="143"/>
  <c r="B16" i="143"/>
  <c r="Y15" i="143"/>
  <c r="B15" i="143"/>
  <c r="Y14" i="143"/>
  <c r="B14" i="143"/>
  <c r="Y13" i="143"/>
  <c r="B13" i="143"/>
  <c r="Y12" i="143"/>
  <c r="B12" i="143"/>
  <c r="Y11" i="143"/>
  <c r="B11" i="143"/>
  <c r="B10" i="143"/>
  <c r="Y9" i="143"/>
  <c r="B9" i="143"/>
  <c r="Y8" i="143"/>
  <c r="B8" i="143"/>
  <c r="Y7" i="143"/>
  <c r="B7" i="143"/>
  <c r="Y6" i="143"/>
  <c r="B6" i="143"/>
  <c r="Y5" i="143"/>
  <c r="B5" i="143"/>
  <c r="Y4" i="143"/>
  <c r="B4" i="143"/>
  <c r="X30" i="143"/>
  <c r="W30" i="143"/>
  <c r="V30" i="143"/>
  <c r="U30" i="143"/>
  <c r="Y83" i="2"/>
  <c r="T30" i="143"/>
  <c r="X83" i="2"/>
  <c r="S30" i="143"/>
  <c r="W83" i="2"/>
  <c r="R30" i="143"/>
  <c r="V83" i="2"/>
  <c r="Q30" i="143"/>
  <c r="U83" i="2"/>
  <c r="P30" i="143"/>
  <c r="T83" i="2"/>
  <c r="O30" i="143"/>
  <c r="S83" i="2"/>
  <c r="N30" i="143"/>
  <c r="R83" i="2"/>
  <c r="M30" i="143"/>
  <c r="Q83" i="2"/>
  <c r="L30" i="143"/>
  <c r="P83" i="2"/>
  <c r="K30" i="143"/>
  <c r="O83" i="2"/>
  <c r="J30" i="143"/>
  <c r="N83" i="2"/>
  <c r="I30" i="143"/>
  <c r="M83" i="2"/>
  <c r="H30" i="143"/>
  <c r="L83" i="2"/>
  <c r="G30" i="143"/>
  <c r="K83" i="2"/>
  <c r="F30" i="143"/>
  <c r="J83" i="2"/>
  <c r="E30" i="143"/>
  <c r="I83" i="2"/>
  <c r="D30" i="143"/>
  <c r="H83" i="2"/>
  <c r="B3" i="143"/>
  <c r="G61" i="10"/>
  <c r="A61" i="10"/>
  <c r="A29" i="10"/>
  <c r="G60" i="10"/>
  <c r="A60" i="10"/>
  <c r="A28" i="10"/>
  <c r="G59" i="10"/>
  <c r="A59" i="10"/>
  <c r="A27" i="10"/>
  <c r="G57" i="10"/>
  <c r="A57" i="10"/>
  <c r="A25" i="10"/>
  <c r="G56" i="10"/>
  <c r="A56" i="10"/>
  <c r="A24" i="10"/>
  <c r="G55" i="10"/>
  <c r="A55" i="10"/>
  <c r="A23" i="10"/>
  <c r="G53" i="10"/>
  <c r="A53" i="10"/>
  <c r="A21" i="10"/>
  <c r="G52" i="10"/>
  <c r="A52" i="10"/>
  <c r="A20" i="10"/>
  <c r="G51" i="10"/>
  <c r="A51" i="10"/>
  <c r="A19" i="10"/>
  <c r="G49" i="10"/>
  <c r="A49" i="10"/>
  <c r="A17" i="10"/>
  <c r="G48" i="10"/>
  <c r="A48" i="10"/>
  <c r="A16" i="10"/>
  <c r="G47" i="10"/>
  <c r="A47" i="10"/>
  <c r="A15" i="10"/>
  <c r="G46" i="10"/>
  <c r="A46" i="10"/>
  <c r="A14" i="10"/>
  <c r="G45" i="10"/>
  <c r="A45" i="10"/>
  <c r="A13" i="10"/>
  <c r="G44" i="10"/>
  <c r="A44" i="10"/>
  <c r="A12" i="10"/>
  <c r="G43" i="10"/>
  <c r="A43" i="10"/>
  <c r="A11" i="10"/>
  <c r="G41" i="10"/>
  <c r="A41" i="10"/>
  <c r="A9" i="10"/>
  <c r="G40" i="10"/>
  <c r="A40" i="10"/>
  <c r="A8" i="10"/>
  <c r="G39" i="10"/>
  <c r="A39" i="10"/>
  <c r="A7" i="10"/>
  <c r="G38" i="10"/>
  <c r="A38" i="10"/>
  <c r="A6" i="10"/>
  <c r="G37" i="10"/>
  <c r="A37" i="10"/>
  <c r="A5" i="10"/>
  <c r="G36" i="10"/>
  <c r="A36" i="10"/>
  <c r="A4" i="10"/>
  <c r="G35" i="10"/>
  <c r="A35" i="10"/>
  <c r="A3" i="10"/>
  <c r="Y29" i="10"/>
  <c r="B29" i="10"/>
  <c r="Y28" i="10"/>
  <c r="B28" i="10"/>
  <c r="Y27" i="10"/>
  <c r="B27" i="10"/>
  <c r="B26" i="10"/>
  <c r="Y25" i="10"/>
  <c r="B25" i="10"/>
  <c r="Y24" i="10"/>
  <c r="B24" i="10"/>
  <c r="Y23" i="10"/>
  <c r="B23" i="10"/>
  <c r="B22" i="10"/>
  <c r="Y21" i="10"/>
  <c r="B21" i="10"/>
  <c r="Y20" i="10"/>
  <c r="B20" i="10"/>
  <c r="Y19" i="10"/>
  <c r="B19" i="10"/>
  <c r="B18" i="10"/>
  <c r="Y17" i="10"/>
  <c r="B17" i="10"/>
  <c r="Y16" i="10"/>
  <c r="B16" i="10"/>
  <c r="Y15" i="10"/>
  <c r="B15" i="10"/>
  <c r="Y14" i="10"/>
  <c r="B14" i="10"/>
  <c r="Y13" i="10"/>
  <c r="B13" i="10"/>
  <c r="Y12" i="10"/>
  <c r="B12" i="10"/>
  <c r="Y11" i="10"/>
  <c r="B11" i="10"/>
  <c r="B10" i="10"/>
  <c r="Y9" i="10"/>
  <c r="B9" i="10"/>
  <c r="Y8" i="10"/>
  <c r="B8" i="10"/>
  <c r="Y7" i="10"/>
  <c r="B7" i="10"/>
  <c r="Y6" i="10"/>
  <c r="B6" i="10"/>
  <c r="Y5" i="10"/>
  <c r="B5" i="10"/>
  <c r="Y4" i="10"/>
  <c r="B4" i="10"/>
  <c r="X30" i="10"/>
  <c r="W30" i="10"/>
  <c r="V30" i="10"/>
  <c r="U30" i="10"/>
  <c r="Y85" i="2"/>
  <c r="T30" i="10"/>
  <c r="X85" i="2"/>
  <c r="S30" i="10"/>
  <c r="W85" i="2"/>
  <c r="R30" i="10"/>
  <c r="V85" i="2"/>
  <c r="Q30" i="10"/>
  <c r="U85" i="2"/>
  <c r="P30" i="10"/>
  <c r="T85" i="2"/>
  <c r="O30" i="10"/>
  <c r="S85" i="2"/>
  <c r="N30" i="10"/>
  <c r="R85" i="2"/>
  <c r="M30" i="10"/>
  <c r="Q85" i="2"/>
  <c r="L30" i="10"/>
  <c r="P85" i="2"/>
  <c r="K30" i="10"/>
  <c r="O85" i="2"/>
  <c r="J30" i="10"/>
  <c r="N85" i="2"/>
  <c r="I30" i="10"/>
  <c r="M85" i="2"/>
  <c r="H30" i="10"/>
  <c r="L85" i="2"/>
  <c r="G30" i="10"/>
  <c r="K85" i="2"/>
  <c r="F30" i="10"/>
  <c r="J85" i="2"/>
  <c r="E30" i="10"/>
  <c r="I85" i="2"/>
  <c r="D30" i="10"/>
  <c r="H85" i="2"/>
  <c r="B3" i="10"/>
  <c r="G61" i="9"/>
  <c r="A61" i="9"/>
  <c r="A29" i="9"/>
  <c r="G60" i="9"/>
  <c r="A60" i="9"/>
  <c r="A28" i="9"/>
  <c r="G59" i="9"/>
  <c r="A59" i="9"/>
  <c r="A27" i="9"/>
  <c r="G57" i="9"/>
  <c r="A57" i="9"/>
  <c r="A25" i="9"/>
  <c r="G56" i="9"/>
  <c r="A56" i="9"/>
  <c r="A24" i="9"/>
  <c r="G55" i="9"/>
  <c r="A55" i="9"/>
  <c r="A23" i="9"/>
  <c r="G53" i="9"/>
  <c r="A53" i="9"/>
  <c r="A21" i="9"/>
  <c r="G52" i="9"/>
  <c r="A52" i="9"/>
  <c r="A20" i="9"/>
  <c r="G51" i="9"/>
  <c r="A51" i="9"/>
  <c r="A19" i="9"/>
  <c r="G49" i="9"/>
  <c r="A49" i="9"/>
  <c r="A17" i="9"/>
  <c r="G48" i="9"/>
  <c r="A48" i="9"/>
  <c r="A16" i="9"/>
  <c r="G47" i="9"/>
  <c r="A47" i="9"/>
  <c r="A15" i="9"/>
  <c r="G46" i="9"/>
  <c r="A46" i="9"/>
  <c r="A14" i="9"/>
  <c r="G45" i="9"/>
  <c r="A45" i="9"/>
  <c r="A13" i="9"/>
  <c r="G44" i="9"/>
  <c r="A44" i="9"/>
  <c r="A12" i="9"/>
  <c r="G43" i="9"/>
  <c r="A43" i="9"/>
  <c r="A11" i="9"/>
  <c r="G41" i="9"/>
  <c r="A41" i="9"/>
  <c r="A9" i="9"/>
  <c r="G40" i="9"/>
  <c r="A40" i="9"/>
  <c r="A8" i="9"/>
  <c r="G39" i="9"/>
  <c r="A39" i="9"/>
  <c r="A7" i="9"/>
  <c r="G38" i="9"/>
  <c r="A38" i="9"/>
  <c r="A6" i="9"/>
  <c r="G37" i="9"/>
  <c r="A37" i="9"/>
  <c r="A5" i="9"/>
  <c r="G36" i="9"/>
  <c r="A36" i="9"/>
  <c r="A4" i="9"/>
  <c r="G35" i="9"/>
  <c r="A35" i="9"/>
  <c r="A3" i="9"/>
  <c r="Y29" i="9"/>
  <c r="B29" i="9"/>
  <c r="Y28" i="9"/>
  <c r="B28" i="9"/>
  <c r="Y27" i="9"/>
  <c r="B27" i="9"/>
  <c r="B26" i="9"/>
  <c r="Y25" i="9"/>
  <c r="B25" i="9"/>
  <c r="Y24" i="9"/>
  <c r="B24" i="9"/>
  <c r="Y23" i="9"/>
  <c r="B23" i="9"/>
  <c r="B22" i="9"/>
  <c r="Y21" i="9"/>
  <c r="B21" i="9"/>
  <c r="Y20" i="9"/>
  <c r="B20" i="9"/>
  <c r="Y19" i="9"/>
  <c r="B19" i="9"/>
  <c r="B18" i="9"/>
  <c r="Y17" i="9"/>
  <c r="B17" i="9"/>
  <c r="Y16" i="9"/>
  <c r="B16" i="9"/>
  <c r="Y15" i="9"/>
  <c r="B15" i="9"/>
  <c r="Y14" i="9"/>
  <c r="B14" i="9"/>
  <c r="Y13" i="9"/>
  <c r="B13" i="9"/>
  <c r="Y12" i="9"/>
  <c r="B12" i="9"/>
  <c r="Y11" i="9"/>
  <c r="B11" i="9"/>
  <c r="B10" i="9"/>
  <c r="Y9" i="9"/>
  <c r="B9" i="9"/>
  <c r="Y8" i="9"/>
  <c r="B8" i="9"/>
  <c r="Y7" i="9"/>
  <c r="B7" i="9"/>
  <c r="Y6" i="9"/>
  <c r="B6" i="9"/>
  <c r="Y5" i="9"/>
  <c r="B5" i="9"/>
  <c r="Y4" i="9"/>
  <c r="B4" i="9"/>
  <c r="X30" i="9"/>
  <c r="W30" i="9"/>
  <c r="V30" i="9"/>
  <c r="U30" i="9"/>
  <c r="Y84" i="2"/>
  <c r="T30" i="9"/>
  <c r="X84" i="2"/>
  <c r="S30" i="9"/>
  <c r="W84" i="2"/>
  <c r="R30" i="9"/>
  <c r="V84" i="2"/>
  <c r="Q30" i="9"/>
  <c r="U84" i="2"/>
  <c r="P30" i="9"/>
  <c r="T84" i="2"/>
  <c r="O30" i="9"/>
  <c r="S84" i="2"/>
  <c r="N30" i="9"/>
  <c r="R84" i="2"/>
  <c r="M30" i="9"/>
  <c r="Q84" i="2"/>
  <c r="L30" i="9"/>
  <c r="P84" i="2"/>
  <c r="K30" i="9"/>
  <c r="O84" i="2"/>
  <c r="J30" i="9"/>
  <c r="N84" i="2"/>
  <c r="I30" i="9"/>
  <c r="M84" i="2"/>
  <c r="H30" i="9"/>
  <c r="L84" i="2"/>
  <c r="G30" i="9"/>
  <c r="K84" i="2"/>
  <c r="F30" i="9"/>
  <c r="J84" i="2"/>
  <c r="E30" i="9"/>
  <c r="I84" i="2"/>
  <c r="D30" i="9"/>
  <c r="H84" i="2"/>
  <c r="B3" i="9"/>
  <c r="G53" i="38"/>
  <c r="A53" i="38"/>
  <c r="A25" i="38"/>
  <c r="G52" i="38"/>
  <c r="A52" i="38"/>
  <c r="A24" i="38"/>
  <c r="G51" i="38"/>
  <c r="A51" i="38"/>
  <c r="A23" i="38"/>
  <c r="G49" i="38"/>
  <c r="A49" i="38"/>
  <c r="A21" i="38"/>
  <c r="G48" i="38"/>
  <c r="A48" i="38"/>
  <c r="A20" i="38"/>
  <c r="G47" i="38"/>
  <c r="A47" i="38"/>
  <c r="A19" i="38"/>
  <c r="G45" i="38"/>
  <c r="A45" i="38"/>
  <c r="A17" i="38"/>
  <c r="G44" i="38"/>
  <c r="A44" i="38"/>
  <c r="A16" i="38"/>
  <c r="G43" i="38"/>
  <c r="A43" i="38"/>
  <c r="A15" i="38"/>
  <c r="G41" i="38"/>
  <c r="A41" i="38"/>
  <c r="A13" i="38"/>
  <c r="G40" i="38"/>
  <c r="A40" i="38"/>
  <c r="A12" i="38"/>
  <c r="G39" i="38"/>
  <c r="A39" i="38"/>
  <c r="A11" i="38"/>
  <c r="G37" i="38"/>
  <c r="E9" i="38"/>
  <c r="E26" i="38"/>
  <c r="I82" i="2"/>
  <c r="A37" i="38"/>
  <c r="A9" i="38"/>
  <c r="G36" i="38"/>
  <c r="A36" i="38"/>
  <c r="A8" i="38"/>
  <c r="G35" i="38"/>
  <c r="A35" i="38"/>
  <c r="A7" i="38"/>
  <c r="G34" i="38"/>
  <c r="A34" i="38"/>
  <c r="A6" i="38"/>
  <c r="G33" i="38"/>
  <c r="A33" i="38"/>
  <c r="A5" i="38"/>
  <c r="G32" i="38"/>
  <c r="A32" i="38"/>
  <c r="A4" i="38"/>
  <c r="G31" i="38"/>
  <c r="I3" i="38"/>
  <c r="A31" i="38"/>
  <c r="A3" i="38"/>
  <c r="Y25" i="38"/>
  <c r="B25" i="38"/>
  <c r="Y24" i="38"/>
  <c r="B24" i="38"/>
  <c r="Y23" i="38"/>
  <c r="B23" i="38"/>
  <c r="B22" i="38"/>
  <c r="Y21" i="38"/>
  <c r="B21" i="38"/>
  <c r="Y20" i="38"/>
  <c r="B20" i="38"/>
  <c r="Y19" i="38"/>
  <c r="B19" i="38"/>
  <c r="B18" i="38"/>
  <c r="B17" i="38"/>
  <c r="Y16" i="38"/>
  <c r="B16" i="38"/>
  <c r="B15" i="38"/>
  <c r="B14" i="38"/>
  <c r="Y13" i="38"/>
  <c r="B13" i="38"/>
  <c r="Y12" i="38"/>
  <c r="B12" i="38"/>
  <c r="B11" i="38"/>
  <c r="B10" i="38"/>
  <c r="Y9" i="38"/>
  <c r="B9" i="38"/>
  <c r="B8" i="38"/>
  <c r="B7" i="38"/>
  <c r="B6" i="38"/>
  <c r="B5" i="38"/>
  <c r="B4" i="38"/>
  <c r="X26" i="38"/>
  <c r="T26" i="38"/>
  <c r="X82" i="2"/>
  <c r="Q26" i="38"/>
  <c r="U82" i="2"/>
  <c r="O26" i="38"/>
  <c r="S82" i="2"/>
  <c r="N26" i="38"/>
  <c r="R82" i="2"/>
  <c r="L26" i="38"/>
  <c r="P82" i="2"/>
  <c r="K26" i="38"/>
  <c r="O82" i="2"/>
  <c r="I26" i="38"/>
  <c r="M82" i="2"/>
  <c r="B3" i="38"/>
  <c r="G61" i="39"/>
  <c r="A61" i="39"/>
  <c r="A29" i="39"/>
  <c r="G60" i="39"/>
  <c r="A60" i="39"/>
  <c r="A28" i="39"/>
  <c r="G59" i="39"/>
  <c r="A59" i="39"/>
  <c r="A27" i="39"/>
  <c r="G57" i="39"/>
  <c r="A57" i="39"/>
  <c r="A25" i="39"/>
  <c r="G56" i="39"/>
  <c r="A56" i="39"/>
  <c r="A24" i="39"/>
  <c r="G55" i="39"/>
  <c r="A55" i="39"/>
  <c r="A23" i="39"/>
  <c r="G53" i="39"/>
  <c r="A53" i="39"/>
  <c r="A21" i="39"/>
  <c r="G52" i="39"/>
  <c r="A52" i="39"/>
  <c r="A20" i="39"/>
  <c r="G51" i="39"/>
  <c r="A51" i="39"/>
  <c r="A19" i="39"/>
  <c r="G49" i="39"/>
  <c r="A49" i="39"/>
  <c r="A17" i="39"/>
  <c r="G48" i="39"/>
  <c r="A48" i="39"/>
  <c r="A16" i="39"/>
  <c r="G47" i="39"/>
  <c r="A47" i="39"/>
  <c r="A15" i="39"/>
  <c r="G46" i="39"/>
  <c r="A46" i="39"/>
  <c r="A14" i="39"/>
  <c r="G45" i="39"/>
  <c r="A45" i="39"/>
  <c r="A13" i="39"/>
  <c r="G44" i="39"/>
  <c r="A44" i="39"/>
  <c r="A12" i="39"/>
  <c r="G43" i="39"/>
  <c r="A43" i="39"/>
  <c r="A11" i="39"/>
  <c r="G41" i="39"/>
  <c r="A41" i="39"/>
  <c r="A9" i="39"/>
  <c r="G40" i="39"/>
  <c r="A40" i="39"/>
  <c r="A8" i="39"/>
  <c r="G39" i="39"/>
  <c r="A39" i="39"/>
  <c r="A7" i="39"/>
  <c r="G38" i="39"/>
  <c r="A38" i="39"/>
  <c r="A6" i="39"/>
  <c r="G37" i="39"/>
  <c r="A37" i="39"/>
  <c r="A5" i="39"/>
  <c r="G36" i="39"/>
  <c r="A36" i="39"/>
  <c r="A4" i="39"/>
  <c r="G35" i="39"/>
  <c r="A35" i="39"/>
  <c r="A3" i="39"/>
  <c r="Y29" i="39"/>
  <c r="B29" i="39"/>
  <c r="Y28" i="39"/>
  <c r="B28" i="39"/>
  <c r="Y27" i="39"/>
  <c r="B27" i="39"/>
  <c r="B26" i="39"/>
  <c r="Y25" i="39"/>
  <c r="B25" i="39"/>
  <c r="Y24" i="39"/>
  <c r="B24" i="39"/>
  <c r="Y23" i="39"/>
  <c r="B23" i="39"/>
  <c r="B22" i="39"/>
  <c r="Y21" i="39"/>
  <c r="B21" i="39"/>
  <c r="Y20" i="39"/>
  <c r="B20" i="39"/>
  <c r="Y19" i="39"/>
  <c r="B19" i="39"/>
  <c r="B18" i="39"/>
  <c r="Y17" i="39"/>
  <c r="B17" i="39"/>
  <c r="Y16" i="39"/>
  <c r="B16" i="39"/>
  <c r="Y15" i="39"/>
  <c r="B15" i="39"/>
  <c r="Y14" i="39"/>
  <c r="B14" i="39"/>
  <c r="Y13" i="39"/>
  <c r="B13" i="39"/>
  <c r="Y12" i="39"/>
  <c r="B12" i="39"/>
  <c r="Y11" i="39"/>
  <c r="B11" i="39"/>
  <c r="B10" i="39"/>
  <c r="Y9" i="39"/>
  <c r="B9" i="39"/>
  <c r="Y8" i="39"/>
  <c r="B8" i="39"/>
  <c r="Y7" i="39"/>
  <c r="B7" i="39"/>
  <c r="Y6" i="39"/>
  <c r="B6" i="39"/>
  <c r="Y5" i="39"/>
  <c r="B5" i="39"/>
  <c r="Y4" i="39"/>
  <c r="B4" i="39"/>
  <c r="X30" i="39"/>
  <c r="W30" i="39"/>
  <c r="V30" i="39"/>
  <c r="U30" i="39"/>
  <c r="Y81" i="2"/>
  <c r="T30" i="39"/>
  <c r="X81" i="2"/>
  <c r="S30" i="39"/>
  <c r="W81" i="2"/>
  <c r="R30" i="39"/>
  <c r="V81" i="2"/>
  <c r="Q30" i="39"/>
  <c r="U81" i="2"/>
  <c r="P30" i="39"/>
  <c r="T81" i="2"/>
  <c r="O30" i="39"/>
  <c r="S81" i="2"/>
  <c r="N30" i="39"/>
  <c r="R81" i="2"/>
  <c r="M30" i="39"/>
  <c r="Q81" i="2"/>
  <c r="L30" i="39"/>
  <c r="P81" i="2"/>
  <c r="K30" i="39"/>
  <c r="O81" i="2"/>
  <c r="J30" i="39"/>
  <c r="N81" i="2"/>
  <c r="I30" i="39"/>
  <c r="M81" i="2"/>
  <c r="H30" i="39"/>
  <c r="L81" i="2"/>
  <c r="G30" i="39"/>
  <c r="K81" i="2"/>
  <c r="F30" i="39"/>
  <c r="J81" i="2"/>
  <c r="E30" i="39"/>
  <c r="I81" i="2"/>
  <c r="D30" i="39"/>
  <c r="H81" i="2"/>
  <c r="B3" i="39"/>
  <c r="G61" i="8"/>
  <c r="A61" i="8"/>
  <c r="A29" i="8"/>
  <c r="G60" i="8"/>
  <c r="A60" i="8"/>
  <c r="A28" i="8"/>
  <c r="G59" i="8"/>
  <c r="A59" i="8"/>
  <c r="A27" i="8"/>
  <c r="G57" i="8"/>
  <c r="A57" i="8"/>
  <c r="A25" i="8"/>
  <c r="G56" i="8"/>
  <c r="A56" i="8"/>
  <c r="A24" i="8"/>
  <c r="G55" i="8"/>
  <c r="A55" i="8"/>
  <c r="A23" i="8"/>
  <c r="G53" i="8"/>
  <c r="A53" i="8"/>
  <c r="A21" i="8"/>
  <c r="G52" i="8"/>
  <c r="A52" i="8"/>
  <c r="A20" i="8"/>
  <c r="G51" i="8"/>
  <c r="A51" i="8"/>
  <c r="A19" i="8"/>
  <c r="G49" i="8"/>
  <c r="A49" i="8"/>
  <c r="A17" i="8"/>
  <c r="G48" i="8"/>
  <c r="A48" i="8"/>
  <c r="A16" i="8"/>
  <c r="G47" i="8"/>
  <c r="A47" i="8"/>
  <c r="A15" i="8"/>
  <c r="G46" i="8"/>
  <c r="A46" i="8"/>
  <c r="A14" i="8"/>
  <c r="G45" i="8"/>
  <c r="A45" i="8"/>
  <c r="A13" i="8"/>
  <c r="G44" i="8"/>
  <c r="A44" i="8"/>
  <c r="A12" i="8"/>
  <c r="G43" i="8"/>
  <c r="A43" i="8"/>
  <c r="A11" i="8"/>
  <c r="G41" i="8"/>
  <c r="A41" i="8"/>
  <c r="A9" i="8"/>
  <c r="G40" i="8"/>
  <c r="A40" i="8"/>
  <c r="A8" i="8"/>
  <c r="G39" i="8"/>
  <c r="A39" i="8"/>
  <c r="A7" i="8"/>
  <c r="G38" i="8"/>
  <c r="A38" i="8"/>
  <c r="A6" i="8"/>
  <c r="G37" i="8"/>
  <c r="A37" i="8"/>
  <c r="A5" i="8"/>
  <c r="G36" i="8"/>
  <c r="A36" i="8"/>
  <c r="A4" i="8"/>
  <c r="G35" i="8"/>
  <c r="A35" i="8"/>
  <c r="A3" i="8"/>
  <c r="Y29" i="8"/>
  <c r="B29" i="8"/>
  <c r="Y28" i="8"/>
  <c r="B28" i="8"/>
  <c r="Y27" i="8"/>
  <c r="B27" i="8"/>
  <c r="B26" i="8"/>
  <c r="Y25" i="8"/>
  <c r="B25" i="8"/>
  <c r="Y24" i="8"/>
  <c r="B24" i="8"/>
  <c r="Y23" i="8"/>
  <c r="B23" i="8"/>
  <c r="B22" i="8"/>
  <c r="Y21" i="8"/>
  <c r="B21" i="8"/>
  <c r="Y20" i="8"/>
  <c r="B20" i="8"/>
  <c r="Y19" i="8"/>
  <c r="B19" i="8"/>
  <c r="B18" i="8"/>
  <c r="Y17" i="8"/>
  <c r="B17" i="8"/>
  <c r="Y16" i="8"/>
  <c r="B16" i="8"/>
  <c r="Y15" i="8"/>
  <c r="B15" i="8"/>
  <c r="Y14" i="8"/>
  <c r="B14" i="8"/>
  <c r="Y13" i="8"/>
  <c r="B13" i="8"/>
  <c r="Y12" i="8"/>
  <c r="B12" i="8"/>
  <c r="Y11" i="8"/>
  <c r="B11" i="8"/>
  <c r="B10" i="8"/>
  <c r="Y9" i="8"/>
  <c r="B9" i="8"/>
  <c r="Y8" i="8"/>
  <c r="B8" i="8"/>
  <c r="Y7" i="8"/>
  <c r="B7" i="8"/>
  <c r="Y6" i="8"/>
  <c r="B6" i="8"/>
  <c r="Y5" i="8"/>
  <c r="B5" i="8"/>
  <c r="Y4" i="8"/>
  <c r="B4" i="8"/>
  <c r="X30" i="8"/>
  <c r="W30" i="8"/>
  <c r="V30" i="8"/>
  <c r="U30" i="8"/>
  <c r="Y80" i="2"/>
  <c r="T30" i="8"/>
  <c r="X80" i="2"/>
  <c r="S30" i="8"/>
  <c r="W80" i="2"/>
  <c r="R30" i="8"/>
  <c r="V80" i="2"/>
  <c r="Q30" i="8"/>
  <c r="U80" i="2"/>
  <c r="P30" i="8"/>
  <c r="T80" i="2"/>
  <c r="O30" i="8"/>
  <c r="S80" i="2"/>
  <c r="N30" i="8"/>
  <c r="R80" i="2"/>
  <c r="M30" i="8"/>
  <c r="Q80" i="2"/>
  <c r="L30" i="8"/>
  <c r="P80" i="2"/>
  <c r="K30" i="8"/>
  <c r="O80" i="2"/>
  <c r="J30" i="8"/>
  <c r="N80" i="2"/>
  <c r="I30" i="8"/>
  <c r="M80" i="2"/>
  <c r="H30" i="8"/>
  <c r="L80" i="2"/>
  <c r="G30" i="8"/>
  <c r="K80" i="2"/>
  <c r="F30" i="8"/>
  <c r="J80" i="2"/>
  <c r="E30" i="8"/>
  <c r="I80" i="2"/>
  <c r="D30" i="8"/>
  <c r="H80" i="2"/>
  <c r="B3" i="8"/>
  <c r="G61" i="140"/>
  <c r="A61" i="140"/>
  <c r="A29" i="140"/>
  <c r="G60" i="140"/>
  <c r="A60" i="140"/>
  <c r="A28" i="140"/>
  <c r="G59" i="140"/>
  <c r="A59" i="140"/>
  <c r="A27" i="140"/>
  <c r="G57" i="140"/>
  <c r="A57" i="140"/>
  <c r="A25" i="140"/>
  <c r="G56" i="140"/>
  <c r="A56" i="140"/>
  <c r="A24" i="140"/>
  <c r="G55" i="140"/>
  <c r="A55" i="140"/>
  <c r="A23" i="140"/>
  <c r="G53" i="140"/>
  <c r="A53" i="140"/>
  <c r="A21" i="140"/>
  <c r="G52" i="140"/>
  <c r="A52" i="140"/>
  <c r="A20" i="140"/>
  <c r="G51" i="140"/>
  <c r="A51" i="140"/>
  <c r="A19" i="140"/>
  <c r="G49" i="140"/>
  <c r="A49" i="140"/>
  <c r="A17" i="140"/>
  <c r="G48" i="140"/>
  <c r="A48" i="140"/>
  <c r="A16" i="140"/>
  <c r="G47" i="140"/>
  <c r="A47" i="140"/>
  <c r="A15" i="140"/>
  <c r="G46" i="140"/>
  <c r="A46" i="140"/>
  <c r="A14" i="140"/>
  <c r="G45" i="140"/>
  <c r="A45" i="140"/>
  <c r="A13" i="140"/>
  <c r="G44" i="140"/>
  <c r="A44" i="140"/>
  <c r="A12" i="140"/>
  <c r="G43" i="140"/>
  <c r="A43" i="140"/>
  <c r="A11" i="140"/>
  <c r="G41" i="140"/>
  <c r="A41" i="140"/>
  <c r="A9" i="140"/>
  <c r="G40" i="140"/>
  <c r="A40" i="140"/>
  <c r="A8" i="140"/>
  <c r="G39" i="140"/>
  <c r="A39" i="140"/>
  <c r="A7" i="140"/>
  <c r="G38" i="140"/>
  <c r="A38" i="140"/>
  <c r="A6" i="140"/>
  <c r="G37" i="140"/>
  <c r="A37" i="140"/>
  <c r="A5" i="140"/>
  <c r="G36" i="140"/>
  <c r="A36" i="140"/>
  <c r="A4" i="140"/>
  <c r="G35" i="140"/>
  <c r="A35" i="140"/>
  <c r="A3" i="140"/>
  <c r="Y29" i="140"/>
  <c r="B29" i="140"/>
  <c r="Y28" i="140"/>
  <c r="B28" i="140"/>
  <c r="Y27" i="140"/>
  <c r="B27" i="140"/>
  <c r="B26" i="140"/>
  <c r="Y25" i="140"/>
  <c r="B25" i="140"/>
  <c r="Y24" i="140"/>
  <c r="B24" i="140"/>
  <c r="Y23" i="140"/>
  <c r="B23" i="140"/>
  <c r="B22" i="140"/>
  <c r="Y21" i="140"/>
  <c r="B21" i="140"/>
  <c r="Y20" i="140"/>
  <c r="B20" i="140"/>
  <c r="Y19" i="140"/>
  <c r="B19" i="140"/>
  <c r="B18" i="140"/>
  <c r="Y17" i="140"/>
  <c r="B17" i="140"/>
  <c r="Y16" i="140"/>
  <c r="B16" i="140"/>
  <c r="Y15" i="140"/>
  <c r="B15" i="140"/>
  <c r="Y14" i="140"/>
  <c r="B14" i="140"/>
  <c r="Y13" i="140"/>
  <c r="B13" i="140"/>
  <c r="Y12" i="140"/>
  <c r="B12" i="140"/>
  <c r="Y11" i="140"/>
  <c r="B11" i="140"/>
  <c r="B10" i="140"/>
  <c r="Y9" i="140"/>
  <c r="B9" i="140"/>
  <c r="Y8" i="140"/>
  <c r="B8" i="140"/>
  <c r="Y7" i="140"/>
  <c r="B7" i="140"/>
  <c r="Y6" i="140"/>
  <c r="B6" i="140"/>
  <c r="Y5" i="140"/>
  <c r="B5" i="140"/>
  <c r="Y4" i="140"/>
  <c r="B4" i="140"/>
  <c r="X30" i="140"/>
  <c r="W30" i="140"/>
  <c r="V30" i="140"/>
  <c r="U30" i="140"/>
  <c r="Y79" i="2"/>
  <c r="T30" i="140"/>
  <c r="X79" i="2"/>
  <c r="S30" i="140"/>
  <c r="W79" i="2"/>
  <c r="R30" i="140"/>
  <c r="V79" i="2"/>
  <c r="Q30" i="140"/>
  <c r="U79" i="2"/>
  <c r="P30" i="140"/>
  <c r="T79" i="2"/>
  <c r="O30" i="140"/>
  <c r="S79" i="2"/>
  <c r="N30" i="140"/>
  <c r="R79" i="2"/>
  <c r="M30" i="140"/>
  <c r="Q79" i="2"/>
  <c r="L30" i="140"/>
  <c r="P79" i="2"/>
  <c r="K30" i="140"/>
  <c r="O79" i="2"/>
  <c r="J30" i="140"/>
  <c r="N79" i="2"/>
  <c r="I30" i="140"/>
  <c r="M79" i="2"/>
  <c r="H30" i="140"/>
  <c r="L79" i="2"/>
  <c r="G30" i="140"/>
  <c r="K79" i="2"/>
  <c r="F30" i="140"/>
  <c r="J79" i="2"/>
  <c r="E30" i="140"/>
  <c r="I79" i="2"/>
  <c r="D30" i="140"/>
  <c r="H79" i="2"/>
  <c r="B3" i="140"/>
  <c r="G61" i="144"/>
  <c r="A61" i="144"/>
  <c r="A29" i="144"/>
  <c r="G60" i="144"/>
  <c r="A60" i="144"/>
  <c r="A28" i="144"/>
  <c r="G59" i="144"/>
  <c r="A59" i="144"/>
  <c r="A27" i="144"/>
  <c r="G57" i="144"/>
  <c r="A57" i="144"/>
  <c r="A25" i="144"/>
  <c r="G56" i="144"/>
  <c r="A56" i="144"/>
  <c r="A24" i="144"/>
  <c r="G55" i="144"/>
  <c r="A55" i="144"/>
  <c r="A23" i="144"/>
  <c r="G53" i="144"/>
  <c r="A53" i="144"/>
  <c r="A21" i="144"/>
  <c r="G52" i="144"/>
  <c r="A52" i="144"/>
  <c r="A20" i="144"/>
  <c r="G51" i="144"/>
  <c r="A51" i="144"/>
  <c r="A19" i="144"/>
  <c r="G49" i="144"/>
  <c r="A49" i="144"/>
  <c r="A17" i="144"/>
  <c r="G48" i="144"/>
  <c r="A48" i="144"/>
  <c r="A16" i="144"/>
  <c r="G47" i="144"/>
  <c r="A47" i="144"/>
  <c r="A15" i="144"/>
  <c r="G46" i="144"/>
  <c r="A46" i="144"/>
  <c r="A14" i="144"/>
  <c r="G45" i="144"/>
  <c r="A45" i="144"/>
  <c r="A13" i="144"/>
  <c r="G44" i="144"/>
  <c r="A44" i="144"/>
  <c r="A12" i="144"/>
  <c r="G43" i="144"/>
  <c r="A43" i="144"/>
  <c r="A11" i="144"/>
  <c r="G41" i="144"/>
  <c r="A41" i="144"/>
  <c r="A9" i="144"/>
  <c r="G40" i="144"/>
  <c r="A40" i="144"/>
  <c r="A8" i="144"/>
  <c r="G39" i="144"/>
  <c r="A39" i="144"/>
  <c r="A7" i="144"/>
  <c r="G38" i="144"/>
  <c r="A38" i="144"/>
  <c r="A6" i="144"/>
  <c r="G37" i="144"/>
  <c r="A37" i="144"/>
  <c r="A5" i="144"/>
  <c r="G36" i="144"/>
  <c r="A36" i="144"/>
  <c r="A4" i="144"/>
  <c r="G35" i="144"/>
  <c r="A35" i="144"/>
  <c r="A3" i="144"/>
  <c r="Y29" i="144"/>
  <c r="B29" i="144"/>
  <c r="Y28" i="144"/>
  <c r="B28" i="144"/>
  <c r="Y27" i="144"/>
  <c r="B27" i="144"/>
  <c r="B26" i="144"/>
  <c r="Y25" i="144"/>
  <c r="B25" i="144"/>
  <c r="Y24" i="144"/>
  <c r="B24" i="144"/>
  <c r="Y23" i="144"/>
  <c r="B23" i="144"/>
  <c r="B22" i="144"/>
  <c r="Y21" i="144"/>
  <c r="B21" i="144"/>
  <c r="Y20" i="144"/>
  <c r="B20" i="144"/>
  <c r="Y19" i="144"/>
  <c r="B19" i="144"/>
  <c r="B18" i="144"/>
  <c r="Y17" i="144"/>
  <c r="B17" i="144"/>
  <c r="Y16" i="144"/>
  <c r="B16" i="144"/>
  <c r="Y15" i="144"/>
  <c r="B15" i="144"/>
  <c r="Y14" i="144"/>
  <c r="B14" i="144"/>
  <c r="Y13" i="144"/>
  <c r="B13" i="144"/>
  <c r="Y12" i="144"/>
  <c r="B12" i="144"/>
  <c r="Y11" i="144"/>
  <c r="B11" i="144"/>
  <c r="B10" i="144"/>
  <c r="Y9" i="144"/>
  <c r="B9" i="144"/>
  <c r="Y8" i="144"/>
  <c r="B8" i="144"/>
  <c r="Y7" i="144"/>
  <c r="B7" i="144"/>
  <c r="Y6" i="144"/>
  <c r="B6" i="144"/>
  <c r="Y5" i="144"/>
  <c r="B5" i="144"/>
  <c r="Y4" i="144"/>
  <c r="B4" i="144"/>
  <c r="X30" i="144"/>
  <c r="W30" i="144"/>
  <c r="V30" i="144"/>
  <c r="U30" i="144"/>
  <c r="T30" i="144"/>
  <c r="S30" i="144"/>
  <c r="R30" i="144"/>
  <c r="Q30" i="144"/>
  <c r="P30" i="144"/>
  <c r="O30" i="144"/>
  <c r="N30" i="144"/>
  <c r="M30" i="144"/>
  <c r="L30" i="144"/>
  <c r="K30" i="144"/>
  <c r="J30" i="144"/>
  <c r="I30" i="144"/>
  <c r="H30" i="144"/>
  <c r="G30" i="144"/>
  <c r="F30" i="144"/>
  <c r="E30" i="144"/>
  <c r="D30" i="144"/>
  <c r="B3" i="144"/>
  <c r="G61" i="24"/>
  <c r="A61" i="24"/>
  <c r="A29" i="24"/>
  <c r="G60" i="24"/>
  <c r="A60" i="24"/>
  <c r="A28" i="24"/>
  <c r="G59" i="24"/>
  <c r="A59" i="24"/>
  <c r="A27" i="24"/>
  <c r="G57" i="24"/>
  <c r="A57" i="24"/>
  <c r="A25" i="24"/>
  <c r="G56" i="24"/>
  <c r="A56" i="24"/>
  <c r="A24" i="24"/>
  <c r="G55" i="24"/>
  <c r="A55" i="24"/>
  <c r="A23" i="24"/>
  <c r="G53" i="24"/>
  <c r="A53" i="24"/>
  <c r="A21" i="24"/>
  <c r="G52" i="24"/>
  <c r="A52" i="24"/>
  <c r="A20" i="24"/>
  <c r="G51" i="24"/>
  <c r="A51" i="24"/>
  <c r="A19" i="24"/>
  <c r="G49" i="24"/>
  <c r="A49" i="24"/>
  <c r="A17" i="24"/>
  <c r="G48" i="24"/>
  <c r="A48" i="24"/>
  <c r="A16" i="24"/>
  <c r="G47" i="24"/>
  <c r="A47" i="24"/>
  <c r="A15" i="24"/>
  <c r="G46" i="24"/>
  <c r="A46" i="24"/>
  <c r="A14" i="24"/>
  <c r="G45" i="24"/>
  <c r="A45" i="24"/>
  <c r="A13" i="24"/>
  <c r="G44" i="24"/>
  <c r="A44" i="24"/>
  <c r="A12" i="24"/>
  <c r="G43" i="24"/>
  <c r="A43" i="24"/>
  <c r="A11" i="24"/>
  <c r="G41" i="24"/>
  <c r="A41" i="24"/>
  <c r="A9" i="24"/>
  <c r="G40" i="24"/>
  <c r="A40" i="24"/>
  <c r="A8" i="24"/>
  <c r="G39" i="24"/>
  <c r="A39" i="24"/>
  <c r="A7" i="24"/>
  <c r="G38" i="24"/>
  <c r="A38" i="24"/>
  <c r="A6" i="24"/>
  <c r="G37" i="24"/>
  <c r="A37" i="24"/>
  <c r="A5" i="24"/>
  <c r="G36" i="24"/>
  <c r="A36" i="24"/>
  <c r="A4" i="24"/>
  <c r="G35" i="24"/>
  <c r="A35" i="24"/>
  <c r="A3" i="24"/>
  <c r="Y29" i="24"/>
  <c r="B29" i="24"/>
  <c r="Y28" i="24"/>
  <c r="B28" i="24"/>
  <c r="Y27" i="24"/>
  <c r="B27" i="24"/>
  <c r="B26" i="24"/>
  <c r="Y25" i="24"/>
  <c r="B25" i="24"/>
  <c r="Y24" i="24"/>
  <c r="B24" i="24"/>
  <c r="Y23" i="24"/>
  <c r="B23" i="24"/>
  <c r="B22" i="24"/>
  <c r="Y21" i="24"/>
  <c r="B21" i="24"/>
  <c r="Y20" i="24"/>
  <c r="B20" i="24"/>
  <c r="Y19" i="24"/>
  <c r="B19" i="24"/>
  <c r="B18" i="24"/>
  <c r="Y17" i="24"/>
  <c r="B17" i="24"/>
  <c r="Y16" i="24"/>
  <c r="B16" i="24"/>
  <c r="Y15" i="24"/>
  <c r="B15" i="24"/>
  <c r="Y14" i="24"/>
  <c r="B14" i="24"/>
  <c r="Y13" i="24"/>
  <c r="B13" i="24"/>
  <c r="Y12" i="24"/>
  <c r="B12" i="24"/>
  <c r="Y11" i="24"/>
  <c r="B11" i="24"/>
  <c r="B10" i="24"/>
  <c r="Y9" i="24"/>
  <c r="B9" i="24"/>
  <c r="Y8" i="24"/>
  <c r="B8" i="24"/>
  <c r="Y7" i="24"/>
  <c r="B7" i="24"/>
  <c r="Y6" i="24"/>
  <c r="B6" i="24"/>
  <c r="Y5" i="24"/>
  <c r="B5" i="24"/>
  <c r="Y4" i="24"/>
  <c r="B4" i="24"/>
  <c r="X30" i="24"/>
  <c r="W30" i="24"/>
  <c r="V30" i="24"/>
  <c r="U30" i="24"/>
  <c r="Y78" i="2"/>
  <c r="T30" i="24"/>
  <c r="X78" i="2"/>
  <c r="S30" i="24"/>
  <c r="W78" i="2"/>
  <c r="R30" i="24"/>
  <c r="V78" i="2"/>
  <c r="Q30" i="24"/>
  <c r="U78" i="2"/>
  <c r="P30" i="24"/>
  <c r="T78" i="2"/>
  <c r="O30" i="24"/>
  <c r="S78" i="2"/>
  <c r="N30" i="24"/>
  <c r="R78" i="2"/>
  <c r="M30" i="24"/>
  <c r="Q78" i="2"/>
  <c r="L30" i="24"/>
  <c r="P78" i="2"/>
  <c r="K30" i="24"/>
  <c r="O78" i="2"/>
  <c r="J30" i="24"/>
  <c r="N78" i="2"/>
  <c r="I30" i="24"/>
  <c r="M78" i="2"/>
  <c r="H30" i="24"/>
  <c r="L78" i="2"/>
  <c r="G30" i="24"/>
  <c r="K78" i="2"/>
  <c r="F30" i="24"/>
  <c r="J78" i="2"/>
  <c r="E30" i="24"/>
  <c r="I78" i="2"/>
  <c r="D30" i="24"/>
  <c r="H78" i="2"/>
  <c r="B3" i="24"/>
  <c r="G61" i="40"/>
  <c r="A61" i="40"/>
  <c r="A29" i="40"/>
  <c r="G60" i="40"/>
  <c r="A60" i="40"/>
  <c r="A28" i="40"/>
  <c r="G59" i="40"/>
  <c r="A59" i="40"/>
  <c r="A27" i="40"/>
  <c r="G57" i="40"/>
  <c r="A57" i="40"/>
  <c r="A25" i="40"/>
  <c r="G56" i="40"/>
  <c r="A56" i="40"/>
  <c r="A24" i="40"/>
  <c r="G55" i="40"/>
  <c r="A55" i="40"/>
  <c r="A23" i="40"/>
  <c r="G53" i="40"/>
  <c r="A53" i="40"/>
  <c r="A21" i="40"/>
  <c r="G52" i="40"/>
  <c r="A52" i="40"/>
  <c r="A20" i="40"/>
  <c r="G51" i="40"/>
  <c r="A51" i="40"/>
  <c r="A19" i="40"/>
  <c r="G49" i="40"/>
  <c r="A49" i="40"/>
  <c r="A17" i="40"/>
  <c r="G48" i="40"/>
  <c r="A48" i="40"/>
  <c r="A16" i="40"/>
  <c r="G47" i="40"/>
  <c r="A47" i="40"/>
  <c r="A15" i="40"/>
  <c r="G46" i="40"/>
  <c r="A46" i="40"/>
  <c r="A14" i="40"/>
  <c r="G45" i="40"/>
  <c r="A45" i="40"/>
  <c r="A13" i="40"/>
  <c r="G44" i="40"/>
  <c r="A44" i="40"/>
  <c r="A12" i="40"/>
  <c r="G43" i="40"/>
  <c r="A43" i="40"/>
  <c r="A11" i="40"/>
  <c r="G41" i="40"/>
  <c r="A41" i="40"/>
  <c r="A9" i="40"/>
  <c r="G40" i="40"/>
  <c r="A40" i="40"/>
  <c r="A8" i="40"/>
  <c r="G39" i="40"/>
  <c r="A39" i="40"/>
  <c r="A7" i="40"/>
  <c r="G38" i="40"/>
  <c r="A38" i="40"/>
  <c r="A6" i="40"/>
  <c r="G37" i="40"/>
  <c r="A37" i="40"/>
  <c r="A5" i="40"/>
  <c r="G36" i="40"/>
  <c r="A36" i="40"/>
  <c r="A4" i="40"/>
  <c r="G35" i="40"/>
  <c r="A35" i="40"/>
  <c r="A3" i="40"/>
  <c r="Y29" i="40"/>
  <c r="B29" i="40"/>
  <c r="Y28" i="40"/>
  <c r="B28" i="40"/>
  <c r="Y27" i="40"/>
  <c r="B27" i="40"/>
  <c r="B26" i="40"/>
  <c r="Y25" i="40"/>
  <c r="B25" i="40"/>
  <c r="Y24" i="40"/>
  <c r="B24" i="40"/>
  <c r="Y23" i="40"/>
  <c r="B23" i="40"/>
  <c r="B22" i="40"/>
  <c r="Y21" i="40"/>
  <c r="B21" i="40"/>
  <c r="Y20" i="40"/>
  <c r="B20" i="40"/>
  <c r="Y19" i="40"/>
  <c r="B19" i="40"/>
  <c r="B18" i="40"/>
  <c r="Y17" i="40"/>
  <c r="B17" i="40"/>
  <c r="Y16" i="40"/>
  <c r="B16" i="40"/>
  <c r="Y15" i="40"/>
  <c r="B15" i="40"/>
  <c r="Y14" i="40"/>
  <c r="B14" i="40"/>
  <c r="Y13" i="40"/>
  <c r="B13" i="40"/>
  <c r="Y12" i="40"/>
  <c r="B12" i="40"/>
  <c r="Y11" i="40"/>
  <c r="B11" i="40"/>
  <c r="B10" i="40"/>
  <c r="Y9" i="40"/>
  <c r="B9" i="40"/>
  <c r="Y8" i="40"/>
  <c r="B8" i="40"/>
  <c r="Y7" i="40"/>
  <c r="B7" i="40"/>
  <c r="Y6" i="40"/>
  <c r="B6" i="40"/>
  <c r="Y5" i="40"/>
  <c r="B5" i="40"/>
  <c r="Y4" i="40"/>
  <c r="B4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B3" i="40"/>
  <c r="G61" i="139"/>
  <c r="A61" i="139"/>
  <c r="A29" i="139"/>
  <c r="G60" i="139"/>
  <c r="A60" i="139"/>
  <c r="A28" i="139"/>
  <c r="G59" i="139"/>
  <c r="A59" i="139"/>
  <c r="A27" i="139"/>
  <c r="G57" i="139"/>
  <c r="A57" i="139"/>
  <c r="A25" i="139"/>
  <c r="G56" i="139"/>
  <c r="A56" i="139"/>
  <c r="A24" i="139"/>
  <c r="G55" i="139"/>
  <c r="A55" i="139"/>
  <c r="A23" i="139"/>
  <c r="G53" i="139"/>
  <c r="A53" i="139"/>
  <c r="A21" i="139"/>
  <c r="G52" i="139"/>
  <c r="A52" i="139"/>
  <c r="A20" i="139"/>
  <c r="G51" i="139"/>
  <c r="A51" i="139"/>
  <c r="A19" i="139"/>
  <c r="G49" i="139"/>
  <c r="A49" i="139"/>
  <c r="A17" i="139"/>
  <c r="G48" i="139"/>
  <c r="A48" i="139"/>
  <c r="A16" i="139"/>
  <c r="G47" i="139"/>
  <c r="A47" i="139"/>
  <c r="A15" i="139"/>
  <c r="G46" i="139"/>
  <c r="A46" i="139"/>
  <c r="A14" i="139"/>
  <c r="G45" i="139"/>
  <c r="A45" i="139"/>
  <c r="A13" i="139"/>
  <c r="G44" i="139"/>
  <c r="A44" i="139"/>
  <c r="A12" i="139"/>
  <c r="G43" i="139"/>
  <c r="A43" i="139"/>
  <c r="A11" i="139"/>
  <c r="G41" i="139"/>
  <c r="A41" i="139"/>
  <c r="A9" i="139"/>
  <c r="G40" i="139"/>
  <c r="A40" i="139"/>
  <c r="A8" i="139"/>
  <c r="G39" i="139"/>
  <c r="A39" i="139"/>
  <c r="A7" i="139"/>
  <c r="G38" i="139"/>
  <c r="A38" i="139"/>
  <c r="A6" i="139"/>
  <c r="G37" i="139"/>
  <c r="A37" i="139"/>
  <c r="A5" i="139"/>
  <c r="G36" i="139"/>
  <c r="A36" i="139"/>
  <c r="A4" i="139"/>
  <c r="G35" i="139"/>
  <c r="A35" i="139"/>
  <c r="A3" i="139"/>
  <c r="Y29" i="139"/>
  <c r="B29" i="139"/>
  <c r="Y28" i="139"/>
  <c r="B28" i="139"/>
  <c r="Y27" i="139"/>
  <c r="B27" i="139"/>
  <c r="B26" i="139"/>
  <c r="Y25" i="139"/>
  <c r="B25" i="139"/>
  <c r="Y24" i="139"/>
  <c r="B24" i="139"/>
  <c r="Y23" i="139"/>
  <c r="B23" i="139"/>
  <c r="B22" i="139"/>
  <c r="Y21" i="139"/>
  <c r="B21" i="139"/>
  <c r="Y20" i="139"/>
  <c r="B20" i="139"/>
  <c r="Y19" i="139"/>
  <c r="B19" i="139"/>
  <c r="B18" i="139"/>
  <c r="Y17" i="139"/>
  <c r="B17" i="139"/>
  <c r="Y16" i="139"/>
  <c r="B16" i="139"/>
  <c r="Y15" i="139"/>
  <c r="B15" i="139"/>
  <c r="Y14" i="139"/>
  <c r="B14" i="139"/>
  <c r="Y13" i="139"/>
  <c r="B13" i="139"/>
  <c r="Y12" i="139"/>
  <c r="B12" i="139"/>
  <c r="Y11" i="139"/>
  <c r="B11" i="139"/>
  <c r="B10" i="139"/>
  <c r="Y9" i="139"/>
  <c r="B9" i="139"/>
  <c r="Y8" i="139"/>
  <c r="B8" i="139"/>
  <c r="Y7" i="139"/>
  <c r="B7" i="139"/>
  <c r="Y6" i="139"/>
  <c r="B6" i="139"/>
  <c r="Y5" i="139"/>
  <c r="B5" i="139"/>
  <c r="Y4" i="139"/>
  <c r="B4" i="139"/>
  <c r="X30" i="139"/>
  <c r="W30" i="139"/>
  <c r="V30" i="139"/>
  <c r="U30" i="139"/>
  <c r="Y75" i="2"/>
  <c r="T30" i="139"/>
  <c r="X75" i="2"/>
  <c r="S30" i="139"/>
  <c r="W75" i="2"/>
  <c r="R30" i="139"/>
  <c r="V75" i="2"/>
  <c r="Q30" i="139"/>
  <c r="U75" i="2"/>
  <c r="P30" i="139"/>
  <c r="T75" i="2"/>
  <c r="O30" i="139"/>
  <c r="S75" i="2"/>
  <c r="N30" i="139"/>
  <c r="R75" i="2"/>
  <c r="M30" i="139"/>
  <c r="Q75" i="2"/>
  <c r="L30" i="139"/>
  <c r="P75" i="2"/>
  <c r="K30" i="139"/>
  <c r="O75" i="2"/>
  <c r="J30" i="139"/>
  <c r="N75" i="2"/>
  <c r="I30" i="139"/>
  <c r="M75" i="2"/>
  <c r="H30" i="139"/>
  <c r="L75" i="2"/>
  <c r="G30" i="139"/>
  <c r="K75" i="2"/>
  <c r="F30" i="139"/>
  <c r="J75" i="2"/>
  <c r="E30" i="139"/>
  <c r="I75" i="2"/>
  <c r="D30" i="139"/>
  <c r="H75" i="2"/>
  <c r="B3" i="139"/>
  <c r="G61" i="137"/>
  <c r="A61" i="137"/>
  <c r="A29" i="137"/>
  <c r="G60" i="137"/>
  <c r="A60" i="137"/>
  <c r="A28" i="137"/>
  <c r="G59" i="137"/>
  <c r="A59" i="137"/>
  <c r="A27" i="137"/>
  <c r="G57" i="137"/>
  <c r="A57" i="137"/>
  <c r="A25" i="137"/>
  <c r="G56" i="137"/>
  <c r="A56" i="137"/>
  <c r="A24" i="137"/>
  <c r="G55" i="137"/>
  <c r="A55" i="137"/>
  <c r="A23" i="137"/>
  <c r="G53" i="137"/>
  <c r="A53" i="137"/>
  <c r="A21" i="137"/>
  <c r="G52" i="137"/>
  <c r="A52" i="137"/>
  <c r="A20" i="137"/>
  <c r="G51" i="137"/>
  <c r="A51" i="137"/>
  <c r="A19" i="137"/>
  <c r="G49" i="137"/>
  <c r="A49" i="137"/>
  <c r="A17" i="137"/>
  <c r="G48" i="137"/>
  <c r="A48" i="137"/>
  <c r="A16" i="137"/>
  <c r="G47" i="137"/>
  <c r="A47" i="137"/>
  <c r="A15" i="137"/>
  <c r="G46" i="137"/>
  <c r="A46" i="137"/>
  <c r="A14" i="137"/>
  <c r="G45" i="137"/>
  <c r="A45" i="137"/>
  <c r="A13" i="137"/>
  <c r="G44" i="137"/>
  <c r="A44" i="137"/>
  <c r="A12" i="137"/>
  <c r="G43" i="137"/>
  <c r="A43" i="137"/>
  <c r="A11" i="137"/>
  <c r="G41" i="137"/>
  <c r="A41" i="137"/>
  <c r="A9" i="137"/>
  <c r="G40" i="137"/>
  <c r="A40" i="137"/>
  <c r="A8" i="137"/>
  <c r="G39" i="137"/>
  <c r="A39" i="137"/>
  <c r="A7" i="137"/>
  <c r="G38" i="137"/>
  <c r="A38" i="137"/>
  <c r="A6" i="137"/>
  <c r="G37" i="137"/>
  <c r="A37" i="137"/>
  <c r="A5" i="137"/>
  <c r="G36" i="137"/>
  <c r="A36" i="137"/>
  <c r="A4" i="137"/>
  <c r="G35" i="137"/>
  <c r="A35" i="137"/>
  <c r="A3" i="137"/>
  <c r="Y29" i="137"/>
  <c r="B29" i="137"/>
  <c r="Y28" i="137"/>
  <c r="B28" i="137"/>
  <c r="Y27" i="137"/>
  <c r="B27" i="137"/>
  <c r="B26" i="137"/>
  <c r="Y25" i="137"/>
  <c r="B25" i="137"/>
  <c r="Y24" i="137"/>
  <c r="B24" i="137"/>
  <c r="Y23" i="137"/>
  <c r="B23" i="137"/>
  <c r="B22" i="137"/>
  <c r="Y21" i="137"/>
  <c r="B21" i="137"/>
  <c r="Y20" i="137"/>
  <c r="B20" i="137"/>
  <c r="Y19" i="137"/>
  <c r="B19" i="137"/>
  <c r="B18" i="137"/>
  <c r="Y17" i="137"/>
  <c r="B17" i="137"/>
  <c r="Y16" i="137"/>
  <c r="B16" i="137"/>
  <c r="Y15" i="137"/>
  <c r="B15" i="137"/>
  <c r="Y14" i="137"/>
  <c r="B14" i="137"/>
  <c r="Y13" i="137"/>
  <c r="B13" i="137"/>
  <c r="Y12" i="137"/>
  <c r="B12" i="137"/>
  <c r="Y11" i="137"/>
  <c r="B11" i="137"/>
  <c r="B10" i="137"/>
  <c r="Y9" i="137"/>
  <c r="B9" i="137"/>
  <c r="Y8" i="137"/>
  <c r="B8" i="137"/>
  <c r="Y7" i="137"/>
  <c r="B7" i="137"/>
  <c r="Y6" i="137"/>
  <c r="B6" i="137"/>
  <c r="Y5" i="137"/>
  <c r="B5" i="137"/>
  <c r="Y4" i="137"/>
  <c r="B4" i="137"/>
  <c r="X30" i="137"/>
  <c r="W30" i="137"/>
  <c r="V30" i="137"/>
  <c r="U30" i="137"/>
  <c r="Y73" i="2"/>
  <c r="T30" i="137"/>
  <c r="X73" i="2"/>
  <c r="S30" i="137"/>
  <c r="W73" i="2"/>
  <c r="R30" i="137"/>
  <c r="V73" i="2"/>
  <c r="Q30" i="137"/>
  <c r="U73" i="2"/>
  <c r="P30" i="137"/>
  <c r="T73" i="2"/>
  <c r="O30" i="137"/>
  <c r="S73" i="2"/>
  <c r="N30" i="137"/>
  <c r="R73" i="2"/>
  <c r="M30" i="137"/>
  <c r="Q73" i="2"/>
  <c r="L30" i="137"/>
  <c r="P73" i="2"/>
  <c r="K30" i="137"/>
  <c r="O73" i="2"/>
  <c r="J30" i="137"/>
  <c r="N73" i="2"/>
  <c r="I30" i="137"/>
  <c r="M73" i="2"/>
  <c r="H30" i="137"/>
  <c r="L73" i="2"/>
  <c r="G30" i="137"/>
  <c r="K73" i="2"/>
  <c r="F30" i="137"/>
  <c r="J73" i="2"/>
  <c r="E30" i="137"/>
  <c r="I73" i="2"/>
  <c r="D30" i="137"/>
  <c r="H73" i="2"/>
  <c r="B3" i="137"/>
  <c r="G61" i="138"/>
  <c r="A61" i="138"/>
  <c r="A29" i="138"/>
  <c r="G60" i="138"/>
  <c r="A60" i="138"/>
  <c r="A28" i="138"/>
  <c r="G59" i="138"/>
  <c r="A59" i="138"/>
  <c r="A27" i="138"/>
  <c r="G57" i="138"/>
  <c r="A57" i="138"/>
  <c r="A25" i="138"/>
  <c r="G56" i="138"/>
  <c r="A56" i="138"/>
  <c r="A24" i="138"/>
  <c r="G55" i="138"/>
  <c r="A55" i="138"/>
  <c r="A23" i="138"/>
  <c r="G53" i="138"/>
  <c r="A53" i="138"/>
  <c r="A21" i="138"/>
  <c r="G52" i="138"/>
  <c r="A52" i="138"/>
  <c r="A20" i="138"/>
  <c r="G51" i="138"/>
  <c r="A51" i="138"/>
  <c r="A19" i="138"/>
  <c r="G49" i="138"/>
  <c r="A49" i="138"/>
  <c r="A17" i="138"/>
  <c r="G48" i="138"/>
  <c r="A48" i="138"/>
  <c r="A16" i="138"/>
  <c r="G47" i="138"/>
  <c r="A47" i="138"/>
  <c r="A15" i="138"/>
  <c r="G46" i="138"/>
  <c r="A46" i="138"/>
  <c r="A14" i="138"/>
  <c r="G45" i="138"/>
  <c r="A45" i="138"/>
  <c r="A13" i="138"/>
  <c r="G44" i="138"/>
  <c r="A44" i="138"/>
  <c r="A12" i="138"/>
  <c r="G43" i="138"/>
  <c r="A43" i="138"/>
  <c r="A11" i="138"/>
  <c r="G41" i="138"/>
  <c r="A41" i="138"/>
  <c r="A9" i="138"/>
  <c r="G40" i="138"/>
  <c r="A40" i="138"/>
  <c r="A8" i="138"/>
  <c r="G39" i="138"/>
  <c r="A39" i="138"/>
  <c r="A7" i="138"/>
  <c r="G38" i="138"/>
  <c r="A38" i="138"/>
  <c r="A6" i="138"/>
  <c r="G37" i="138"/>
  <c r="A37" i="138"/>
  <c r="A5" i="138"/>
  <c r="G36" i="138"/>
  <c r="A36" i="138"/>
  <c r="A4" i="138"/>
  <c r="G35" i="138"/>
  <c r="A35" i="138"/>
  <c r="A3" i="138"/>
  <c r="Y29" i="138"/>
  <c r="B29" i="138"/>
  <c r="Y28" i="138"/>
  <c r="B28" i="138"/>
  <c r="Y27" i="138"/>
  <c r="B27" i="138"/>
  <c r="B26" i="138"/>
  <c r="Y25" i="138"/>
  <c r="B25" i="138"/>
  <c r="Y24" i="138"/>
  <c r="B24" i="138"/>
  <c r="Y23" i="138"/>
  <c r="B23" i="138"/>
  <c r="B22" i="138"/>
  <c r="Y21" i="138"/>
  <c r="B21" i="138"/>
  <c r="Y20" i="138"/>
  <c r="B20" i="138"/>
  <c r="Y19" i="138"/>
  <c r="B19" i="138"/>
  <c r="B18" i="138"/>
  <c r="Y17" i="138"/>
  <c r="B17" i="138"/>
  <c r="Y16" i="138"/>
  <c r="B16" i="138"/>
  <c r="Y15" i="138"/>
  <c r="B15" i="138"/>
  <c r="Y14" i="138"/>
  <c r="B14" i="138"/>
  <c r="Y13" i="138"/>
  <c r="B13" i="138"/>
  <c r="Y12" i="138"/>
  <c r="B12" i="138"/>
  <c r="Y11" i="138"/>
  <c r="B11" i="138"/>
  <c r="B10" i="138"/>
  <c r="Y9" i="138"/>
  <c r="B9" i="138"/>
  <c r="Y8" i="138"/>
  <c r="B8" i="138"/>
  <c r="Y7" i="138"/>
  <c r="B7" i="138"/>
  <c r="Y6" i="138"/>
  <c r="B6" i="138"/>
  <c r="Y5" i="138"/>
  <c r="B5" i="138"/>
  <c r="Y4" i="138"/>
  <c r="B4" i="138"/>
  <c r="X30" i="138"/>
  <c r="W30" i="138"/>
  <c r="V30" i="138"/>
  <c r="U30" i="138"/>
  <c r="Y74" i="2"/>
  <c r="T30" i="138"/>
  <c r="X74" i="2"/>
  <c r="S30" i="138"/>
  <c r="W74" i="2"/>
  <c r="R30" i="138"/>
  <c r="V74" i="2"/>
  <c r="Q30" i="138"/>
  <c r="U74" i="2"/>
  <c r="P30" i="138"/>
  <c r="T74" i="2"/>
  <c r="O30" i="138"/>
  <c r="S74" i="2"/>
  <c r="N30" i="138"/>
  <c r="R74" i="2"/>
  <c r="M30" i="138"/>
  <c r="Q74" i="2"/>
  <c r="L30" i="138"/>
  <c r="P74" i="2"/>
  <c r="K30" i="138"/>
  <c r="O74" i="2"/>
  <c r="J30" i="138"/>
  <c r="N74" i="2"/>
  <c r="I30" i="138"/>
  <c r="M74" i="2"/>
  <c r="H30" i="138"/>
  <c r="L74" i="2"/>
  <c r="G30" i="138"/>
  <c r="K74" i="2"/>
  <c r="F30" i="138"/>
  <c r="J74" i="2"/>
  <c r="E30" i="138"/>
  <c r="I74" i="2"/>
  <c r="D30" i="138"/>
  <c r="H74" i="2"/>
  <c r="B3" i="138"/>
  <c r="G61" i="136"/>
  <c r="A61" i="136"/>
  <c r="A29" i="136"/>
  <c r="G60" i="136"/>
  <c r="A60" i="136"/>
  <c r="A28" i="136"/>
  <c r="G59" i="136"/>
  <c r="A59" i="136"/>
  <c r="A27" i="136"/>
  <c r="G57" i="136"/>
  <c r="A57" i="136"/>
  <c r="A25" i="136"/>
  <c r="G56" i="136"/>
  <c r="A56" i="136"/>
  <c r="A24" i="136"/>
  <c r="G55" i="136"/>
  <c r="A55" i="136"/>
  <c r="A23" i="136"/>
  <c r="G53" i="136"/>
  <c r="A53" i="136"/>
  <c r="A21" i="136"/>
  <c r="G52" i="136"/>
  <c r="A52" i="136"/>
  <c r="A20" i="136"/>
  <c r="G51" i="136"/>
  <c r="A51" i="136"/>
  <c r="A19" i="136"/>
  <c r="G49" i="136"/>
  <c r="A49" i="136"/>
  <c r="A17" i="136"/>
  <c r="G48" i="136"/>
  <c r="A48" i="136"/>
  <c r="A16" i="136"/>
  <c r="G47" i="136"/>
  <c r="A47" i="136"/>
  <c r="A15" i="136"/>
  <c r="G46" i="136"/>
  <c r="A46" i="136"/>
  <c r="A14" i="136"/>
  <c r="G45" i="136"/>
  <c r="A45" i="136"/>
  <c r="A13" i="136"/>
  <c r="G44" i="136"/>
  <c r="A44" i="136"/>
  <c r="A12" i="136"/>
  <c r="G43" i="136"/>
  <c r="A43" i="136"/>
  <c r="A11" i="136"/>
  <c r="G41" i="136"/>
  <c r="A41" i="136"/>
  <c r="A9" i="136"/>
  <c r="G40" i="136"/>
  <c r="A40" i="136"/>
  <c r="A8" i="136"/>
  <c r="G39" i="136"/>
  <c r="A39" i="136"/>
  <c r="A7" i="136"/>
  <c r="G38" i="136"/>
  <c r="A38" i="136"/>
  <c r="A6" i="136"/>
  <c r="G37" i="136"/>
  <c r="A37" i="136"/>
  <c r="A5" i="136"/>
  <c r="G36" i="136"/>
  <c r="A36" i="136"/>
  <c r="A4" i="136"/>
  <c r="G35" i="136"/>
  <c r="A35" i="136"/>
  <c r="A3" i="136"/>
  <c r="Y29" i="136"/>
  <c r="B29" i="136"/>
  <c r="Y28" i="136"/>
  <c r="B28" i="136"/>
  <c r="Y27" i="136"/>
  <c r="B27" i="136"/>
  <c r="B26" i="136"/>
  <c r="Y25" i="136"/>
  <c r="B25" i="136"/>
  <c r="Y24" i="136"/>
  <c r="B24" i="136"/>
  <c r="Y23" i="136"/>
  <c r="B23" i="136"/>
  <c r="B22" i="136"/>
  <c r="Y21" i="136"/>
  <c r="B21" i="136"/>
  <c r="Y20" i="136"/>
  <c r="B20" i="136"/>
  <c r="Y19" i="136"/>
  <c r="B19" i="136"/>
  <c r="B18" i="136"/>
  <c r="Y17" i="136"/>
  <c r="B17" i="136"/>
  <c r="Y16" i="136"/>
  <c r="B16" i="136"/>
  <c r="Y15" i="136"/>
  <c r="B15" i="136"/>
  <c r="Y14" i="136"/>
  <c r="B14" i="136"/>
  <c r="Y13" i="136"/>
  <c r="B13" i="136"/>
  <c r="Y12" i="136"/>
  <c r="B12" i="136"/>
  <c r="Y11" i="136"/>
  <c r="B11" i="136"/>
  <c r="B10" i="136"/>
  <c r="Y9" i="136"/>
  <c r="B9" i="136"/>
  <c r="Y8" i="136"/>
  <c r="B8" i="136"/>
  <c r="Y7" i="136"/>
  <c r="B7" i="136"/>
  <c r="Y6" i="136"/>
  <c r="B6" i="136"/>
  <c r="Y5" i="136"/>
  <c r="B5" i="136"/>
  <c r="Y4" i="136"/>
  <c r="B4" i="136"/>
  <c r="X30" i="136"/>
  <c r="W30" i="136"/>
  <c r="V30" i="136"/>
  <c r="U30" i="136"/>
  <c r="T30" i="136"/>
  <c r="S30" i="136"/>
  <c r="R30" i="136"/>
  <c r="Q30" i="136"/>
  <c r="P30" i="136"/>
  <c r="O30" i="136"/>
  <c r="N30" i="136"/>
  <c r="M30" i="136"/>
  <c r="L30" i="136"/>
  <c r="K30" i="136"/>
  <c r="J30" i="136"/>
  <c r="I30" i="136"/>
  <c r="H30" i="136"/>
  <c r="G30" i="136"/>
  <c r="F30" i="136"/>
  <c r="E30" i="136"/>
  <c r="D30" i="136"/>
  <c r="B3" i="136"/>
  <c r="G61" i="105"/>
  <c r="A61" i="105"/>
  <c r="A29" i="105"/>
  <c r="G60" i="105"/>
  <c r="A60" i="105"/>
  <c r="A28" i="105"/>
  <c r="G59" i="105"/>
  <c r="A59" i="105"/>
  <c r="A27" i="105"/>
  <c r="G57" i="105"/>
  <c r="A57" i="105"/>
  <c r="A25" i="105"/>
  <c r="G56" i="105"/>
  <c r="A56" i="105"/>
  <c r="A24" i="105"/>
  <c r="G55" i="105"/>
  <c r="A55" i="105"/>
  <c r="A23" i="105"/>
  <c r="G53" i="105"/>
  <c r="A53" i="105"/>
  <c r="A21" i="105"/>
  <c r="G52" i="105"/>
  <c r="A52" i="105"/>
  <c r="A20" i="105"/>
  <c r="G51" i="105"/>
  <c r="A51" i="105"/>
  <c r="A19" i="105"/>
  <c r="G49" i="105"/>
  <c r="A49" i="105"/>
  <c r="A17" i="105"/>
  <c r="G48" i="105"/>
  <c r="A48" i="105"/>
  <c r="A16" i="105"/>
  <c r="G47" i="105"/>
  <c r="A47" i="105"/>
  <c r="A15" i="105"/>
  <c r="G46" i="105"/>
  <c r="A46" i="105"/>
  <c r="A14" i="105"/>
  <c r="G45" i="105"/>
  <c r="A45" i="105"/>
  <c r="A13" i="105"/>
  <c r="G44" i="105"/>
  <c r="A44" i="105"/>
  <c r="A12" i="105"/>
  <c r="G43" i="105"/>
  <c r="A43" i="105"/>
  <c r="A11" i="105"/>
  <c r="G41" i="105"/>
  <c r="A41" i="105"/>
  <c r="A9" i="105"/>
  <c r="G40" i="105"/>
  <c r="A40" i="105"/>
  <c r="A8" i="105"/>
  <c r="G39" i="105"/>
  <c r="A39" i="105"/>
  <c r="A7" i="105"/>
  <c r="G38" i="105"/>
  <c r="A38" i="105"/>
  <c r="A6" i="105"/>
  <c r="G37" i="105"/>
  <c r="A37" i="105"/>
  <c r="A5" i="105"/>
  <c r="G36" i="105"/>
  <c r="A36" i="105"/>
  <c r="A4" i="105"/>
  <c r="G35" i="105"/>
  <c r="A35" i="105"/>
  <c r="A3" i="105"/>
  <c r="Y29" i="105"/>
  <c r="B29" i="105"/>
  <c r="Y28" i="105"/>
  <c r="B28" i="105"/>
  <c r="Y27" i="105"/>
  <c r="B27" i="105"/>
  <c r="B26" i="105"/>
  <c r="Y25" i="105"/>
  <c r="B25" i="105"/>
  <c r="Y24" i="105"/>
  <c r="B24" i="105"/>
  <c r="Y23" i="105"/>
  <c r="B23" i="105"/>
  <c r="B22" i="105"/>
  <c r="Y21" i="105"/>
  <c r="B21" i="105"/>
  <c r="Y20" i="105"/>
  <c r="B20" i="105"/>
  <c r="Y19" i="105"/>
  <c r="B19" i="105"/>
  <c r="B18" i="105"/>
  <c r="Y17" i="105"/>
  <c r="B17" i="105"/>
  <c r="Y16" i="105"/>
  <c r="B16" i="105"/>
  <c r="Y15" i="105"/>
  <c r="B15" i="105"/>
  <c r="Y14" i="105"/>
  <c r="B14" i="105"/>
  <c r="Y13" i="105"/>
  <c r="B13" i="105"/>
  <c r="Y12" i="105"/>
  <c r="B12" i="105"/>
  <c r="Y11" i="105"/>
  <c r="B11" i="105"/>
  <c r="B10" i="105"/>
  <c r="Y9" i="105"/>
  <c r="B9" i="105"/>
  <c r="Y8" i="105"/>
  <c r="B8" i="105"/>
  <c r="Y7" i="105"/>
  <c r="B7" i="105"/>
  <c r="Y6" i="105"/>
  <c r="B6" i="105"/>
  <c r="Y5" i="105"/>
  <c r="B5" i="105"/>
  <c r="Y4" i="105"/>
  <c r="B4" i="105"/>
  <c r="X30" i="105"/>
  <c r="W30" i="105"/>
  <c r="V30" i="105"/>
  <c r="U30" i="105"/>
  <c r="T30" i="105"/>
  <c r="S30" i="105"/>
  <c r="R30" i="105"/>
  <c r="Q30" i="105"/>
  <c r="P30" i="105"/>
  <c r="O30" i="105"/>
  <c r="N30" i="105"/>
  <c r="M30" i="105"/>
  <c r="L30" i="105"/>
  <c r="K30" i="105"/>
  <c r="J30" i="105"/>
  <c r="I30" i="105"/>
  <c r="H30" i="105"/>
  <c r="G30" i="105"/>
  <c r="F30" i="105"/>
  <c r="E30" i="105"/>
  <c r="D30" i="105"/>
  <c r="B3" i="105"/>
  <c r="G61" i="41"/>
  <c r="A61" i="41"/>
  <c r="A29" i="41"/>
  <c r="G60" i="41"/>
  <c r="A60" i="41"/>
  <c r="A28" i="41"/>
  <c r="G59" i="41"/>
  <c r="A59" i="41"/>
  <c r="A27" i="41"/>
  <c r="G57" i="41"/>
  <c r="A57" i="41"/>
  <c r="A25" i="41"/>
  <c r="G56" i="41"/>
  <c r="A56" i="41"/>
  <c r="A24" i="41"/>
  <c r="G55" i="41"/>
  <c r="A55" i="41"/>
  <c r="A23" i="41"/>
  <c r="G53" i="41"/>
  <c r="A53" i="41"/>
  <c r="A21" i="41"/>
  <c r="G52" i="41"/>
  <c r="A52" i="41"/>
  <c r="A20" i="41"/>
  <c r="G51" i="41"/>
  <c r="A51" i="41"/>
  <c r="A19" i="41"/>
  <c r="G49" i="41"/>
  <c r="A49" i="41"/>
  <c r="A17" i="41"/>
  <c r="G48" i="41"/>
  <c r="A48" i="41"/>
  <c r="A16" i="41"/>
  <c r="G47" i="41"/>
  <c r="A47" i="41"/>
  <c r="A15" i="41"/>
  <c r="G46" i="41"/>
  <c r="A46" i="41"/>
  <c r="A14" i="41"/>
  <c r="G45" i="41"/>
  <c r="A45" i="41"/>
  <c r="A13" i="41"/>
  <c r="G44" i="41"/>
  <c r="A44" i="41"/>
  <c r="A12" i="41"/>
  <c r="G43" i="41"/>
  <c r="A43" i="41"/>
  <c r="A11" i="41"/>
  <c r="G41" i="41"/>
  <c r="A41" i="41"/>
  <c r="A9" i="41"/>
  <c r="G40" i="41"/>
  <c r="A40" i="41"/>
  <c r="A8" i="41"/>
  <c r="G39" i="41"/>
  <c r="A39" i="41"/>
  <c r="A7" i="41"/>
  <c r="G38" i="41"/>
  <c r="A38" i="41"/>
  <c r="A6" i="41"/>
  <c r="G37" i="41"/>
  <c r="A37" i="41"/>
  <c r="A5" i="41"/>
  <c r="G36" i="41"/>
  <c r="A36" i="41"/>
  <c r="A4" i="41"/>
  <c r="G35" i="41"/>
  <c r="A35" i="41"/>
  <c r="A3" i="41"/>
  <c r="Y29" i="41"/>
  <c r="B29" i="41"/>
  <c r="Y28" i="41"/>
  <c r="B28" i="41"/>
  <c r="Y27" i="41"/>
  <c r="B27" i="41"/>
  <c r="B26" i="41"/>
  <c r="Y25" i="41"/>
  <c r="B25" i="41"/>
  <c r="Y24" i="41"/>
  <c r="B24" i="41"/>
  <c r="Y23" i="41"/>
  <c r="B23" i="41"/>
  <c r="B22" i="41"/>
  <c r="Y21" i="41"/>
  <c r="B21" i="41"/>
  <c r="Y20" i="41"/>
  <c r="B20" i="41"/>
  <c r="Y19" i="41"/>
  <c r="B19" i="41"/>
  <c r="B18" i="41"/>
  <c r="Y17" i="41"/>
  <c r="B17" i="41"/>
  <c r="Y16" i="41"/>
  <c r="B16" i="41"/>
  <c r="Y15" i="41"/>
  <c r="B15" i="41"/>
  <c r="Y14" i="41"/>
  <c r="B14" i="41"/>
  <c r="Y13" i="41"/>
  <c r="B13" i="41"/>
  <c r="Y12" i="41"/>
  <c r="B12" i="41"/>
  <c r="Y11" i="41"/>
  <c r="B11" i="41"/>
  <c r="B10" i="41"/>
  <c r="Y9" i="41"/>
  <c r="B9" i="41"/>
  <c r="Y8" i="41"/>
  <c r="B8" i="41"/>
  <c r="Y7" i="41"/>
  <c r="B7" i="41"/>
  <c r="Y6" i="41"/>
  <c r="B6" i="41"/>
  <c r="Y5" i="41"/>
  <c r="B5" i="41"/>
  <c r="Y4" i="41"/>
  <c r="B4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B3" i="41"/>
  <c r="G61" i="7"/>
  <c r="A61" i="7"/>
  <c r="A29" i="7"/>
  <c r="G60" i="7"/>
  <c r="A60" i="7"/>
  <c r="A28" i="7"/>
  <c r="G59" i="7"/>
  <c r="A59" i="7"/>
  <c r="A27" i="7"/>
  <c r="G57" i="7"/>
  <c r="A57" i="7"/>
  <c r="A25" i="7"/>
  <c r="G56" i="7"/>
  <c r="A56" i="7"/>
  <c r="A24" i="7"/>
  <c r="G55" i="7"/>
  <c r="A55" i="7"/>
  <c r="A23" i="7"/>
  <c r="G53" i="7"/>
  <c r="A53" i="7"/>
  <c r="A21" i="7"/>
  <c r="G52" i="7"/>
  <c r="A52" i="7"/>
  <c r="A20" i="7"/>
  <c r="G51" i="7"/>
  <c r="A51" i="7"/>
  <c r="A19" i="7"/>
  <c r="G49" i="7"/>
  <c r="A49" i="7"/>
  <c r="A17" i="7"/>
  <c r="G48" i="7"/>
  <c r="A48" i="7"/>
  <c r="A16" i="7"/>
  <c r="G47" i="7"/>
  <c r="A47" i="7"/>
  <c r="A15" i="7"/>
  <c r="G46" i="7"/>
  <c r="A46" i="7"/>
  <c r="A14" i="7"/>
  <c r="G45" i="7"/>
  <c r="A45" i="7"/>
  <c r="A13" i="7"/>
  <c r="G44" i="7"/>
  <c r="A44" i="7"/>
  <c r="A12" i="7"/>
  <c r="G43" i="7"/>
  <c r="A43" i="7"/>
  <c r="A11" i="7"/>
  <c r="G41" i="7"/>
  <c r="A41" i="7"/>
  <c r="A9" i="7"/>
  <c r="G40" i="7"/>
  <c r="A40" i="7"/>
  <c r="A8" i="7"/>
  <c r="G39" i="7"/>
  <c r="A39" i="7"/>
  <c r="A7" i="7"/>
  <c r="G38" i="7"/>
  <c r="A38" i="7"/>
  <c r="A6" i="7"/>
  <c r="G37" i="7"/>
  <c r="A37" i="7"/>
  <c r="A5" i="7"/>
  <c r="G36" i="7"/>
  <c r="A36" i="7"/>
  <c r="A4" i="7"/>
  <c r="G35" i="7"/>
  <c r="A35" i="7"/>
  <c r="A3" i="7"/>
  <c r="Y29" i="7"/>
  <c r="B29" i="7"/>
  <c r="Y28" i="7"/>
  <c r="B28" i="7"/>
  <c r="Y27" i="7"/>
  <c r="B27" i="7"/>
  <c r="B26" i="7"/>
  <c r="Y25" i="7"/>
  <c r="B25" i="7"/>
  <c r="Y24" i="7"/>
  <c r="B24" i="7"/>
  <c r="Y23" i="7"/>
  <c r="B23" i="7"/>
  <c r="B22" i="7"/>
  <c r="Y21" i="7"/>
  <c r="B21" i="7"/>
  <c r="Y20" i="7"/>
  <c r="B20" i="7"/>
  <c r="Y19" i="7"/>
  <c r="B19" i="7"/>
  <c r="B18" i="7"/>
  <c r="Y17" i="7"/>
  <c r="B17" i="7"/>
  <c r="Y16" i="7"/>
  <c r="B16" i="7"/>
  <c r="Y15" i="7"/>
  <c r="B15" i="7"/>
  <c r="Y14" i="7"/>
  <c r="B14" i="7"/>
  <c r="Y13" i="7"/>
  <c r="B13" i="7"/>
  <c r="Y12" i="7"/>
  <c r="B12" i="7"/>
  <c r="Y11" i="7"/>
  <c r="B11" i="7"/>
  <c r="B10" i="7"/>
  <c r="Y9" i="7"/>
  <c r="B9" i="7"/>
  <c r="Y8" i="7"/>
  <c r="B8" i="7"/>
  <c r="Y7" i="7"/>
  <c r="B7" i="7"/>
  <c r="Y6" i="7"/>
  <c r="B6" i="7"/>
  <c r="Y5" i="7"/>
  <c r="B5" i="7"/>
  <c r="Y4" i="7"/>
  <c r="B4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B3" i="7"/>
  <c r="G61" i="6"/>
  <c r="A61" i="6"/>
  <c r="A29" i="6"/>
  <c r="G60" i="6"/>
  <c r="A60" i="6"/>
  <c r="A28" i="6"/>
  <c r="G59" i="6"/>
  <c r="A59" i="6"/>
  <c r="A27" i="6"/>
  <c r="G57" i="6"/>
  <c r="A57" i="6"/>
  <c r="A25" i="6"/>
  <c r="G56" i="6"/>
  <c r="A56" i="6"/>
  <c r="A24" i="6"/>
  <c r="G55" i="6"/>
  <c r="A55" i="6"/>
  <c r="A23" i="6"/>
  <c r="G53" i="6"/>
  <c r="A53" i="6"/>
  <c r="A21" i="6"/>
  <c r="G52" i="6"/>
  <c r="A52" i="6"/>
  <c r="A20" i="6"/>
  <c r="G51" i="6"/>
  <c r="A51" i="6"/>
  <c r="A19" i="6"/>
  <c r="G49" i="6"/>
  <c r="A49" i="6"/>
  <c r="A17" i="6"/>
  <c r="G48" i="6"/>
  <c r="A48" i="6"/>
  <c r="A16" i="6"/>
  <c r="G47" i="6"/>
  <c r="A47" i="6"/>
  <c r="A15" i="6"/>
  <c r="G46" i="6"/>
  <c r="A46" i="6"/>
  <c r="A14" i="6"/>
  <c r="G45" i="6"/>
  <c r="A45" i="6"/>
  <c r="A13" i="6"/>
  <c r="G44" i="6"/>
  <c r="A44" i="6"/>
  <c r="A12" i="6"/>
  <c r="G43" i="6"/>
  <c r="A43" i="6"/>
  <c r="A11" i="6"/>
  <c r="G41" i="6"/>
  <c r="A41" i="6"/>
  <c r="A9" i="6"/>
  <c r="G40" i="6"/>
  <c r="A40" i="6"/>
  <c r="A8" i="6"/>
  <c r="G39" i="6"/>
  <c r="A39" i="6"/>
  <c r="A7" i="6"/>
  <c r="G38" i="6"/>
  <c r="A38" i="6"/>
  <c r="A6" i="6"/>
  <c r="G37" i="6"/>
  <c r="A37" i="6"/>
  <c r="A5" i="6"/>
  <c r="G36" i="6"/>
  <c r="A36" i="6"/>
  <c r="A4" i="6"/>
  <c r="G35" i="6"/>
  <c r="A35" i="6"/>
  <c r="A3" i="6"/>
  <c r="Y29" i="6"/>
  <c r="B29" i="6"/>
  <c r="Y28" i="6"/>
  <c r="B28" i="6"/>
  <c r="Y27" i="6"/>
  <c r="B27" i="6"/>
  <c r="B26" i="6"/>
  <c r="Y25" i="6"/>
  <c r="B25" i="6"/>
  <c r="Y24" i="6"/>
  <c r="B24" i="6"/>
  <c r="Y23" i="6"/>
  <c r="B23" i="6"/>
  <c r="B22" i="6"/>
  <c r="Y21" i="6"/>
  <c r="B21" i="6"/>
  <c r="Y20" i="6"/>
  <c r="B20" i="6"/>
  <c r="Y19" i="6"/>
  <c r="B19" i="6"/>
  <c r="B18" i="6"/>
  <c r="Y17" i="6"/>
  <c r="B17" i="6"/>
  <c r="Y16" i="6"/>
  <c r="B16" i="6"/>
  <c r="Y15" i="6"/>
  <c r="B15" i="6"/>
  <c r="Y14" i="6"/>
  <c r="B14" i="6"/>
  <c r="Y13" i="6"/>
  <c r="B13" i="6"/>
  <c r="Y12" i="6"/>
  <c r="B12" i="6"/>
  <c r="Y11" i="6"/>
  <c r="B11" i="6"/>
  <c r="B10" i="6"/>
  <c r="Y9" i="6"/>
  <c r="B9" i="6"/>
  <c r="Y8" i="6"/>
  <c r="B8" i="6"/>
  <c r="Y7" i="6"/>
  <c r="B7" i="6"/>
  <c r="Y6" i="6"/>
  <c r="B6" i="6"/>
  <c r="Y5" i="6"/>
  <c r="B5" i="6"/>
  <c r="Y4" i="6"/>
  <c r="B4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B3" i="6"/>
  <c r="G57" i="42"/>
  <c r="A57" i="42"/>
  <c r="A27" i="42"/>
  <c r="G56" i="42"/>
  <c r="A56" i="42"/>
  <c r="A26" i="42"/>
  <c r="G55" i="42"/>
  <c r="A55" i="42"/>
  <c r="A25" i="42"/>
  <c r="G53" i="42"/>
  <c r="A53" i="42"/>
  <c r="A23" i="42"/>
  <c r="G52" i="42"/>
  <c r="A52" i="42"/>
  <c r="A22" i="42"/>
  <c r="G51" i="42"/>
  <c r="A51" i="42"/>
  <c r="A21" i="42"/>
  <c r="G49" i="42"/>
  <c r="A49" i="42"/>
  <c r="A19" i="42"/>
  <c r="G48" i="42"/>
  <c r="A48" i="42"/>
  <c r="A18" i="42"/>
  <c r="G47" i="42"/>
  <c r="A47" i="42"/>
  <c r="A17" i="42"/>
  <c r="G45" i="42"/>
  <c r="A45" i="42"/>
  <c r="A15" i="42"/>
  <c r="G44" i="42"/>
  <c r="A44" i="42"/>
  <c r="A14" i="42"/>
  <c r="G43" i="42"/>
  <c r="A43" i="42"/>
  <c r="A13" i="42"/>
  <c r="G41" i="42"/>
  <c r="G38" i="42"/>
  <c r="G37" i="42"/>
  <c r="G36" i="42"/>
  <c r="G35" i="42"/>
  <c r="G34" i="42"/>
  <c r="G33" i="42"/>
  <c r="W3" i="42"/>
  <c r="A33" i="42"/>
  <c r="A3" i="42"/>
  <c r="Y27" i="42"/>
  <c r="B27" i="42"/>
  <c r="Y26" i="42"/>
  <c r="B26" i="42"/>
  <c r="Y25" i="42"/>
  <c r="B25" i="42"/>
  <c r="B24" i="42"/>
  <c r="Y23" i="42"/>
  <c r="B23" i="42"/>
  <c r="Y22" i="42"/>
  <c r="B22" i="42"/>
  <c r="Y21" i="42"/>
  <c r="B21" i="42"/>
  <c r="B20" i="42"/>
  <c r="B19" i="42"/>
  <c r="Y18" i="42"/>
  <c r="B18" i="42"/>
  <c r="B17" i="42"/>
  <c r="B16" i="42"/>
  <c r="Y15" i="42"/>
  <c r="B15" i="42"/>
  <c r="B14" i="42"/>
  <c r="B13" i="42"/>
  <c r="B12" i="42"/>
  <c r="Y11" i="42"/>
  <c r="B8" i="42"/>
  <c r="B7" i="42"/>
  <c r="B6" i="42"/>
  <c r="B5" i="42"/>
  <c r="B4" i="42"/>
  <c r="V28" i="42"/>
  <c r="T28" i="42"/>
  <c r="X66" i="2"/>
  <c r="S28" i="42"/>
  <c r="W66" i="2"/>
  <c r="Q28" i="42"/>
  <c r="U66" i="2"/>
  <c r="N28" i="42"/>
  <c r="R66" i="2"/>
  <c r="J28" i="42"/>
  <c r="N66" i="2"/>
  <c r="G28" i="42"/>
  <c r="K66" i="2"/>
  <c r="E28" i="42"/>
  <c r="D28" i="42"/>
  <c r="H66" i="2"/>
  <c r="B3" i="42"/>
  <c r="G61" i="43"/>
  <c r="A61" i="43"/>
  <c r="A29" i="43"/>
  <c r="G60" i="43"/>
  <c r="A60" i="43"/>
  <c r="A28" i="43"/>
  <c r="G59" i="43"/>
  <c r="A59" i="43"/>
  <c r="A27" i="43"/>
  <c r="G57" i="43"/>
  <c r="A57" i="43"/>
  <c r="A25" i="43"/>
  <c r="G56" i="43"/>
  <c r="A56" i="43"/>
  <c r="A24" i="43"/>
  <c r="G55" i="43"/>
  <c r="A55" i="43"/>
  <c r="A23" i="43"/>
  <c r="G53" i="43"/>
  <c r="A53" i="43"/>
  <c r="A21" i="43"/>
  <c r="G52" i="43"/>
  <c r="A52" i="43"/>
  <c r="A20" i="43"/>
  <c r="G51" i="43"/>
  <c r="A51" i="43"/>
  <c r="A19" i="43"/>
  <c r="G49" i="43"/>
  <c r="A49" i="43"/>
  <c r="A17" i="43"/>
  <c r="G48" i="43"/>
  <c r="A48" i="43"/>
  <c r="A16" i="43"/>
  <c r="G47" i="43"/>
  <c r="A47" i="43"/>
  <c r="A15" i="43"/>
  <c r="G46" i="43"/>
  <c r="A46" i="43"/>
  <c r="A14" i="43"/>
  <c r="G45" i="43"/>
  <c r="A45" i="43"/>
  <c r="A13" i="43"/>
  <c r="G44" i="43"/>
  <c r="A44" i="43"/>
  <c r="A12" i="43"/>
  <c r="G43" i="43"/>
  <c r="A43" i="43"/>
  <c r="A11" i="43"/>
  <c r="G41" i="43"/>
  <c r="A41" i="43"/>
  <c r="A9" i="43"/>
  <c r="G40" i="43"/>
  <c r="A40" i="43"/>
  <c r="A8" i="43"/>
  <c r="G39" i="43"/>
  <c r="A39" i="43"/>
  <c r="A7" i="43"/>
  <c r="G38" i="43"/>
  <c r="A38" i="43"/>
  <c r="A6" i="43"/>
  <c r="G37" i="43"/>
  <c r="A37" i="43"/>
  <c r="A5" i="43"/>
  <c r="G36" i="43"/>
  <c r="A36" i="43"/>
  <c r="A4" i="43"/>
  <c r="G35" i="43"/>
  <c r="A35" i="43"/>
  <c r="A3" i="43"/>
  <c r="Y29" i="43"/>
  <c r="B29" i="43"/>
  <c r="Y28" i="43"/>
  <c r="B28" i="43"/>
  <c r="Y27" i="43"/>
  <c r="B27" i="43"/>
  <c r="B26" i="43"/>
  <c r="Y25" i="43"/>
  <c r="B25" i="43"/>
  <c r="Y24" i="43"/>
  <c r="B24" i="43"/>
  <c r="Y23" i="43"/>
  <c r="B23" i="43"/>
  <c r="B22" i="43"/>
  <c r="Y21" i="43"/>
  <c r="B21" i="43"/>
  <c r="Y20" i="43"/>
  <c r="B20" i="43"/>
  <c r="Y19" i="43"/>
  <c r="B19" i="43"/>
  <c r="B18" i="43"/>
  <c r="Y17" i="43"/>
  <c r="B17" i="43"/>
  <c r="Y16" i="43"/>
  <c r="B16" i="43"/>
  <c r="Y15" i="43"/>
  <c r="B15" i="43"/>
  <c r="Y14" i="43"/>
  <c r="B14" i="43"/>
  <c r="Y13" i="43"/>
  <c r="B13" i="43"/>
  <c r="Y12" i="43"/>
  <c r="B12" i="43"/>
  <c r="Y11" i="43"/>
  <c r="B11" i="43"/>
  <c r="B10" i="43"/>
  <c r="Y9" i="43"/>
  <c r="B9" i="43"/>
  <c r="Y8" i="43"/>
  <c r="B8" i="43"/>
  <c r="Y7" i="43"/>
  <c r="B7" i="43"/>
  <c r="Y6" i="43"/>
  <c r="B6" i="43"/>
  <c r="Y5" i="43"/>
  <c r="B5" i="43"/>
  <c r="Y4" i="43"/>
  <c r="B4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B3" i="43"/>
  <c r="G61" i="74"/>
  <c r="A61" i="74"/>
  <c r="A29" i="74"/>
  <c r="G60" i="74"/>
  <c r="A60" i="74"/>
  <c r="A28" i="74"/>
  <c r="G59" i="74"/>
  <c r="A59" i="74"/>
  <c r="A27" i="74"/>
  <c r="G57" i="74"/>
  <c r="A57" i="74"/>
  <c r="A25" i="74"/>
  <c r="G56" i="74"/>
  <c r="A56" i="74"/>
  <c r="A24" i="74"/>
  <c r="G55" i="74"/>
  <c r="A55" i="74"/>
  <c r="A23" i="74"/>
  <c r="G53" i="74"/>
  <c r="A53" i="74"/>
  <c r="A21" i="74"/>
  <c r="G52" i="74"/>
  <c r="A52" i="74"/>
  <c r="A20" i="74"/>
  <c r="G51" i="74"/>
  <c r="A51" i="74"/>
  <c r="A19" i="74"/>
  <c r="G49" i="74"/>
  <c r="A49" i="74"/>
  <c r="A17" i="74"/>
  <c r="G48" i="74"/>
  <c r="A48" i="74"/>
  <c r="A16" i="74"/>
  <c r="G47" i="74"/>
  <c r="A47" i="74"/>
  <c r="A15" i="74"/>
  <c r="G46" i="74"/>
  <c r="A46" i="74"/>
  <c r="A14" i="74"/>
  <c r="G45" i="74"/>
  <c r="A45" i="74"/>
  <c r="A13" i="74"/>
  <c r="G44" i="74"/>
  <c r="A44" i="74"/>
  <c r="A12" i="74"/>
  <c r="G43" i="74"/>
  <c r="A43" i="74"/>
  <c r="A11" i="74"/>
  <c r="G41" i="74"/>
  <c r="A41" i="74"/>
  <c r="A9" i="74"/>
  <c r="G40" i="74"/>
  <c r="A40" i="74"/>
  <c r="A8" i="74"/>
  <c r="G39" i="74"/>
  <c r="A39" i="74"/>
  <c r="A7" i="74"/>
  <c r="G38" i="74"/>
  <c r="A38" i="74"/>
  <c r="A6" i="74"/>
  <c r="G37" i="74"/>
  <c r="A37" i="74"/>
  <c r="A5" i="74"/>
  <c r="G36" i="74"/>
  <c r="A36" i="74"/>
  <c r="A4" i="74"/>
  <c r="G35" i="74"/>
  <c r="A35" i="74"/>
  <c r="A3" i="74"/>
  <c r="Y29" i="74"/>
  <c r="B29" i="74"/>
  <c r="Y28" i="74"/>
  <c r="B28" i="74"/>
  <c r="Y27" i="74"/>
  <c r="B27" i="74"/>
  <c r="B26" i="74"/>
  <c r="Y25" i="74"/>
  <c r="B25" i="74"/>
  <c r="Y24" i="74"/>
  <c r="B24" i="74"/>
  <c r="Y23" i="74"/>
  <c r="B23" i="74"/>
  <c r="B22" i="74"/>
  <c r="Y21" i="74"/>
  <c r="B21" i="74"/>
  <c r="Y20" i="74"/>
  <c r="B20" i="74"/>
  <c r="Y19" i="74"/>
  <c r="B19" i="74"/>
  <c r="B18" i="74"/>
  <c r="Y17" i="74"/>
  <c r="B17" i="74"/>
  <c r="Y16" i="74"/>
  <c r="B16" i="74"/>
  <c r="Y15" i="74"/>
  <c r="B15" i="74"/>
  <c r="Y14" i="74"/>
  <c r="B14" i="74"/>
  <c r="Y13" i="74"/>
  <c r="B13" i="74"/>
  <c r="Y12" i="74"/>
  <c r="B12" i="74"/>
  <c r="Y11" i="74"/>
  <c r="B11" i="74"/>
  <c r="B10" i="74"/>
  <c r="Y9" i="74"/>
  <c r="B9" i="74"/>
  <c r="Y8" i="74"/>
  <c r="B8" i="74"/>
  <c r="Y7" i="74"/>
  <c r="B7" i="74"/>
  <c r="Y6" i="74"/>
  <c r="B6" i="74"/>
  <c r="Y5" i="74"/>
  <c r="B5" i="74"/>
  <c r="Y4" i="74"/>
  <c r="B4" i="74"/>
  <c r="X30" i="74"/>
  <c r="W30" i="74"/>
  <c r="V30" i="74"/>
  <c r="U30" i="74"/>
  <c r="T30" i="74"/>
  <c r="S30" i="74"/>
  <c r="R30" i="74"/>
  <c r="Q30" i="74"/>
  <c r="P30" i="74"/>
  <c r="O30" i="74"/>
  <c r="N30" i="74"/>
  <c r="M30" i="74"/>
  <c r="L30" i="74"/>
  <c r="K30" i="74"/>
  <c r="J30" i="74"/>
  <c r="I30" i="74"/>
  <c r="H30" i="74"/>
  <c r="G30" i="74"/>
  <c r="F30" i="74"/>
  <c r="E30" i="74"/>
  <c r="D30" i="74"/>
  <c r="B3" i="74"/>
  <c r="G61" i="86"/>
  <c r="A61" i="86"/>
  <c r="A29" i="86"/>
  <c r="G60" i="86"/>
  <c r="A60" i="86"/>
  <c r="A28" i="86"/>
  <c r="G59" i="86"/>
  <c r="A59" i="86"/>
  <c r="A27" i="86"/>
  <c r="G57" i="86"/>
  <c r="A57" i="86"/>
  <c r="A25" i="86"/>
  <c r="G56" i="86"/>
  <c r="A56" i="86"/>
  <c r="A24" i="86"/>
  <c r="G55" i="86"/>
  <c r="A55" i="86"/>
  <c r="A23" i="86"/>
  <c r="G53" i="86"/>
  <c r="A53" i="86"/>
  <c r="A21" i="86"/>
  <c r="G52" i="86"/>
  <c r="A52" i="86"/>
  <c r="A20" i="86"/>
  <c r="G51" i="86"/>
  <c r="A51" i="86"/>
  <c r="A19" i="86"/>
  <c r="G49" i="86"/>
  <c r="A49" i="86"/>
  <c r="A17" i="86"/>
  <c r="G48" i="86"/>
  <c r="A48" i="86"/>
  <c r="A16" i="86"/>
  <c r="G47" i="86"/>
  <c r="A47" i="86"/>
  <c r="A15" i="86"/>
  <c r="G46" i="86"/>
  <c r="A46" i="86"/>
  <c r="A14" i="86"/>
  <c r="G45" i="86"/>
  <c r="A45" i="86"/>
  <c r="A13" i="86"/>
  <c r="G44" i="86"/>
  <c r="A44" i="86"/>
  <c r="A12" i="86"/>
  <c r="G43" i="86"/>
  <c r="A43" i="86"/>
  <c r="A11" i="86"/>
  <c r="G41" i="86"/>
  <c r="A41" i="86"/>
  <c r="A9" i="86"/>
  <c r="G40" i="86"/>
  <c r="A40" i="86"/>
  <c r="A8" i="86"/>
  <c r="G39" i="86"/>
  <c r="A39" i="86"/>
  <c r="A7" i="86"/>
  <c r="G38" i="86"/>
  <c r="A38" i="86"/>
  <c r="A6" i="86"/>
  <c r="G37" i="86"/>
  <c r="A37" i="86"/>
  <c r="A5" i="86"/>
  <c r="G36" i="86"/>
  <c r="A36" i="86"/>
  <c r="A4" i="86"/>
  <c r="G35" i="86"/>
  <c r="A35" i="86"/>
  <c r="A3" i="86"/>
  <c r="Y29" i="86"/>
  <c r="B29" i="86"/>
  <c r="Y28" i="86"/>
  <c r="B28" i="86"/>
  <c r="Y27" i="86"/>
  <c r="B27" i="86"/>
  <c r="B26" i="86"/>
  <c r="Y25" i="86"/>
  <c r="B25" i="86"/>
  <c r="Y24" i="86"/>
  <c r="B24" i="86"/>
  <c r="Y23" i="86"/>
  <c r="B23" i="86"/>
  <c r="B22" i="86"/>
  <c r="Y21" i="86"/>
  <c r="B21" i="86"/>
  <c r="Y20" i="86"/>
  <c r="B20" i="86"/>
  <c r="Y19" i="86"/>
  <c r="B19" i="86"/>
  <c r="B18" i="86"/>
  <c r="Y17" i="86"/>
  <c r="B17" i="86"/>
  <c r="Y16" i="86"/>
  <c r="B16" i="86"/>
  <c r="Y15" i="86"/>
  <c r="B15" i="86"/>
  <c r="Y14" i="86"/>
  <c r="B14" i="86"/>
  <c r="Y13" i="86"/>
  <c r="B13" i="86"/>
  <c r="Y12" i="86"/>
  <c r="B12" i="86"/>
  <c r="Y11" i="86"/>
  <c r="B11" i="86"/>
  <c r="B10" i="86"/>
  <c r="Y9" i="86"/>
  <c r="B9" i="86"/>
  <c r="Y8" i="86"/>
  <c r="B8" i="86"/>
  <c r="Y7" i="86"/>
  <c r="B7" i="86"/>
  <c r="Y6" i="86"/>
  <c r="B6" i="86"/>
  <c r="Y5" i="86"/>
  <c r="B5" i="86"/>
  <c r="Y4" i="86"/>
  <c r="B4" i="86"/>
  <c r="X30" i="86"/>
  <c r="W30" i="86"/>
  <c r="V30" i="86"/>
  <c r="U30" i="86"/>
  <c r="T30" i="86"/>
  <c r="S30" i="86"/>
  <c r="R30" i="86"/>
  <c r="Q30" i="86"/>
  <c r="P30" i="86"/>
  <c r="O30" i="86"/>
  <c r="N30" i="86"/>
  <c r="M30" i="86"/>
  <c r="L30" i="86"/>
  <c r="K30" i="86"/>
  <c r="J30" i="86"/>
  <c r="I30" i="86"/>
  <c r="H30" i="86"/>
  <c r="G30" i="86"/>
  <c r="F30" i="86"/>
  <c r="E30" i="86"/>
  <c r="D30" i="86"/>
  <c r="B3" i="86"/>
  <c r="G65" i="103"/>
  <c r="A65" i="103"/>
  <c r="G64" i="103"/>
  <c r="A64" i="103"/>
  <c r="A30" i="103"/>
  <c r="G63" i="103"/>
  <c r="A63" i="103"/>
  <c r="A29" i="103"/>
  <c r="G61" i="103"/>
  <c r="A61" i="103"/>
  <c r="A27" i="103"/>
  <c r="G60" i="103"/>
  <c r="A60" i="103"/>
  <c r="A26" i="103"/>
  <c r="G59" i="103"/>
  <c r="A59" i="103"/>
  <c r="A25" i="103"/>
  <c r="G57" i="103"/>
  <c r="A57" i="103"/>
  <c r="A23" i="103"/>
  <c r="G56" i="103"/>
  <c r="A56" i="103"/>
  <c r="A22" i="103"/>
  <c r="G55" i="103"/>
  <c r="A55" i="103"/>
  <c r="A21" i="103"/>
  <c r="G53" i="103"/>
  <c r="A53" i="103"/>
  <c r="A19" i="103"/>
  <c r="G52" i="103"/>
  <c r="A52" i="103"/>
  <c r="A18" i="103"/>
  <c r="G51" i="103"/>
  <c r="A51" i="103"/>
  <c r="A17" i="103"/>
  <c r="G50" i="103"/>
  <c r="A50" i="103"/>
  <c r="A16" i="103"/>
  <c r="G49" i="103"/>
  <c r="A49" i="103"/>
  <c r="A15" i="103"/>
  <c r="G48" i="103"/>
  <c r="A48" i="103"/>
  <c r="A14" i="103"/>
  <c r="G47" i="103"/>
  <c r="A47" i="103"/>
  <c r="A13" i="103"/>
  <c r="G45" i="103"/>
  <c r="A45" i="103"/>
  <c r="A11" i="103"/>
  <c r="G44" i="103"/>
  <c r="A44" i="103"/>
  <c r="A10" i="103"/>
  <c r="G43" i="103"/>
  <c r="A43" i="103"/>
  <c r="A9" i="103"/>
  <c r="A42" i="103"/>
  <c r="A8" i="103"/>
  <c r="G41" i="103"/>
  <c r="I7" i="103"/>
  <c r="A41" i="103"/>
  <c r="A7" i="103"/>
  <c r="G38" i="103"/>
  <c r="F5" i="103"/>
  <c r="A38" i="103"/>
  <c r="A5" i="103"/>
  <c r="G36" i="103"/>
  <c r="G3" i="103"/>
  <c r="A36" i="103"/>
  <c r="A3" i="103"/>
  <c r="Y30" i="103"/>
  <c r="Y29" i="103"/>
  <c r="Y28" i="103"/>
  <c r="Y26" i="103"/>
  <c r="Y25" i="103"/>
  <c r="Y24" i="103"/>
  <c r="Y22" i="103"/>
  <c r="Y21" i="103"/>
  <c r="Y20" i="103"/>
  <c r="Y18" i="103"/>
  <c r="Y17" i="103"/>
  <c r="Y16" i="103"/>
  <c r="Y15" i="103"/>
  <c r="Y14" i="103"/>
  <c r="Y13" i="103"/>
  <c r="Y12" i="103"/>
  <c r="Y10" i="103"/>
  <c r="Y9" i="103"/>
  <c r="Y8" i="103"/>
  <c r="Y7" i="103"/>
  <c r="Y6" i="103"/>
  <c r="Y4" i="103"/>
  <c r="X31" i="103"/>
  <c r="W31" i="103"/>
  <c r="V31" i="103"/>
  <c r="U31" i="103"/>
  <c r="T31" i="103"/>
  <c r="S31" i="103"/>
  <c r="R31" i="103"/>
  <c r="Q31" i="103"/>
  <c r="P31" i="103"/>
  <c r="O31" i="103"/>
  <c r="N31" i="103"/>
  <c r="M31" i="103"/>
  <c r="L31" i="103"/>
  <c r="K31" i="103"/>
  <c r="J31" i="103"/>
  <c r="I31" i="103"/>
  <c r="H31" i="103"/>
  <c r="G31" i="103"/>
  <c r="F31" i="103"/>
  <c r="E31" i="103"/>
  <c r="D31" i="103"/>
  <c r="B3" i="103"/>
  <c r="G61" i="65"/>
  <c r="A61" i="65"/>
  <c r="A29" i="65"/>
  <c r="G60" i="65"/>
  <c r="A60" i="65"/>
  <c r="A28" i="65"/>
  <c r="G59" i="65"/>
  <c r="A59" i="65"/>
  <c r="A27" i="65"/>
  <c r="G57" i="65"/>
  <c r="A57" i="65"/>
  <c r="A25" i="65"/>
  <c r="G56" i="65"/>
  <c r="A56" i="65"/>
  <c r="A24" i="65"/>
  <c r="G55" i="65"/>
  <c r="A55" i="65"/>
  <c r="A23" i="65"/>
  <c r="G53" i="65"/>
  <c r="A53" i="65"/>
  <c r="A21" i="65"/>
  <c r="G52" i="65"/>
  <c r="A52" i="65"/>
  <c r="A20" i="65"/>
  <c r="G51" i="65"/>
  <c r="A51" i="65"/>
  <c r="A19" i="65"/>
  <c r="G49" i="65"/>
  <c r="A49" i="65"/>
  <c r="A17" i="65"/>
  <c r="G48" i="65"/>
  <c r="A48" i="65"/>
  <c r="A16" i="65"/>
  <c r="G47" i="65"/>
  <c r="A47" i="65"/>
  <c r="A15" i="65"/>
  <c r="G46" i="65"/>
  <c r="A46" i="65"/>
  <c r="A14" i="65"/>
  <c r="G45" i="65"/>
  <c r="A45" i="65"/>
  <c r="A13" i="65"/>
  <c r="G44" i="65"/>
  <c r="A44" i="65"/>
  <c r="A12" i="65"/>
  <c r="G43" i="65"/>
  <c r="A43" i="65"/>
  <c r="A11" i="65"/>
  <c r="G41" i="65"/>
  <c r="A41" i="65"/>
  <c r="A9" i="65"/>
  <c r="G40" i="65"/>
  <c r="A40" i="65"/>
  <c r="A8" i="65"/>
  <c r="G39" i="65"/>
  <c r="A39" i="65"/>
  <c r="A7" i="65"/>
  <c r="G38" i="65"/>
  <c r="A38" i="65"/>
  <c r="A6" i="65"/>
  <c r="G37" i="65"/>
  <c r="A37" i="65"/>
  <c r="A5" i="65"/>
  <c r="G36" i="65"/>
  <c r="A36" i="65"/>
  <c r="A4" i="65"/>
  <c r="G35" i="65"/>
  <c r="A35" i="65"/>
  <c r="A3" i="65"/>
  <c r="Y29" i="65"/>
  <c r="B29" i="65"/>
  <c r="Y28" i="65"/>
  <c r="B28" i="65"/>
  <c r="Y27" i="65"/>
  <c r="B27" i="65"/>
  <c r="B26" i="65"/>
  <c r="Y25" i="65"/>
  <c r="B25" i="65"/>
  <c r="Y24" i="65"/>
  <c r="B24" i="65"/>
  <c r="Y23" i="65"/>
  <c r="B23" i="65"/>
  <c r="B22" i="65"/>
  <c r="Y21" i="65"/>
  <c r="B21" i="65"/>
  <c r="Y20" i="65"/>
  <c r="B20" i="65"/>
  <c r="Y19" i="65"/>
  <c r="B19" i="65"/>
  <c r="B18" i="65"/>
  <c r="Y17" i="65"/>
  <c r="B17" i="65"/>
  <c r="Y16" i="65"/>
  <c r="B16" i="65"/>
  <c r="Y15" i="65"/>
  <c r="B15" i="65"/>
  <c r="Y14" i="65"/>
  <c r="B14" i="65"/>
  <c r="Y13" i="65"/>
  <c r="B13" i="65"/>
  <c r="Y12" i="65"/>
  <c r="B12" i="65"/>
  <c r="Y11" i="65"/>
  <c r="B11" i="65"/>
  <c r="B10" i="65"/>
  <c r="Y9" i="65"/>
  <c r="B9" i="65"/>
  <c r="Y8" i="65"/>
  <c r="B8" i="65"/>
  <c r="Y7" i="65"/>
  <c r="B7" i="65"/>
  <c r="Y6" i="65"/>
  <c r="B6" i="65"/>
  <c r="Y5" i="65"/>
  <c r="B5" i="65"/>
  <c r="Y4" i="65"/>
  <c r="B4" i="65"/>
  <c r="X30" i="65"/>
  <c r="W30" i="65"/>
  <c r="V30" i="65"/>
  <c r="U30" i="65"/>
  <c r="T30" i="65"/>
  <c r="S30" i="65"/>
  <c r="R30" i="65"/>
  <c r="Q30" i="65"/>
  <c r="P30" i="65"/>
  <c r="O30" i="65"/>
  <c r="N30" i="65"/>
  <c r="M30" i="65"/>
  <c r="L30" i="65"/>
  <c r="K30" i="65"/>
  <c r="J30" i="65"/>
  <c r="I30" i="65"/>
  <c r="H30" i="65"/>
  <c r="G30" i="65"/>
  <c r="F30" i="65"/>
  <c r="E30" i="65"/>
  <c r="D30" i="65"/>
  <c r="B3" i="65"/>
  <c r="G79" i="44"/>
  <c r="A79" i="44"/>
  <c r="A38" i="44"/>
  <c r="G78" i="44"/>
  <c r="A78" i="44"/>
  <c r="A37" i="44"/>
  <c r="G77" i="44"/>
  <c r="A77" i="44"/>
  <c r="A36" i="44"/>
  <c r="G75" i="44"/>
  <c r="A75" i="44"/>
  <c r="A34" i="44"/>
  <c r="G74" i="44"/>
  <c r="A74" i="44"/>
  <c r="A33" i="44"/>
  <c r="G73" i="44"/>
  <c r="A73" i="44"/>
  <c r="A32" i="44"/>
  <c r="G71" i="44"/>
  <c r="A71" i="44"/>
  <c r="A30" i="44"/>
  <c r="G70" i="44"/>
  <c r="A70" i="44"/>
  <c r="A29" i="44"/>
  <c r="G69" i="44"/>
  <c r="A69" i="44"/>
  <c r="A28" i="44"/>
  <c r="G67" i="44"/>
  <c r="A67" i="44"/>
  <c r="A26" i="44"/>
  <c r="G66" i="44"/>
  <c r="A66" i="44"/>
  <c r="A25" i="44"/>
  <c r="G65" i="44"/>
  <c r="A65" i="44"/>
  <c r="A24" i="44"/>
  <c r="G64" i="44"/>
  <c r="A64" i="44"/>
  <c r="A23" i="44"/>
  <c r="G63" i="44"/>
  <c r="A63" i="44"/>
  <c r="A22" i="44"/>
  <c r="G62" i="44"/>
  <c r="A62" i="44"/>
  <c r="A21" i="44"/>
  <c r="G61" i="44"/>
  <c r="A61" i="44"/>
  <c r="A20" i="44"/>
  <c r="G59" i="44"/>
  <c r="A59" i="44"/>
  <c r="A18" i="44"/>
  <c r="G58" i="44"/>
  <c r="A58" i="44"/>
  <c r="A17" i="44"/>
  <c r="G48" i="44"/>
  <c r="A48" i="44"/>
  <c r="A7" i="44"/>
  <c r="G47" i="44"/>
  <c r="A47" i="44"/>
  <c r="A6" i="44"/>
  <c r="A46" i="44"/>
  <c r="A5" i="44"/>
  <c r="G45" i="44"/>
  <c r="A45" i="44"/>
  <c r="A4" i="44"/>
  <c r="G44" i="44"/>
  <c r="A44" i="44"/>
  <c r="A3" i="44"/>
  <c r="Y38" i="44"/>
  <c r="B38" i="44"/>
  <c r="Y37" i="44"/>
  <c r="B37" i="44"/>
  <c r="Y36" i="44"/>
  <c r="B36" i="44"/>
  <c r="B35" i="44"/>
  <c r="Y34" i="44"/>
  <c r="B34" i="44"/>
  <c r="Y33" i="44"/>
  <c r="B33" i="44"/>
  <c r="Y32" i="44"/>
  <c r="B32" i="44"/>
  <c r="B31" i="44"/>
  <c r="Y30" i="44"/>
  <c r="B30" i="44"/>
  <c r="Y29" i="44"/>
  <c r="B29" i="44"/>
  <c r="Y28" i="44"/>
  <c r="B28" i="44"/>
  <c r="B27" i="44"/>
  <c r="Y26" i="44"/>
  <c r="B26" i="44"/>
  <c r="Y25" i="44"/>
  <c r="B25" i="44"/>
  <c r="Y24" i="44"/>
  <c r="B24" i="44"/>
  <c r="Y23" i="44"/>
  <c r="B23" i="44"/>
  <c r="Y22" i="44"/>
  <c r="B22" i="44"/>
  <c r="Y21" i="44"/>
  <c r="B21" i="44"/>
  <c r="Y20" i="44"/>
  <c r="B20" i="44"/>
  <c r="B19" i="44"/>
  <c r="Y7" i="44"/>
  <c r="Y6" i="44"/>
  <c r="Y5" i="44"/>
  <c r="Y4" i="44"/>
  <c r="X39" i="44"/>
  <c r="W39" i="44"/>
  <c r="V39" i="44"/>
  <c r="U39" i="44"/>
  <c r="T39" i="44"/>
  <c r="S39" i="44"/>
  <c r="R39" i="44"/>
  <c r="Q39" i="44"/>
  <c r="P39" i="44"/>
  <c r="O39" i="44"/>
  <c r="N39" i="44"/>
  <c r="M39" i="44"/>
  <c r="L39" i="44"/>
  <c r="K39" i="44"/>
  <c r="J39" i="44"/>
  <c r="I39" i="44"/>
  <c r="H39" i="44"/>
  <c r="G39" i="44"/>
  <c r="F39" i="44"/>
  <c r="E39" i="44"/>
  <c r="D39" i="44"/>
  <c r="G165" i="102"/>
  <c r="A165" i="102"/>
  <c r="G164" i="102"/>
  <c r="A164" i="102"/>
  <c r="G163" i="102"/>
  <c r="A163" i="102"/>
  <c r="G161" i="102"/>
  <c r="A161" i="102"/>
  <c r="G160" i="102"/>
  <c r="A160" i="102"/>
  <c r="G159" i="102"/>
  <c r="A159" i="102"/>
  <c r="G157" i="102"/>
  <c r="A157" i="102"/>
  <c r="A81" i="102"/>
  <c r="G156" i="102"/>
  <c r="A156" i="102"/>
  <c r="A80" i="102"/>
  <c r="G155" i="102"/>
  <c r="A155" i="102"/>
  <c r="A79" i="102"/>
  <c r="G153" i="102"/>
  <c r="A153" i="102"/>
  <c r="A77" i="102"/>
  <c r="G152" i="102"/>
  <c r="A152" i="102"/>
  <c r="A76" i="102"/>
  <c r="G151" i="102"/>
  <c r="A151" i="102"/>
  <c r="A75" i="102"/>
  <c r="G150" i="102"/>
  <c r="A150" i="102"/>
  <c r="G140" i="102"/>
  <c r="A140" i="102"/>
  <c r="A56" i="102"/>
  <c r="G139" i="102"/>
  <c r="A139" i="102"/>
  <c r="A55" i="102"/>
  <c r="G138" i="102"/>
  <c r="A138" i="102"/>
  <c r="A54" i="102"/>
  <c r="G136" i="102"/>
  <c r="G135" i="102"/>
  <c r="G109" i="102"/>
  <c r="G94" i="102"/>
  <c r="O10" i="102"/>
  <c r="Y10" i="102"/>
  <c r="G88" i="102"/>
  <c r="G87" i="102"/>
  <c r="A87" i="102"/>
  <c r="A3" i="102"/>
  <c r="W82" i="102"/>
  <c r="U82" i="102"/>
  <c r="S82" i="102"/>
  <c r="W59" i="2"/>
  <c r="Q82" i="102"/>
  <c r="U59" i="2"/>
  <c r="M82" i="102"/>
  <c r="Q59" i="2"/>
  <c r="K82" i="102"/>
  <c r="O59" i="2"/>
  <c r="I82" i="102"/>
  <c r="M59" i="2"/>
  <c r="G82" i="102"/>
  <c r="K59" i="2"/>
  <c r="E82" i="102"/>
  <c r="B3" i="102"/>
  <c r="G61" i="85"/>
  <c r="A61" i="85"/>
  <c r="A29" i="85"/>
  <c r="G60" i="85"/>
  <c r="A60" i="85"/>
  <c r="A28" i="85"/>
  <c r="G59" i="85"/>
  <c r="A59" i="85"/>
  <c r="A27" i="85"/>
  <c r="G57" i="85"/>
  <c r="A57" i="85"/>
  <c r="A25" i="85"/>
  <c r="G56" i="85"/>
  <c r="A56" i="85"/>
  <c r="A24" i="85"/>
  <c r="G55" i="85"/>
  <c r="A55" i="85"/>
  <c r="A23" i="85"/>
  <c r="G53" i="85"/>
  <c r="A53" i="85"/>
  <c r="A21" i="85"/>
  <c r="G52" i="85"/>
  <c r="A52" i="85"/>
  <c r="A20" i="85"/>
  <c r="G51" i="85"/>
  <c r="A51" i="85"/>
  <c r="A19" i="85"/>
  <c r="G49" i="85"/>
  <c r="A49" i="85"/>
  <c r="A17" i="85"/>
  <c r="G48" i="85"/>
  <c r="A48" i="85"/>
  <c r="A16" i="85"/>
  <c r="G47" i="85"/>
  <c r="A47" i="85"/>
  <c r="A15" i="85"/>
  <c r="G46" i="85"/>
  <c r="A46" i="85"/>
  <c r="A14" i="85"/>
  <c r="G45" i="85"/>
  <c r="A45" i="85"/>
  <c r="A13" i="85"/>
  <c r="G44" i="85"/>
  <c r="A44" i="85"/>
  <c r="A12" i="85"/>
  <c r="G43" i="85"/>
  <c r="A43" i="85"/>
  <c r="A11" i="85"/>
  <c r="G41" i="85"/>
  <c r="A41" i="85"/>
  <c r="A9" i="85"/>
  <c r="G40" i="85"/>
  <c r="A40" i="85"/>
  <c r="A8" i="85"/>
  <c r="G39" i="85"/>
  <c r="A39" i="85"/>
  <c r="A7" i="85"/>
  <c r="G38" i="85"/>
  <c r="A38" i="85"/>
  <c r="A6" i="85"/>
  <c r="G37" i="85"/>
  <c r="A37" i="85"/>
  <c r="A5" i="85"/>
  <c r="G36" i="85"/>
  <c r="A36" i="85"/>
  <c r="A4" i="85"/>
  <c r="G35" i="85"/>
  <c r="A35" i="85"/>
  <c r="A3" i="85"/>
  <c r="Y29" i="85"/>
  <c r="B29" i="85"/>
  <c r="Y28" i="85"/>
  <c r="B28" i="85"/>
  <c r="Y27" i="85"/>
  <c r="B27" i="85"/>
  <c r="B26" i="85"/>
  <c r="Y25" i="85"/>
  <c r="B25" i="85"/>
  <c r="Y24" i="85"/>
  <c r="B24" i="85"/>
  <c r="Y23" i="85"/>
  <c r="B23" i="85"/>
  <c r="B22" i="85"/>
  <c r="Y21" i="85"/>
  <c r="B21" i="85"/>
  <c r="Y20" i="85"/>
  <c r="B20" i="85"/>
  <c r="Y19" i="85"/>
  <c r="B19" i="85"/>
  <c r="B18" i="85"/>
  <c r="Y17" i="85"/>
  <c r="B17" i="85"/>
  <c r="Y16" i="85"/>
  <c r="B16" i="85"/>
  <c r="Y15" i="85"/>
  <c r="B15" i="85"/>
  <c r="Y14" i="85"/>
  <c r="B14" i="85"/>
  <c r="Y13" i="85"/>
  <c r="B13" i="85"/>
  <c r="Y12" i="85"/>
  <c r="B12" i="85"/>
  <c r="Y11" i="85"/>
  <c r="B11" i="85"/>
  <c r="B10" i="85"/>
  <c r="Y9" i="85"/>
  <c r="B9" i="85"/>
  <c r="Y8" i="85"/>
  <c r="B8" i="85"/>
  <c r="Y7" i="85"/>
  <c r="B7" i="85"/>
  <c r="Y6" i="85"/>
  <c r="B6" i="85"/>
  <c r="Y5" i="85"/>
  <c r="B5" i="85"/>
  <c r="Y4" i="85"/>
  <c r="B4" i="85"/>
  <c r="X30" i="85"/>
  <c r="W30" i="85"/>
  <c r="V30" i="85"/>
  <c r="U30" i="85"/>
  <c r="T30" i="85"/>
  <c r="S30" i="85"/>
  <c r="R30" i="85"/>
  <c r="Q30" i="85"/>
  <c r="P30" i="85"/>
  <c r="O30" i="85"/>
  <c r="N30" i="85"/>
  <c r="M30" i="85"/>
  <c r="L30" i="85"/>
  <c r="K30" i="85"/>
  <c r="J30" i="85"/>
  <c r="I30" i="85"/>
  <c r="H30" i="85"/>
  <c r="G30" i="85"/>
  <c r="F30" i="85"/>
  <c r="E30" i="85"/>
  <c r="D30" i="85"/>
  <c r="B3" i="85"/>
  <c r="G115" i="135"/>
  <c r="A115" i="135"/>
  <c r="A56" i="135"/>
  <c r="G114" i="135"/>
  <c r="A114" i="135"/>
  <c r="A55" i="135"/>
  <c r="G113" i="135"/>
  <c r="A113" i="135"/>
  <c r="A54" i="135"/>
  <c r="G111" i="135"/>
  <c r="A111" i="135"/>
  <c r="A52" i="135"/>
  <c r="G110" i="135"/>
  <c r="A110" i="135"/>
  <c r="A51" i="135"/>
  <c r="G109" i="135"/>
  <c r="A109" i="135"/>
  <c r="A50" i="135"/>
  <c r="G107" i="135"/>
  <c r="A107" i="135"/>
  <c r="A48" i="135"/>
  <c r="G106" i="135"/>
  <c r="A106" i="135"/>
  <c r="A47" i="135"/>
  <c r="G105" i="135"/>
  <c r="A105" i="135"/>
  <c r="A46" i="135"/>
  <c r="G103" i="135"/>
  <c r="A103" i="135"/>
  <c r="A44" i="135"/>
  <c r="G102" i="135"/>
  <c r="A102" i="135"/>
  <c r="A43" i="135"/>
  <c r="G101" i="135"/>
  <c r="A101" i="135"/>
  <c r="A42" i="135"/>
  <c r="G100" i="135"/>
  <c r="A100" i="135"/>
  <c r="A41" i="135"/>
  <c r="G99" i="135"/>
  <c r="A99" i="135"/>
  <c r="A40" i="135"/>
  <c r="G98" i="135"/>
  <c r="A98" i="135"/>
  <c r="A39" i="135"/>
  <c r="G97" i="135"/>
  <c r="A38" i="135"/>
  <c r="A68" i="135"/>
  <c r="A9" i="135"/>
  <c r="A67" i="135"/>
  <c r="A8" i="135"/>
  <c r="G62" i="135"/>
  <c r="A62" i="135"/>
  <c r="A3" i="135"/>
  <c r="Y56" i="135"/>
  <c r="B56" i="135"/>
  <c r="Y55" i="135"/>
  <c r="B55" i="135"/>
  <c r="Y54" i="135"/>
  <c r="B54" i="135"/>
  <c r="B53" i="135"/>
  <c r="Y52" i="135"/>
  <c r="B52" i="135"/>
  <c r="Y51" i="135"/>
  <c r="B51" i="135"/>
  <c r="Y50" i="135"/>
  <c r="B50" i="135"/>
  <c r="B49" i="135"/>
  <c r="Y48" i="135"/>
  <c r="B48" i="135"/>
  <c r="Y47" i="135"/>
  <c r="B47" i="135"/>
  <c r="Y46" i="135"/>
  <c r="B46" i="135"/>
  <c r="B45" i="135"/>
  <c r="Y44" i="135"/>
  <c r="B44" i="135"/>
  <c r="Y43" i="135"/>
  <c r="B43" i="135"/>
  <c r="Y42" i="135"/>
  <c r="B42" i="135"/>
  <c r="Y41" i="135"/>
  <c r="B41" i="135"/>
  <c r="Y40" i="135"/>
  <c r="B40" i="135"/>
  <c r="Y39" i="135"/>
  <c r="B39" i="135"/>
  <c r="Y38" i="135"/>
  <c r="B38" i="135"/>
  <c r="B37" i="135"/>
  <c r="Y12" i="135"/>
  <c r="Y11" i="135"/>
  <c r="Y10" i="135"/>
  <c r="Y9" i="135"/>
  <c r="B3" i="135"/>
  <c r="G61" i="55"/>
  <c r="A61" i="55"/>
  <c r="A29" i="55"/>
  <c r="G60" i="55"/>
  <c r="A60" i="55"/>
  <c r="A28" i="55"/>
  <c r="G59" i="55"/>
  <c r="A59" i="55"/>
  <c r="A27" i="55"/>
  <c r="G57" i="55"/>
  <c r="A57" i="55"/>
  <c r="A25" i="55"/>
  <c r="G56" i="55"/>
  <c r="A56" i="55"/>
  <c r="A24" i="55"/>
  <c r="G55" i="55"/>
  <c r="A55" i="55"/>
  <c r="A23" i="55"/>
  <c r="G53" i="55"/>
  <c r="A53" i="55"/>
  <c r="A21" i="55"/>
  <c r="G52" i="55"/>
  <c r="A52" i="55"/>
  <c r="A20" i="55"/>
  <c r="G51" i="55"/>
  <c r="A51" i="55"/>
  <c r="A19" i="55"/>
  <c r="G49" i="55"/>
  <c r="A49" i="55"/>
  <c r="A17" i="55"/>
  <c r="G48" i="55"/>
  <c r="A48" i="55"/>
  <c r="A16" i="55"/>
  <c r="G47" i="55"/>
  <c r="A47" i="55"/>
  <c r="A15" i="55"/>
  <c r="G46" i="55"/>
  <c r="A46" i="55"/>
  <c r="A14" i="55"/>
  <c r="G45" i="55"/>
  <c r="A45" i="55"/>
  <c r="A13" i="55"/>
  <c r="G44" i="55"/>
  <c r="A44" i="55"/>
  <c r="A12" i="55"/>
  <c r="G43" i="55"/>
  <c r="A43" i="55"/>
  <c r="A11" i="55"/>
  <c r="G41" i="55"/>
  <c r="A41" i="55"/>
  <c r="A9" i="55"/>
  <c r="G40" i="55"/>
  <c r="A40" i="55"/>
  <c r="A8" i="55"/>
  <c r="G39" i="55"/>
  <c r="A39" i="55"/>
  <c r="A7" i="55"/>
  <c r="G38" i="55"/>
  <c r="A38" i="55"/>
  <c r="A6" i="55"/>
  <c r="G37" i="55"/>
  <c r="A37" i="55"/>
  <c r="A5" i="55"/>
  <c r="G36" i="55"/>
  <c r="A36" i="55"/>
  <c r="A4" i="55"/>
  <c r="G35" i="55"/>
  <c r="A35" i="55"/>
  <c r="A3" i="55"/>
  <c r="Y29" i="55"/>
  <c r="B29" i="55"/>
  <c r="Y28" i="55"/>
  <c r="B28" i="55"/>
  <c r="Y27" i="55"/>
  <c r="B27" i="55"/>
  <c r="B26" i="55"/>
  <c r="Y25" i="55"/>
  <c r="B25" i="55"/>
  <c r="Y24" i="55"/>
  <c r="B24" i="55"/>
  <c r="Y23" i="55"/>
  <c r="B23" i="55"/>
  <c r="B22" i="55"/>
  <c r="Y21" i="55"/>
  <c r="B21" i="55"/>
  <c r="Y20" i="55"/>
  <c r="B20" i="55"/>
  <c r="Y19" i="55"/>
  <c r="B19" i="55"/>
  <c r="B18" i="55"/>
  <c r="Y17" i="55"/>
  <c r="B17" i="55"/>
  <c r="Y16" i="55"/>
  <c r="B16" i="55"/>
  <c r="Y15" i="55"/>
  <c r="B15" i="55"/>
  <c r="Y14" i="55"/>
  <c r="B14" i="55"/>
  <c r="Y13" i="55"/>
  <c r="B13" i="55"/>
  <c r="Y12" i="55"/>
  <c r="B12" i="55"/>
  <c r="Y11" i="55"/>
  <c r="B11" i="55"/>
  <c r="B10" i="55"/>
  <c r="Y9" i="55"/>
  <c r="B9" i="55"/>
  <c r="Y8" i="55"/>
  <c r="B8" i="55"/>
  <c r="Y7" i="55"/>
  <c r="B7" i="55"/>
  <c r="Y6" i="55"/>
  <c r="B6" i="55"/>
  <c r="Y5" i="55"/>
  <c r="B5" i="55"/>
  <c r="Y4" i="55"/>
  <c r="B4" i="55"/>
  <c r="X30" i="55"/>
  <c r="W30" i="55"/>
  <c r="V30" i="55"/>
  <c r="U30" i="55"/>
  <c r="T30" i="55"/>
  <c r="S30" i="55"/>
  <c r="R30" i="55"/>
  <c r="Q30" i="55"/>
  <c r="P30" i="55"/>
  <c r="O30" i="55"/>
  <c r="N30" i="55"/>
  <c r="M30" i="55"/>
  <c r="L30" i="55"/>
  <c r="K30" i="55"/>
  <c r="J30" i="55"/>
  <c r="I30" i="55"/>
  <c r="H30" i="55"/>
  <c r="G30" i="55"/>
  <c r="F30" i="55"/>
  <c r="E30" i="55"/>
  <c r="D30" i="55"/>
  <c r="B3" i="55"/>
  <c r="G61" i="46"/>
  <c r="A61" i="46"/>
  <c r="A29" i="46"/>
  <c r="G60" i="46"/>
  <c r="A60" i="46"/>
  <c r="A28" i="46"/>
  <c r="G59" i="46"/>
  <c r="A59" i="46"/>
  <c r="A27" i="46"/>
  <c r="G57" i="46"/>
  <c r="A57" i="46"/>
  <c r="A25" i="46"/>
  <c r="G56" i="46"/>
  <c r="A56" i="46"/>
  <c r="A24" i="46"/>
  <c r="G55" i="46"/>
  <c r="A55" i="46"/>
  <c r="A23" i="46"/>
  <c r="G53" i="46"/>
  <c r="A53" i="46"/>
  <c r="A21" i="46"/>
  <c r="G52" i="46"/>
  <c r="A52" i="46"/>
  <c r="A20" i="46"/>
  <c r="G51" i="46"/>
  <c r="A51" i="46"/>
  <c r="A19" i="46"/>
  <c r="G49" i="46"/>
  <c r="A49" i="46"/>
  <c r="A17" i="46"/>
  <c r="G48" i="46"/>
  <c r="A48" i="46"/>
  <c r="A16" i="46"/>
  <c r="G47" i="46"/>
  <c r="A47" i="46"/>
  <c r="A15" i="46"/>
  <c r="G46" i="46"/>
  <c r="A46" i="46"/>
  <c r="A14" i="46"/>
  <c r="G45" i="46"/>
  <c r="A45" i="46"/>
  <c r="A13" i="46"/>
  <c r="G44" i="46"/>
  <c r="A44" i="46"/>
  <c r="A12" i="46"/>
  <c r="G43" i="46"/>
  <c r="A43" i="46"/>
  <c r="A11" i="46"/>
  <c r="G41" i="46"/>
  <c r="A41" i="46"/>
  <c r="A9" i="46"/>
  <c r="G40" i="46"/>
  <c r="A40" i="46"/>
  <c r="A8" i="46"/>
  <c r="G39" i="46"/>
  <c r="A39" i="46"/>
  <c r="A7" i="46"/>
  <c r="G38" i="46"/>
  <c r="A38" i="46"/>
  <c r="A6" i="46"/>
  <c r="G37" i="46"/>
  <c r="A37" i="46"/>
  <c r="A5" i="46"/>
  <c r="G36" i="46"/>
  <c r="A36" i="46"/>
  <c r="A4" i="46"/>
  <c r="G35" i="46"/>
  <c r="A35" i="46"/>
  <c r="A3" i="46"/>
  <c r="Y29" i="46"/>
  <c r="B29" i="46"/>
  <c r="Y28" i="46"/>
  <c r="B28" i="46"/>
  <c r="Y27" i="46"/>
  <c r="B27" i="46"/>
  <c r="B26" i="46"/>
  <c r="Y25" i="46"/>
  <c r="B25" i="46"/>
  <c r="Y24" i="46"/>
  <c r="B24" i="46"/>
  <c r="Y23" i="46"/>
  <c r="B23" i="46"/>
  <c r="B22" i="46"/>
  <c r="Y21" i="46"/>
  <c r="B21" i="46"/>
  <c r="Y20" i="46"/>
  <c r="B20" i="46"/>
  <c r="Y19" i="46"/>
  <c r="B19" i="46"/>
  <c r="B18" i="46"/>
  <c r="Y17" i="46"/>
  <c r="B17" i="46"/>
  <c r="Y16" i="46"/>
  <c r="B16" i="46"/>
  <c r="Y15" i="46"/>
  <c r="B15" i="46"/>
  <c r="Y14" i="46"/>
  <c r="B14" i="46"/>
  <c r="Y13" i="46"/>
  <c r="B13" i="46"/>
  <c r="Y12" i="46"/>
  <c r="B12" i="46"/>
  <c r="Y11" i="46"/>
  <c r="B11" i="46"/>
  <c r="B10" i="46"/>
  <c r="Y9" i="46"/>
  <c r="B9" i="46"/>
  <c r="Y8" i="46"/>
  <c r="B8" i="46"/>
  <c r="Y7" i="46"/>
  <c r="B7" i="46"/>
  <c r="Y6" i="46"/>
  <c r="B6" i="46"/>
  <c r="Y5" i="46"/>
  <c r="B5" i="46"/>
  <c r="Y4" i="46"/>
  <c r="B4" i="46"/>
  <c r="X30" i="46"/>
  <c r="W30" i="46"/>
  <c r="V30" i="46"/>
  <c r="U30" i="46"/>
  <c r="T30" i="46"/>
  <c r="X55" i="2"/>
  <c r="S30" i="46"/>
  <c r="W55" i="2"/>
  <c r="R30" i="46"/>
  <c r="V55" i="2"/>
  <c r="Q30" i="46"/>
  <c r="U55" i="2"/>
  <c r="P30" i="46"/>
  <c r="T55" i="2"/>
  <c r="O30" i="46"/>
  <c r="S55" i="2"/>
  <c r="N30" i="46"/>
  <c r="R55" i="2"/>
  <c r="M30" i="46"/>
  <c r="Q55" i="2"/>
  <c r="L30" i="46"/>
  <c r="K30" i="46"/>
  <c r="J30" i="46"/>
  <c r="N55" i="2"/>
  <c r="I30" i="46"/>
  <c r="M55" i="2"/>
  <c r="H30" i="46"/>
  <c r="L55" i="2"/>
  <c r="G30" i="46"/>
  <c r="K55" i="2"/>
  <c r="F30" i="46"/>
  <c r="J55" i="2"/>
  <c r="E30" i="46"/>
  <c r="D30" i="46"/>
  <c r="H55" i="2"/>
  <c r="B3" i="46"/>
  <c r="G61" i="45"/>
  <c r="A61" i="45"/>
  <c r="A29" i="45"/>
  <c r="G60" i="45"/>
  <c r="A60" i="45"/>
  <c r="A28" i="45"/>
  <c r="G59" i="45"/>
  <c r="A59" i="45"/>
  <c r="A27" i="45"/>
  <c r="G57" i="45"/>
  <c r="A57" i="45"/>
  <c r="A25" i="45"/>
  <c r="G56" i="45"/>
  <c r="A56" i="45"/>
  <c r="A24" i="45"/>
  <c r="G55" i="45"/>
  <c r="A55" i="45"/>
  <c r="A23" i="45"/>
  <c r="G53" i="45"/>
  <c r="A53" i="45"/>
  <c r="A21" i="45"/>
  <c r="G52" i="45"/>
  <c r="A52" i="45"/>
  <c r="A20" i="45"/>
  <c r="G51" i="45"/>
  <c r="A51" i="45"/>
  <c r="A19" i="45"/>
  <c r="G49" i="45"/>
  <c r="A49" i="45"/>
  <c r="A17" i="45"/>
  <c r="G48" i="45"/>
  <c r="A48" i="45"/>
  <c r="A16" i="45"/>
  <c r="G47" i="45"/>
  <c r="A47" i="45"/>
  <c r="A15" i="45"/>
  <c r="G46" i="45"/>
  <c r="A46" i="45"/>
  <c r="A14" i="45"/>
  <c r="G45" i="45"/>
  <c r="A45" i="45"/>
  <c r="A13" i="45"/>
  <c r="G44" i="45"/>
  <c r="A44" i="45"/>
  <c r="A12" i="45"/>
  <c r="G43" i="45"/>
  <c r="A43" i="45"/>
  <c r="A11" i="45"/>
  <c r="G41" i="45"/>
  <c r="A41" i="45"/>
  <c r="A9" i="45"/>
  <c r="G40" i="45"/>
  <c r="A40" i="45"/>
  <c r="A8" i="45"/>
  <c r="G39" i="45"/>
  <c r="A39" i="45"/>
  <c r="A7" i="45"/>
  <c r="G38" i="45"/>
  <c r="A38" i="45"/>
  <c r="A6" i="45"/>
  <c r="G37" i="45"/>
  <c r="A37" i="45"/>
  <c r="A5" i="45"/>
  <c r="G36" i="45"/>
  <c r="A36" i="45"/>
  <c r="A4" i="45"/>
  <c r="G35" i="45"/>
  <c r="A35" i="45"/>
  <c r="A3" i="45"/>
  <c r="Y29" i="45"/>
  <c r="B29" i="45"/>
  <c r="Y28" i="45"/>
  <c r="B28" i="45"/>
  <c r="Y27" i="45"/>
  <c r="B27" i="45"/>
  <c r="B26" i="45"/>
  <c r="Y25" i="45"/>
  <c r="B25" i="45"/>
  <c r="Y24" i="45"/>
  <c r="B24" i="45"/>
  <c r="Y23" i="45"/>
  <c r="B23" i="45"/>
  <c r="B22" i="45"/>
  <c r="Y21" i="45"/>
  <c r="B21" i="45"/>
  <c r="Y20" i="45"/>
  <c r="B20" i="45"/>
  <c r="Y19" i="45"/>
  <c r="B19" i="45"/>
  <c r="B18" i="45"/>
  <c r="Y17" i="45"/>
  <c r="B17" i="45"/>
  <c r="Y16" i="45"/>
  <c r="B16" i="45"/>
  <c r="Y15" i="45"/>
  <c r="B15" i="45"/>
  <c r="Y14" i="45"/>
  <c r="B14" i="45"/>
  <c r="Y13" i="45"/>
  <c r="B13" i="45"/>
  <c r="Y12" i="45"/>
  <c r="B12" i="45"/>
  <c r="Y11" i="45"/>
  <c r="B11" i="45"/>
  <c r="B10" i="45"/>
  <c r="Y9" i="45"/>
  <c r="B9" i="45"/>
  <c r="Y8" i="45"/>
  <c r="B8" i="45"/>
  <c r="Y7" i="45"/>
  <c r="B7" i="45"/>
  <c r="Y6" i="45"/>
  <c r="B6" i="45"/>
  <c r="Y5" i="45"/>
  <c r="B5" i="45"/>
  <c r="Y4" i="45"/>
  <c r="B4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E30" i="45"/>
  <c r="D30" i="45"/>
  <c r="B3" i="45"/>
  <c r="G61" i="54"/>
  <c r="A61" i="54"/>
  <c r="A29" i="54"/>
  <c r="G60" i="54"/>
  <c r="A60" i="54"/>
  <c r="A28" i="54"/>
  <c r="G59" i="54"/>
  <c r="A59" i="54"/>
  <c r="A27" i="54"/>
  <c r="G57" i="54"/>
  <c r="A57" i="54"/>
  <c r="A25" i="54"/>
  <c r="G56" i="54"/>
  <c r="A56" i="54"/>
  <c r="A24" i="54"/>
  <c r="G55" i="54"/>
  <c r="A55" i="54"/>
  <c r="A23" i="54"/>
  <c r="G53" i="54"/>
  <c r="A53" i="54"/>
  <c r="A21" i="54"/>
  <c r="G52" i="54"/>
  <c r="A52" i="54"/>
  <c r="A20" i="54"/>
  <c r="G51" i="54"/>
  <c r="A51" i="54"/>
  <c r="A19" i="54"/>
  <c r="G49" i="54"/>
  <c r="A49" i="54"/>
  <c r="A17" i="54"/>
  <c r="G48" i="54"/>
  <c r="A48" i="54"/>
  <c r="A16" i="54"/>
  <c r="G47" i="54"/>
  <c r="A47" i="54"/>
  <c r="A15" i="54"/>
  <c r="G46" i="54"/>
  <c r="A46" i="54"/>
  <c r="A14" i="54"/>
  <c r="G45" i="54"/>
  <c r="A45" i="54"/>
  <c r="A13" i="54"/>
  <c r="G44" i="54"/>
  <c r="A44" i="54"/>
  <c r="A12" i="54"/>
  <c r="G43" i="54"/>
  <c r="A43" i="54"/>
  <c r="A11" i="54"/>
  <c r="G41" i="54"/>
  <c r="A41" i="54"/>
  <c r="A9" i="54"/>
  <c r="G40" i="54"/>
  <c r="A40" i="54"/>
  <c r="A8" i="54"/>
  <c r="G39" i="54"/>
  <c r="A39" i="54"/>
  <c r="A7" i="54"/>
  <c r="G38" i="54"/>
  <c r="A38" i="54"/>
  <c r="A6" i="54"/>
  <c r="G37" i="54"/>
  <c r="A37" i="54"/>
  <c r="A5" i="54"/>
  <c r="G36" i="54"/>
  <c r="A36" i="54"/>
  <c r="A4" i="54"/>
  <c r="G35" i="54"/>
  <c r="A35" i="54"/>
  <c r="A3" i="54"/>
  <c r="Y29" i="54"/>
  <c r="B29" i="54"/>
  <c r="Y28" i="54"/>
  <c r="B28" i="54"/>
  <c r="Y27" i="54"/>
  <c r="B27" i="54"/>
  <c r="B26" i="54"/>
  <c r="Y25" i="54"/>
  <c r="B25" i="54"/>
  <c r="Y24" i="54"/>
  <c r="B24" i="54"/>
  <c r="Y23" i="54"/>
  <c r="B23" i="54"/>
  <c r="B22" i="54"/>
  <c r="Y21" i="54"/>
  <c r="B21" i="54"/>
  <c r="Y20" i="54"/>
  <c r="B20" i="54"/>
  <c r="Y19" i="54"/>
  <c r="B19" i="54"/>
  <c r="B18" i="54"/>
  <c r="Y17" i="54"/>
  <c r="B17" i="54"/>
  <c r="Y16" i="54"/>
  <c r="B16" i="54"/>
  <c r="Y15" i="54"/>
  <c r="B15" i="54"/>
  <c r="Y14" i="54"/>
  <c r="B14" i="54"/>
  <c r="Y13" i="54"/>
  <c r="B13" i="54"/>
  <c r="Y12" i="54"/>
  <c r="B12" i="54"/>
  <c r="Y11" i="54"/>
  <c r="B11" i="54"/>
  <c r="B10" i="54"/>
  <c r="Y9" i="54"/>
  <c r="B9" i="54"/>
  <c r="Y8" i="54"/>
  <c r="B8" i="54"/>
  <c r="Y7" i="54"/>
  <c r="B7" i="54"/>
  <c r="Y6" i="54"/>
  <c r="B6" i="54"/>
  <c r="Y5" i="54"/>
  <c r="B5" i="54"/>
  <c r="Y4" i="54"/>
  <c r="B4" i="54"/>
  <c r="X30" i="54"/>
  <c r="W30" i="54"/>
  <c r="V30" i="54"/>
  <c r="U30" i="54"/>
  <c r="T30" i="54"/>
  <c r="S30" i="54"/>
  <c r="R30" i="54"/>
  <c r="Q30" i="54"/>
  <c r="P30" i="54"/>
  <c r="O30" i="54"/>
  <c r="N30" i="54"/>
  <c r="M30" i="54"/>
  <c r="L30" i="54"/>
  <c r="K30" i="54"/>
  <c r="J30" i="54"/>
  <c r="I30" i="54"/>
  <c r="H30" i="54"/>
  <c r="G30" i="54"/>
  <c r="F30" i="54"/>
  <c r="E30" i="54"/>
  <c r="D30" i="54"/>
  <c r="B3" i="54"/>
  <c r="G61" i="134"/>
  <c r="A61" i="134"/>
  <c r="A29" i="134"/>
  <c r="G60" i="134"/>
  <c r="A60" i="134"/>
  <c r="A28" i="134"/>
  <c r="G59" i="134"/>
  <c r="A59" i="134"/>
  <c r="A27" i="134"/>
  <c r="G57" i="134"/>
  <c r="A57" i="134"/>
  <c r="A25" i="134"/>
  <c r="G56" i="134"/>
  <c r="A56" i="134"/>
  <c r="A24" i="134"/>
  <c r="G55" i="134"/>
  <c r="A55" i="134"/>
  <c r="A23" i="134"/>
  <c r="G53" i="134"/>
  <c r="A53" i="134"/>
  <c r="A21" i="134"/>
  <c r="G52" i="134"/>
  <c r="A52" i="134"/>
  <c r="A20" i="134"/>
  <c r="G51" i="134"/>
  <c r="A51" i="134"/>
  <c r="A19" i="134"/>
  <c r="G49" i="134"/>
  <c r="A49" i="134"/>
  <c r="A17" i="134"/>
  <c r="G48" i="134"/>
  <c r="A48" i="134"/>
  <c r="A16" i="134"/>
  <c r="G47" i="134"/>
  <c r="A47" i="134"/>
  <c r="A15" i="134"/>
  <c r="G46" i="134"/>
  <c r="A46" i="134"/>
  <c r="A14" i="134"/>
  <c r="G45" i="134"/>
  <c r="A45" i="134"/>
  <c r="A13" i="134"/>
  <c r="G44" i="134"/>
  <c r="A44" i="134"/>
  <c r="A12" i="134"/>
  <c r="G43" i="134"/>
  <c r="A43" i="134"/>
  <c r="A11" i="134"/>
  <c r="G41" i="134"/>
  <c r="A41" i="134"/>
  <c r="A9" i="134"/>
  <c r="G40" i="134"/>
  <c r="A40" i="134"/>
  <c r="A8" i="134"/>
  <c r="G39" i="134"/>
  <c r="A39" i="134"/>
  <c r="A7" i="134"/>
  <c r="G38" i="134"/>
  <c r="A38" i="134"/>
  <c r="A6" i="134"/>
  <c r="G37" i="134"/>
  <c r="A37" i="134"/>
  <c r="A5" i="134"/>
  <c r="G36" i="134"/>
  <c r="A36" i="134"/>
  <c r="A4" i="134"/>
  <c r="G35" i="134"/>
  <c r="A35" i="134"/>
  <c r="A3" i="134"/>
  <c r="Y29" i="134"/>
  <c r="B29" i="134"/>
  <c r="Y28" i="134"/>
  <c r="B28" i="134"/>
  <c r="Y27" i="134"/>
  <c r="B27" i="134"/>
  <c r="B26" i="134"/>
  <c r="Y25" i="134"/>
  <c r="B25" i="134"/>
  <c r="Y24" i="134"/>
  <c r="B24" i="134"/>
  <c r="Y23" i="134"/>
  <c r="B23" i="134"/>
  <c r="B22" i="134"/>
  <c r="Y21" i="134"/>
  <c r="B21" i="134"/>
  <c r="Y20" i="134"/>
  <c r="B20" i="134"/>
  <c r="Y19" i="134"/>
  <c r="B19" i="134"/>
  <c r="B18" i="134"/>
  <c r="Y17" i="134"/>
  <c r="B17" i="134"/>
  <c r="Y16" i="134"/>
  <c r="B16" i="134"/>
  <c r="Y15" i="134"/>
  <c r="B15" i="134"/>
  <c r="Y14" i="134"/>
  <c r="B14" i="134"/>
  <c r="Y13" i="134"/>
  <c r="B13" i="134"/>
  <c r="Y12" i="134"/>
  <c r="B12" i="134"/>
  <c r="Y11" i="134"/>
  <c r="B11" i="134"/>
  <c r="B10" i="134"/>
  <c r="Y9" i="134"/>
  <c r="B9" i="134"/>
  <c r="Y8" i="134"/>
  <c r="B8" i="134"/>
  <c r="Y7" i="134"/>
  <c r="B7" i="134"/>
  <c r="Y6" i="134"/>
  <c r="B6" i="134"/>
  <c r="Y5" i="134"/>
  <c r="B5" i="134"/>
  <c r="Y4" i="134"/>
  <c r="B4" i="134"/>
  <c r="X30" i="134"/>
  <c r="W30" i="134"/>
  <c r="V30" i="134"/>
  <c r="U30" i="134"/>
  <c r="T30" i="134"/>
  <c r="S30" i="134"/>
  <c r="R30" i="134"/>
  <c r="Q30" i="134"/>
  <c r="P30" i="134"/>
  <c r="O30" i="134"/>
  <c r="N30" i="134"/>
  <c r="M30" i="134"/>
  <c r="L30" i="134"/>
  <c r="K30" i="134"/>
  <c r="J30" i="134"/>
  <c r="I30" i="134"/>
  <c r="H30" i="134"/>
  <c r="G30" i="134"/>
  <c r="F30" i="134"/>
  <c r="E30" i="134"/>
  <c r="D30" i="134"/>
  <c r="B3" i="134"/>
  <c r="G61" i="133"/>
  <c r="A61" i="133"/>
  <c r="A29" i="133"/>
  <c r="G60" i="133"/>
  <c r="A60" i="133"/>
  <c r="A28" i="133"/>
  <c r="G59" i="133"/>
  <c r="A59" i="133"/>
  <c r="A27" i="133"/>
  <c r="G57" i="133"/>
  <c r="A57" i="133"/>
  <c r="A25" i="133"/>
  <c r="G56" i="133"/>
  <c r="A56" i="133"/>
  <c r="A24" i="133"/>
  <c r="G55" i="133"/>
  <c r="A55" i="133"/>
  <c r="A23" i="133"/>
  <c r="G53" i="133"/>
  <c r="A53" i="133"/>
  <c r="A21" i="133"/>
  <c r="G52" i="133"/>
  <c r="A52" i="133"/>
  <c r="A20" i="133"/>
  <c r="G51" i="133"/>
  <c r="A51" i="133"/>
  <c r="A19" i="133"/>
  <c r="G49" i="133"/>
  <c r="A49" i="133"/>
  <c r="A17" i="133"/>
  <c r="G48" i="133"/>
  <c r="A48" i="133"/>
  <c r="A16" i="133"/>
  <c r="G47" i="133"/>
  <c r="A47" i="133"/>
  <c r="A15" i="133"/>
  <c r="G46" i="133"/>
  <c r="A46" i="133"/>
  <c r="A14" i="133"/>
  <c r="G45" i="133"/>
  <c r="A45" i="133"/>
  <c r="A13" i="133"/>
  <c r="G44" i="133"/>
  <c r="A44" i="133"/>
  <c r="A12" i="133"/>
  <c r="G43" i="133"/>
  <c r="A43" i="133"/>
  <c r="A11" i="133"/>
  <c r="G41" i="133"/>
  <c r="A41" i="133"/>
  <c r="A9" i="133"/>
  <c r="G40" i="133"/>
  <c r="A40" i="133"/>
  <c r="A8" i="133"/>
  <c r="G39" i="133"/>
  <c r="A39" i="133"/>
  <c r="A7" i="133"/>
  <c r="G38" i="133"/>
  <c r="A38" i="133"/>
  <c r="A6" i="133"/>
  <c r="G37" i="133"/>
  <c r="A37" i="133"/>
  <c r="A5" i="133"/>
  <c r="G36" i="133"/>
  <c r="A36" i="133"/>
  <c r="A4" i="133"/>
  <c r="G35" i="133"/>
  <c r="A35" i="133"/>
  <c r="A3" i="133"/>
  <c r="Y29" i="133"/>
  <c r="B29" i="133"/>
  <c r="Y28" i="133"/>
  <c r="B28" i="133"/>
  <c r="Y27" i="133"/>
  <c r="B27" i="133"/>
  <c r="B26" i="133"/>
  <c r="Y25" i="133"/>
  <c r="B25" i="133"/>
  <c r="Y24" i="133"/>
  <c r="B24" i="133"/>
  <c r="Y23" i="133"/>
  <c r="B23" i="133"/>
  <c r="B22" i="133"/>
  <c r="Y21" i="133"/>
  <c r="B21" i="133"/>
  <c r="Y20" i="133"/>
  <c r="B20" i="133"/>
  <c r="Y19" i="133"/>
  <c r="B19" i="133"/>
  <c r="B18" i="133"/>
  <c r="Y17" i="133"/>
  <c r="B17" i="133"/>
  <c r="Y16" i="133"/>
  <c r="B16" i="133"/>
  <c r="Y15" i="133"/>
  <c r="B15" i="133"/>
  <c r="Y14" i="133"/>
  <c r="B14" i="133"/>
  <c r="Y13" i="133"/>
  <c r="B13" i="133"/>
  <c r="Y12" i="133"/>
  <c r="B12" i="133"/>
  <c r="Y11" i="133"/>
  <c r="B11" i="133"/>
  <c r="B10" i="133"/>
  <c r="Y9" i="133"/>
  <c r="B9" i="133"/>
  <c r="Y8" i="133"/>
  <c r="B8" i="133"/>
  <c r="Y7" i="133"/>
  <c r="B7" i="133"/>
  <c r="Y6" i="133"/>
  <c r="B6" i="133"/>
  <c r="Y5" i="133"/>
  <c r="B5" i="133"/>
  <c r="Y4" i="133"/>
  <c r="B4" i="133"/>
  <c r="X30" i="133"/>
  <c r="W30" i="133"/>
  <c r="V30" i="133"/>
  <c r="U30" i="133"/>
  <c r="T30" i="133"/>
  <c r="S30" i="133"/>
  <c r="R30" i="133"/>
  <c r="Q30" i="133"/>
  <c r="P30" i="133"/>
  <c r="O30" i="133"/>
  <c r="N30" i="133"/>
  <c r="M30" i="133"/>
  <c r="L30" i="133"/>
  <c r="K30" i="133"/>
  <c r="J30" i="133"/>
  <c r="I30" i="133"/>
  <c r="H30" i="133"/>
  <c r="G30" i="133"/>
  <c r="F30" i="133"/>
  <c r="E30" i="133"/>
  <c r="D30" i="133"/>
  <c r="B3" i="133"/>
  <c r="G61" i="84"/>
  <c r="A61" i="84"/>
  <c r="A29" i="84"/>
  <c r="G60" i="84"/>
  <c r="A60" i="84"/>
  <c r="A28" i="84"/>
  <c r="G59" i="84"/>
  <c r="A59" i="84"/>
  <c r="A27" i="84"/>
  <c r="G57" i="84"/>
  <c r="A57" i="84"/>
  <c r="A25" i="84"/>
  <c r="G56" i="84"/>
  <c r="A56" i="84"/>
  <c r="A24" i="84"/>
  <c r="G55" i="84"/>
  <c r="A55" i="84"/>
  <c r="A23" i="84"/>
  <c r="G53" i="84"/>
  <c r="A53" i="84"/>
  <c r="A21" i="84"/>
  <c r="G52" i="84"/>
  <c r="A52" i="84"/>
  <c r="A20" i="84"/>
  <c r="G51" i="84"/>
  <c r="A51" i="84"/>
  <c r="A19" i="84"/>
  <c r="G49" i="84"/>
  <c r="A49" i="84"/>
  <c r="A17" i="84"/>
  <c r="G48" i="84"/>
  <c r="A48" i="84"/>
  <c r="A16" i="84"/>
  <c r="G47" i="84"/>
  <c r="A47" i="84"/>
  <c r="A15" i="84"/>
  <c r="G46" i="84"/>
  <c r="A46" i="84"/>
  <c r="A14" i="84"/>
  <c r="G45" i="84"/>
  <c r="A45" i="84"/>
  <c r="A13" i="84"/>
  <c r="G44" i="84"/>
  <c r="A44" i="84"/>
  <c r="A12" i="84"/>
  <c r="G43" i="84"/>
  <c r="A43" i="84"/>
  <c r="A11" i="84"/>
  <c r="G41" i="84"/>
  <c r="A41" i="84"/>
  <c r="A9" i="84"/>
  <c r="G40" i="84"/>
  <c r="A40" i="84"/>
  <c r="A8" i="84"/>
  <c r="G39" i="84"/>
  <c r="A39" i="84"/>
  <c r="A7" i="84"/>
  <c r="G38" i="84"/>
  <c r="A38" i="84"/>
  <c r="A6" i="84"/>
  <c r="G37" i="84"/>
  <c r="A37" i="84"/>
  <c r="A5" i="84"/>
  <c r="G36" i="84"/>
  <c r="A36" i="84"/>
  <c r="A4" i="84"/>
  <c r="G35" i="84"/>
  <c r="A35" i="84"/>
  <c r="A3" i="84"/>
  <c r="Y29" i="84"/>
  <c r="B29" i="84"/>
  <c r="Y28" i="84"/>
  <c r="B28" i="84"/>
  <c r="Y27" i="84"/>
  <c r="B27" i="84"/>
  <c r="B26" i="84"/>
  <c r="Y25" i="84"/>
  <c r="B25" i="84"/>
  <c r="Y24" i="84"/>
  <c r="B24" i="84"/>
  <c r="Y23" i="84"/>
  <c r="B23" i="84"/>
  <c r="B22" i="84"/>
  <c r="Y21" i="84"/>
  <c r="B21" i="84"/>
  <c r="Y20" i="84"/>
  <c r="B20" i="84"/>
  <c r="Y19" i="84"/>
  <c r="B19" i="84"/>
  <c r="B18" i="84"/>
  <c r="Y17" i="84"/>
  <c r="B17" i="84"/>
  <c r="Y16" i="84"/>
  <c r="B16" i="84"/>
  <c r="Y15" i="84"/>
  <c r="B15" i="84"/>
  <c r="Y14" i="84"/>
  <c r="B14" i="84"/>
  <c r="Y13" i="84"/>
  <c r="B13" i="84"/>
  <c r="Y12" i="84"/>
  <c r="B12" i="84"/>
  <c r="Y11" i="84"/>
  <c r="B11" i="84"/>
  <c r="B10" i="84"/>
  <c r="Y9" i="84"/>
  <c r="B9" i="84"/>
  <c r="Y8" i="84"/>
  <c r="B8" i="84"/>
  <c r="Y7" i="84"/>
  <c r="B7" i="84"/>
  <c r="Y6" i="84"/>
  <c r="B6" i="84"/>
  <c r="Y5" i="84"/>
  <c r="B5" i="84"/>
  <c r="Y4" i="84"/>
  <c r="B4" i="84"/>
  <c r="X30" i="84"/>
  <c r="W30" i="84"/>
  <c r="V30" i="84"/>
  <c r="U30" i="84"/>
  <c r="T30" i="84"/>
  <c r="S30" i="84"/>
  <c r="R30" i="84"/>
  <c r="Q30" i="84"/>
  <c r="P30" i="84"/>
  <c r="O30" i="84"/>
  <c r="N30" i="84"/>
  <c r="M30" i="84"/>
  <c r="L30" i="84"/>
  <c r="K30" i="84"/>
  <c r="J30" i="84"/>
  <c r="I30" i="84"/>
  <c r="H30" i="84"/>
  <c r="G30" i="84"/>
  <c r="F30" i="84"/>
  <c r="E30" i="84"/>
  <c r="D30" i="84"/>
  <c r="B3" i="84"/>
  <c r="G70" i="83"/>
  <c r="A70" i="83"/>
  <c r="A29" i="83"/>
  <c r="G69" i="83"/>
  <c r="A69" i="83"/>
  <c r="A28" i="83"/>
  <c r="G68" i="83"/>
  <c r="A68" i="83"/>
  <c r="A27" i="83"/>
  <c r="G66" i="83"/>
  <c r="A66" i="83"/>
  <c r="A25" i="83"/>
  <c r="G65" i="83"/>
  <c r="A65" i="83"/>
  <c r="A24" i="83"/>
  <c r="G64" i="83"/>
  <c r="A64" i="83"/>
  <c r="A23" i="83"/>
  <c r="G62" i="83"/>
  <c r="A62" i="83"/>
  <c r="A21" i="83"/>
  <c r="G61" i="83"/>
  <c r="A61" i="83"/>
  <c r="A20" i="83"/>
  <c r="G60" i="83"/>
  <c r="A60" i="83"/>
  <c r="A19" i="83"/>
  <c r="G58" i="83"/>
  <c r="A58" i="83"/>
  <c r="A17" i="83"/>
  <c r="G57" i="83"/>
  <c r="A57" i="83"/>
  <c r="A16" i="83"/>
  <c r="G56" i="83"/>
  <c r="A56" i="83"/>
  <c r="A15" i="83"/>
  <c r="G55" i="83"/>
  <c r="A55" i="83"/>
  <c r="A14" i="83"/>
  <c r="G54" i="83"/>
  <c r="A54" i="83"/>
  <c r="A13" i="83"/>
  <c r="G53" i="83"/>
  <c r="A53" i="83"/>
  <c r="A12" i="83"/>
  <c r="G52" i="83"/>
  <c r="A52" i="83"/>
  <c r="A11" i="83"/>
  <c r="G50" i="83"/>
  <c r="A50" i="83"/>
  <c r="A9" i="83"/>
  <c r="G48" i="83"/>
  <c r="A48" i="83"/>
  <c r="A8" i="83"/>
  <c r="G47" i="83"/>
  <c r="A47" i="83"/>
  <c r="A7" i="83"/>
  <c r="A6" i="83"/>
  <c r="G37" i="83"/>
  <c r="A37" i="83"/>
  <c r="A5" i="83"/>
  <c r="G36" i="83"/>
  <c r="A36" i="83"/>
  <c r="A4" i="83"/>
  <c r="G35" i="83"/>
  <c r="A35" i="83"/>
  <c r="A3" i="83"/>
  <c r="Y29" i="83"/>
  <c r="B29" i="83"/>
  <c r="Y28" i="83"/>
  <c r="B28" i="83"/>
  <c r="Y27" i="83"/>
  <c r="B27" i="83"/>
  <c r="B26" i="83"/>
  <c r="Y25" i="83"/>
  <c r="B25" i="83"/>
  <c r="Y24" i="83"/>
  <c r="B24" i="83"/>
  <c r="Y23" i="83"/>
  <c r="B23" i="83"/>
  <c r="B22" i="83"/>
  <c r="Y21" i="83"/>
  <c r="B21" i="83"/>
  <c r="Y20" i="83"/>
  <c r="B20" i="83"/>
  <c r="Y19" i="83"/>
  <c r="B19" i="83"/>
  <c r="B18" i="83"/>
  <c r="Y17" i="83"/>
  <c r="B17" i="83"/>
  <c r="Y16" i="83"/>
  <c r="B16" i="83"/>
  <c r="Y15" i="83"/>
  <c r="B15" i="83"/>
  <c r="Y14" i="83"/>
  <c r="B14" i="83"/>
  <c r="Y13" i="83"/>
  <c r="B13" i="83"/>
  <c r="Y12" i="83"/>
  <c r="B12" i="83"/>
  <c r="Y11" i="83"/>
  <c r="B11" i="83"/>
  <c r="B10" i="83"/>
  <c r="Y9" i="83"/>
  <c r="B9" i="83"/>
  <c r="Y8" i="83"/>
  <c r="B8" i="83"/>
  <c r="Y7" i="83"/>
  <c r="B7" i="83"/>
  <c r="Y6" i="83"/>
  <c r="B6" i="83"/>
  <c r="Y5" i="83"/>
  <c r="B5" i="83"/>
  <c r="Y4" i="83"/>
  <c r="B4" i="83"/>
  <c r="X30" i="83"/>
  <c r="W30" i="83"/>
  <c r="V30" i="83"/>
  <c r="U30" i="83"/>
  <c r="T30" i="83"/>
  <c r="S30" i="83"/>
  <c r="R30" i="83"/>
  <c r="Q30" i="83"/>
  <c r="P30" i="83"/>
  <c r="O30" i="83"/>
  <c r="N30" i="83"/>
  <c r="M30" i="83"/>
  <c r="L30" i="83"/>
  <c r="K30" i="83"/>
  <c r="J30" i="83"/>
  <c r="I30" i="83"/>
  <c r="H30" i="83"/>
  <c r="G30" i="83"/>
  <c r="F30" i="83"/>
  <c r="E30" i="83"/>
  <c r="D30" i="83"/>
  <c r="B3" i="83"/>
  <c r="G61" i="73"/>
  <c r="A61" i="73"/>
  <c r="A29" i="73"/>
  <c r="G60" i="73"/>
  <c r="A60" i="73"/>
  <c r="A28" i="73"/>
  <c r="G59" i="73"/>
  <c r="A59" i="73"/>
  <c r="A27" i="73"/>
  <c r="G57" i="73"/>
  <c r="A57" i="73"/>
  <c r="A25" i="73"/>
  <c r="G56" i="73"/>
  <c r="A56" i="73"/>
  <c r="A24" i="73"/>
  <c r="G55" i="73"/>
  <c r="A55" i="73"/>
  <c r="A23" i="73"/>
  <c r="G53" i="73"/>
  <c r="A53" i="73"/>
  <c r="A21" i="73"/>
  <c r="G52" i="73"/>
  <c r="A52" i="73"/>
  <c r="A20" i="73"/>
  <c r="G51" i="73"/>
  <c r="A51" i="73"/>
  <c r="A19" i="73"/>
  <c r="G49" i="73"/>
  <c r="A49" i="73"/>
  <c r="A17" i="73"/>
  <c r="G48" i="73"/>
  <c r="A48" i="73"/>
  <c r="A16" i="73"/>
  <c r="G47" i="73"/>
  <c r="A47" i="73"/>
  <c r="A15" i="73"/>
  <c r="G46" i="73"/>
  <c r="A46" i="73"/>
  <c r="A14" i="73"/>
  <c r="G45" i="73"/>
  <c r="A45" i="73"/>
  <c r="A13" i="73"/>
  <c r="G44" i="73"/>
  <c r="A44" i="73"/>
  <c r="A12" i="73"/>
  <c r="G43" i="73"/>
  <c r="A43" i="73"/>
  <c r="A11" i="73"/>
  <c r="G41" i="73"/>
  <c r="A41" i="73"/>
  <c r="A9" i="73"/>
  <c r="G40" i="73"/>
  <c r="A40" i="73"/>
  <c r="A8" i="73"/>
  <c r="G39" i="73"/>
  <c r="A39" i="73"/>
  <c r="A7" i="73"/>
  <c r="G38" i="73"/>
  <c r="A38" i="73"/>
  <c r="A6" i="73"/>
  <c r="G37" i="73"/>
  <c r="A37" i="73"/>
  <c r="A5" i="73"/>
  <c r="G36" i="73"/>
  <c r="A36" i="73"/>
  <c r="A4" i="73"/>
  <c r="G35" i="73"/>
  <c r="A35" i="73"/>
  <c r="A3" i="73"/>
  <c r="Y29" i="73"/>
  <c r="B29" i="73"/>
  <c r="Y28" i="73"/>
  <c r="B28" i="73"/>
  <c r="Y27" i="73"/>
  <c r="B27" i="73"/>
  <c r="B26" i="73"/>
  <c r="Y25" i="73"/>
  <c r="B25" i="73"/>
  <c r="Y24" i="73"/>
  <c r="B24" i="73"/>
  <c r="Y23" i="73"/>
  <c r="B23" i="73"/>
  <c r="B22" i="73"/>
  <c r="Y21" i="73"/>
  <c r="B21" i="73"/>
  <c r="Y20" i="73"/>
  <c r="B20" i="73"/>
  <c r="Y19" i="73"/>
  <c r="B19" i="73"/>
  <c r="B18" i="73"/>
  <c r="Y17" i="73"/>
  <c r="B17" i="73"/>
  <c r="Y16" i="73"/>
  <c r="B16" i="73"/>
  <c r="Y15" i="73"/>
  <c r="B15" i="73"/>
  <c r="Y14" i="73"/>
  <c r="B14" i="73"/>
  <c r="Y13" i="73"/>
  <c r="B13" i="73"/>
  <c r="Y12" i="73"/>
  <c r="B12" i="73"/>
  <c r="Y11" i="73"/>
  <c r="B11" i="73"/>
  <c r="B10" i="73"/>
  <c r="Y9" i="73"/>
  <c r="B9" i="73"/>
  <c r="Y8" i="73"/>
  <c r="B8" i="73"/>
  <c r="Y7" i="73"/>
  <c r="B7" i="73"/>
  <c r="Y6" i="73"/>
  <c r="B6" i="73"/>
  <c r="Y5" i="73"/>
  <c r="B5" i="73"/>
  <c r="Y4" i="73"/>
  <c r="B4" i="73"/>
  <c r="X30" i="73"/>
  <c r="W30" i="73"/>
  <c r="V30" i="73"/>
  <c r="U30" i="73"/>
  <c r="T30" i="73"/>
  <c r="S30" i="73"/>
  <c r="R30" i="73"/>
  <c r="Q30" i="73"/>
  <c r="P30" i="73"/>
  <c r="O30" i="73"/>
  <c r="N30" i="73"/>
  <c r="M30" i="73"/>
  <c r="L30" i="73"/>
  <c r="K30" i="73"/>
  <c r="J30" i="73"/>
  <c r="I30" i="73"/>
  <c r="H30" i="73"/>
  <c r="G30" i="73"/>
  <c r="F30" i="73"/>
  <c r="E30" i="73"/>
  <c r="D30" i="73"/>
  <c r="B3" i="73"/>
  <c r="G61" i="132"/>
  <c r="A61" i="132"/>
  <c r="A29" i="132"/>
  <c r="G60" i="132"/>
  <c r="A60" i="132"/>
  <c r="A28" i="132"/>
  <c r="G59" i="132"/>
  <c r="A59" i="132"/>
  <c r="A27" i="132"/>
  <c r="G57" i="132"/>
  <c r="A57" i="132"/>
  <c r="A25" i="132"/>
  <c r="G56" i="132"/>
  <c r="A56" i="132"/>
  <c r="A24" i="132"/>
  <c r="G55" i="132"/>
  <c r="A55" i="132"/>
  <c r="A23" i="132"/>
  <c r="G53" i="132"/>
  <c r="A53" i="132"/>
  <c r="A21" i="132"/>
  <c r="G52" i="132"/>
  <c r="A52" i="132"/>
  <c r="A20" i="132"/>
  <c r="G51" i="132"/>
  <c r="A51" i="132"/>
  <c r="A19" i="132"/>
  <c r="G49" i="132"/>
  <c r="A49" i="132"/>
  <c r="A17" i="132"/>
  <c r="G48" i="132"/>
  <c r="A48" i="132"/>
  <c r="A16" i="132"/>
  <c r="G47" i="132"/>
  <c r="A47" i="132"/>
  <c r="A15" i="132"/>
  <c r="G46" i="132"/>
  <c r="A46" i="132"/>
  <c r="A14" i="132"/>
  <c r="G45" i="132"/>
  <c r="A45" i="132"/>
  <c r="A13" i="132"/>
  <c r="G44" i="132"/>
  <c r="A44" i="132"/>
  <c r="A12" i="132"/>
  <c r="G43" i="132"/>
  <c r="A43" i="132"/>
  <c r="A11" i="132"/>
  <c r="G41" i="132"/>
  <c r="A41" i="132"/>
  <c r="A9" i="132"/>
  <c r="G40" i="132"/>
  <c r="A40" i="132"/>
  <c r="A8" i="132"/>
  <c r="G39" i="132"/>
  <c r="A39" i="132"/>
  <c r="A7" i="132"/>
  <c r="G38" i="132"/>
  <c r="A38" i="132"/>
  <c r="A6" i="132"/>
  <c r="G37" i="132"/>
  <c r="A37" i="132"/>
  <c r="A5" i="132"/>
  <c r="G36" i="132"/>
  <c r="A36" i="132"/>
  <c r="A4" i="132"/>
  <c r="G35" i="132"/>
  <c r="A35" i="132"/>
  <c r="A3" i="132"/>
  <c r="Y29" i="132"/>
  <c r="B29" i="132"/>
  <c r="Y28" i="132"/>
  <c r="B28" i="132"/>
  <c r="Y27" i="132"/>
  <c r="B27" i="132"/>
  <c r="B26" i="132"/>
  <c r="Y25" i="132"/>
  <c r="B25" i="132"/>
  <c r="Y24" i="132"/>
  <c r="B24" i="132"/>
  <c r="Y23" i="132"/>
  <c r="B23" i="132"/>
  <c r="B22" i="132"/>
  <c r="Y21" i="132"/>
  <c r="B21" i="132"/>
  <c r="Y20" i="132"/>
  <c r="B20" i="132"/>
  <c r="Y19" i="132"/>
  <c r="B19" i="132"/>
  <c r="B18" i="132"/>
  <c r="Y17" i="132"/>
  <c r="B17" i="132"/>
  <c r="Y16" i="132"/>
  <c r="B16" i="132"/>
  <c r="Y15" i="132"/>
  <c r="B15" i="132"/>
  <c r="Y14" i="132"/>
  <c r="B14" i="132"/>
  <c r="Y13" i="132"/>
  <c r="B13" i="132"/>
  <c r="Y12" i="132"/>
  <c r="B12" i="132"/>
  <c r="Y11" i="132"/>
  <c r="B11" i="132"/>
  <c r="B10" i="132"/>
  <c r="Y9" i="132"/>
  <c r="B9" i="132"/>
  <c r="Y8" i="132"/>
  <c r="B8" i="132"/>
  <c r="Y7" i="132"/>
  <c r="B7" i="132"/>
  <c r="Y6" i="132"/>
  <c r="B6" i="132"/>
  <c r="Y5" i="132"/>
  <c r="B5" i="132"/>
  <c r="Y4" i="132"/>
  <c r="B4" i="132"/>
  <c r="X30" i="132"/>
  <c r="W30" i="132"/>
  <c r="V30" i="132"/>
  <c r="U30" i="132"/>
  <c r="T30" i="132"/>
  <c r="S30" i="132"/>
  <c r="R30" i="132"/>
  <c r="Q30" i="132"/>
  <c r="P30" i="132"/>
  <c r="O30" i="132"/>
  <c r="N30" i="132"/>
  <c r="M30" i="132"/>
  <c r="L30" i="132"/>
  <c r="K30" i="132"/>
  <c r="J30" i="132"/>
  <c r="I30" i="132"/>
  <c r="H30" i="132"/>
  <c r="G30" i="132"/>
  <c r="F30" i="132"/>
  <c r="E30" i="132"/>
  <c r="D30" i="132"/>
  <c r="B3" i="132"/>
  <c r="G61" i="131"/>
  <c r="A61" i="131"/>
  <c r="A29" i="131"/>
  <c r="G60" i="131"/>
  <c r="A60" i="131"/>
  <c r="A28" i="131"/>
  <c r="G59" i="131"/>
  <c r="A59" i="131"/>
  <c r="A27" i="131"/>
  <c r="G57" i="131"/>
  <c r="A57" i="131"/>
  <c r="A25" i="131"/>
  <c r="G56" i="131"/>
  <c r="A56" i="131"/>
  <c r="A24" i="131"/>
  <c r="G55" i="131"/>
  <c r="A55" i="131"/>
  <c r="A23" i="131"/>
  <c r="G53" i="131"/>
  <c r="A53" i="131"/>
  <c r="A21" i="131"/>
  <c r="G52" i="131"/>
  <c r="A52" i="131"/>
  <c r="A20" i="131"/>
  <c r="G51" i="131"/>
  <c r="A51" i="131"/>
  <c r="A19" i="131"/>
  <c r="G49" i="131"/>
  <c r="A49" i="131"/>
  <c r="A17" i="131"/>
  <c r="G48" i="131"/>
  <c r="A48" i="131"/>
  <c r="A16" i="131"/>
  <c r="G47" i="131"/>
  <c r="A47" i="131"/>
  <c r="A15" i="131"/>
  <c r="G46" i="131"/>
  <c r="A46" i="131"/>
  <c r="A14" i="131"/>
  <c r="G45" i="131"/>
  <c r="A45" i="131"/>
  <c r="A13" i="131"/>
  <c r="G44" i="131"/>
  <c r="A44" i="131"/>
  <c r="A12" i="131"/>
  <c r="G43" i="131"/>
  <c r="A43" i="131"/>
  <c r="A11" i="131"/>
  <c r="G41" i="131"/>
  <c r="A41" i="131"/>
  <c r="A9" i="131"/>
  <c r="G40" i="131"/>
  <c r="A40" i="131"/>
  <c r="A8" i="131"/>
  <c r="G39" i="131"/>
  <c r="A39" i="131"/>
  <c r="A7" i="131"/>
  <c r="G38" i="131"/>
  <c r="A38" i="131"/>
  <c r="A6" i="131"/>
  <c r="G37" i="131"/>
  <c r="A37" i="131"/>
  <c r="A5" i="131"/>
  <c r="G36" i="131"/>
  <c r="A36" i="131"/>
  <c r="A4" i="131"/>
  <c r="G35" i="131"/>
  <c r="A35" i="131"/>
  <c r="A3" i="131"/>
  <c r="Y29" i="131"/>
  <c r="B29" i="131"/>
  <c r="Y28" i="131"/>
  <c r="B28" i="131"/>
  <c r="Y27" i="131"/>
  <c r="B27" i="131"/>
  <c r="B26" i="131"/>
  <c r="Y25" i="131"/>
  <c r="B25" i="131"/>
  <c r="Y24" i="131"/>
  <c r="B24" i="131"/>
  <c r="Y23" i="131"/>
  <c r="B23" i="131"/>
  <c r="B22" i="131"/>
  <c r="Y21" i="131"/>
  <c r="B21" i="131"/>
  <c r="Y20" i="131"/>
  <c r="B20" i="131"/>
  <c r="Y19" i="131"/>
  <c r="B19" i="131"/>
  <c r="B18" i="131"/>
  <c r="Y17" i="131"/>
  <c r="B17" i="131"/>
  <c r="Y16" i="131"/>
  <c r="B16" i="131"/>
  <c r="Y15" i="131"/>
  <c r="B15" i="131"/>
  <c r="Y14" i="131"/>
  <c r="B14" i="131"/>
  <c r="Y13" i="131"/>
  <c r="B13" i="131"/>
  <c r="Y12" i="131"/>
  <c r="B12" i="131"/>
  <c r="Y11" i="131"/>
  <c r="B11" i="131"/>
  <c r="B10" i="131"/>
  <c r="Y9" i="131"/>
  <c r="B9" i="131"/>
  <c r="Y8" i="131"/>
  <c r="B8" i="131"/>
  <c r="Y7" i="131"/>
  <c r="B7" i="131"/>
  <c r="Y6" i="131"/>
  <c r="B6" i="131"/>
  <c r="Y5" i="131"/>
  <c r="B5" i="131"/>
  <c r="Y4" i="131"/>
  <c r="B4" i="131"/>
  <c r="X30" i="131"/>
  <c r="W30" i="131"/>
  <c r="V30" i="131"/>
  <c r="U30" i="131"/>
  <c r="T30" i="131"/>
  <c r="S30" i="131"/>
  <c r="R30" i="131"/>
  <c r="Q30" i="131"/>
  <c r="P30" i="131"/>
  <c r="O30" i="131"/>
  <c r="N30" i="131"/>
  <c r="M30" i="131"/>
  <c r="L30" i="131"/>
  <c r="K30" i="131"/>
  <c r="J30" i="131"/>
  <c r="I30" i="131"/>
  <c r="H30" i="131"/>
  <c r="G30" i="131"/>
  <c r="F30" i="131"/>
  <c r="E30" i="131"/>
  <c r="D30" i="131"/>
  <c r="B3" i="131"/>
  <c r="G116" i="101"/>
  <c r="E39" i="101"/>
  <c r="Y39" i="101"/>
  <c r="A116" i="101"/>
  <c r="A39" i="101"/>
  <c r="G107" i="101"/>
  <c r="A107" i="101"/>
  <c r="A30" i="101"/>
  <c r="G106" i="101"/>
  <c r="A106" i="101"/>
  <c r="A29" i="101"/>
  <c r="G105" i="101"/>
  <c r="A105" i="101"/>
  <c r="A28" i="101"/>
  <c r="G98" i="101"/>
  <c r="G21" i="101"/>
  <c r="Y21" i="101"/>
  <c r="A98" i="101"/>
  <c r="A21" i="101"/>
  <c r="G97" i="101"/>
  <c r="I20" i="101"/>
  <c r="Y20" i="101"/>
  <c r="A97" i="101"/>
  <c r="A20" i="101"/>
  <c r="G86" i="101"/>
  <c r="I9" i="101"/>
  <c r="Y9" i="101"/>
  <c r="A86" i="101"/>
  <c r="A9" i="101"/>
  <c r="G85" i="101"/>
  <c r="I8" i="101"/>
  <c r="Y8" i="101"/>
  <c r="A85" i="101"/>
  <c r="A8" i="101"/>
  <c r="G84" i="101"/>
  <c r="I7" i="101"/>
  <c r="Y7" i="101"/>
  <c r="A84" i="101"/>
  <c r="A7" i="101"/>
  <c r="G83" i="101"/>
  <c r="I6" i="101"/>
  <c r="Y6" i="101"/>
  <c r="A83" i="101"/>
  <c r="A6" i="101"/>
  <c r="G81" i="101"/>
  <c r="A81" i="101"/>
  <c r="A4" i="101"/>
  <c r="G80" i="101"/>
  <c r="A80" i="101"/>
  <c r="A3" i="101"/>
  <c r="B3" i="101"/>
  <c r="G61" i="53"/>
  <c r="A61" i="53"/>
  <c r="A29" i="53"/>
  <c r="G60" i="53"/>
  <c r="A60" i="53"/>
  <c r="A28" i="53"/>
  <c r="G59" i="53"/>
  <c r="A59" i="53"/>
  <c r="A27" i="53"/>
  <c r="G57" i="53"/>
  <c r="A57" i="53"/>
  <c r="A25" i="53"/>
  <c r="G56" i="53"/>
  <c r="A56" i="53"/>
  <c r="A24" i="53"/>
  <c r="G55" i="53"/>
  <c r="A55" i="53"/>
  <c r="A23" i="53"/>
  <c r="G53" i="53"/>
  <c r="A53" i="53"/>
  <c r="A21" i="53"/>
  <c r="G52" i="53"/>
  <c r="A52" i="53"/>
  <c r="A20" i="53"/>
  <c r="G51" i="53"/>
  <c r="A51" i="53"/>
  <c r="A19" i="53"/>
  <c r="G49" i="53"/>
  <c r="A49" i="53"/>
  <c r="A17" i="53"/>
  <c r="G48" i="53"/>
  <c r="A48" i="53"/>
  <c r="A16" i="53"/>
  <c r="G47" i="53"/>
  <c r="A47" i="53"/>
  <c r="A15" i="53"/>
  <c r="G46" i="53"/>
  <c r="A46" i="53"/>
  <c r="A14" i="53"/>
  <c r="G45" i="53"/>
  <c r="A45" i="53"/>
  <c r="A13" i="53"/>
  <c r="G44" i="53"/>
  <c r="A44" i="53"/>
  <c r="A12" i="53"/>
  <c r="G43" i="53"/>
  <c r="A43" i="53"/>
  <c r="A11" i="53"/>
  <c r="G41" i="53"/>
  <c r="A41" i="53"/>
  <c r="A9" i="53"/>
  <c r="G40" i="53"/>
  <c r="A40" i="53"/>
  <c r="A8" i="53"/>
  <c r="G39" i="53"/>
  <c r="A39" i="53"/>
  <c r="A7" i="53"/>
  <c r="G38" i="53"/>
  <c r="A38" i="53"/>
  <c r="A6" i="53"/>
  <c r="G37" i="53"/>
  <c r="A37" i="53"/>
  <c r="A5" i="53"/>
  <c r="G36" i="53"/>
  <c r="A36" i="53"/>
  <c r="A4" i="53"/>
  <c r="A35" i="53"/>
  <c r="A3" i="53"/>
  <c r="Y29" i="53"/>
  <c r="B29" i="53"/>
  <c r="Y28" i="53"/>
  <c r="B28" i="53"/>
  <c r="Y27" i="53"/>
  <c r="B27" i="53"/>
  <c r="B26" i="53"/>
  <c r="Y25" i="53"/>
  <c r="B25" i="53"/>
  <c r="Y24" i="53"/>
  <c r="B24" i="53"/>
  <c r="Y23" i="53"/>
  <c r="B23" i="53"/>
  <c r="B22" i="53"/>
  <c r="Y21" i="53"/>
  <c r="B21" i="53"/>
  <c r="Y20" i="53"/>
  <c r="B20" i="53"/>
  <c r="Y19" i="53"/>
  <c r="B19" i="53"/>
  <c r="B18" i="53"/>
  <c r="Y17" i="53"/>
  <c r="B17" i="53"/>
  <c r="Y16" i="53"/>
  <c r="B16" i="53"/>
  <c r="Y15" i="53"/>
  <c r="B15" i="53"/>
  <c r="Y14" i="53"/>
  <c r="B14" i="53"/>
  <c r="Y13" i="53"/>
  <c r="B13" i="53"/>
  <c r="Y12" i="53"/>
  <c r="B12" i="53"/>
  <c r="Y11" i="53"/>
  <c r="B11" i="53"/>
  <c r="B10" i="53"/>
  <c r="Y9" i="53"/>
  <c r="B9" i="53"/>
  <c r="Y8" i="53"/>
  <c r="B8" i="53"/>
  <c r="Y7" i="53"/>
  <c r="B7" i="53"/>
  <c r="Y6" i="53"/>
  <c r="B6" i="53"/>
  <c r="Y5" i="53"/>
  <c r="B5" i="53"/>
  <c r="Y4" i="53"/>
  <c r="B4" i="53"/>
  <c r="X30" i="53"/>
  <c r="W30" i="53"/>
  <c r="V30" i="53"/>
  <c r="U30" i="53"/>
  <c r="T30" i="53"/>
  <c r="S30" i="53"/>
  <c r="W44" i="2"/>
  <c r="R30" i="53"/>
  <c r="V44" i="2"/>
  <c r="Q30" i="53"/>
  <c r="P30" i="53"/>
  <c r="O30" i="53"/>
  <c r="N30" i="53"/>
  <c r="M30" i="53"/>
  <c r="L30" i="53"/>
  <c r="K30" i="53"/>
  <c r="J30" i="53"/>
  <c r="I30" i="53"/>
  <c r="H30" i="53"/>
  <c r="G30" i="53"/>
  <c r="K44" i="2"/>
  <c r="F30" i="53"/>
  <c r="J44" i="2"/>
  <c r="E30" i="53"/>
  <c r="D30" i="53"/>
  <c r="B3" i="53"/>
  <c r="G61" i="5"/>
  <c r="A61" i="5"/>
  <c r="A29" i="5"/>
  <c r="G60" i="5"/>
  <c r="A60" i="5"/>
  <c r="A28" i="5"/>
  <c r="G59" i="5"/>
  <c r="A59" i="5"/>
  <c r="A27" i="5"/>
  <c r="G57" i="5"/>
  <c r="A57" i="5"/>
  <c r="A25" i="5"/>
  <c r="G56" i="5"/>
  <c r="A56" i="5"/>
  <c r="A24" i="5"/>
  <c r="G55" i="5"/>
  <c r="A55" i="5"/>
  <c r="A23" i="5"/>
  <c r="G53" i="5"/>
  <c r="A53" i="5"/>
  <c r="A21" i="5"/>
  <c r="G52" i="5"/>
  <c r="A52" i="5"/>
  <c r="A20" i="5"/>
  <c r="G51" i="5"/>
  <c r="A51" i="5"/>
  <c r="A19" i="5"/>
  <c r="G49" i="5"/>
  <c r="A49" i="5"/>
  <c r="A17" i="5"/>
  <c r="G48" i="5"/>
  <c r="A48" i="5"/>
  <c r="A16" i="5"/>
  <c r="G47" i="5"/>
  <c r="A47" i="5"/>
  <c r="A15" i="5"/>
  <c r="G46" i="5"/>
  <c r="A46" i="5"/>
  <c r="A14" i="5"/>
  <c r="G45" i="5"/>
  <c r="A45" i="5"/>
  <c r="A13" i="5"/>
  <c r="G44" i="5"/>
  <c r="A44" i="5"/>
  <c r="A12" i="5"/>
  <c r="G43" i="5"/>
  <c r="A43" i="5"/>
  <c r="A11" i="5"/>
  <c r="G41" i="5"/>
  <c r="A41" i="5"/>
  <c r="A9" i="5"/>
  <c r="G40" i="5"/>
  <c r="A40" i="5"/>
  <c r="A8" i="5"/>
  <c r="G39" i="5"/>
  <c r="A39" i="5"/>
  <c r="A7" i="5"/>
  <c r="G38" i="5"/>
  <c r="A38" i="5"/>
  <c r="A6" i="5"/>
  <c r="G37" i="5"/>
  <c r="A37" i="5"/>
  <c r="A5" i="5"/>
  <c r="G36" i="5"/>
  <c r="A36" i="5"/>
  <c r="A4" i="5"/>
  <c r="G35" i="5"/>
  <c r="A35" i="5"/>
  <c r="A3" i="5"/>
  <c r="Y29" i="5"/>
  <c r="B29" i="5"/>
  <c r="Y28" i="5"/>
  <c r="B28" i="5"/>
  <c r="Y27" i="5"/>
  <c r="B27" i="5"/>
  <c r="B26" i="5"/>
  <c r="Y25" i="5"/>
  <c r="B25" i="5"/>
  <c r="Y24" i="5"/>
  <c r="B24" i="5"/>
  <c r="Y23" i="5"/>
  <c r="B23" i="5"/>
  <c r="B22" i="5"/>
  <c r="Y21" i="5"/>
  <c r="B21" i="5"/>
  <c r="Y20" i="5"/>
  <c r="B20" i="5"/>
  <c r="Y19" i="5"/>
  <c r="B19" i="5"/>
  <c r="B18" i="5"/>
  <c r="Y17" i="5"/>
  <c r="B17" i="5"/>
  <c r="Y16" i="5"/>
  <c r="B16" i="5"/>
  <c r="Y15" i="5"/>
  <c r="B15" i="5"/>
  <c r="Y14" i="5"/>
  <c r="B14" i="5"/>
  <c r="Y13" i="5"/>
  <c r="B13" i="5"/>
  <c r="Y12" i="5"/>
  <c r="B12" i="5"/>
  <c r="Y11" i="5"/>
  <c r="B11" i="5"/>
  <c r="B10" i="5"/>
  <c r="Y9" i="5"/>
  <c r="B9" i="5"/>
  <c r="Y8" i="5"/>
  <c r="B8" i="5"/>
  <c r="Y7" i="5"/>
  <c r="B7" i="5"/>
  <c r="Y6" i="5"/>
  <c r="B6" i="5"/>
  <c r="Y5" i="5"/>
  <c r="B5" i="5"/>
  <c r="Y4" i="5"/>
  <c r="B4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B3" i="5"/>
  <c r="G61" i="4"/>
  <c r="A61" i="4"/>
  <c r="A29" i="4"/>
  <c r="G60" i="4"/>
  <c r="A60" i="4"/>
  <c r="A28" i="4"/>
  <c r="G59" i="4"/>
  <c r="A59" i="4"/>
  <c r="A27" i="4"/>
  <c r="G57" i="4"/>
  <c r="A57" i="4"/>
  <c r="A25" i="4"/>
  <c r="G56" i="4"/>
  <c r="A56" i="4"/>
  <c r="A24" i="4"/>
  <c r="G55" i="4"/>
  <c r="A55" i="4"/>
  <c r="A23" i="4"/>
  <c r="G53" i="4"/>
  <c r="A53" i="4"/>
  <c r="A21" i="4"/>
  <c r="G52" i="4"/>
  <c r="A52" i="4"/>
  <c r="A20" i="4"/>
  <c r="G51" i="4"/>
  <c r="A51" i="4"/>
  <c r="A19" i="4"/>
  <c r="G49" i="4"/>
  <c r="A49" i="4"/>
  <c r="A17" i="4"/>
  <c r="G48" i="4"/>
  <c r="A48" i="4"/>
  <c r="A16" i="4"/>
  <c r="G47" i="4"/>
  <c r="A47" i="4"/>
  <c r="A15" i="4"/>
  <c r="G46" i="4"/>
  <c r="A46" i="4"/>
  <c r="A14" i="4"/>
  <c r="G45" i="4"/>
  <c r="A45" i="4"/>
  <c r="A13" i="4"/>
  <c r="G44" i="4"/>
  <c r="A44" i="4"/>
  <c r="A12" i="4"/>
  <c r="G43" i="4"/>
  <c r="A43" i="4"/>
  <c r="A11" i="4"/>
  <c r="G41" i="4"/>
  <c r="A41" i="4"/>
  <c r="A9" i="4"/>
  <c r="G40" i="4"/>
  <c r="A40" i="4"/>
  <c r="A8" i="4"/>
  <c r="G39" i="4"/>
  <c r="A39" i="4"/>
  <c r="A7" i="4"/>
  <c r="G38" i="4"/>
  <c r="A38" i="4"/>
  <c r="A6" i="4"/>
  <c r="G37" i="4"/>
  <c r="A37" i="4"/>
  <c r="A5" i="4"/>
  <c r="G36" i="4"/>
  <c r="A36" i="4"/>
  <c r="A4" i="4"/>
  <c r="G35" i="4"/>
  <c r="A35" i="4"/>
  <c r="A3" i="4"/>
  <c r="Y29" i="4"/>
  <c r="B29" i="4"/>
  <c r="Y28" i="4"/>
  <c r="B28" i="4"/>
  <c r="Y27" i="4"/>
  <c r="B27" i="4"/>
  <c r="B26" i="4"/>
  <c r="Y25" i="4"/>
  <c r="B25" i="4"/>
  <c r="Y24" i="4"/>
  <c r="B24" i="4"/>
  <c r="Y23" i="4"/>
  <c r="B23" i="4"/>
  <c r="B22" i="4"/>
  <c r="Y21" i="4"/>
  <c r="B21" i="4"/>
  <c r="Y20" i="4"/>
  <c r="B20" i="4"/>
  <c r="Y19" i="4"/>
  <c r="B19" i="4"/>
  <c r="B18" i="4"/>
  <c r="Y17" i="4"/>
  <c r="B17" i="4"/>
  <c r="Y16" i="4"/>
  <c r="B16" i="4"/>
  <c r="Y15" i="4"/>
  <c r="B15" i="4"/>
  <c r="Y14" i="4"/>
  <c r="B14" i="4"/>
  <c r="Y13" i="4"/>
  <c r="B13" i="4"/>
  <c r="Y12" i="4"/>
  <c r="B12" i="4"/>
  <c r="Y11" i="4"/>
  <c r="B11" i="4"/>
  <c r="B10" i="4"/>
  <c r="Y9" i="4"/>
  <c r="B9" i="4"/>
  <c r="Y8" i="4"/>
  <c r="B8" i="4"/>
  <c r="Y7" i="4"/>
  <c r="B7" i="4"/>
  <c r="Y6" i="4"/>
  <c r="B6" i="4"/>
  <c r="Y5" i="4"/>
  <c r="B5" i="4"/>
  <c r="Y4" i="4"/>
  <c r="B4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B3" i="4"/>
  <c r="G61" i="130"/>
  <c r="A61" i="130"/>
  <c r="A29" i="130"/>
  <c r="G60" i="130"/>
  <c r="A60" i="130"/>
  <c r="A28" i="130"/>
  <c r="G59" i="130"/>
  <c r="A59" i="130"/>
  <c r="A27" i="130"/>
  <c r="G57" i="130"/>
  <c r="A57" i="130"/>
  <c r="A25" i="130"/>
  <c r="G56" i="130"/>
  <c r="A56" i="130"/>
  <c r="A24" i="130"/>
  <c r="G55" i="130"/>
  <c r="A55" i="130"/>
  <c r="A23" i="130"/>
  <c r="G53" i="130"/>
  <c r="A53" i="130"/>
  <c r="A21" i="130"/>
  <c r="G52" i="130"/>
  <c r="A52" i="130"/>
  <c r="A20" i="130"/>
  <c r="G51" i="130"/>
  <c r="A51" i="130"/>
  <c r="A19" i="130"/>
  <c r="G49" i="130"/>
  <c r="A49" i="130"/>
  <c r="A17" i="130"/>
  <c r="G48" i="130"/>
  <c r="A48" i="130"/>
  <c r="A16" i="130"/>
  <c r="G47" i="130"/>
  <c r="A47" i="130"/>
  <c r="A15" i="130"/>
  <c r="G46" i="130"/>
  <c r="A46" i="130"/>
  <c r="A14" i="130"/>
  <c r="G45" i="130"/>
  <c r="A45" i="130"/>
  <c r="A13" i="130"/>
  <c r="G44" i="130"/>
  <c r="A44" i="130"/>
  <c r="A12" i="130"/>
  <c r="G43" i="130"/>
  <c r="A43" i="130"/>
  <c r="A11" i="130"/>
  <c r="G41" i="130"/>
  <c r="A41" i="130"/>
  <c r="A9" i="130"/>
  <c r="G40" i="130"/>
  <c r="A40" i="130"/>
  <c r="A8" i="130"/>
  <c r="G39" i="130"/>
  <c r="A39" i="130"/>
  <c r="A7" i="130"/>
  <c r="G38" i="130"/>
  <c r="A38" i="130"/>
  <c r="A6" i="130"/>
  <c r="G37" i="130"/>
  <c r="A37" i="130"/>
  <c r="A5" i="130"/>
  <c r="G36" i="130"/>
  <c r="A36" i="130"/>
  <c r="A4" i="130"/>
  <c r="G35" i="130"/>
  <c r="A35" i="130"/>
  <c r="A3" i="130"/>
  <c r="Y29" i="130"/>
  <c r="B29" i="130"/>
  <c r="Y28" i="130"/>
  <c r="B28" i="130"/>
  <c r="Y27" i="130"/>
  <c r="B27" i="130"/>
  <c r="B26" i="130"/>
  <c r="Y25" i="130"/>
  <c r="B25" i="130"/>
  <c r="Y24" i="130"/>
  <c r="B24" i="130"/>
  <c r="Y23" i="130"/>
  <c r="B23" i="130"/>
  <c r="B22" i="130"/>
  <c r="Y21" i="130"/>
  <c r="B21" i="130"/>
  <c r="Y20" i="130"/>
  <c r="B20" i="130"/>
  <c r="Y19" i="130"/>
  <c r="B19" i="130"/>
  <c r="B18" i="130"/>
  <c r="Y17" i="130"/>
  <c r="B17" i="130"/>
  <c r="Y16" i="130"/>
  <c r="B16" i="130"/>
  <c r="Y15" i="130"/>
  <c r="B15" i="130"/>
  <c r="Y14" i="130"/>
  <c r="B14" i="130"/>
  <c r="Y13" i="130"/>
  <c r="B13" i="130"/>
  <c r="Y12" i="130"/>
  <c r="B12" i="130"/>
  <c r="Y11" i="130"/>
  <c r="B11" i="130"/>
  <c r="B10" i="130"/>
  <c r="Y9" i="130"/>
  <c r="B9" i="130"/>
  <c r="Y8" i="130"/>
  <c r="B8" i="130"/>
  <c r="Y7" i="130"/>
  <c r="B7" i="130"/>
  <c r="Y6" i="130"/>
  <c r="B6" i="130"/>
  <c r="Y5" i="130"/>
  <c r="B5" i="130"/>
  <c r="Y4" i="130"/>
  <c r="B4" i="130"/>
  <c r="X30" i="130"/>
  <c r="W30" i="130"/>
  <c r="V30" i="130"/>
  <c r="U30" i="130"/>
  <c r="T30" i="130"/>
  <c r="S30" i="130"/>
  <c r="R30" i="130"/>
  <c r="Q30" i="130"/>
  <c r="P30" i="130"/>
  <c r="O30" i="130"/>
  <c r="N30" i="130"/>
  <c r="M30" i="130"/>
  <c r="L30" i="130"/>
  <c r="K30" i="130"/>
  <c r="J30" i="130"/>
  <c r="I30" i="130"/>
  <c r="H30" i="130"/>
  <c r="G30" i="130"/>
  <c r="F30" i="130"/>
  <c r="E30" i="130"/>
  <c r="D30" i="130"/>
  <c r="B3" i="130"/>
  <c r="G61" i="52"/>
  <c r="A61" i="52"/>
  <c r="A29" i="52"/>
  <c r="G60" i="52"/>
  <c r="A60" i="52"/>
  <c r="A28" i="52"/>
  <c r="G59" i="52"/>
  <c r="A59" i="52"/>
  <c r="A27" i="52"/>
  <c r="G57" i="52"/>
  <c r="A57" i="52"/>
  <c r="A25" i="52"/>
  <c r="G56" i="52"/>
  <c r="A56" i="52"/>
  <c r="A24" i="52"/>
  <c r="G55" i="52"/>
  <c r="A55" i="52"/>
  <c r="A23" i="52"/>
  <c r="G53" i="52"/>
  <c r="A53" i="52"/>
  <c r="A21" i="52"/>
  <c r="G52" i="52"/>
  <c r="A52" i="52"/>
  <c r="A20" i="52"/>
  <c r="G51" i="52"/>
  <c r="A51" i="52"/>
  <c r="A19" i="52"/>
  <c r="G49" i="52"/>
  <c r="A49" i="52"/>
  <c r="A17" i="52"/>
  <c r="G48" i="52"/>
  <c r="A48" i="52"/>
  <c r="A16" i="52"/>
  <c r="G47" i="52"/>
  <c r="A47" i="52"/>
  <c r="A15" i="52"/>
  <c r="G46" i="52"/>
  <c r="A46" i="52"/>
  <c r="A14" i="52"/>
  <c r="G45" i="52"/>
  <c r="A45" i="52"/>
  <c r="A13" i="52"/>
  <c r="G44" i="52"/>
  <c r="A44" i="52"/>
  <c r="A12" i="52"/>
  <c r="G43" i="52"/>
  <c r="A43" i="52"/>
  <c r="A11" i="52"/>
  <c r="G41" i="52"/>
  <c r="A41" i="52"/>
  <c r="A9" i="52"/>
  <c r="G40" i="52"/>
  <c r="A40" i="52"/>
  <c r="A8" i="52"/>
  <c r="G39" i="52"/>
  <c r="A39" i="52"/>
  <c r="A7" i="52"/>
  <c r="G38" i="52"/>
  <c r="A38" i="52"/>
  <c r="A6" i="52"/>
  <c r="G37" i="52"/>
  <c r="A37" i="52"/>
  <c r="A5" i="52"/>
  <c r="G36" i="52"/>
  <c r="A36" i="52"/>
  <c r="A4" i="52"/>
  <c r="G35" i="52"/>
  <c r="A35" i="52"/>
  <c r="A3" i="52"/>
  <c r="Y29" i="52"/>
  <c r="B29" i="52"/>
  <c r="Y28" i="52"/>
  <c r="B28" i="52"/>
  <c r="Y27" i="52"/>
  <c r="B27" i="52"/>
  <c r="B26" i="52"/>
  <c r="Y25" i="52"/>
  <c r="B25" i="52"/>
  <c r="Y24" i="52"/>
  <c r="B24" i="52"/>
  <c r="Y23" i="52"/>
  <c r="B23" i="52"/>
  <c r="B22" i="52"/>
  <c r="Y21" i="52"/>
  <c r="B21" i="52"/>
  <c r="Y20" i="52"/>
  <c r="B20" i="52"/>
  <c r="Y19" i="52"/>
  <c r="B19" i="52"/>
  <c r="B18" i="52"/>
  <c r="Y17" i="52"/>
  <c r="B17" i="52"/>
  <c r="Y16" i="52"/>
  <c r="B16" i="52"/>
  <c r="Y15" i="52"/>
  <c r="B15" i="52"/>
  <c r="Y14" i="52"/>
  <c r="B14" i="52"/>
  <c r="Y13" i="52"/>
  <c r="B13" i="52"/>
  <c r="Y12" i="52"/>
  <c r="B12" i="52"/>
  <c r="Y11" i="52"/>
  <c r="B11" i="52"/>
  <c r="B10" i="52"/>
  <c r="Y9" i="52"/>
  <c r="B9" i="52"/>
  <c r="Y8" i="52"/>
  <c r="B8" i="52"/>
  <c r="Y7" i="52"/>
  <c r="B7" i="52"/>
  <c r="Y6" i="52"/>
  <c r="B6" i="52"/>
  <c r="Y5" i="52"/>
  <c r="B5" i="52"/>
  <c r="Y4" i="52"/>
  <c r="B4" i="52"/>
  <c r="X30" i="52"/>
  <c r="W30" i="52"/>
  <c r="V30" i="52"/>
  <c r="U30" i="52"/>
  <c r="T30" i="52"/>
  <c r="S30" i="52"/>
  <c r="R30" i="52"/>
  <c r="Q30" i="52"/>
  <c r="P30" i="52"/>
  <c r="O30" i="52"/>
  <c r="N30" i="52"/>
  <c r="M30" i="52"/>
  <c r="L30" i="52"/>
  <c r="K30" i="52"/>
  <c r="J30" i="52"/>
  <c r="I30" i="52"/>
  <c r="H30" i="52"/>
  <c r="G30" i="52"/>
  <c r="F30" i="52"/>
  <c r="E30" i="52"/>
  <c r="D30" i="52"/>
  <c r="B3" i="52"/>
  <c r="G61" i="51"/>
  <c r="A61" i="51"/>
  <c r="A29" i="51"/>
  <c r="G60" i="51"/>
  <c r="A60" i="51"/>
  <c r="A28" i="51"/>
  <c r="G59" i="51"/>
  <c r="A59" i="51"/>
  <c r="A27" i="51"/>
  <c r="G57" i="51"/>
  <c r="A57" i="51"/>
  <c r="A25" i="51"/>
  <c r="G56" i="51"/>
  <c r="A56" i="51"/>
  <c r="A24" i="51"/>
  <c r="G55" i="51"/>
  <c r="A55" i="51"/>
  <c r="A23" i="51"/>
  <c r="G53" i="51"/>
  <c r="A53" i="51"/>
  <c r="A21" i="51"/>
  <c r="G52" i="51"/>
  <c r="A52" i="51"/>
  <c r="A20" i="51"/>
  <c r="G51" i="51"/>
  <c r="A51" i="51"/>
  <c r="A19" i="51"/>
  <c r="G49" i="51"/>
  <c r="A49" i="51"/>
  <c r="A17" i="51"/>
  <c r="G48" i="51"/>
  <c r="A48" i="51"/>
  <c r="A16" i="51"/>
  <c r="G47" i="51"/>
  <c r="A47" i="51"/>
  <c r="A15" i="51"/>
  <c r="G46" i="51"/>
  <c r="A46" i="51"/>
  <c r="A14" i="51"/>
  <c r="G45" i="51"/>
  <c r="A45" i="51"/>
  <c r="A13" i="51"/>
  <c r="G44" i="51"/>
  <c r="A44" i="51"/>
  <c r="A12" i="51"/>
  <c r="G43" i="51"/>
  <c r="A43" i="51"/>
  <c r="A11" i="51"/>
  <c r="G41" i="51"/>
  <c r="A41" i="51"/>
  <c r="A9" i="51"/>
  <c r="G40" i="51"/>
  <c r="A40" i="51"/>
  <c r="A8" i="51"/>
  <c r="G39" i="51"/>
  <c r="A39" i="51"/>
  <c r="A7" i="51"/>
  <c r="G38" i="51"/>
  <c r="A38" i="51"/>
  <c r="A6" i="51"/>
  <c r="G37" i="51"/>
  <c r="A37" i="51"/>
  <c r="A5" i="51"/>
  <c r="G36" i="51"/>
  <c r="A36" i="51"/>
  <c r="A4" i="51"/>
  <c r="G35" i="51"/>
  <c r="A35" i="51"/>
  <c r="A3" i="51"/>
  <c r="Y29" i="51"/>
  <c r="B29" i="51"/>
  <c r="Y28" i="51"/>
  <c r="B28" i="51"/>
  <c r="Y27" i="51"/>
  <c r="B27" i="51"/>
  <c r="B26" i="51"/>
  <c r="Y25" i="51"/>
  <c r="B25" i="51"/>
  <c r="Y24" i="51"/>
  <c r="B24" i="51"/>
  <c r="Y23" i="51"/>
  <c r="B23" i="51"/>
  <c r="B22" i="51"/>
  <c r="Y21" i="51"/>
  <c r="B21" i="51"/>
  <c r="Y20" i="51"/>
  <c r="B20" i="51"/>
  <c r="Y19" i="51"/>
  <c r="B19" i="51"/>
  <c r="B18" i="51"/>
  <c r="Y17" i="51"/>
  <c r="B17" i="51"/>
  <c r="Y16" i="51"/>
  <c r="B16" i="51"/>
  <c r="Y15" i="51"/>
  <c r="B15" i="51"/>
  <c r="Y14" i="51"/>
  <c r="B14" i="51"/>
  <c r="Y13" i="51"/>
  <c r="B13" i="51"/>
  <c r="Y12" i="51"/>
  <c r="B12" i="51"/>
  <c r="Y11" i="51"/>
  <c r="B11" i="51"/>
  <c r="B10" i="51"/>
  <c r="Y9" i="51"/>
  <c r="B9" i="51"/>
  <c r="Y8" i="51"/>
  <c r="B8" i="51"/>
  <c r="Y7" i="51"/>
  <c r="B7" i="51"/>
  <c r="Y6" i="51"/>
  <c r="B6" i="51"/>
  <c r="Y5" i="51"/>
  <c r="B5" i="51"/>
  <c r="Y4" i="51"/>
  <c r="B4" i="51"/>
  <c r="X30" i="51"/>
  <c r="W30" i="51"/>
  <c r="V30" i="51"/>
  <c r="U30" i="51"/>
  <c r="T30" i="51"/>
  <c r="S30" i="51"/>
  <c r="R30" i="51"/>
  <c r="Q30" i="51"/>
  <c r="P30" i="51"/>
  <c r="O30" i="51"/>
  <c r="N30" i="51"/>
  <c r="M30" i="51"/>
  <c r="L30" i="51"/>
  <c r="K30" i="51"/>
  <c r="J30" i="51"/>
  <c r="I30" i="51"/>
  <c r="H30" i="51"/>
  <c r="G30" i="51"/>
  <c r="F30" i="51"/>
  <c r="E30" i="51"/>
  <c r="D30" i="51"/>
  <c r="B3" i="51"/>
  <c r="G61" i="129"/>
  <c r="A61" i="129"/>
  <c r="A29" i="129"/>
  <c r="G60" i="129"/>
  <c r="A60" i="129"/>
  <c r="A28" i="129"/>
  <c r="G59" i="129"/>
  <c r="A59" i="129"/>
  <c r="A27" i="129"/>
  <c r="G57" i="129"/>
  <c r="A57" i="129"/>
  <c r="A25" i="129"/>
  <c r="G56" i="129"/>
  <c r="A56" i="129"/>
  <c r="A24" i="129"/>
  <c r="G55" i="129"/>
  <c r="A55" i="129"/>
  <c r="A23" i="129"/>
  <c r="G53" i="129"/>
  <c r="A53" i="129"/>
  <c r="A21" i="129"/>
  <c r="G52" i="129"/>
  <c r="A52" i="129"/>
  <c r="A20" i="129"/>
  <c r="G51" i="129"/>
  <c r="A51" i="129"/>
  <c r="A19" i="129"/>
  <c r="G49" i="129"/>
  <c r="A49" i="129"/>
  <c r="A17" i="129"/>
  <c r="G48" i="129"/>
  <c r="A48" i="129"/>
  <c r="A16" i="129"/>
  <c r="G47" i="129"/>
  <c r="A47" i="129"/>
  <c r="A15" i="129"/>
  <c r="G46" i="129"/>
  <c r="A46" i="129"/>
  <c r="A14" i="129"/>
  <c r="G45" i="129"/>
  <c r="A45" i="129"/>
  <c r="A13" i="129"/>
  <c r="G44" i="129"/>
  <c r="A44" i="129"/>
  <c r="A12" i="129"/>
  <c r="G43" i="129"/>
  <c r="A43" i="129"/>
  <c r="A11" i="129"/>
  <c r="G41" i="129"/>
  <c r="A41" i="129"/>
  <c r="A9" i="129"/>
  <c r="G40" i="129"/>
  <c r="A40" i="129"/>
  <c r="A8" i="129"/>
  <c r="G39" i="129"/>
  <c r="A39" i="129"/>
  <c r="A7" i="129"/>
  <c r="G38" i="129"/>
  <c r="A38" i="129"/>
  <c r="A6" i="129"/>
  <c r="G37" i="129"/>
  <c r="A37" i="129"/>
  <c r="A5" i="129"/>
  <c r="G36" i="129"/>
  <c r="A36" i="129"/>
  <c r="A4" i="129"/>
  <c r="G35" i="129"/>
  <c r="A35" i="129"/>
  <c r="A3" i="129"/>
  <c r="Y29" i="129"/>
  <c r="B29" i="129"/>
  <c r="Y28" i="129"/>
  <c r="B28" i="129"/>
  <c r="Y27" i="129"/>
  <c r="B27" i="129"/>
  <c r="B26" i="129"/>
  <c r="Y25" i="129"/>
  <c r="B25" i="129"/>
  <c r="Y24" i="129"/>
  <c r="B24" i="129"/>
  <c r="Y23" i="129"/>
  <c r="B23" i="129"/>
  <c r="B22" i="129"/>
  <c r="Y21" i="129"/>
  <c r="B21" i="129"/>
  <c r="Y20" i="129"/>
  <c r="B20" i="129"/>
  <c r="Y19" i="129"/>
  <c r="B19" i="129"/>
  <c r="B18" i="129"/>
  <c r="Y17" i="129"/>
  <c r="B17" i="129"/>
  <c r="Y16" i="129"/>
  <c r="B16" i="129"/>
  <c r="Y15" i="129"/>
  <c r="B15" i="129"/>
  <c r="Y14" i="129"/>
  <c r="B14" i="129"/>
  <c r="Y13" i="129"/>
  <c r="B13" i="129"/>
  <c r="Y12" i="129"/>
  <c r="B12" i="129"/>
  <c r="Y11" i="129"/>
  <c r="B11" i="129"/>
  <c r="B10" i="129"/>
  <c r="Y9" i="129"/>
  <c r="B9" i="129"/>
  <c r="Y8" i="129"/>
  <c r="B8" i="129"/>
  <c r="Y7" i="129"/>
  <c r="B7" i="129"/>
  <c r="Y6" i="129"/>
  <c r="B6" i="129"/>
  <c r="Y5" i="129"/>
  <c r="B5" i="129"/>
  <c r="Y4" i="129"/>
  <c r="B4" i="129"/>
  <c r="X30" i="129"/>
  <c r="W30" i="129"/>
  <c r="V30" i="129"/>
  <c r="U30" i="129"/>
  <c r="T30" i="129"/>
  <c r="S30" i="129"/>
  <c r="R30" i="129"/>
  <c r="Q30" i="129"/>
  <c r="P30" i="129"/>
  <c r="O30" i="129"/>
  <c r="N30" i="129"/>
  <c r="M30" i="129"/>
  <c r="L30" i="129"/>
  <c r="K30" i="129"/>
  <c r="J30" i="129"/>
  <c r="I30" i="129"/>
  <c r="H30" i="129"/>
  <c r="G30" i="129"/>
  <c r="F30" i="129"/>
  <c r="E30" i="129"/>
  <c r="D30" i="129"/>
  <c r="B3" i="129"/>
  <c r="G61" i="128"/>
  <c r="A61" i="128"/>
  <c r="A29" i="128"/>
  <c r="G60" i="128"/>
  <c r="A60" i="128"/>
  <c r="A28" i="128"/>
  <c r="G59" i="128"/>
  <c r="A59" i="128"/>
  <c r="A27" i="128"/>
  <c r="G57" i="128"/>
  <c r="A57" i="128"/>
  <c r="A25" i="128"/>
  <c r="G56" i="128"/>
  <c r="A56" i="128"/>
  <c r="A24" i="128"/>
  <c r="G55" i="128"/>
  <c r="A55" i="128"/>
  <c r="A23" i="128"/>
  <c r="G53" i="128"/>
  <c r="A53" i="128"/>
  <c r="A21" i="128"/>
  <c r="G52" i="128"/>
  <c r="A52" i="128"/>
  <c r="A20" i="128"/>
  <c r="G51" i="128"/>
  <c r="A51" i="128"/>
  <c r="A19" i="128"/>
  <c r="G49" i="128"/>
  <c r="A49" i="128"/>
  <c r="A17" i="128"/>
  <c r="G48" i="128"/>
  <c r="A48" i="128"/>
  <c r="A16" i="128"/>
  <c r="G47" i="128"/>
  <c r="A47" i="128"/>
  <c r="A15" i="128"/>
  <c r="G46" i="128"/>
  <c r="A46" i="128"/>
  <c r="A14" i="128"/>
  <c r="G45" i="128"/>
  <c r="A45" i="128"/>
  <c r="A13" i="128"/>
  <c r="G44" i="128"/>
  <c r="A44" i="128"/>
  <c r="A12" i="128"/>
  <c r="G43" i="128"/>
  <c r="A43" i="128"/>
  <c r="A11" i="128"/>
  <c r="G41" i="128"/>
  <c r="A41" i="128"/>
  <c r="A9" i="128"/>
  <c r="G40" i="128"/>
  <c r="A40" i="128"/>
  <c r="A8" i="128"/>
  <c r="G39" i="128"/>
  <c r="A39" i="128"/>
  <c r="A7" i="128"/>
  <c r="G38" i="128"/>
  <c r="A38" i="128"/>
  <c r="A6" i="128"/>
  <c r="G37" i="128"/>
  <c r="A37" i="128"/>
  <c r="A5" i="128"/>
  <c r="G36" i="128"/>
  <c r="A36" i="128"/>
  <c r="A4" i="128"/>
  <c r="G35" i="128"/>
  <c r="A35" i="128"/>
  <c r="A3" i="128"/>
  <c r="Y29" i="128"/>
  <c r="B29" i="128"/>
  <c r="Y28" i="128"/>
  <c r="B28" i="128"/>
  <c r="Y27" i="128"/>
  <c r="B27" i="128"/>
  <c r="B26" i="128"/>
  <c r="Y25" i="128"/>
  <c r="B25" i="128"/>
  <c r="Y24" i="128"/>
  <c r="B24" i="128"/>
  <c r="Y23" i="128"/>
  <c r="B23" i="128"/>
  <c r="B22" i="128"/>
  <c r="Y21" i="128"/>
  <c r="B21" i="128"/>
  <c r="Y20" i="128"/>
  <c r="B20" i="128"/>
  <c r="Y19" i="128"/>
  <c r="B19" i="128"/>
  <c r="B18" i="128"/>
  <c r="Y17" i="128"/>
  <c r="B17" i="128"/>
  <c r="Y16" i="128"/>
  <c r="B16" i="128"/>
  <c r="Y15" i="128"/>
  <c r="B15" i="128"/>
  <c r="Y14" i="128"/>
  <c r="B14" i="128"/>
  <c r="Y13" i="128"/>
  <c r="B13" i="128"/>
  <c r="Y12" i="128"/>
  <c r="B12" i="128"/>
  <c r="Y11" i="128"/>
  <c r="B11" i="128"/>
  <c r="B10" i="128"/>
  <c r="Y9" i="128"/>
  <c r="B9" i="128"/>
  <c r="Y8" i="128"/>
  <c r="B8" i="128"/>
  <c r="Y7" i="128"/>
  <c r="B7" i="128"/>
  <c r="Y6" i="128"/>
  <c r="B6" i="128"/>
  <c r="Y5" i="128"/>
  <c r="B5" i="128"/>
  <c r="Y4" i="128"/>
  <c r="B4" i="128"/>
  <c r="X30" i="128"/>
  <c r="W30" i="128"/>
  <c r="V30" i="128"/>
  <c r="U30" i="128"/>
  <c r="T30" i="128"/>
  <c r="S30" i="128"/>
  <c r="R30" i="128"/>
  <c r="Q30" i="128"/>
  <c r="P30" i="128"/>
  <c r="O30" i="128"/>
  <c r="N30" i="128"/>
  <c r="M30" i="128"/>
  <c r="L30" i="128"/>
  <c r="K30" i="128"/>
  <c r="J30" i="128"/>
  <c r="I30" i="128"/>
  <c r="H30" i="128"/>
  <c r="G30" i="128"/>
  <c r="F30" i="128"/>
  <c r="E30" i="128"/>
  <c r="D30" i="128"/>
  <c r="B3" i="128"/>
  <c r="G61" i="82"/>
  <c r="A61" i="82"/>
  <c r="A29" i="82"/>
  <c r="G60" i="82"/>
  <c r="A60" i="82"/>
  <c r="A28" i="82"/>
  <c r="G59" i="82"/>
  <c r="A59" i="82"/>
  <c r="A27" i="82"/>
  <c r="G57" i="82"/>
  <c r="A57" i="82"/>
  <c r="A25" i="82"/>
  <c r="G56" i="82"/>
  <c r="A56" i="82"/>
  <c r="A24" i="82"/>
  <c r="G55" i="82"/>
  <c r="A55" i="82"/>
  <c r="A23" i="82"/>
  <c r="G53" i="82"/>
  <c r="A53" i="82"/>
  <c r="A21" i="82"/>
  <c r="G52" i="82"/>
  <c r="A52" i="82"/>
  <c r="A20" i="82"/>
  <c r="G51" i="82"/>
  <c r="A51" i="82"/>
  <c r="A19" i="82"/>
  <c r="G49" i="82"/>
  <c r="A49" i="82"/>
  <c r="A17" i="82"/>
  <c r="G48" i="82"/>
  <c r="A48" i="82"/>
  <c r="A16" i="82"/>
  <c r="G47" i="82"/>
  <c r="A47" i="82"/>
  <c r="A15" i="82"/>
  <c r="G46" i="82"/>
  <c r="A46" i="82"/>
  <c r="A14" i="82"/>
  <c r="G45" i="82"/>
  <c r="A45" i="82"/>
  <c r="A13" i="82"/>
  <c r="G44" i="82"/>
  <c r="A44" i="82"/>
  <c r="A12" i="82"/>
  <c r="G43" i="82"/>
  <c r="A43" i="82"/>
  <c r="A11" i="82"/>
  <c r="G41" i="82"/>
  <c r="A41" i="82"/>
  <c r="A9" i="82"/>
  <c r="G40" i="82"/>
  <c r="A40" i="82"/>
  <c r="A8" i="82"/>
  <c r="G39" i="82"/>
  <c r="A39" i="82"/>
  <c r="A7" i="82"/>
  <c r="G38" i="82"/>
  <c r="A38" i="82"/>
  <c r="A6" i="82"/>
  <c r="G37" i="82"/>
  <c r="A37" i="82"/>
  <c r="A5" i="82"/>
  <c r="G36" i="82"/>
  <c r="A36" i="82"/>
  <c r="A4" i="82"/>
  <c r="G35" i="82"/>
  <c r="A35" i="82"/>
  <c r="A3" i="82"/>
  <c r="Y29" i="82"/>
  <c r="B29" i="82"/>
  <c r="Y28" i="82"/>
  <c r="B28" i="82"/>
  <c r="Y27" i="82"/>
  <c r="B27" i="82"/>
  <c r="B26" i="82"/>
  <c r="Y25" i="82"/>
  <c r="B25" i="82"/>
  <c r="Y24" i="82"/>
  <c r="B24" i="82"/>
  <c r="Y23" i="82"/>
  <c r="B23" i="82"/>
  <c r="B22" i="82"/>
  <c r="Y21" i="82"/>
  <c r="B21" i="82"/>
  <c r="Y20" i="82"/>
  <c r="B20" i="82"/>
  <c r="Y19" i="82"/>
  <c r="B19" i="82"/>
  <c r="B18" i="82"/>
  <c r="Y17" i="82"/>
  <c r="B17" i="82"/>
  <c r="Y16" i="82"/>
  <c r="B16" i="82"/>
  <c r="Y15" i="82"/>
  <c r="B15" i="82"/>
  <c r="Y14" i="82"/>
  <c r="B14" i="82"/>
  <c r="Y13" i="82"/>
  <c r="B13" i="82"/>
  <c r="Y12" i="82"/>
  <c r="B12" i="82"/>
  <c r="Y11" i="82"/>
  <c r="B11" i="82"/>
  <c r="B10" i="82"/>
  <c r="Y9" i="82"/>
  <c r="B9" i="82"/>
  <c r="Y8" i="82"/>
  <c r="B8" i="82"/>
  <c r="Y7" i="82"/>
  <c r="B7" i="82"/>
  <c r="Y6" i="82"/>
  <c r="B6" i="82"/>
  <c r="Y5" i="82"/>
  <c r="B5" i="82"/>
  <c r="Y4" i="82"/>
  <c r="B4" i="82"/>
  <c r="X30" i="82"/>
  <c r="W30" i="82"/>
  <c r="V30" i="82"/>
  <c r="U30" i="82"/>
  <c r="T30" i="82"/>
  <c r="S30" i="82"/>
  <c r="R30" i="82"/>
  <c r="Q30" i="82"/>
  <c r="P30" i="82"/>
  <c r="O30" i="82"/>
  <c r="N30" i="82"/>
  <c r="M30" i="82"/>
  <c r="L30" i="82"/>
  <c r="K30" i="82"/>
  <c r="J30" i="82"/>
  <c r="I30" i="82"/>
  <c r="H30" i="82"/>
  <c r="G30" i="82"/>
  <c r="F30" i="82"/>
  <c r="E30" i="82"/>
  <c r="D30" i="82"/>
  <c r="B3" i="82"/>
  <c r="G61" i="127"/>
  <c r="A61" i="127"/>
  <c r="A29" i="127"/>
  <c r="G60" i="127"/>
  <c r="A60" i="127"/>
  <c r="A28" i="127"/>
  <c r="G59" i="127"/>
  <c r="A59" i="127"/>
  <c r="A27" i="127"/>
  <c r="G57" i="127"/>
  <c r="A57" i="127"/>
  <c r="A25" i="127"/>
  <c r="G56" i="127"/>
  <c r="A56" i="127"/>
  <c r="A24" i="127"/>
  <c r="G55" i="127"/>
  <c r="A55" i="127"/>
  <c r="A23" i="127"/>
  <c r="G53" i="127"/>
  <c r="A53" i="127"/>
  <c r="A21" i="127"/>
  <c r="G52" i="127"/>
  <c r="A52" i="127"/>
  <c r="A20" i="127"/>
  <c r="G51" i="127"/>
  <c r="A51" i="127"/>
  <c r="A19" i="127"/>
  <c r="G49" i="127"/>
  <c r="A49" i="127"/>
  <c r="A17" i="127"/>
  <c r="G48" i="127"/>
  <c r="A48" i="127"/>
  <c r="A16" i="127"/>
  <c r="G47" i="127"/>
  <c r="A47" i="127"/>
  <c r="A15" i="127"/>
  <c r="G46" i="127"/>
  <c r="A46" i="127"/>
  <c r="A14" i="127"/>
  <c r="G45" i="127"/>
  <c r="A45" i="127"/>
  <c r="A13" i="127"/>
  <c r="G44" i="127"/>
  <c r="A44" i="127"/>
  <c r="A12" i="127"/>
  <c r="G43" i="127"/>
  <c r="A43" i="127"/>
  <c r="A11" i="127"/>
  <c r="G41" i="127"/>
  <c r="A41" i="127"/>
  <c r="A9" i="127"/>
  <c r="G40" i="127"/>
  <c r="A40" i="127"/>
  <c r="A8" i="127"/>
  <c r="G39" i="127"/>
  <c r="A39" i="127"/>
  <c r="A7" i="127"/>
  <c r="G38" i="127"/>
  <c r="A38" i="127"/>
  <c r="A6" i="127"/>
  <c r="G37" i="127"/>
  <c r="A37" i="127"/>
  <c r="A5" i="127"/>
  <c r="G36" i="127"/>
  <c r="A36" i="127"/>
  <c r="A4" i="127"/>
  <c r="G35" i="127"/>
  <c r="A35" i="127"/>
  <c r="A3" i="127"/>
  <c r="Y29" i="127"/>
  <c r="B29" i="127"/>
  <c r="Y28" i="127"/>
  <c r="B28" i="127"/>
  <c r="Y27" i="127"/>
  <c r="B27" i="127"/>
  <c r="B26" i="127"/>
  <c r="Y25" i="127"/>
  <c r="B25" i="127"/>
  <c r="Y24" i="127"/>
  <c r="B24" i="127"/>
  <c r="Y23" i="127"/>
  <c r="B23" i="127"/>
  <c r="B22" i="127"/>
  <c r="Y21" i="127"/>
  <c r="B21" i="127"/>
  <c r="Y20" i="127"/>
  <c r="B20" i="127"/>
  <c r="Y19" i="127"/>
  <c r="B19" i="127"/>
  <c r="B18" i="127"/>
  <c r="Y17" i="127"/>
  <c r="B17" i="127"/>
  <c r="Y16" i="127"/>
  <c r="B16" i="127"/>
  <c r="Y15" i="127"/>
  <c r="B15" i="127"/>
  <c r="Y14" i="127"/>
  <c r="B14" i="127"/>
  <c r="Y13" i="127"/>
  <c r="B13" i="127"/>
  <c r="Y12" i="127"/>
  <c r="B12" i="127"/>
  <c r="Y11" i="127"/>
  <c r="B11" i="127"/>
  <c r="B10" i="127"/>
  <c r="Y9" i="127"/>
  <c r="B9" i="127"/>
  <c r="Y8" i="127"/>
  <c r="B8" i="127"/>
  <c r="Y7" i="127"/>
  <c r="B7" i="127"/>
  <c r="Y6" i="127"/>
  <c r="B6" i="127"/>
  <c r="Y5" i="127"/>
  <c r="B5" i="127"/>
  <c r="Y4" i="127"/>
  <c r="B4" i="127"/>
  <c r="X30" i="127"/>
  <c r="W30" i="127"/>
  <c r="V30" i="127"/>
  <c r="U30" i="127"/>
  <c r="T30" i="127"/>
  <c r="S30" i="127"/>
  <c r="R30" i="127"/>
  <c r="Q30" i="127"/>
  <c r="P30" i="127"/>
  <c r="O30" i="127"/>
  <c r="N30" i="127"/>
  <c r="M30" i="127"/>
  <c r="L30" i="127"/>
  <c r="K30" i="127"/>
  <c r="J30" i="127"/>
  <c r="I30" i="127"/>
  <c r="H30" i="127"/>
  <c r="G30" i="127"/>
  <c r="F30" i="127"/>
  <c r="E30" i="127"/>
  <c r="D30" i="127"/>
  <c r="B3" i="127"/>
  <c r="G61" i="50"/>
  <c r="A61" i="50"/>
  <c r="A29" i="50"/>
  <c r="G60" i="50"/>
  <c r="A60" i="50"/>
  <c r="A28" i="50"/>
  <c r="G59" i="50"/>
  <c r="A59" i="50"/>
  <c r="A27" i="50"/>
  <c r="G57" i="50"/>
  <c r="A57" i="50"/>
  <c r="A25" i="50"/>
  <c r="G56" i="50"/>
  <c r="A56" i="50"/>
  <c r="A24" i="50"/>
  <c r="G55" i="50"/>
  <c r="A55" i="50"/>
  <c r="A23" i="50"/>
  <c r="G53" i="50"/>
  <c r="A53" i="50"/>
  <c r="A21" i="50"/>
  <c r="G52" i="50"/>
  <c r="A52" i="50"/>
  <c r="A20" i="50"/>
  <c r="G51" i="50"/>
  <c r="A51" i="50"/>
  <c r="A19" i="50"/>
  <c r="G49" i="50"/>
  <c r="A49" i="50"/>
  <c r="A17" i="50"/>
  <c r="G48" i="50"/>
  <c r="A48" i="50"/>
  <c r="A16" i="50"/>
  <c r="G47" i="50"/>
  <c r="A47" i="50"/>
  <c r="A15" i="50"/>
  <c r="G46" i="50"/>
  <c r="A46" i="50"/>
  <c r="A14" i="50"/>
  <c r="G45" i="50"/>
  <c r="A45" i="50"/>
  <c r="A13" i="50"/>
  <c r="G44" i="50"/>
  <c r="A44" i="50"/>
  <c r="A12" i="50"/>
  <c r="G43" i="50"/>
  <c r="A43" i="50"/>
  <c r="A11" i="50"/>
  <c r="G41" i="50"/>
  <c r="A41" i="50"/>
  <c r="A9" i="50"/>
  <c r="G40" i="50"/>
  <c r="A40" i="50"/>
  <c r="A8" i="50"/>
  <c r="G39" i="50"/>
  <c r="A39" i="50"/>
  <c r="A7" i="50"/>
  <c r="G38" i="50"/>
  <c r="A38" i="50"/>
  <c r="A6" i="50"/>
  <c r="G37" i="50"/>
  <c r="A37" i="50"/>
  <c r="A5" i="50"/>
  <c r="G36" i="50"/>
  <c r="A36" i="50"/>
  <c r="A4" i="50"/>
  <c r="G35" i="50"/>
  <c r="A35" i="50"/>
  <c r="A3" i="50"/>
  <c r="Y29" i="50"/>
  <c r="B29" i="50"/>
  <c r="Y28" i="50"/>
  <c r="B28" i="50"/>
  <c r="Y27" i="50"/>
  <c r="B27" i="50"/>
  <c r="B26" i="50"/>
  <c r="Y25" i="50"/>
  <c r="B25" i="50"/>
  <c r="Y24" i="50"/>
  <c r="B24" i="50"/>
  <c r="Y23" i="50"/>
  <c r="B23" i="50"/>
  <c r="B22" i="50"/>
  <c r="Y21" i="50"/>
  <c r="B21" i="50"/>
  <c r="Y20" i="50"/>
  <c r="B20" i="50"/>
  <c r="Y19" i="50"/>
  <c r="B19" i="50"/>
  <c r="B18" i="50"/>
  <c r="Y17" i="50"/>
  <c r="B17" i="50"/>
  <c r="Y16" i="50"/>
  <c r="B16" i="50"/>
  <c r="Y15" i="50"/>
  <c r="B15" i="50"/>
  <c r="Y14" i="50"/>
  <c r="B14" i="50"/>
  <c r="Y13" i="50"/>
  <c r="B13" i="50"/>
  <c r="Y12" i="50"/>
  <c r="B12" i="50"/>
  <c r="Y11" i="50"/>
  <c r="B11" i="50"/>
  <c r="B10" i="50"/>
  <c r="Y9" i="50"/>
  <c r="B9" i="50"/>
  <c r="Y8" i="50"/>
  <c r="B8" i="50"/>
  <c r="Y7" i="50"/>
  <c r="B7" i="50"/>
  <c r="Y6" i="50"/>
  <c r="B6" i="50"/>
  <c r="Y5" i="50"/>
  <c r="B5" i="50"/>
  <c r="Y4" i="50"/>
  <c r="B4" i="50"/>
  <c r="X30" i="50"/>
  <c r="W30" i="50"/>
  <c r="V30" i="50"/>
  <c r="U30" i="50"/>
  <c r="T30" i="50"/>
  <c r="S30" i="50"/>
  <c r="R30" i="50"/>
  <c r="Q30" i="50"/>
  <c r="P30" i="50"/>
  <c r="O30" i="50"/>
  <c r="N30" i="50"/>
  <c r="M30" i="50"/>
  <c r="L30" i="50"/>
  <c r="K30" i="50"/>
  <c r="J30" i="50"/>
  <c r="I30" i="50"/>
  <c r="H30" i="50"/>
  <c r="G30" i="50"/>
  <c r="F30" i="50"/>
  <c r="E30" i="50"/>
  <c r="D30" i="50"/>
  <c r="B3" i="50"/>
  <c r="G61" i="81"/>
  <c r="A61" i="81"/>
  <c r="A29" i="81"/>
  <c r="G60" i="81"/>
  <c r="A60" i="81"/>
  <c r="A28" i="81"/>
  <c r="G59" i="81"/>
  <c r="A59" i="81"/>
  <c r="A27" i="81"/>
  <c r="G57" i="81"/>
  <c r="A57" i="81"/>
  <c r="A25" i="81"/>
  <c r="G56" i="81"/>
  <c r="A56" i="81"/>
  <c r="A24" i="81"/>
  <c r="G55" i="81"/>
  <c r="A55" i="81"/>
  <c r="A23" i="81"/>
  <c r="G53" i="81"/>
  <c r="A53" i="81"/>
  <c r="A21" i="81"/>
  <c r="G52" i="81"/>
  <c r="A52" i="81"/>
  <c r="A20" i="81"/>
  <c r="G51" i="81"/>
  <c r="A51" i="81"/>
  <c r="A19" i="81"/>
  <c r="G49" i="81"/>
  <c r="A49" i="81"/>
  <c r="A17" i="81"/>
  <c r="G48" i="81"/>
  <c r="A48" i="81"/>
  <c r="A16" i="81"/>
  <c r="G47" i="81"/>
  <c r="A47" i="81"/>
  <c r="A15" i="81"/>
  <c r="G46" i="81"/>
  <c r="A46" i="81"/>
  <c r="A14" i="81"/>
  <c r="G45" i="81"/>
  <c r="A45" i="81"/>
  <c r="A13" i="81"/>
  <c r="G44" i="81"/>
  <c r="A44" i="81"/>
  <c r="A12" i="81"/>
  <c r="G43" i="81"/>
  <c r="A43" i="81"/>
  <c r="A11" i="81"/>
  <c r="G41" i="81"/>
  <c r="A41" i="81"/>
  <c r="A9" i="81"/>
  <c r="G40" i="81"/>
  <c r="A40" i="81"/>
  <c r="A8" i="81"/>
  <c r="G39" i="81"/>
  <c r="A39" i="81"/>
  <c r="A7" i="81"/>
  <c r="G38" i="81"/>
  <c r="A38" i="81"/>
  <c r="A6" i="81"/>
  <c r="G37" i="81"/>
  <c r="A37" i="81"/>
  <c r="A5" i="81"/>
  <c r="G36" i="81"/>
  <c r="A36" i="81"/>
  <c r="A4" i="81"/>
  <c r="G35" i="81"/>
  <c r="A35" i="81"/>
  <c r="A3" i="81"/>
  <c r="Y29" i="81"/>
  <c r="B29" i="81"/>
  <c r="Y28" i="81"/>
  <c r="B28" i="81"/>
  <c r="Y27" i="81"/>
  <c r="B27" i="81"/>
  <c r="B26" i="81"/>
  <c r="Y25" i="81"/>
  <c r="B25" i="81"/>
  <c r="Y24" i="81"/>
  <c r="B24" i="81"/>
  <c r="Y23" i="81"/>
  <c r="B23" i="81"/>
  <c r="B22" i="81"/>
  <c r="Y21" i="81"/>
  <c r="B21" i="81"/>
  <c r="Y20" i="81"/>
  <c r="B20" i="81"/>
  <c r="Y19" i="81"/>
  <c r="B19" i="81"/>
  <c r="B18" i="81"/>
  <c r="Y17" i="81"/>
  <c r="B17" i="81"/>
  <c r="Y16" i="81"/>
  <c r="B16" i="81"/>
  <c r="Y15" i="81"/>
  <c r="B15" i="81"/>
  <c r="Y14" i="81"/>
  <c r="B14" i="81"/>
  <c r="Y13" i="81"/>
  <c r="B13" i="81"/>
  <c r="Y12" i="81"/>
  <c r="B12" i="81"/>
  <c r="Y11" i="81"/>
  <c r="B11" i="81"/>
  <c r="B10" i="81"/>
  <c r="Y9" i="81"/>
  <c r="B9" i="81"/>
  <c r="Y8" i="81"/>
  <c r="B8" i="81"/>
  <c r="Y7" i="81"/>
  <c r="B7" i="81"/>
  <c r="Y6" i="81"/>
  <c r="B6" i="81"/>
  <c r="Y5" i="81"/>
  <c r="B5" i="81"/>
  <c r="Y4" i="81"/>
  <c r="B4" i="81"/>
  <c r="X30" i="81"/>
  <c r="W30" i="81"/>
  <c r="V30" i="81"/>
  <c r="U30" i="81"/>
  <c r="T30" i="81"/>
  <c r="S30" i="81"/>
  <c r="R30" i="81"/>
  <c r="Q30" i="81"/>
  <c r="P30" i="81"/>
  <c r="O30" i="81"/>
  <c r="N30" i="81"/>
  <c r="M30" i="81"/>
  <c r="L30" i="81"/>
  <c r="K30" i="81"/>
  <c r="J30" i="81"/>
  <c r="I30" i="81"/>
  <c r="H30" i="81"/>
  <c r="G30" i="81"/>
  <c r="F30" i="81"/>
  <c r="E30" i="81"/>
  <c r="D30" i="81"/>
  <c r="B3" i="81"/>
  <c r="G61" i="126"/>
  <c r="A61" i="126"/>
  <c r="A29" i="126"/>
  <c r="G60" i="126"/>
  <c r="A60" i="126"/>
  <c r="A28" i="126"/>
  <c r="G59" i="126"/>
  <c r="A59" i="126"/>
  <c r="A27" i="126"/>
  <c r="G57" i="126"/>
  <c r="A57" i="126"/>
  <c r="A25" i="126"/>
  <c r="G56" i="126"/>
  <c r="A56" i="126"/>
  <c r="A24" i="126"/>
  <c r="G55" i="126"/>
  <c r="A55" i="126"/>
  <c r="A23" i="126"/>
  <c r="G53" i="126"/>
  <c r="A53" i="126"/>
  <c r="A21" i="126"/>
  <c r="G52" i="126"/>
  <c r="A52" i="126"/>
  <c r="A20" i="126"/>
  <c r="G51" i="126"/>
  <c r="A51" i="126"/>
  <c r="A19" i="126"/>
  <c r="G49" i="126"/>
  <c r="A49" i="126"/>
  <c r="A17" i="126"/>
  <c r="G48" i="126"/>
  <c r="A48" i="126"/>
  <c r="A16" i="126"/>
  <c r="G47" i="126"/>
  <c r="A47" i="126"/>
  <c r="A15" i="126"/>
  <c r="G46" i="126"/>
  <c r="A46" i="126"/>
  <c r="A14" i="126"/>
  <c r="G45" i="126"/>
  <c r="A45" i="126"/>
  <c r="A13" i="126"/>
  <c r="G44" i="126"/>
  <c r="A44" i="126"/>
  <c r="A12" i="126"/>
  <c r="G43" i="126"/>
  <c r="A43" i="126"/>
  <c r="A11" i="126"/>
  <c r="G41" i="126"/>
  <c r="A41" i="126"/>
  <c r="A9" i="126"/>
  <c r="G40" i="126"/>
  <c r="A40" i="126"/>
  <c r="A8" i="126"/>
  <c r="G39" i="126"/>
  <c r="A39" i="126"/>
  <c r="A7" i="126"/>
  <c r="G38" i="126"/>
  <c r="A38" i="126"/>
  <c r="A6" i="126"/>
  <c r="G37" i="126"/>
  <c r="A37" i="126"/>
  <c r="A5" i="126"/>
  <c r="G36" i="126"/>
  <c r="A36" i="126"/>
  <c r="A4" i="126"/>
  <c r="G35" i="126"/>
  <c r="A35" i="126"/>
  <c r="A3" i="126"/>
  <c r="Y29" i="126"/>
  <c r="B29" i="126"/>
  <c r="Y28" i="126"/>
  <c r="B28" i="126"/>
  <c r="Y27" i="126"/>
  <c r="B27" i="126"/>
  <c r="B26" i="126"/>
  <c r="Y25" i="126"/>
  <c r="B25" i="126"/>
  <c r="Y24" i="126"/>
  <c r="B24" i="126"/>
  <c r="Y23" i="126"/>
  <c r="B23" i="126"/>
  <c r="B22" i="126"/>
  <c r="Y21" i="126"/>
  <c r="B21" i="126"/>
  <c r="Y20" i="126"/>
  <c r="B20" i="126"/>
  <c r="Y19" i="126"/>
  <c r="B19" i="126"/>
  <c r="B18" i="126"/>
  <c r="Y17" i="126"/>
  <c r="B17" i="126"/>
  <c r="Y16" i="126"/>
  <c r="B16" i="126"/>
  <c r="Y15" i="126"/>
  <c r="B15" i="126"/>
  <c r="Y14" i="126"/>
  <c r="B14" i="126"/>
  <c r="Y13" i="126"/>
  <c r="B13" i="126"/>
  <c r="Y12" i="126"/>
  <c r="B12" i="126"/>
  <c r="Y11" i="126"/>
  <c r="B11" i="126"/>
  <c r="B10" i="126"/>
  <c r="Y9" i="126"/>
  <c r="B9" i="126"/>
  <c r="Y8" i="126"/>
  <c r="B8" i="126"/>
  <c r="Y7" i="126"/>
  <c r="B7" i="126"/>
  <c r="Y6" i="126"/>
  <c r="B6" i="126"/>
  <c r="Y5" i="126"/>
  <c r="B5" i="126"/>
  <c r="Y4" i="126"/>
  <c r="B4" i="126"/>
  <c r="X30" i="126"/>
  <c r="W30" i="126"/>
  <c r="V30" i="126"/>
  <c r="U30" i="126"/>
  <c r="T30" i="126"/>
  <c r="S30" i="126"/>
  <c r="R30" i="126"/>
  <c r="Q30" i="126"/>
  <c r="P30" i="126"/>
  <c r="O30" i="126"/>
  <c r="N30" i="126"/>
  <c r="M30" i="126"/>
  <c r="L30" i="126"/>
  <c r="K30" i="126"/>
  <c r="J30" i="126"/>
  <c r="I30" i="126"/>
  <c r="H30" i="126"/>
  <c r="G30" i="126"/>
  <c r="F30" i="126"/>
  <c r="E30" i="126"/>
  <c r="D30" i="126"/>
  <c r="B3" i="126"/>
  <c r="G61" i="49"/>
  <c r="A61" i="49"/>
  <c r="A29" i="49"/>
  <c r="G60" i="49"/>
  <c r="A60" i="49"/>
  <c r="A28" i="49"/>
  <c r="G59" i="49"/>
  <c r="A59" i="49"/>
  <c r="A27" i="49"/>
  <c r="G57" i="49"/>
  <c r="A57" i="49"/>
  <c r="A25" i="49"/>
  <c r="G56" i="49"/>
  <c r="A56" i="49"/>
  <c r="A24" i="49"/>
  <c r="G55" i="49"/>
  <c r="A55" i="49"/>
  <c r="A23" i="49"/>
  <c r="G53" i="49"/>
  <c r="A53" i="49"/>
  <c r="A21" i="49"/>
  <c r="G52" i="49"/>
  <c r="A52" i="49"/>
  <c r="A20" i="49"/>
  <c r="G51" i="49"/>
  <c r="A51" i="49"/>
  <c r="A19" i="49"/>
  <c r="G49" i="49"/>
  <c r="A49" i="49"/>
  <c r="A17" i="49"/>
  <c r="G48" i="49"/>
  <c r="A48" i="49"/>
  <c r="A16" i="49"/>
  <c r="G47" i="49"/>
  <c r="A47" i="49"/>
  <c r="A15" i="49"/>
  <c r="G46" i="49"/>
  <c r="A46" i="49"/>
  <c r="A14" i="49"/>
  <c r="G45" i="49"/>
  <c r="A45" i="49"/>
  <c r="A13" i="49"/>
  <c r="G44" i="49"/>
  <c r="A44" i="49"/>
  <c r="A12" i="49"/>
  <c r="G43" i="49"/>
  <c r="A43" i="49"/>
  <c r="A11" i="49"/>
  <c r="G41" i="49"/>
  <c r="A41" i="49"/>
  <c r="A9" i="49"/>
  <c r="G40" i="49"/>
  <c r="A40" i="49"/>
  <c r="A8" i="49"/>
  <c r="G39" i="49"/>
  <c r="A39" i="49"/>
  <c r="A7" i="49"/>
  <c r="G38" i="49"/>
  <c r="A38" i="49"/>
  <c r="A6" i="49"/>
  <c r="G37" i="49"/>
  <c r="A37" i="49"/>
  <c r="A5" i="49"/>
  <c r="G36" i="49"/>
  <c r="A36" i="49"/>
  <c r="A4" i="49"/>
  <c r="G35" i="49"/>
  <c r="A35" i="49"/>
  <c r="A3" i="49"/>
  <c r="Y29" i="49"/>
  <c r="B29" i="49"/>
  <c r="Y28" i="49"/>
  <c r="B28" i="49"/>
  <c r="Y27" i="49"/>
  <c r="B27" i="49"/>
  <c r="B26" i="49"/>
  <c r="Y25" i="49"/>
  <c r="B25" i="49"/>
  <c r="Y24" i="49"/>
  <c r="B24" i="49"/>
  <c r="Y23" i="49"/>
  <c r="B23" i="49"/>
  <c r="B22" i="49"/>
  <c r="Y21" i="49"/>
  <c r="B21" i="49"/>
  <c r="Y20" i="49"/>
  <c r="B20" i="49"/>
  <c r="Y19" i="49"/>
  <c r="B19" i="49"/>
  <c r="B18" i="49"/>
  <c r="Y17" i="49"/>
  <c r="B17" i="49"/>
  <c r="Y16" i="49"/>
  <c r="B16" i="49"/>
  <c r="Y15" i="49"/>
  <c r="B15" i="49"/>
  <c r="Y14" i="49"/>
  <c r="B14" i="49"/>
  <c r="Y13" i="49"/>
  <c r="B13" i="49"/>
  <c r="Y12" i="49"/>
  <c r="B12" i="49"/>
  <c r="Y11" i="49"/>
  <c r="B11" i="49"/>
  <c r="B10" i="49"/>
  <c r="Y9" i="49"/>
  <c r="B9" i="49"/>
  <c r="Y8" i="49"/>
  <c r="B8" i="49"/>
  <c r="Y7" i="49"/>
  <c r="B7" i="49"/>
  <c r="Y6" i="49"/>
  <c r="B6" i="49"/>
  <c r="Y5" i="49"/>
  <c r="B5" i="49"/>
  <c r="Y4" i="49"/>
  <c r="B4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B3" i="49"/>
  <c r="G61" i="153"/>
  <c r="A61" i="153"/>
  <c r="A29" i="153"/>
  <c r="G60" i="153"/>
  <c r="A60" i="153"/>
  <c r="A28" i="153"/>
  <c r="G59" i="153"/>
  <c r="A59" i="153"/>
  <c r="A27" i="153"/>
  <c r="G57" i="153"/>
  <c r="A57" i="153"/>
  <c r="A25" i="153"/>
  <c r="G56" i="153"/>
  <c r="A56" i="153"/>
  <c r="A24" i="153"/>
  <c r="G55" i="153"/>
  <c r="A55" i="153"/>
  <c r="A23" i="153"/>
  <c r="G53" i="153"/>
  <c r="A53" i="153"/>
  <c r="A21" i="153"/>
  <c r="G52" i="153"/>
  <c r="A52" i="153"/>
  <c r="A20" i="153"/>
  <c r="G51" i="153"/>
  <c r="A51" i="153"/>
  <c r="A19" i="153"/>
  <c r="G49" i="153"/>
  <c r="A49" i="153"/>
  <c r="A17" i="153"/>
  <c r="G48" i="153"/>
  <c r="A48" i="153"/>
  <c r="A16" i="153"/>
  <c r="G47" i="153"/>
  <c r="A47" i="153"/>
  <c r="A15" i="153"/>
  <c r="G46" i="153"/>
  <c r="A46" i="153"/>
  <c r="A14" i="153"/>
  <c r="G45" i="153"/>
  <c r="A45" i="153"/>
  <c r="A13" i="153"/>
  <c r="G44" i="153"/>
  <c r="A44" i="153"/>
  <c r="A12" i="153"/>
  <c r="G43" i="153"/>
  <c r="A43" i="153"/>
  <c r="A11" i="153"/>
  <c r="G41" i="153"/>
  <c r="A41" i="153"/>
  <c r="A9" i="153"/>
  <c r="G40" i="153"/>
  <c r="A40" i="153"/>
  <c r="A8" i="153"/>
  <c r="G39" i="153"/>
  <c r="A39" i="153"/>
  <c r="A7" i="153"/>
  <c r="G38" i="153"/>
  <c r="A38" i="153"/>
  <c r="A6" i="153"/>
  <c r="G37" i="153"/>
  <c r="A37" i="153"/>
  <c r="A5" i="153"/>
  <c r="G36" i="153"/>
  <c r="A36" i="153"/>
  <c r="A4" i="153"/>
  <c r="G35" i="153"/>
  <c r="A35" i="153"/>
  <c r="A3" i="153"/>
  <c r="Y29" i="153"/>
  <c r="B29" i="153"/>
  <c r="Y28" i="153"/>
  <c r="B28" i="153"/>
  <c r="Y27" i="153"/>
  <c r="B27" i="153"/>
  <c r="B26" i="153"/>
  <c r="Y25" i="153"/>
  <c r="B25" i="153"/>
  <c r="Y24" i="153"/>
  <c r="B24" i="153"/>
  <c r="Y23" i="153"/>
  <c r="B23" i="153"/>
  <c r="B22" i="153"/>
  <c r="Y21" i="153"/>
  <c r="B21" i="153"/>
  <c r="Y20" i="153"/>
  <c r="B20" i="153"/>
  <c r="Y19" i="153"/>
  <c r="B19" i="153"/>
  <c r="B18" i="153"/>
  <c r="Y17" i="153"/>
  <c r="B17" i="153"/>
  <c r="Y16" i="153"/>
  <c r="B16" i="153"/>
  <c r="Y15" i="153"/>
  <c r="B15" i="153"/>
  <c r="Y14" i="153"/>
  <c r="B14" i="153"/>
  <c r="Y13" i="153"/>
  <c r="B13" i="153"/>
  <c r="Y12" i="153"/>
  <c r="B12" i="153"/>
  <c r="Y11" i="153"/>
  <c r="B11" i="153"/>
  <c r="B10" i="153"/>
  <c r="Y9" i="153"/>
  <c r="B9" i="153"/>
  <c r="Y8" i="153"/>
  <c r="B8" i="153"/>
  <c r="Y7" i="153"/>
  <c r="B7" i="153"/>
  <c r="Y6" i="153"/>
  <c r="B6" i="153"/>
  <c r="Y5" i="153"/>
  <c r="B5" i="153"/>
  <c r="Y4" i="153"/>
  <c r="B4" i="153"/>
  <c r="X30" i="153"/>
  <c r="W30" i="153"/>
  <c r="V30" i="153"/>
  <c r="U30" i="153"/>
  <c r="T30" i="153"/>
  <c r="S30" i="153"/>
  <c r="R30" i="153"/>
  <c r="Q30" i="153"/>
  <c r="P30" i="153"/>
  <c r="O30" i="153"/>
  <c r="N30" i="153"/>
  <c r="M30" i="153"/>
  <c r="L30" i="153"/>
  <c r="K30" i="153"/>
  <c r="J30" i="153"/>
  <c r="I30" i="153"/>
  <c r="H30" i="153"/>
  <c r="G30" i="153"/>
  <c r="F30" i="153"/>
  <c r="E30" i="153"/>
  <c r="D30" i="153"/>
  <c r="B3" i="153"/>
  <c r="G61" i="118"/>
  <c r="A61" i="118"/>
  <c r="A29" i="118"/>
  <c r="G60" i="118"/>
  <c r="A60" i="118"/>
  <c r="A28" i="118"/>
  <c r="G59" i="118"/>
  <c r="A59" i="118"/>
  <c r="A27" i="118"/>
  <c r="G57" i="118"/>
  <c r="A57" i="118"/>
  <c r="A25" i="118"/>
  <c r="G56" i="118"/>
  <c r="A56" i="118"/>
  <c r="A24" i="118"/>
  <c r="G55" i="118"/>
  <c r="A55" i="118"/>
  <c r="A23" i="118"/>
  <c r="G53" i="118"/>
  <c r="A53" i="118"/>
  <c r="A21" i="118"/>
  <c r="G52" i="118"/>
  <c r="A52" i="118"/>
  <c r="A20" i="118"/>
  <c r="G51" i="118"/>
  <c r="A51" i="118"/>
  <c r="A19" i="118"/>
  <c r="G49" i="118"/>
  <c r="A49" i="118"/>
  <c r="A17" i="118"/>
  <c r="G48" i="118"/>
  <c r="A48" i="118"/>
  <c r="A16" i="118"/>
  <c r="G47" i="118"/>
  <c r="A47" i="118"/>
  <c r="A15" i="118"/>
  <c r="G46" i="118"/>
  <c r="A46" i="118"/>
  <c r="A14" i="118"/>
  <c r="G45" i="118"/>
  <c r="A45" i="118"/>
  <c r="A13" i="118"/>
  <c r="G44" i="118"/>
  <c r="A44" i="118"/>
  <c r="A12" i="118"/>
  <c r="G43" i="118"/>
  <c r="A43" i="118"/>
  <c r="A11" i="118"/>
  <c r="G41" i="118"/>
  <c r="A41" i="118"/>
  <c r="A9" i="118"/>
  <c r="G40" i="118"/>
  <c r="A40" i="118"/>
  <c r="A8" i="118"/>
  <c r="G39" i="118"/>
  <c r="A39" i="118"/>
  <c r="A7" i="118"/>
  <c r="G38" i="118"/>
  <c r="A38" i="118"/>
  <c r="A6" i="118"/>
  <c r="G37" i="118"/>
  <c r="A37" i="118"/>
  <c r="A5" i="118"/>
  <c r="G36" i="118"/>
  <c r="A36" i="118"/>
  <c r="A4" i="118"/>
  <c r="G35" i="118"/>
  <c r="A35" i="118"/>
  <c r="A3" i="118"/>
  <c r="Y29" i="118"/>
  <c r="B29" i="118"/>
  <c r="Y28" i="118"/>
  <c r="B28" i="118"/>
  <c r="Y27" i="118"/>
  <c r="B27" i="118"/>
  <c r="B26" i="118"/>
  <c r="Y25" i="118"/>
  <c r="B25" i="118"/>
  <c r="Y24" i="118"/>
  <c r="B24" i="118"/>
  <c r="Y23" i="118"/>
  <c r="B23" i="118"/>
  <c r="B22" i="118"/>
  <c r="Y21" i="118"/>
  <c r="B21" i="118"/>
  <c r="Y20" i="118"/>
  <c r="B20" i="118"/>
  <c r="Y19" i="118"/>
  <c r="B19" i="118"/>
  <c r="B18" i="118"/>
  <c r="Y17" i="118"/>
  <c r="B17" i="118"/>
  <c r="Y16" i="118"/>
  <c r="B16" i="118"/>
  <c r="Y15" i="118"/>
  <c r="B15" i="118"/>
  <c r="Y14" i="118"/>
  <c r="B14" i="118"/>
  <c r="Y13" i="118"/>
  <c r="B13" i="118"/>
  <c r="Y12" i="118"/>
  <c r="B12" i="118"/>
  <c r="Y11" i="118"/>
  <c r="B11" i="118"/>
  <c r="B10" i="118"/>
  <c r="Y9" i="118"/>
  <c r="B9" i="118"/>
  <c r="Y8" i="118"/>
  <c r="B8" i="118"/>
  <c r="Y7" i="118"/>
  <c r="B7" i="118"/>
  <c r="Y6" i="118"/>
  <c r="B6" i="118"/>
  <c r="Y5" i="118"/>
  <c r="B5" i="118"/>
  <c r="Y4" i="118"/>
  <c r="B4" i="118"/>
  <c r="X30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B3" i="118"/>
  <c r="G61" i="80"/>
  <c r="A61" i="80"/>
  <c r="A29" i="80"/>
  <c r="G60" i="80"/>
  <c r="A60" i="80"/>
  <c r="A28" i="80"/>
  <c r="G59" i="80"/>
  <c r="A59" i="80"/>
  <c r="A27" i="80"/>
  <c r="G57" i="80"/>
  <c r="A57" i="80"/>
  <c r="A25" i="80"/>
  <c r="G56" i="80"/>
  <c r="A56" i="80"/>
  <c r="A24" i="80"/>
  <c r="G55" i="80"/>
  <c r="A55" i="80"/>
  <c r="A23" i="80"/>
  <c r="G53" i="80"/>
  <c r="A53" i="80"/>
  <c r="A21" i="80"/>
  <c r="G52" i="80"/>
  <c r="A52" i="80"/>
  <c r="A20" i="80"/>
  <c r="G51" i="80"/>
  <c r="A51" i="80"/>
  <c r="A19" i="80"/>
  <c r="G49" i="80"/>
  <c r="A49" i="80"/>
  <c r="A17" i="80"/>
  <c r="G48" i="80"/>
  <c r="A48" i="80"/>
  <c r="A16" i="80"/>
  <c r="G47" i="80"/>
  <c r="A47" i="80"/>
  <c r="A15" i="80"/>
  <c r="G46" i="80"/>
  <c r="A46" i="80"/>
  <c r="A14" i="80"/>
  <c r="G45" i="80"/>
  <c r="A45" i="80"/>
  <c r="A13" i="80"/>
  <c r="G44" i="80"/>
  <c r="A44" i="80"/>
  <c r="A12" i="80"/>
  <c r="G43" i="80"/>
  <c r="A43" i="80"/>
  <c r="A11" i="80"/>
  <c r="G41" i="80"/>
  <c r="A41" i="80"/>
  <c r="A9" i="80"/>
  <c r="G40" i="80"/>
  <c r="A40" i="80"/>
  <c r="A8" i="80"/>
  <c r="G39" i="80"/>
  <c r="A39" i="80"/>
  <c r="A7" i="80"/>
  <c r="G38" i="80"/>
  <c r="A38" i="80"/>
  <c r="A6" i="80"/>
  <c r="G37" i="80"/>
  <c r="A37" i="80"/>
  <c r="A5" i="80"/>
  <c r="G36" i="80"/>
  <c r="A36" i="80"/>
  <c r="A4" i="80"/>
  <c r="G35" i="80"/>
  <c r="A35" i="80"/>
  <c r="A3" i="80"/>
  <c r="Y29" i="80"/>
  <c r="B29" i="80"/>
  <c r="Y28" i="80"/>
  <c r="B28" i="80"/>
  <c r="Y27" i="80"/>
  <c r="B27" i="80"/>
  <c r="B26" i="80"/>
  <c r="Y25" i="80"/>
  <c r="B25" i="80"/>
  <c r="Y24" i="80"/>
  <c r="B24" i="80"/>
  <c r="Y23" i="80"/>
  <c r="B23" i="80"/>
  <c r="B22" i="80"/>
  <c r="Y21" i="80"/>
  <c r="B21" i="80"/>
  <c r="Y20" i="80"/>
  <c r="B20" i="80"/>
  <c r="Y19" i="80"/>
  <c r="B19" i="80"/>
  <c r="B18" i="80"/>
  <c r="Y17" i="80"/>
  <c r="B17" i="80"/>
  <c r="Y16" i="80"/>
  <c r="B16" i="80"/>
  <c r="Y15" i="80"/>
  <c r="B15" i="80"/>
  <c r="Y14" i="80"/>
  <c r="B14" i="80"/>
  <c r="Y13" i="80"/>
  <c r="B13" i="80"/>
  <c r="Y12" i="80"/>
  <c r="B12" i="80"/>
  <c r="Y11" i="80"/>
  <c r="B11" i="80"/>
  <c r="B10" i="80"/>
  <c r="Y9" i="80"/>
  <c r="B9" i="80"/>
  <c r="Y8" i="80"/>
  <c r="B8" i="80"/>
  <c r="Y7" i="80"/>
  <c r="B7" i="80"/>
  <c r="Y6" i="80"/>
  <c r="B6" i="80"/>
  <c r="Y5" i="80"/>
  <c r="B5" i="80"/>
  <c r="Y4" i="80"/>
  <c r="B4" i="80"/>
  <c r="X30" i="80"/>
  <c r="W30" i="80"/>
  <c r="V30" i="80"/>
  <c r="U30" i="80"/>
  <c r="T30" i="80"/>
  <c r="S30" i="80"/>
  <c r="R30" i="80"/>
  <c r="Q30" i="80"/>
  <c r="P30" i="80"/>
  <c r="O30" i="80"/>
  <c r="N30" i="80"/>
  <c r="M30" i="80"/>
  <c r="L30" i="80"/>
  <c r="K30" i="80"/>
  <c r="J30" i="80"/>
  <c r="I30" i="80"/>
  <c r="H30" i="80"/>
  <c r="G30" i="80"/>
  <c r="F30" i="80"/>
  <c r="E30" i="80"/>
  <c r="D30" i="80"/>
  <c r="B3" i="80"/>
  <c r="G61" i="47"/>
  <c r="A61" i="47"/>
  <c r="A29" i="47"/>
  <c r="G60" i="47"/>
  <c r="A60" i="47"/>
  <c r="A28" i="47"/>
  <c r="G59" i="47"/>
  <c r="A59" i="47"/>
  <c r="A27" i="47"/>
  <c r="G57" i="47"/>
  <c r="A57" i="47"/>
  <c r="A25" i="47"/>
  <c r="G56" i="47"/>
  <c r="A56" i="47"/>
  <c r="A24" i="47"/>
  <c r="G55" i="47"/>
  <c r="A55" i="47"/>
  <c r="A23" i="47"/>
  <c r="G53" i="47"/>
  <c r="A53" i="47"/>
  <c r="A21" i="47"/>
  <c r="G52" i="47"/>
  <c r="A52" i="47"/>
  <c r="A20" i="47"/>
  <c r="G51" i="47"/>
  <c r="A51" i="47"/>
  <c r="A19" i="47"/>
  <c r="G49" i="47"/>
  <c r="A49" i="47"/>
  <c r="A17" i="47"/>
  <c r="G48" i="47"/>
  <c r="A48" i="47"/>
  <c r="A16" i="47"/>
  <c r="G47" i="47"/>
  <c r="A47" i="47"/>
  <c r="A15" i="47"/>
  <c r="G46" i="47"/>
  <c r="A46" i="47"/>
  <c r="A14" i="47"/>
  <c r="G45" i="47"/>
  <c r="A45" i="47"/>
  <c r="A13" i="47"/>
  <c r="G44" i="47"/>
  <c r="A44" i="47"/>
  <c r="A12" i="47"/>
  <c r="G43" i="47"/>
  <c r="A43" i="47"/>
  <c r="A11" i="47"/>
  <c r="G41" i="47"/>
  <c r="A41" i="47"/>
  <c r="A9" i="47"/>
  <c r="G40" i="47"/>
  <c r="A40" i="47"/>
  <c r="A8" i="47"/>
  <c r="G39" i="47"/>
  <c r="A39" i="47"/>
  <c r="A7" i="47"/>
  <c r="G38" i="47"/>
  <c r="A38" i="47"/>
  <c r="A6" i="47"/>
  <c r="G37" i="47"/>
  <c r="A37" i="47"/>
  <c r="A5" i="47"/>
  <c r="G36" i="47"/>
  <c r="A36" i="47"/>
  <c r="A4" i="47"/>
  <c r="G35" i="47"/>
  <c r="A35" i="47"/>
  <c r="A3" i="47"/>
  <c r="Y29" i="47"/>
  <c r="B29" i="47"/>
  <c r="Y28" i="47"/>
  <c r="B28" i="47"/>
  <c r="Y27" i="47"/>
  <c r="B27" i="47"/>
  <c r="B26" i="47"/>
  <c r="Y25" i="47"/>
  <c r="B25" i="47"/>
  <c r="Y24" i="47"/>
  <c r="B24" i="47"/>
  <c r="Y23" i="47"/>
  <c r="B23" i="47"/>
  <c r="B22" i="47"/>
  <c r="Y21" i="47"/>
  <c r="B21" i="47"/>
  <c r="Y20" i="47"/>
  <c r="B20" i="47"/>
  <c r="Y19" i="47"/>
  <c r="B19" i="47"/>
  <c r="B18" i="47"/>
  <c r="Y17" i="47"/>
  <c r="B17" i="47"/>
  <c r="Y16" i="47"/>
  <c r="B16" i="47"/>
  <c r="Y15" i="47"/>
  <c r="B15" i="47"/>
  <c r="Y14" i="47"/>
  <c r="B14" i="47"/>
  <c r="Y13" i="47"/>
  <c r="B13" i="47"/>
  <c r="Y12" i="47"/>
  <c r="B12" i="47"/>
  <c r="Y11" i="47"/>
  <c r="B11" i="47"/>
  <c r="B10" i="47"/>
  <c r="Y9" i="47"/>
  <c r="B9" i="47"/>
  <c r="Y8" i="47"/>
  <c r="B8" i="47"/>
  <c r="Y7" i="47"/>
  <c r="B7" i="47"/>
  <c r="Y6" i="47"/>
  <c r="B6" i="47"/>
  <c r="Y5" i="47"/>
  <c r="B5" i="47"/>
  <c r="Y4" i="47"/>
  <c r="B4" i="47"/>
  <c r="X30" i="47"/>
  <c r="W30" i="47"/>
  <c r="V30" i="47"/>
  <c r="U30" i="47"/>
  <c r="T30" i="47"/>
  <c r="S30" i="47"/>
  <c r="R30" i="47"/>
  <c r="Q30" i="47"/>
  <c r="P30" i="47"/>
  <c r="O30" i="47"/>
  <c r="N30" i="47"/>
  <c r="M30" i="47"/>
  <c r="L30" i="47"/>
  <c r="K30" i="47"/>
  <c r="J30" i="47"/>
  <c r="I30" i="47"/>
  <c r="H30" i="47"/>
  <c r="G30" i="47"/>
  <c r="F30" i="47"/>
  <c r="E30" i="47"/>
  <c r="D30" i="47"/>
  <c r="B3" i="47"/>
  <c r="G61" i="3"/>
  <c r="A61" i="3"/>
  <c r="A29" i="3"/>
  <c r="G60" i="3"/>
  <c r="A60" i="3"/>
  <c r="A28" i="3"/>
  <c r="G59" i="3"/>
  <c r="A59" i="3"/>
  <c r="A27" i="3"/>
  <c r="G57" i="3"/>
  <c r="A57" i="3"/>
  <c r="A25" i="3"/>
  <c r="G56" i="3"/>
  <c r="A56" i="3"/>
  <c r="A24" i="3"/>
  <c r="G55" i="3"/>
  <c r="A55" i="3"/>
  <c r="A23" i="3"/>
  <c r="G53" i="3"/>
  <c r="A53" i="3"/>
  <c r="A21" i="3"/>
  <c r="G52" i="3"/>
  <c r="A52" i="3"/>
  <c r="A20" i="3"/>
  <c r="G51" i="3"/>
  <c r="A51" i="3"/>
  <c r="A19" i="3"/>
  <c r="G49" i="3"/>
  <c r="A49" i="3"/>
  <c r="A17" i="3"/>
  <c r="G48" i="3"/>
  <c r="A48" i="3"/>
  <c r="A16" i="3"/>
  <c r="G47" i="3"/>
  <c r="A47" i="3"/>
  <c r="A15" i="3"/>
  <c r="G46" i="3"/>
  <c r="A46" i="3"/>
  <c r="A14" i="3"/>
  <c r="G45" i="3"/>
  <c r="A45" i="3"/>
  <c r="A13" i="3"/>
  <c r="G44" i="3"/>
  <c r="A44" i="3"/>
  <c r="A12" i="3"/>
  <c r="G43" i="3"/>
  <c r="A43" i="3"/>
  <c r="A11" i="3"/>
  <c r="G41" i="3"/>
  <c r="A41" i="3"/>
  <c r="A9" i="3"/>
  <c r="G40" i="3"/>
  <c r="A40" i="3"/>
  <c r="A8" i="3"/>
  <c r="G39" i="3"/>
  <c r="A39" i="3"/>
  <c r="A7" i="3"/>
  <c r="G38" i="3"/>
  <c r="A38" i="3"/>
  <c r="A6" i="3"/>
  <c r="G37" i="3"/>
  <c r="A37" i="3"/>
  <c r="A5" i="3"/>
  <c r="G36" i="3"/>
  <c r="A36" i="3"/>
  <c r="A4" i="3"/>
  <c r="G35" i="3"/>
  <c r="A35" i="3"/>
  <c r="A3" i="3"/>
  <c r="Y29" i="3"/>
  <c r="B29" i="3"/>
  <c r="Y28" i="3"/>
  <c r="B28" i="3"/>
  <c r="Y27" i="3"/>
  <c r="B27" i="3"/>
  <c r="B26" i="3"/>
  <c r="Y25" i="3"/>
  <c r="B25" i="3"/>
  <c r="Y24" i="3"/>
  <c r="B24" i="3"/>
  <c r="Y23" i="3"/>
  <c r="B23" i="3"/>
  <c r="B22" i="3"/>
  <c r="Y21" i="3"/>
  <c r="B21" i="3"/>
  <c r="Y20" i="3"/>
  <c r="B20" i="3"/>
  <c r="Y19" i="3"/>
  <c r="B19" i="3"/>
  <c r="B18" i="3"/>
  <c r="Y17" i="3"/>
  <c r="B17" i="3"/>
  <c r="Y16" i="3"/>
  <c r="B16" i="3"/>
  <c r="Y15" i="3"/>
  <c r="B15" i="3"/>
  <c r="Y14" i="3"/>
  <c r="B14" i="3"/>
  <c r="Y13" i="3"/>
  <c r="B13" i="3"/>
  <c r="Y12" i="3"/>
  <c r="B12" i="3"/>
  <c r="Y11" i="3"/>
  <c r="B11" i="3"/>
  <c r="B10" i="3"/>
  <c r="Y9" i="3"/>
  <c r="B9" i="3"/>
  <c r="Y8" i="3"/>
  <c r="B8" i="3"/>
  <c r="Y7" i="3"/>
  <c r="B7" i="3"/>
  <c r="Y6" i="3"/>
  <c r="B6" i="3"/>
  <c r="Y5" i="3"/>
  <c r="B5" i="3"/>
  <c r="Y4" i="3"/>
  <c r="B4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B3" i="3"/>
  <c r="G105" i="79"/>
  <c r="A105" i="79"/>
  <c r="A51" i="79"/>
  <c r="G104" i="79"/>
  <c r="A104" i="79"/>
  <c r="A50" i="79"/>
  <c r="G103" i="79"/>
  <c r="A103" i="79"/>
  <c r="A49" i="79"/>
  <c r="G101" i="79"/>
  <c r="A101" i="79"/>
  <c r="A47" i="79"/>
  <c r="G100" i="79"/>
  <c r="A100" i="79"/>
  <c r="A46" i="79"/>
  <c r="G99" i="79"/>
  <c r="A99" i="79"/>
  <c r="A45" i="79"/>
  <c r="G97" i="79"/>
  <c r="G82" i="79"/>
  <c r="I28" i="79"/>
  <c r="A82" i="79"/>
  <c r="G81" i="79"/>
  <c r="A81" i="79"/>
  <c r="A27" i="79"/>
  <c r="G79" i="79"/>
  <c r="A79" i="79"/>
  <c r="A25" i="79"/>
  <c r="G78" i="79"/>
  <c r="A78" i="79"/>
  <c r="A24" i="79"/>
  <c r="G77" i="79"/>
  <c r="A77" i="79"/>
  <c r="A23" i="79"/>
  <c r="G76" i="79"/>
  <c r="L22" i="79"/>
  <c r="A76" i="79"/>
  <c r="A22" i="79"/>
  <c r="G75" i="79"/>
  <c r="K21" i="79"/>
  <c r="A75" i="79"/>
  <c r="A21" i="79"/>
  <c r="G74" i="79"/>
  <c r="A74" i="79"/>
  <c r="A20" i="79"/>
  <c r="G73" i="79"/>
  <c r="A73" i="79"/>
  <c r="A19" i="79"/>
  <c r="G71" i="79"/>
  <c r="A71" i="79"/>
  <c r="A17" i="79"/>
  <c r="G70" i="79"/>
  <c r="A70" i="79"/>
  <c r="A16" i="79"/>
  <c r="G61" i="79"/>
  <c r="A61" i="79"/>
  <c r="A7" i="79"/>
  <c r="G60" i="79"/>
  <c r="G6" i="79"/>
  <c r="A60" i="79"/>
  <c r="A6" i="79"/>
  <c r="G59" i="79"/>
  <c r="I5" i="79"/>
  <c r="A59" i="79"/>
  <c r="A5" i="79"/>
  <c r="G58" i="79"/>
  <c r="I4" i="79"/>
  <c r="A58" i="79"/>
  <c r="A4" i="79"/>
  <c r="G57" i="79"/>
  <c r="S3" i="79"/>
  <c r="A57" i="79"/>
  <c r="A3" i="79"/>
  <c r="B51" i="79"/>
  <c r="B50" i="79"/>
  <c r="B49" i="79"/>
  <c r="B48" i="79"/>
  <c r="B47" i="79"/>
  <c r="B46" i="79"/>
  <c r="B45" i="79"/>
  <c r="B44" i="79"/>
  <c r="B27" i="79"/>
  <c r="B26" i="79"/>
  <c r="B25" i="79"/>
  <c r="B24" i="79"/>
  <c r="B23" i="79"/>
  <c r="B22" i="79"/>
  <c r="B21" i="79"/>
  <c r="B20" i="79"/>
  <c r="B19" i="79"/>
  <c r="B18" i="79"/>
  <c r="B17" i="79"/>
  <c r="B16" i="79"/>
  <c r="B7" i="79"/>
  <c r="B6" i="79"/>
  <c r="B5" i="79"/>
  <c r="B4" i="79"/>
  <c r="B3" i="79"/>
  <c r="G153" i="76"/>
  <c r="A153" i="76"/>
  <c r="A75" i="76" s="1"/>
  <c r="G152" i="76"/>
  <c r="A152" i="76"/>
  <c r="A74" i="76" s="1"/>
  <c r="G151" i="76"/>
  <c r="A151" i="76"/>
  <c r="A73" i="76" s="1"/>
  <c r="G149" i="76"/>
  <c r="A149" i="76"/>
  <c r="A71" i="76" s="1"/>
  <c r="G148" i="76"/>
  <c r="A148" i="76"/>
  <c r="A70" i="76" s="1"/>
  <c r="G147" i="76"/>
  <c r="A147" i="76"/>
  <c r="A69" i="76" s="1"/>
  <c r="G139" i="76"/>
  <c r="A139" i="76"/>
  <c r="A61" i="76" s="1"/>
  <c r="G138" i="76"/>
  <c r="A138" i="76"/>
  <c r="A60" i="76" s="1"/>
  <c r="G137" i="76"/>
  <c r="A137" i="76"/>
  <c r="A59" i="76" s="1"/>
  <c r="G105" i="76"/>
  <c r="A105" i="76"/>
  <c r="A28" i="76" s="1"/>
  <c r="G61" i="17"/>
  <c r="A61" i="17"/>
  <c r="A29" i="17"/>
  <c r="G60" i="17"/>
  <c r="A60" i="17"/>
  <c r="A28" i="17"/>
  <c r="G59" i="17"/>
  <c r="A59" i="17"/>
  <c r="A27" i="17"/>
  <c r="G57" i="17"/>
  <c r="A57" i="17"/>
  <c r="A25" i="17"/>
  <c r="G56" i="17"/>
  <c r="A56" i="17"/>
  <c r="A24" i="17"/>
  <c r="G55" i="17"/>
  <c r="A55" i="17"/>
  <c r="A23" i="17"/>
  <c r="G53" i="17"/>
  <c r="A53" i="17"/>
  <c r="A21" i="17"/>
  <c r="G52" i="17"/>
  <c r="A52" i="17"/>
  <c r="A20" i="17"/>
  <c r="G51" i="17"/>
  <c r="A51" i="17"/>
  <c r="A19" i="17"/>
  <c r="G49" i="17"/>
  <c r="A49" i="17"/>
  <c r="A17" i="17"/>
  <c r="G48" i="17"/>
  <c r="A48" i="17"/>
  <c r="A16" i="17"/>
  <c r="G47" i="17"/>
  <c r="A47" i="17"/>
  <c r="A15" i="17"/>
  <c r="G46" i="17"/>
  <c r="A46" i="17"/>
  <c r="A14" i="17"/>
  <c r="G45" i="17"/>
  <c r="A45" i="17"/>
  <c r="A13" i="17"/>
  <c r="G44" i="17"/>
  <c r="A44" i="17"/>
  <c r="A12" i="17"/>
  <c r="G43" i="17"/>
  <c r="A43" i="17"/>
  <c r="A11" i="17"/>
  <c r="G41" i="17"/>
  <c r="A41" i="17"/>
  <c r="A9" i="17"/>
  <c r="G40" i="17"/>
  <c r="A40" i="17"/>
  <c r="A8" i="17"/>
  <c r="G39" i="17"/>
  <c r="A39" i="17"/>
  <c r="A7" i="17"/>
  <c r="G38" i="17"/>
  <c r="A38" i="17"/>
  <c r="A6" i="17"/>
  <c r="G37" i="17"/>
  <c r="A37" i="17"/>
  <c r="A5" i="17"/>
  <c r="G36" i="17"/>
  <c r="A36" i="17"/>
  <c r="A4" i="17"/>
  <c r="G35" i="17"/>
  <c r="A35" i="17"/>
  <c r="A3" i="17"/>
  <c r="B29" i="17"/>
  <c r="Y28" i="17"/>
  <c r="B28" i="17"/>
  <c r="B27" i="17"/>
  <c r="B26" i="17"/>
  <c r="B25" i="17"/>
  <c r="Y24" i="17"/>
  <c r="B24" i="17"/>
  <c r="B23" i="17"/>
  <c r="B22" i="17"/>
  <c r="B21" i="17"/>
  <c r="Y20" i="17"/>
  <c r="B20" i="17"/>
  <c r="B19" i="17"/>
  <c r="B18" i="17"/>
  <c r="B17" i="17"/>
  <c r="Y16" i="17"/>
  <c r="B16" i="17"/>
  <c r="B15" i="17"/>
  <c r="Y14" i="17"/>
  <c r="B14" i="17"/>
  <c r="B13" i="17"/>
  <c r="Y12" i="17"/>
  <c r="B12" i="17"/>
  <c r="B11" i="17"/>
  <c r="B10" i="17"/>
  <c r="B9" i="17"/>
  <c r="Y8" i="17"/>
  <c r="B8" i="17"/>
  <c r="B7" i="17"/>
  <c r="Y6" i="17"/>
  <c r="B6" i="17"/>
  <c r="B5" i="17"/>
  <c r="Y4" i="17"/>
  <c r="B4" i="17"/>
  <c r="X30" i="17"/>
  <c r="V30" i="17"/>
  <c r="T30" i="17"/>
  <c r="R30" i="17"/>
  <c r="P30" i="17"/>
  <c r="N30" i="17"/>
  <c r="L30" i="17"/>
  <c r="J30" i="17"/>
  <c r="H30" i="17"/>
  <c r="G30" i="17"/>
  <c r="F30" i="17"/>
  <c r="E30" i="17"/>
  <c r="D30" i="17"/>
  <c r="B3" i="17"/>
  <c r="Z168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H44" i="2"/>
  <c r="I44" i="2"/>
  <c r="L44" i="2"/>
  <c r="M44" i="2"/>
  <c r="N44" i="2"/>
  <c r="O44" i="2"/>
  <c r="P44" i="2"/>
  <c r="Q44" i="2"/>
  <c r="R44" i="2"/>
  <c r="S44" i="2"/>
  <c r="T44" i="2"/>
  <c r="U44" i="2"/>
  <c r="X44" i="2"/>
  <c r="Y44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I55" i="2"/>
  <c r="O55" i="2"/>
  <c r="P55" i="2"/>
  <c r="Y55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I59" i="2"/>
  <c r="Y59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I66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H2" i="2"/>
  <c r="I2" i="2"/>
  <c r="J2" i="2"/>
  <c r="K2" i="2"/>
  <c r="L2" i="2"/>
  <c r="N2" i="2"/>
  <c r="P2" i="2"/>
  <c r="R2" i="2"/>
  <c r="T2" i="2"/>
  <c r="V2" i="2"/>
  <c r="X2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R14" i="42"/>
  <c r="H14" i="42"/>
  <c r="Y14" i="42"/>
  <c r="I4" i="42"/>
  <c r="X4" i="42"/>
  <c r="X5" i="42"/>
  <c r="I5" i="42"/>
  <c r="Y5" i="42"/>
  <c r="I17" i="42"/>
  <c r="X17" i="42"/>
  <c r="X19" i="42"/>
  <c r="W7" i="42"/>
  <c r="H7" i="42"/>
  <c r="M8" i="42"/>
  <c r="M28" i="42"/>
  <c r="Q66" i="2"/>
  <c r="H8" i="42"/>
  <c r="W8" i="42"/>
  <c r="C8" i="42"/>
  <c r="R8" i="42"/>
  <c r="L6" i="42"/>
  <c r="L28" i="42"/>
  <c r="P66" i="2"/>
  <c r="I6" i="42"/>
  <c r="X6" i="42"/>
  <c r="F6" i="42"/>
  <c r="U6" i="42"/>
  <c r="C6" i="42"/>
  <c r="R6" i="42"/>
  <c r="O6" i="42"/>
  <c r="O28" i="42"/>
  <c r="S66" i="2"/>
  <c r="F13" i="42"/>
  <c r="U13" i="42"/>
  <c r="U28" i="42"/>
  <c r="Y66" i="2"/>
  <c r="P13" i="42"/>
  <c r="P28" i="42"/>
  <c r="T66" i="2"/>
  <c r="K13" i="42"/>
  <c r="K28" i="42"/>
  <c r="O66" i="2"/>
  <c r="P11" i="38"/>
  <c r="P26" i="38"/>
  <c r="T82" i="2"/>
  <c r="M11" i="38"/>
  <c r="S11" i="38"/>
  <c r="S26" i="38"/>
  <c r="W82" i="2"/>
  <c r="J11" i="38"/>
  <c r="J26" i="38"/>
  <c r="N82" i="2"/>
  <c r="G11" i="38"/>
  <c r="V11" i="38"/>
  <c r="D11" i="38"/>
  <c r="F4" i="38"/>
  <c r="U4" i="38"/>
  <c r="F5" i="38"/>
  <c r="U5" i="38"/>
  <c r="C6" i="38"/>
  <c r="R6" i="38"/>
  <c r="M6" i="38"/>
  <c r="H6" i="38"/>
  <c r="W6" i="38"/>
  <c r="H7" i="38"/>
  <c r="W7" i="38"/>
  <c r="G15" i="38"/>
  <c r="V15" i="38"/>
  <c r="V17" i="38"/>
  <c r="M8" i="38"/>
  <c r="W8" i="38"/>
  <c r="C8" i="38"/>
  <c r="R8" i="38"/>
  <c r="H8" i="38"/>
  <c r="D3" i="101"/>
  <c r="E3" i="101"/>
  <c r="F3" i="101"/>
  <c r="G3" i="101"/>
  <c r="H3" i="101"/>
  <c r="I3" i="101"/>
  <c r="J3" i="101"/>
  <c r="K3" i="101"/>
  <c r="L3" i="101"/>
  <c r="M3" i="101"/>
  <c r="N3" i="101"/>
  <c r="O3" i="101"/>
  <c r="P3" i="101"/>
  <c r="Q3" i="101"/>
  <c r="R3" i="101"/>
  <c r="S3" i="101"/>
  <c r="T3" i="101"/>
  <c r="U3" i="101"/>
  <c r="V3" i="101"/>
  <c r="W3" i="101"/>
  <c r="X3" i="101"/>
  <c r="C3" i="101"/>
  <c r="L3" i="102"/>
  <c r="L82" i="102"/>
  <c r="P59" i="2"/>
  <c r="J3" i="102"/>
  <c r="J82" i="102"/>
  <c r="N59" i="2"/>
  <c r="X3" i="102"/>
  <c r="X82" i="102"/>
  <c r="H3" i="102"/>
  <c r="H82" i="102"/>
  <c r="L59" i="2"/>
  <c r="V3" i="102"/>
  <c r="V82" i="102"/>
  <c r="F3" i="102"/>
  <c r="T3" i="102"/>
  <c r="T82" i="102"/>
  <c r="X59" i="2"/>
  <c r="D3" i="102"/>
  <c r="D82" i="102"/>
  <c r="H59" i="2"/>
  <c r="R3" i="102"/>
  <c r="R82" i="102"/>
  <c r="V59" i="2"/>
  <c r="P3" i="102"/>
  <c r="N3" i="102"/>
  <c r="N82" i="102"/>
  <c r="R59" i="2"/>
  <c r="P4" i="102"/>
  <c r="P82" i="102"/>
  <c r="T59" i="2"/>
  <c r="F4" i="102"/>
  <c r="O82" i="102"/>
  <c r="S59" i="2"/>
  <c r="X3" i="115"/>
  <c r="S3" i="115"/>
  <c r="N3" i="115"/>
  <c r="I3" i="115"/>
  <c r="D3" i="115"/>
  <c r="Y52" i="115"/>
  <c r="H76" i="2"/>
  <c r="H77" i="2"/>
  <c r="I76" i="2"/>
  <c r="I77" i="2"/>
  <c r="J76" i="2"/>
  <c r="J77" i="2"/>
  <c r="K76" i="2"/>
  <c r="K77" i="2"/>
  <c r="L76" i="2"/>
  <c r="L77" i="2"/>
  <c r="M76" i="2"/>
  <c r="M77" i="2"/>
  <c r="N76" i="2"/>
  <c r="N77" i="2"/>
  <c r="O76" i="2"/>
  <c r="O77" i="2"/>
  <c r="P76" i="2"/>
  <c r="P77" i="2"/>
  <c r="Q76" i="2"/>
  <c r="Q77" i="2"/>
  <c r="R76" i="2"/>
  <c r="R77" i="2"/>
  <c r="S76" i="2"/>
  <c r="S77" i="2"/>
  <c r="T76" i="2"/>
  <c r="T77" i="2"/>
  <c r="U76" i="2"/>
  <c r="U77" i="2"/>
  <c r="V76" i="2"/>
  <c r="V77" i="2"/>
  <c r="W76" i="2"/>
  <c r="W77" i="2"/>
  <c r="X76" i="2"/>
  <c r="X77" i="2"/>
  <c r="Y76" i="2"/>
  <c r="Y77" i="2"/>
  <c r="A66" i="102"/>
  <c r="D90" i="117"/>
  <c r="H163" i="2"/>
  <c r="E90" i="117"/>
  <c r="I163" i="2"/>
  <c r="U90" i="117"/>
  <c r="Y163" i="2"/>
  <c r="F90" i="117"/>
  <c r="J163" i="2"/>
  <c r="G90" i="117"/>
  <c r="K163" i="2"/>
  <c r="W90" i="117"/>
  <c r="H90" i="117"/>
  <c r="L163" i="2"/>
  <c r="I90" i="117"/>
  <c r="M163" i="2"/>
  <c r="K90" i="117"/>
  <c r="O163" i="2"/>
  <c r="J90" i="117"/>
  <c r="N163" i="2"/>
  <c r="D105" i="116"/>
  <c r="H139" i="2"/>
  <c r="E105" i="116"/>
  <c r="I139" i="2"/>
  <c r="F105" i="116"/>
  <c r="J139" i="2"/>
  <c r="G105" i="116"/>
  <c r="K139" i="2"/>
  <c r="H105" i="116"/>
  <c r="L139" i="2"/>
  <c r="J105" i="116"/>
  <c r="N139" i="2"/>
  <c r="K105" i="116"/>
  <c r="O139" i="2"/>
  <c r="N105" i="116"/>
  <c r="R139" i="2"/>
  <c r="O105" i="116"/>
  <c r="S139" i="2"/>
  <c r="P105" i="116"/>
  <c r="T139" i="2"/>
  <c r="Q105" i="116"/>
  <c r="U139" i="2"/>
  <c r="R105" i="116"/>
  <c r="V139" i="2"/>
  <c r="S105" i="116"/>
  <c r="W139" i="2"/>
  <c r="T105" i="116"/>
  <c r="X139" i="2"/>
  <c r="U105" i="116"/>
  <c r="Y139" i="2"/>
  <c r="V105" i="116"/>
  <c r="W105" i="116"/>
  <c r="X105" i="116"/>
  <c r="I105" i="116"/>
  <c r="M139" i="2"/>
  <c r="M105" i="116"/>
  <c r="Q139" i="2"/>
  <c r="Y13" i="135"/>
  <c r="Y4" i="135"/>
  <c r="A39" i="108"/>
  <c r="A40" i="108"/>
  <c r="A41" i="108"/>
  <c r="A42" i="108"/>
  <c r="A43" i="108"/>
  <c r="A44" i="108"/>
  <c r="A45" i="108"/>
  <c r="A47" i="108"/>
  <c r="A48" i="108"/>
  <c r="A49" i="108"/>
  <c r="A51" i="108"/>
  <c r="A52" i="108"/>
  <c r="A53" i="108"/>
  <c r="A100" i="112"/>
  <c r="A101" i="112"/>
  <c r="A102" i="112"/>
  <c r="A104" i="112"/>
  <c r="A105" i="112"/>
  <c r="A106" i="112"/>
  <c r="A55" i="112"/>
  <c r="Y48" i="108"/>
  <c r="Y45" i="108"/>
  <c r="Y43" i="108"/>
  <c r="Y57" i="108"/>
  <c r="Y41" i="108"/>
  <c r="Y55" i="108"/>
  <c r="Y52" i="108"/>
  <c r="Y39" i="108"/>
  <c r="Y49" i="108"/>
  <c r="Y44" i="108"/>
  <c r="Y42" i="108"/>
  <c r="Y56" i="108"/>
  <c r="Y53" i="108"/>
  <c r="Y40" i="108"/>
  <c r="Y51" i="108"/>
  <c r="R90" i="117"/>
  <c r="V163" i="2"/>
  <c r="S90" i="117"/>
  <c r="W163" i="2"/>
  <c r="Y78" i="117"/>
  <c r="Y70" i="117"/>
  <c r="Y79" i="117"/>
  <c r="Y76" i="117"/>
  <c r="L90" i="117"/>
  <c r="P163" i="2"/>
  <c r="Y74" i="117"/>
  <c r="O90" i="117"/>
  <c r="S163" i="2"/>
  <c r="T90" i="117"/>
  <c r="X163" i="2"/>
  <c r="Y75" i="117"/>
  <c r="V90" i="117"/>
  <c r="M90" i="117"/>
  <c r="Q163" i="2"/>
  <c r="P90" i="117"/>
  <c r="T163" i="2"/>
  <c r="Y72" i="117"/>
  <c r="X90" i="117"/>
  <c r="N90" i="117"/>
  <c r="R163" i="2"/>
  <c r="Y71" i="117"/>
  <c r="Q90" i="117"/>
  <c r="U163" i="2"/>
  <c r="Y80" i="117"/>
  <c r="Y8" i="112"/>
  <c r="Y6" i="112"/>
  <c r="Y4" i="112"/>
  <c r="Y7" i="112"/>
  <c r="Y5" i="112"/>
  <c r="A28" i="79"/>
  <c r="Y3" i="101"/>
  <c r="A42" i="115"/>
  <c r="A36" i="115"/>
  <c r="Y30" i="115"/>
  <c r="Y32" i="115"/>
  <c r="Y55" i="115"/>
  <c r="Y58" i="115"/>
  <c r="Y60" i="115"/>
  <c r="Y29" i="115"/>
  <c r="Y31" i="115"/>
  <c r="Y33" i="115"/>
  <c r="Y54" i="115"/>
  <c r="Y56" i="115"/>
  <c r="Y59" i="115"/>
  <c r="C30" i="152"/>
  <c r="G167" i="2"/>
  <c r="Z167" i="2"/>
  <c r="Y3" i="152"/>
  <c r="Y30" i="152"/>
  <c r="C70" i="100"/>
  <c r="G166" i="2"/>
  <c r="Y3" i="100"/>
  <c r="C30" i="150"/>
  <c r="G164" i="2"/>
  <c r="Z164" i="2"/>
  <c r="Y3" i="150"/>
  <c r="Y30" i="150"/>
  <c r="C30" i="151"/>
  <c r="G165" i="2"/>
  <c r="Z165" i="2"/>
  <c r="Y3" i="151"/>
  <c r="Y30" i="151"/>
  <c r="C90" i="117"/>
  <c r="G163" i="2"/>
  <c r="Y4" i="117"/>
  <c r="C30" i="15"/>
  <c r="G162" i="2"/>
  <c r="Y3" i="15"/>
  <c r="Y30" i="15"/>
  <c r="C30" i="27"/>
  <c r="G161" i="2"/>
  <c r="Y3" i="27"/>
  <c r="Y30" i="27"/>
  <c r="C30" i="25"/>
  <c r="G159" i="2"/>
  <c r="Y3" i="25"/>
  <c r="Y30" i="25"/>
  <c r="C30" i="68"/>
  <c r="G160" i="2"/>
  <c r="Y3" i="68"/>
  <c r="Y30" i="68"/>
  <c r="C30" i="149"/>
  <c r="G158" i="2"/>
  <c r="Z158" i="2"/>
  <c r="Y3" i="149"/>
  <c r="Y30" i="149"/>
  <c r="C30" i="69"/>
  <c r="G157" i="2"/>
  <c r="Y3" i="69"/>
  <c r="Y30" i="69"/>
  <c r="C30" i="26"/>
  <c r="G156" i="2"/>
  <c r="Y3" i="26"/>
  <c r="Y30" i="26"/>
  <c r="C30" i="99"/>
  <c r="G155" i="2"/>
  <c r="Y3" i="99"/>
  <c r="Y30" i="99"/>
  <c r="C30" i="71"/>
  <c r="G152" i="2"/>
  <c r="Y3" i="71"/>
  <c r="Y30" i="71"/>
  <c r="C30" i="63"/>
  <c r="Y3" i="63"/>
  <c r="Y30" i="63"/>
  <c r="G151" i="2"/>
  <c r="C30" i="70"/>
  <c r="G154" i="2"/>
  <c r="Y3" i="70"/>
  <c r="Y30" i="70"/>
  <c r="C30" i="62"/>
  <c r="G153" i="2"/>
  <c r="Y3" i="62"/>
  <c r="Y30" i="62"/>
  <c r="C30" i="98"/>
  <c r="G150" i="2"/>
  <c r="Y3" i="98"/>
  <c r="Y30" i="98"/>
  <c r="C30" i="97"/>
  <c r="G149" i="2"/>
  <c r="Y3" i="97"/>
  <c r="Y30" i="97"/>
  <c r="C30" i="148"/>
  <c r="G148" i="2"/>
  <c r="Z148" i="2"/>
  <c r="Y3" i="148"/>
  <c r="Y30" i="148"/>
  <c r="C30" i="14"/>
  <c r="G147" i="2"/>
  <c r="Y3" i="14"/>
  <c r="Y30" i="14"/>
  <c r="C30" i="146"/>
  <c r="G146" i="2"/>
  <c r="Z146" i="2"/>
  <c r="Y3" i="146"/>
  <c r="Y30" i="146"/>
  <c r="C30" i="164"/>
  <c r="G145" i="2"/>
  <c r="Z145" i="2"/>
  <c r="Y3" i="164"/>
  <c r="Y30" i="164"/>
  <c r="C30" i="163"/>
  <c r="G144" i="2"/>
  <c r="Z144" i="2"/>
  <c r="Y3" i="163"/>
  <c r="Y30" i="163"/>
  <c r="C30" i="96"/>
  <c r="G142" i="2"/>
  <c r="Y3" i="96"/>
  <c r="Y30" i="96"/>
  <c r="C30" i="162"/>
  <c r="G143" i="2"/>
  <c r="Z143" i="2"/>
  <c r="Y3" i="162"/>
  <c r="Y30" i="162"/>
  <c r="C30" i="161"/>
  <c r="G141" i="2"/>
  <c r="Z141" i="2"/>
  <c r="Y3" i="161"/>
  <c r="Y30" i="161"/>
  <c r="C30" i="160"/>
  <c r="G140" i="2"/>
  <c r="Z140" i="2"/>
  <c r="Y3" i="160"/>
  <c r="Y30" i="160"/>
  <c r="C105" i="116"/>
  <c r="G139" i="2"/>
  <c r="C30" i="13"/>
  <c r="G138" i="2"/>
  <c r="Y3" i="13"/>
  <c r="Y30" i="13"/>
  <c r="C30" i="159"/>
  <c r="G137" i="2"/>
  <c r="Z137" i="2"/>
  <c r="Y3" i="159"/>
  <c r="Y30" i="159"/>
  <c r="C30" i="67"/>
  <c r="G136" i="2"/>
  <c r="Y3" i="67"/>
  <c r="Y30" i="67"/>
  <c r="C30" i="61"/>
  <c r="G135" i="2"/>
  <c r="Y3" i="61"/>
  <c r="Y30" i="61"/>
  <c r="C30" i="158"/>
  <c r="G134" i="2"/>
  <c r="Z134" i="2"/>
  <c r="Y3" i="158"/>
  <c r="Y30" i="158"/>
  <c r="C30" i="157"/>
  <c r="G133" i="2"/>
  <c r="Z133" i="2"/>
  <c r="Y3" i="157"/>
  <c r="Y30" i="157"/>
  <c r="C30" i="31"/>
  <c r="G131" i="2"/>
  <c r="Y3" i="31"/>
  <c r="Y30" i="31"/>
  <c r="C30" i="114"/>
  <c r="G130" i="2"/>
  <c r="Y3" i="114"/>
  <c r="Y30" i="114"/>
  <c r="C30" i="156"/>
  <c r="G129" i="2"/>
  <c r="Z129" i="2"/>
  <c r="Y3" i="156"/>
  <c r="Y30" i="156"/>
  <c r="C30" i="155"/>
  <c r="G128" i="2"/>
  <c r="Z128" i="2"/>
  <c r="Y3" i="155"/>
  <c r="Y30" i="155"/>
  <c r="C30" i="154"/>
  <c r="G127" i="2"/>
  <c r="Z127" i="2"/>
  <c r="Y3" i="154"/>
  <c r="Y30" i="154"/>
  <c r="C30" i="95"/>
  <c r="G126" i="2"/>
  <c r="Y3" i="95"/>
  <c r="Y30" i="95"/>
  <c r="C30" i="32"/>
  <c r="G125" i="2"/>
  <c r="Y3" i="32"/>
  <c r="Y30" i="32"/>
  <c r="C30" i="165"/>
  <c r="G124" i="2"/>
  <c r="Z124" i="2"/>
  <c r="Y3" i="165"/>
  <c r="Y30" i="165"/>
  <c r="C30" i="34"/>
  <c r="G123" i="2"/>
  <c r="Y3" i="34"/>
  <c r="Y30" i="34"/>
  <c r="C30" i="166"/>
  <c r="G122" i="2"/>
  <c r="Z122" i="2"/>
  <c r="Y3" i="166"/>
  <c r="Y30" i="166"/>
  <c r="Y3" i="112"/>
  <c r="C30" i="75"/>
  <c r="G119" i="2"/>
  <c r="Z119" i="2"/>
  <c r="Y3" i="75"/>
  <c r="Y30" i="75"/>
  <c r="C30" i="110"/>
  <c r="G112" i="2"/>
  <c r="Z112" i="2"/>
  <c r="Y3" i="110"/>
  <c r="Y30" i="110"/>
  <c r="C30" i="12"/>
  <c r="G118" i="2"/>
  <c r="Z118" i="2"/>
  <c r="Y3" i="12"/>
  <c r="Y30" i="12"/>
  <c r="C30" i="94"/>
  <c r="G117" i="2"/>
  <c r="Z117" i="2"/>
  <c r="Y3" i="94"/>
  <c r="Y30" i="94"/>
  <c r="C30" i="93"/>
  <c r="G116" i="2"/>
  <c r="Z116" i="2"/>
  <c r="Y3" i="93"/>
  <c r="Y30" i="93"/>
  <c r="C30" i="111"/>
  <c r="G115" i="2"/>
  <c r="Z115" i="2"/>
  <c r="Y3" i="111"/>
  <c r="Y30" i="111"/>
  <c r="C30" i="109"/>
  <c r="G113" i="2"/>
  <c r="Z113" i="2"/>
  <c r="Y3" i="109"/>
  <c r="Y30" i="109"/>
  <c r="C30" i="92"/>
  <c r="G114" i="2"/>
  <c r="Z114" i="2"/>
  <c r="Y3" i="92"/>
  <c r="Y30" i="92"/>
  <c r="C30" i="167"/>
  <c r="G111" i="2"/>
  <c r="Z111" i="2"/>
  <c r="Y3" i="167"/>
  <c r="Y30" i="167"/>
  <c r="C30" i="91"/>
  <c r="G109" i="2"/>
  <c r="Z109" i="2"/>
  <c r="Y3" i="91"/>
  <c r="Y30" i="91"/>
  <c r="C30" i="90"/>
  <c r="G108" i="2"/>
  <c r="Z108" i="2"/>
  <c r="Y3" i="90"/>
  <c r="Y30" i="90"/>
  <c r="C30" i="59"/>
  <c r="G107" i="2"/>
  <c r="Z107" i="2"/>
  <c r="Y3" i="59"/>
  <c r="Y30" i="59"/>
  <c r="C30" i="11"/>
  <c r="G106" i="2"/>
  <c r="Z106" i="2"/>
  <c r="Y3" i="11"/>
  <c r="Y30" i="11"/>
  <c r="C30" i="89"/>
  <c r="G105" i="2"/>
  <c r="Z105" i="2"/>
  <c r="Y3" i="89"/>
  <c r="Y30" i="89"/>
  <c r="Y3" i="108"/>
  <c r="C30" i="168"/>
  <c r="G104" i="2"/>
  <c r="Z104" i="2"/>
  <c r="Y3" i="168"/>
  <c r="Y30" i="168"/>
  <c r="C30" i="33"/>
  <c r="G102" i="2"/>
  <c r="Z102" i="2"/>
  <c r="Y3" i="33"/>
  <c r="Y30" i="33"/>
  <c r="C30" i="169"/>
  <c r="G101" i="2"/>
  <c r="Z101" i="2"/>
  <c r="Y3" i="169"/>
  <c r="Y30" i="169"/>
  <c r="C30" i="107"/>
  <c r="G100" i="2"/>
  <c r="Z100" i="2"/>
  <c r="Y3" i="107"/>
  <c r="Y30" i="107"/>
  <c r="C30" i="170"/>
  <c r="G99" i="2"/>
  <c r="Z99" i="2"/>
  <c r="Y3" i="170"/>
  <c r="Y30" i="170"/>
  <c r="C30" i="37"/>
  <c r="G98" i="2"/>
  <c r="Z98" i="2"/>
  <c r="Y3" i="37"/>
  <c r="Y30" i="37"/>
  <c r="C30" i="36"/>
  <c r="G97" i="2"/>
  <c r="Z97" i="2"/>
  <c r="Y3" i="36"/>
  <c r="Y30" i="36"/>
  <c r="C30" i="147"/>
  <c r="G96" i="2"/>
  <c r="Z96" i="2"/>
  <c r="Y3" i="147"/>
  <c r="Y30" i="147"/>
  <c r="C30" i="66"/>
  <c r="G95" i="2"/>
  <c r="Z95" i="2"/>
  <c r="Y3" i="66"/>
  <c r="Y30" i="66"/>
  <c r="C30" i="58"/>
  <c r="G94" i="2"/>
  <c r="Z94" i="2"/>
  <c r="Y3" i="58"/>
  <c r="Y30" i="58"/>
  <c r="C30" i="88"/>
  <c r="G93" i="2"/>
  <c r="Z93" i="2"/>
  <c r="Y3" i="88"/>
  <c r="Y30" i="88"/>
  <c r="C33" i="87"/>
  <c r="G92" i="2"/>
  <c r="G91" i="2"/>
  <c r="C30" i="145"/>
  <c r="G90" i="2"/>
  <c r="Z90" i="2"/>
  <c r="Y3" i="145"/>
  <c r="Y30" i="145"/>
  <c r="C30" i="57"/>
  <c r="G89" i="2"/>
  <c r="Z89" i="2"/>
  <c r="Y3" i="57"/>
  <c r="Y30" i="57"/>
  <c r="C30" i="56"/>
  <c r="G88" i="2"/>
  <c r="Z88" i="2"/>
  <c r="Y3" i="56"/>
  <c r="Y30" i="56"/>
  <c r="C30" i="141"/>
  <c r="G87" i="2"/>
  <c r="Z87" i="2"/>
  <c r="Y3" i="141"/>
  <c r="Y30" i="141"/>
  <c r="C30" i="142"/>
  <c r="G86" i="2"/>
  <c r="Z86" i="2"/>
  <c r="Y3" i="142"/>
  <c r="Y30" i="142"/>
  <c r="C30" i="143"/>
  <c r="G83" i="2"/>
  <c r="Z83" i="2"/>
  <c r="Y3" i="143"/>
  <c r="Y30" i="143"/>
  <c r="C30" i="10"/>
  <c r="G85" i="2"/>
  <c r="Z85" i="2"/>
  <c r="Y3" i="10"/>
  <c r="Y30" i="10"/>
  <c r="C30" i="9"/>
  <c r="G84" i="2"/>
  <c r="Z84" i="2"/>
  <c r="Y3" i="9"/>
  <c r="Y30" i="9"/>
  <c r="Y3" i="38"/>
  <c r="C30" i="39"/>
  <c r="G81" i="2"/>
  <c r="Z81" i="2"/>
  <c r="Y3" i="39"/>
  <c r="Y30" i="39"/>
  <c r="C30" i="8"/>
  <c r="G80" i="2"/>
  <c r="Z80" i="2"/>
  <c r="Y3" i="8"/>
  <c r="Y30" i="8"/>
  <c r="C30" i="140"/>
  <c r="G79" i="2"/>
  <c r="Z79" i="2"/>
  <c r="Y3" i="140"/>
  <c r="Y30" i="140"/>
  <c r="C30" i="144"/>
  <c r="Y3" i="144"/>
  <c r="Y30" i="144"/>
  <c r="C30" i="24"/>
  <c r="G78" i="2"/>
  <c r="Z78" i="2"/>
  <c r="Y3" i="24"/>
  <c r="Y30" i="24"/>
  <c r="C30" i="40"/>
  <c r="Y3" i="40"/>
  <c r="Y30" i="40"/>
  <c r="C30" i="139"/>
  <c r="G75" i="2"/>
  <c r="Z75" i="2"/>
  <c r="Y3" i="139"/>
  <c r="Y30" i="139"/>
  <c r="C30" i="137"/>
  <c r="G73" i="2"/>
  <c r="Z73" i="2"/>
  <c r="Y3" i="137"/>
  <c r="Y30" i="137"/>
  <c r="C30" i="138"/>
  <c r="G74" i="2"/>
  <c r="Z74" i="2"/>
  <c r="Y3" i="138"/>
  <c r="Y30" i="138"/>
  <c r="C30" i="136"/>
  <c r="G72" i="2"/>
  <c r="Z72" i="2"/>
  <c r="Y3" i="136"/>
  <c r="Y30" i="136"/>
  <c r="C30" i="105"/>
  <c r="G71" i="2"/>
  <c r="Z71" i="2"/>
  <c r="Y3" i="105"/>
  <c r="Y30" i="105"/>
  <c r="C30" i="41"/>
  <c r="G69" i="2"/>
  <c r="Z69" i="2"/>
  <c r="Y3" i="41"/>
  <c r="Y30" i="41"/>
  <c r="C30" i="7"/>
  <c r="G68" i="2"/>
  <c r="Z68" i="2"/>
  <c r="Y3" i="7"/>
  <c r="Y30" i="7"/>
  <c r="C30" i="6"/>
  <c r="G67" i="2"/>
  <c r="Z67" i="2"/>
  <c r="Y3" i="6"/>
  <c r="Y30" i="6"/>
  <c r="Y3" i="42"/>
  <c r="C30" i="43"/>
  <c r="G65" i="2"/>
  <c r="Z65" i="2"/>
  <c r="Y3" i="43"/>
  <c r="Y30" i="43"/>
  <c r="C30" i="74"/>
  <c r="G63" i="2"/>
  <c r="Z63" i="2"/>
  <c r="Y3" i="74"/>
  <c r="Y30" i="74"/>
  <c r="C30" i="86"/>
  <c r="G62" i="2"/>
  <c r="Z62" i="2"/>
  <c r="Y3" i="86"/>
  <c r="Y30" i="86"/>
  <c r="C31" i="103"/>
  <c r="G64" i="2"/>
  <c r="Z64" i="2"/>
  <c r="Y3" i="103"/>
  <c r="Y31" i="103"/>
  <c r="C30" i="65"/>
  <c r="G61" i="2"/>
  <c r="Z61" i="2"/>
  <c r="Y3" i="65"/>
  <c r="Y30" i="65"/>
  <c r="C39" i="44"/>
  <c r="G60" i="2"/>
  <c r="Z60" i="2"/>
  <c r="Y3" i="44"/>
  <c r="Y39" i="44"/>
  <c r="C82" i="102"/>
  <c r="G59" i="2"/>
  <c r="Y3" i="102"/>
  <c r="C30" i="85"/>
  <c r="G58" i="2"/>
  <c r="Z58" i="2"/>
  <c r="Y3" i="85"/>
  <c r="Y30" i="85"/>
  <c r="Y3" i="135"/>
  <c r="C30" i="55"/>
  <c r="G56" i="2"/>
  <c r="Z56" i="2"/>
  <c r="Y3" i="55"/>
  <c r="Y30" i="55"/>
  <c r="C30" i="46"/>
  <c r="G55" i="2"/>
  <c r="Z55" i="2"/>
  <c r="Y3" i="46"/>
  <c r="Y30" i="46"/>
  <c r="C30" i="45"/>
  <c r="G54" i="2"/>
  <c r="Z54" i="2"/>
  <c r="Y3" i="45"/>
  <c r="Y30" i="45"/>
  <c r="C30" i="54"/>
  <c r="G53" i="2"/>
  <c r="Z53" i="2"/>
  <c r="Y3" i="54"/>
  <c r="Y30" i="54"/>
  <c r="C30" i="134"/>
  <c r="G52" i="2"/>
  <c r="Z52" i="2"/>
  <c r="Y3" i="134"/>
  <c r="Y30" i="134"/>
  <c r="C30" i="133"/>
  <c r="G51" i="2"/>
  <c r="Z51" i="2"/>
  <c r="Y3" i="133"/>
  <c r="Y30" i="133"/>
  <c r="C30" i="84"/>
  <c r="G50" i="2"/>
  <c r="Z50" i="2"/>
  <c r="Y3" i="84"/>
  <c r="Y30" i="84"/>
  <c r="C30" i="83"/>
  <c r="G49" i="2"/>
  <c r="Z49" i="2"/>
  <c r="Y3" i="83"/>
  <c r="Y30" i="83"/>
  <c r="C30" i="73"/>
  <c r="G48" i="2"/>
  <c r="Z48" i="2"/>
  <c r="Y3" i="73"/>
  <c r="Y30" i="73"/>
  <c r="C30" i="132"/>
  <c r="G47" i="2"/>
  <c r="Z47" i="2"/>
  <c r="Y3" i="132"/>
  <c r="Y30" i="132"/>
  <c r="C30" i="131"/>
  <c r="G46" i="2"/>
  <c r="Z46" i="2"/>
  <c r="Y3" i="131"/>
  <c r="Y30" i="131"/>
  <c r="C30" i="53"/>
  <c r="G44" i="2"/>
  <c r="Z44" i="2"/>
  <c r="Y3" i="53"/>
  <c r="Y30" i="53"/>
  <c r="C30" i="5"/>
  <c r="G43" i="2"/>
  <c r="Z43" i="2"/>
  <c r="Y3" i="5"/>
  <c r="Y30" i="5"/>
  <c r="C30" i="4"/>
  <c r="G42" i="2"/>
  <c r="Z42" i="2"/>
  <c r="Y3" i="4"/>
  <c r="Y30" i="4"/>
  <c r="C30" i="130"/>
  <c r="G39" i="2"/>
  <c r="Z39" i="2"/>
  <c r="Y3" i="130"/>
  <c r="Y30" i="130"/>
  <c r="C30" i="52"/>
  <c r="G38" i="2"/>
  <c r="Z38" i="2"/>
  <c r="Y3" i="52"/>
  <c r="Y30" i="52"/>
  <c r="C30" i="51"/>
  <c r="G37" i="2"/>
  <c r="Z37" i="2"/>
  <c r="Y3" i="51"/>
  <c r="Y30" i="51"/>
  <c r="C30" i="129"/>
  <c r="G36" i="2"/>
  <c r="Z36" i="2"/>
  <c r="Y3" i="129"/>
  <c r="Y30" i="129"/>
  <c r="C30" i="128"/>
  <c r="G35" i="2"/>
  <c r="Z35" i="2"/>
  <c r="Y3" i="128"/>
  <c r="Y30" i="128"/>
  <c r="C30" i="82"/>
  <c r="G34" i="2"/>
  <c r="Z34" i="2"/>
  <c r="Y3" i="82"/>
  <c r="Y30" i="82"/>
  <c r="C30" i="127"/>
  <c r="G32" i="2"/>
  <c r="Z32" i="2"/>
  <c r="Y3" i="127"/>
  <c r="Y30" i="127"/>
  <c r="C30" i="50"/>
  <c r="Y3" i="50"/>
  <c r="Y30" i="50"/>
  <c r="G31" i="2"/>
  <c r="Z31" i="2"/>
  <c r="C30" i="81"/>
  <c r="G30" i="2"/>
  <c r="Z30" i="2"/>
  <c r="Y3" i="81"/>
  <c r="Y30" i="81"/>
  <c r="C30" i="126"/>
  <c r="G27" i="2"/>
  <c r="Z27" i="2"/>
  <c r="Y3" i="126"/>
  <c r="Y30" i="126"/>
  <c r="C30" i="49"/>
  <c r="G29" i="2"/>
  <c r="Z29" i="2"/>
  <c r="Y3" i="49"/>
  <c r="Y30" i="49"/>
  <c r="C30" i="153"/>
  <c r="G26" i="2"/>
  <c r="Z26" i="2"/>
  <c r="Y3" i="153"/>
  <c r="Y30" i="153"/>
  <c r="C30" i="118"/>
  <c r="G25" i="2"/>
  <c r="Z25" i="2"/>
  <c r="Y3" i="118"/>
  <c r="Y30" i="118"/>
  <c r="C30" i="80"/>
  <c r="Y3" i="80"/>
  <c r="Y30" i="80"/>
  <c r="G24" i="2"/>
  <c r="Z24" i="2"/>
  <c r="C30" i="47"/>
  <c r="G23" i="2"/>
  <c r="Z23" i="2"/>
  <c r="Y3" i="47"/>
  <c r="Y30" i="47"/>
  <c r="C30" i="3"/>
  <c r="Z22" i="2"/>
  <c r="Y3" i="3"/>
  <c r="Y30" i="3"/>
  <c r="Z18" i="2"/>
  <c r="Z19" i="2"/>
  <c r="Z17" i="2"/>
  <c r="Z16" i="2"/>
  <c r="Z15" i="2"/>
  <c r="Z14" i="2"/>
  <c r="Z13" i="2"/>
  <c r="Z12" i="2"/>
  <c r="Z11" i="2"/>
  <c r="Z7" i="2"/>
  <c r="Z6" i="2"/>
  <c r="C30" i="17"/>
  <c r="Y3" i="17"/>
  <c r="Z5" i="2"/>
  <c r="Z4" i="2"/>
  <c r="Z8" i="2"/>
  <c r="G2" i="2"/>
  <c r="Y8" i="42"/>
  <c r="Y7" i="42"/>
  <c r="H28" i="42"/>
  <c r="L66" i="2"/>
  <c r="C28" i="42"/>
  <c r="G66" i="2"/>
  <c r="W28" i="42"/>
  <c r="I19" i="42"/>
  <c r="Y19" i="42"/>
  <c r="Y17" i="42"/>
  <c r="R28" i="42"/>
  <c r="V66" i="2"/>
  <c r="Y6" i="42"/>
  <c r="X28" i="42"/>
  <c r="I28" i="42"/>
  <c r="M66" i="2"/>
  <c r="Y4" i="42"/>
  <c r="Y13" i="42"/>
  <c r="Y28" i="42"/>
  <c r="F28" i="42"/>
  <c r="J66" i="2"/>
  <c r="Z66" i="2"/>
  <c r="V26" i="38"/>
  <c r="Y6" i="38"/>
  <c r="Y5" i="38"/>
  <c r="H26" i="38"/>
  <c r="L82" i="2"/>
  <c r="U26" i="38"/>
  <c r="Y82" i="2"/>
  <c r="R26" i="38"/>
  <c r="V82" i="2"/>
  <c r="Y4" i="38"/>
  <c r="Y26" i="38"/>
  <c r="F26" i="38"/>
  <c r="J82" i="2"/>
  <c r="D26" i="38"/>
  <c r="H82" i="2"/>
  <c r="Y11" i="38"/>
  <c r="W26" i="38"/>
  <c r="M26" i="38"/>
  <c r="Q82" i="2"/>
  <c r="G17" i="38"/>
  <c r="Y17" i="38"/>
  <c r="Y15" i="38"/>
  <c r="Y7" i="38"/>
  <c r="Y8" i="38"/>
  <c r="C26" i="38"/>
  <c r="G82" i="2"/>
  <c r="Y4" i="102"/>
  <c r="F82" i="102"/>
  <c r="J59" i="2"/>
  <c r="Z59" i="2"/>
  <c r="Y66" i="112"/>
  <c r="W30" i="17"/>
  <c r="U30" i="17"/>
  <c r="Y2" i="2"/>
  <c r="S30" i="17"/>
  <c r="W2" i="2"/>
  <c r="Q30" i="17"/>
  <c r="U2" i="2"/>
  <c r="O30" i="17"/>
  <c r="S2" i="2"/>
  <c r="M30" i="17"/>
  <c r="Q2" i="2"/>
  <c r="K30" i="17"/>
  <c r="O2" i="2"/>
  <c r="Y63" i="116"/>
  <c r="Y105" i="116"/>
  <c r="L105" i="116"/>
  <c r="P139" i="2"/>
  <c r="Y57" i="135"/>
  <c r="Y90" i="117"/>
  <c r="Y35" i="115"/>
  <c r="G61" i="115"/>
  <c r="K132" i="2"/>
  <c r="Q61" i="115"/>
  <c r="U132" i="2"/>
  <c r="M61" i="115"/>
  <c r="Q132" i="2"/>
  <c r="Y26" i="115"/>
  <c r="H61" i="115"/>
  <c r="L132" i="2"/>
  <c r="W61" i="115"/>
  <c r="Y36" i="115"/>
  <c r="Y28" i="115"/>
  <c r="C61" i="115"/>
  <c r="G132" i="2"/>
  <c r="V61" i="115"/>
  <c r="F61" i="115"/>
  <c r="J132" i="2"/>
  <c r="K61" i="115"/>
  <c r="O132" i="2"/>
  <c r="R61" i="115"/>
  <c r="V132" i="2"/>
  <c r="U61" i="115"/>
  <c r="Y132" i="2"/>
  <c r="P61" i="115"/>
  <c r="T132" i="2"/>
  <c r="E61" i="115"/>
  <c r="I132" i="2"/>
  <c r="O61" i="115"/>
  <c r="S132" i="2"/>
  <c r="T61" i="115"/>
  <c r="X132" i="2"/>
  <c r="Y7" i="115"/>
  <c r="I61" i="115"/>
  <c r="M132" i="2"/>
  <c r="D61" i="115"/>
  <c r="H132" i="2"/>
  <c r="L61" i="115"/>
  <c r="P132" i="2"/>
  <c r="J61" i="115"/>
  <c r="N132" i="2"/>
  <c r="N61" i="115"/>
  <c r="R132" i="2"/>
  <c r="Y5" i="115"/>
  <c r="Y6" i="115"/>
  <c r="X61" i="115"/>
  <c r="S61" i="115"/>
  <c r="W132" i="2"/>
  <c r="Y4" i="115"/>
  <c r="Y3" i="115"/>
  <c r="G77" i="2"/>
  <c r="Z77" i="2"/>
  <c r="G76" i="2"/>
  <c r="Z76" i="2"/>
  <c r="G26" i="38"/>
  <c r="K82" i="2"/>
  <c r="Z82" i="2"/>
  <c r="Y5" i="17"/>
  <c r="Y61" i="115"/>
  <c r="Y7" i="17"/>
  <c r="K131" i="104"/>
  <c r="O70" i="2"/>
  <c r="D131" i="104"/>
  <c r="H70" i="2"/>
  <c r="E131" i="104"/>
  <c r="I70" i="2"/>
  <c r="F131" i="104"/>
  <c r="J70" i="2"/>
  <c r="G131" i="104"/>
  <c r="K70" i="2"/>
  <c r="H131" i="104"/>
  <c r="L70" i="2"/>
  <c r="I131" i="104"/>
  <c r="M70" i="2"/>
  <c r="J131" i="104"/>
  <c r="N70" i="2"/>
  <c r="L131" i="104"/>
  <c r="P70" i="2"/>
  <c r="M131" i="104"/>
  <c r="Q70" i="2"/>
  <c r="N131" i="104"/>
  <c r="R70" i="2"/>
  <c r="O131" i="104"/>
  <c r="S70" i="2"/>
  <c r="P131" i="104"/>
  <c r="T70" i="2"/>
  <c r="Q131" i="104"/>
  <c r="U70" i="2"/>
  <c r="R131" i="104"/>
  <c r="V70" i="2"/>
  <c r="S131" i="104"/>
  <c r="W70" i="2"/>
  <c r="T131" i="104"/>
  <c r="X70" i="2"/>
  <c r="U131" i="104"/>
  <c r="Y70" i="2"/>
  <c r="C131" i="104"/>
  <c r="G70" i="2"/>
  <c r="Z70" i="2"/>
  <c r="Y9" i="17"/>
  <c r="V16" i="104"/>
  <c r="V17" i="104"/>
  <c r="V18" i="104"/>
  <c r="V19" i="104"/>
  <c r="V20" i="104"/>
  <c r="V21" i="104"/>
  <c r="V23" i="104"/>
  <c r="V24" i="104"/>
  <c r="V25" i="104"/>
  <c r="V26" i="104"/>
  <c r="V27" i="104"/>
  <c r="V28" i="104"/>
  <c r="V29" i="104"/>
  <c r="V30" i="104"/>
  <c r="V91" i="104"/>
  <c r="V92" i="104"/>
  <c r="V93" i="104"/>
  <c r="V94" i="104"/>
  <c r="V95" i="104"/>
  <c r="V96" i="104"/>
  <c r="V97" i="104"/>
  <c r="V98" i="104"/>
  <c r="V100" i="104"/>
  <c r="V101" i="104"/>
  <c r="V102" i="104"/>
  <c r="V103" i="104"/>
  <c r="V104" i="104"/>
  <c r="V105" i="104"/>
  <c r="V106" i="104"/>
  <c r="V107" i="104"/>
  <c r="V108" i="104"/>
  <c r="V109" i="104"/>
  <c r="V110" i="104"/>
  <c r="V111" i="104"/>
  <c r="V112" i="104"/>
  <c r="V113" i="104"/>
  <c r="V114" i="104"/>
  <c r="V115" i="104"/>
  <c r="V116" i="104"/>
  <c r="G253" i="104"/>
  <c r="G220" i="104"/>
  <c r="G151" i="104"/>
  <c r="G162" i="104"/>
  <c r="G161" i="104"/>
  <c r="G184" i="104"/>
  <c r="G229" i="104"/>
  <c r="Y11" i="17"/>
  <c r="G143" i="104"/>
  <c r="V15" i="104"/>
  <c r="V32" i="104"/>
  <c r="V33" i="104"/>
  <c r="V34" i="104"/>
  <c r="V35" i="104"/>
  <c r="V36" i="104"/>
  <c r="V37" i="104"/>
  <c r="V38" i="104"/>
  <c r="V39" i="104"/>
  <c r="V4" i="104"/>
  <c r="V5" i="104"/>
  <c r="V6" i="104"/>
  <c r="V7" i="104"/>
  <c r="V8" i="104"/>
  <c r="V9" i="104"/>
  <c r="V10" i="104"/>
  <c r="V11" i="104"/>
  <c r="V12" i="104"/>
  <c r="V13" i="104"/>
  <c r="G146" i="104"/>
  <c r="G205" i="104"/>
  <c r="G204" i="104"/>
  <c r="G203" i="104"/>
  <c r="G202" i="104"/>
  <c r="G195" i="104"/>
  <c r="G194" i="104"/>
  <c r="G193" i="104"/>
  <c r="G192" i="104"/>
  <c r="G170" i="104"/>
  <c r="G171" i="104"/>
  <c r="G172" i="104"/>
  <c r="G173" i="104"/>
  <c r="Y13" i="17"/>
  <c r="G140" i="104"/>
  <c r="G236" i="104"/>
  <c r="G237" i="104"/>
  <c r="G238" i="104"/>
  <c r="G239" i="104"/>
  <c r="G240" i="104"/>
  <c r="G241" i="104"/>
  <c r="G242" i="104"/>
  <c r="G243" i="104"/>
  <c r="G244" i="104"/>
  <c r="G245" i="104"/>
  <c r="G246" i="104"/>
  <c r="G247" i="104"/>
  <c r="G248" i="104"/>
  <c r="G249" i="104"/>
  <c r="G250" i="104"/>
  <c r="G251" i="104"/>
  <c r="G252" i="104"/>
  <c r="G254" i="104"/>
  <c r="G255" i="104"/>
  <c r="G256" i="104"/>
  <c r="G257" i="104"/>
  <c r="G258" i="104"/>
  <c r="G141" i="104"/>
  <c r="G142" i="104"/>
  <c r="G144" i="104"/>
  <c r="G145" i="104"/>
  <c r="Y15" i="17"/>
  <c r="G182" i="104"/>
  <c r="G181" i="104"/>
  <c r="G179" i="104"/>
  <c r="Y17" i="17"/>
  <c r="G211" i="104"/>
  <c r="G212" i="104"/>
  <c r="G207" i="104"/>
  <c r="G208" i="104"/>
  <c r="G196" i="104"/>
  <c r="G197" i="104"/>
  <c r="G183" i="104"/>
  <c r="G185" i="104"/>
  <c r="G168" i="104"/>
  <c r="G169" i="104"/>
  <c r="G174" i="104"/>
  <c r="G159" i="104"/>
  <c r="G160" i="104"/>
  <c r="G163" i="104"/>
  <c r="G152" i="104"/>
  <c r="G153" i="104"/>
  <c r="G154" i="104"/>
  <c r="G221" i="104"/>
  <c r="G222" i="104"/>
  <c r="G226" i="104"/>
  <c r="G227" i="104"/>
  <c r="G228" i="104"/>
  <c r="G230" i="104"/>
  <c r="G231" i="104"/>
  <c r="G218" i="104"/>
  <c r="G219" i="104"/>
  <c r="G217" i="104"/>
  <c r="G189" i="104"/>
  <c r="Y19" i="17"/>
  <c r="G263" i="104"/>
  <c r="G262" i="104"/>
  <c r="G261" i="104"/>
  <c r="G260" i="104"/>
  <c r="G235" i="104"/>
  <c r="G234" i="104"/>
  <c r="G233" i="104"/>
  <c r="G225" i="104"/>
  <c r="G224" i="104"/>
  <c r="G216" i="104"/>
  <c r="G215" i="104"/>
  <c r="G214" i="104"/>
  <c r="G210" i="104"/>
  <c r="G206" i="104"/>
  <c r="G201" i="104"/>
  <c r="G200" i="104"/>
  <c r="G199" i="104"/>
  <c r="G191" i="104"/>
  <c r="G190" i="104"/>
  <c r="G188" i="104"/>
  <c r="G187" i="104"/>
  <c r="G180" i="104"/>
  <c r="G178" i="104"/>
  <c r="G177" i="104"/>
  <c r="G176" i="104"/>
  <c r="G167" i="104"/>
  <c r="G166" i="104"/>
  <c r="G165" i="104"/>
  <c r="G158" i="104"/>
  <c r="G157" i="104"/>
  <c r="G156" i="104"/>
  <c r="G150" i="104"/>
  <c r="G149" i="104"/>
  <c r="G148" i="104"/>
  <c r="G139" i="104"/>
  <c r="G138" i="104"/>
  <c r="Y21" i="17"/>
  <c r="AD187" i="60"/>
  <c r="AJ187" i="60"/>
  <c r="AJ179" i="60"/>
  <c r="AG183" i="60"/>
  <c r="AD179" i="60"/>
  <c r="AA183" i="60"/>
  <c r="Y23" i="17"/>
  <c r="I30" i="17"/>
  <c r="M2" i="2"/>
  <c r="Z2" i="2"/>
  <c r="AJ188" i="60"/>
  <c r="AD188" i="60"/>
  <c r="Y25" i="17"/>
  <c r="Y30" i="17"/>
  <c r="Z162" i="2"/>
  <c r="Z157" i="2"/>
  <c r="Z156" i="2"/>
  <c r="Z151" i="2"/>
  <c r="Z154" i="2"/>
  <c r="Z153" i="2"/>
  <c r="Z147" i="2"/>
  <c r="Z138" i="2"/>
  <c r="Z136" i="2"/>
  <c r="Z135" i="2"/>
  <c r="Z131" i="2"/>
  <c r="Z125" i="2"/>
  <c r="Z123" i="2"/>
  <c r="V40" i="104"/>
  <c r="V41" i="104"/>
  <c r="V43" i="104"/>
  <c r="V44" i="104"/>
  <c r="V45" i="104"/>
  <c r="V46" i="104"/>
  <c r="V47" i="104"/>
  <c r="V48" i="104"/>
  <c r="V49" i="104"/>
  <c r="V50" i="104"/>
  <c r="V51" i="104"/>
  <c r="V52" i="104"/>
  <c r="V54" i="104"/>
  <c r="V55" i="104"/>
  <c r="V56" i="104"/>
  <c r="V57" i="104"/>
  <c r="V58" i="104"/>
  <c r="V59" i="104"/>
  <c r="V60" i="104"/>
  <c r="V61" i="104"/>
  <c r="V62" i="104"/>
  <c r="V63" i="104"/>
  <c r="V64" i="104"/>
  <c r="V66" i="104"/>
  <c r="V67" i="104"/>
  <c r="V68" i="104"/>
  <c r="V69" i="104"/>
  <c r="V70" i="104"/>
  <c r="V71" i="104"/>
  <c r="V72" i="104"/>
  <c r="V73" i="104"/>
  <c r="V74" i="104"/>
  <c r="V75" i="104"/>
  <c r="V77" i="104"/>
  <c r="V78" i="104"/>
  <c r="V79" i="104"/>
  <c r="V81" i="104"/>
  <c r="V82" i="104"/>
  <c r="V83" i="104"/>
  <c r="V84" i="104"/>
  <c r="V85" i="104"/>
  <c r="V86" i="104"/>
  <c r="V87" i="104"/>
  <c r="V88" i="104"/>
  <c r="V89" i="104"/>
  <c r="V117" i="104"/>
  <c r="V118" i="104"/>
  <c r="V119" i="104"/>
  <c r="V120" i="104"/>
  <c r="V121" i="104"/>
  <c r="V122" i="104"/>
  <c r="V123" i="104"/>
  <c r="V124" i="104"/>
  <c r="V125" i="104"/>
  <c r="Y29" i="17"/>
  <c r="Y27" i="17"/>
  <c r="Z163" i="2"/>
  <c r="Z139" i="2"/>
  <c r="Z132" i="2"/>
  <c r="Z130" i="2"/>
  <c r="V131" i="104"/>
  <c r="Z155" i="2"/>
  <c r="Z150" i="2"/>
  <c r="Z149" i="2"/>
  <c r="Z142" i="2"/>
  <c r="Z126" i="2"/>
  <c r="Z160" i="2"/>
  <c r="Z152" i="2"/>
  <c r="Z161" i="2"/>
  <c r="Z159" i="2"/>
  <c r="Y50" i="79"/>
  <c r="Y46" i="79"/>
  <c r="Y28" i="79"/>
  <c r="Y30" i="79"/>
  <c r="Y32" i="79"/>
  <c r="Y3" i="79"/>
  <c r="Y5" i="79"/>
  <c r="Y34" i="79"/>
  <c r="Y36" i="79"/>
  <c r="Y38" i="79"/>
  <c r="Y40" i="79"/>
  <c r="Y11" i="79"/>
  <c r="Y42" i="79"/>
  <c r="Y45" i="79"/>
  <c r="Y47" i="79"/>
  <c r="Y51" i="79"/>
  <c r="Y49" i="79"/>
  <c r="Y22" i="79"/>
  <c r="Y24" i="79"/>
  <c r="Y14" i="79"/>
  <c r="Y12" i="79"/>
  <c r="Y21" i="79"/>
  <c r="Y23" i="79"/>
  <c r="Y25" i="79"/>
  <c r="Y33" i="79"/>
  <c r="Y6" i="79"/>
  <c r="Y37" i="79"/>
  <c r="Y39" i="79"/>
  <c r="Y41" i="79"/>
  <c r="Y4" i="79"/>
  <c r="G36" i="106"/>
  <c r="Q36" i="106"/>
  <c r="D33" i="106"/>
  <c r="F33" i="106"/>
  <c r="H33" i="106"/>
  <c r="J33" i="106"/>
  <c r="L33" i="106"/>
  <c r="N33" i="106"/>
  <c r="P33" i="106"/>
  <c r="R33" i="106"/>
  <c r="T33" i="106"/>
  <c r="V33" i="106"/>
  <c r="X33" i="106"/>
  <c r="E47" i="106"/>
  <c r="G47" i="106"/>
  <c r="I47" i="106"/>
  <c r="K47" i="106"/>
  <c r="M47" i="106"/>
  <c r="O47" i="106"/>
  <c r="Q47" i="106"/>
  <c r="S47" i="106"/>
  <c r="U47" i="106"/>
  <c r="W47" i="106"/>
  <c r="D15" i="106"/>
  <c r="F15" i="106"/>
  <c r="H15" i="106"/>
  <c r="J15" i="106"/>
  <c r="L15" i="106"/>
  <c r="N15" i="106"/>
  <c r="P15" i="106"/>
  <c r="R15" i="106"/>
  <c r="T15" i="106"/>
  <c r="V15" i="106"/>
  <c r="X15" i="106"/>
  <c r="E4" i="106"/>
  <c r="J4" i="106"/>
  <c r="O4" i="106"/>
  <c r="T4" i="106"/>
  <c r="F43" i="60"/>
  <c r="H43" i="60"/>
  <c r="J43" i="60"/>
  <c r="L43" i="60"/>
  <c r="N43" i="60"/>
  <c r="P43" i="60"/>
  <c r="R43" i="60"/>
  <c r="T43" i="60"/>
  <c r="V43" i="60"/>
  <c r="X43" i="60"/>
  <c r="D42" i="60"/>
  <c r="E42" i="60"/>
  <c r="F42" i="60"/>
  <c r="G42" i="60"/>
  <c r="H42" i="60"/>
  <c r="I42" i="60"/>
  <c r="J42" i="60"/>
  <c r="K42" i="60"/>
  <c r="L42" i="60"/>
  <c r="M42" i="60"/>
  <c r="N42" i="60"/>
  <c r="O42" i="60"/>
  <c r="P42" i="60"/>
  <c r="Q42" i="60"/>
  <c r="R42" i="60"/>
  <c r="S42" i="60"/>
  <c r="T42" i="60"/>
  <c r="U42" i="60"/>
  <c r="V42" i="60"/>
  <c r="W42" i="60"/>
  <c r="X42" i="60"/>
  <c r="D8" i="60"/>
  <c r="G8" i="60"/>
  <c r="J8" i="60"/>
  <c r="M8" i="60"/>
  <c r="P8" i="60"/>
  <c r="S8" i="60"/>
  <c r="V8" i="60"/>
  <c r="E30" i="60"/>
  <c r="J30" i="60"/>
  <c r="O30" i="60"/>
  <c r="T30" i="60"/>
  <c r="D19" i="60"/>
  <c r="I19" i="60"/>
  <c r="N19" i="60"/>
  <c r="S19" i="60"/>
  <c r="X19" i="60"/>
  <c r="D6" i="60"/>
  <c r="F6" i="60"/>
  <c r="F78" i="60"/>
  <c r="H6" i="60"/>
  <c r="J6" i="60"/>
  <c r="J78" i="60"/>
  <c r="L6" i="60"/>
  <c r="L78" i="60"/>
  <c r="N6" i="60"/>
  <c r="P6" i="60"/>
  <c r="P78" i="60"/>
  <c r="R6" i="60"/>
  <c r="R78" i="60"/>
  <c r="T6" i="60"/>
  <c r="V6" i="60"/>
  <c r="V78" i="60"/>
  <c r="X6" i="60"/>
  <c r="E7" i="60"/>
  <c r="G7" i="60"/>
  <c r="G78" i="60"/>
  <c r="I7" i="60"/>
  <c r="K7" i="60"/>
  <c r="M7" i="60"/>
  <c r="M78" i="60"/>
  <c r="O7" i="60"/>
  <c r="O78" i="60"/>
  <c r="Q7" i="60"/>
  <c r="S7" i="60"/>
  <c r="U7" i="60"/>
  <c r="U78" i="60"/>
  <c r="W7" i="60"/>
  <c r="D36" i="60"/>
  <c r="I36" i="60"/>
  <c r="N36" i="60"/>
  <c r="S36" i="60"/>
  <c r="X36" i="60"/>
  <c r="G110" i="2"/>
  <c r="E5" i="60"/>
  <c r="E78" i="60"/>
  <c r="H5" i="60"/>
  <c r="H78" i="60"/>
  <c r="K5" i="60"/>
  <c r="K78" i="60"/>
  <c r="N5" i="60"/>
  <c r="N78" i="60"/>
  <c r="Q5" i="60"/>
  <c r="Q78" i="60"/>
  <c r="T5" i="60"/>
  <c r="T78" i="60"/>
  <c r="W5" i="60"/>
  <c r="W78" i="60"/>
  <c r="Y110" i="2"/>
  <c r="X110" i="2"/>
  <c r="V110" i="2"/>
  <c r="U110" i="2"/>
  <c r="T110" i="2"/>
  <c r="S110" i="2"/>
  <c r="R110" i="2"/>
  <c r="Q110" i="2"/>
  <c r="P110" i="2"/>
  <c r="O110" i="2"/>
  <c r="N110" i="2"/>
  <c r="L110" i="2"/>
  <c r="K110" i="2"/>
  <c r="J110" i="2"/>
  <c r="C4" i="101"/>
  <c r="D4" i="101"/>
  <c r="E4" i="101"/>
  <c r="F4" i="101"/>
  <c r="G4" i="101"/>
  <c r="H4" i="101"/>
  <c r="I4" i="101"/>
  <c r="J4" i="101"/>
  <c r="K4" i="101"/>
  <c r="L4" i="101"/>
  <c r="M4" i="101"/>
  <c r="N4" i="101"/>
  <c r="O4" i="101"/>
  <c r="P4" i="101"/>
  <c r="Q4" i="101"/>
  <c r="R4" i="101"/>
  <c r="S4" i="101"/>
  <c r="T4" i="101"/>
  <c r="U4" i="101"/>
  <c r="V4" i="101"/>
  <c r="W4" i="101"/>
  <c r="X4" i="101"/>
  <c r="D28" i="101"/>
  <c r="I28" i="101"/>
  <c r="N28" i="101"/>
  <c r="S28" i="101"/>
  <c r="X28" i="101"/>
  <c r="C11" i="101"/>
  <c r="D11" i="101"/>
  <c r="E11" i="101"/>
  <c r="F11" i="101"/>
  <c r="G11" i="101"/>
  <c r="H11" i="101"/>
  <c r="I11" i="101"/>
  <c r="J11" i="101"/>
  <c r="K11" i="101"/>
  <c r="L11" i="101"/>
  <c r="M11" i="101"/>
  <c r="N11" i="101"/>
  <c r="O11" i="101"/>
  <c r="P11" i="101"/>
  <c r="Q11" i="101"/>
  <c r="R11" i="101"/>
  <c r="S11" i="101"/>
  <c r="T11" i="101"/>
  <c r="U11" i="101"/>
  <c r="V11" i="101"/>
  <c r="W11" i="101"/>
  <c r="X11" i="101"/>
  <c r="F49" i="101"/>
  <c r="K49" i="101"/>
  <c r="P49" i="101"/>
  <c r="U49" i="101"/>
  <c r="F37" i="101"/>
  <c r="K37" i="101"/>
  <c r="P37" i="101"/>
  <c r="U37" i="101"/>
  <c r="F36" i="101"/>
  <c r="K36" i="101"/>
  <c r="P36" i="101"/>
  <c r="U36" i="101"/>
  <c r="C35" i="101"/>
  <c r="D35" i="101"/>
  <c r="E35" i="101"/>
  <c r="F35" i="101"/>
  <c r="G35" i="101"/>
  <c r="H35" i="101"/>
  <c r="I35" i="101"/>
  <c r="J35" i="101"/>
  <c r="K35" i="101"/>
  <c r="L35" i="101"/>
  <c r="M35" i="101"/>
  <c r="N35" i="101"/>
  <c r="O35" i="101"/>
  <c r="P35" i="101"/>
  <c r="Q35" i="101"/>
  <c r="R35" i="101"/>
  <c r="S35" i="101"/>
  <c r="T35" i="101"/>
  <c r="U35" i="101"/>
  <c r="V35" i="101"/>
  <c r="W35" i="101"/>
  <c r="X35" i="101"/>
  <c r="C23" i="101"/>
  <c r="D23" i="101"/>
  <c r="E23" i="101"/>
  <c r="F23" i="101"/>
  <c r="G23" i="101"/>
  <c r="H23" i="101"/>
  <c r="I23" i="101"/>
  <c r="J23" i="101"/>
  <c r="K23" i="101"/>
  <c r="L23" i="101"/>
  <c r="M23" i="101"/>
  <c r="N23" i="101"/>
  <c r="O23" i="101"/>
  <c r="P23" i="101"/>
  <c r="Q23" i="101"/>
  <c r="R23" i="101"/>
  <c r="S23" i="101"/>
  <c r="T23" i="101"/>
  <c r="U23" i="101"/>
  <c r="V23" i="101"/>
  <c r="W23" i="101"/>
  <c r="X23" i="101"/>
  <c r="D42" i="101"/>
  <c r="I42" i="101"/>
  <c r="N42" i="101"/>
  <c r="S42" i="101"/>
  <c r="X42" i="101"/>
  <c r="E48" i="101"/>
  <c r="O48" i="101"/>
  <c r="F146" i="106"/>
  <c r="F155" i="106"/>
  <c r="J91" i="2"/>
  <c r="H155" i="106"/>
  <c r="L91" i="2"/>
  <c r="L155" i="106"/>
  <c r="P91" i="2"/>
  <c r="N155" i="106"/>
  <c r="R91" i="2"/>
  <c r="P155" i="106"/>
  <c r="T91" i="2"/>
  <c r="R155" i="106"/>
  <c r="V91" i="2"/>
  <c r="V155" i="106"/>
  <c r="X155" i="106"/>
  <c r="E3" i="106"/>
  <c r="G3" i="106"/>
  <c r="G155" i="106"/>
  <c r="K91" i="2"/>
  <c r="I3" i="106"/>
  <c r="I155" i="106"/>
  <c r="M91" i="2"/>
  <c r="K3" i="106"/>
  <c r="K155" i="106"/>
  <c r="O91" i="2"/>
  <c r="M3" i="106"/>
  <c r="M155" i="106"/>
  <c r="Q91" i="2"/>
  <c r="O3" i="106"/>
  <c r="Q3" i="106"/>
  <c r="Q155" i="106"/>
  <c r="U91" i="2"/>
  <c r="S3" i="106"/>
  <c r="S155" i="106"/>
  <c r="W91" i="2"/>
  <c r="U3" i="106"/>
  <c r="U155" i="106"/>
  <c r="Y91" i="2"/>
  <c r="W3" i="106"/>
  <c r="W155" i="106"/>
  <c r="J155" i="106"/>
  <c r="N91" i="2"/>
  <c r="T155" i="106"/>
  <c r="X91" i="2"/>
  <c r="Y3" i="106"/>
  <c r="Y146" i="106"/>
  <c r="G70" i="100"/>
  <c r="I70" i="100"/>
  <c r="L70" i="100"/>
  <c r="N70" i="100"/>
  <c r="Q70" i="100"/>
  <c r="S70" i="100"/>
  <c r="V70" i="100"/>
  <c r="X70" i="100"/>
  <c r="M166" i="2"/>
  <c r="P166" i="2"/>
  <c r="R166" i="2"/>
  <c r="U166" i="2"/>
  <c r="W166" i="2"/>
  <c r="C55" i="112"/>
  <c r="D55" i="112"/>
  <c r="E55" i="112"/>
  <c r="F55" i="112"/>
  <c r="G55" i="112"/>
  <c r="H55" i="112"/>
  <c r="I55" i="112"/>
  <c r="J55" i="112"/>
  <c r="K55" i="112"/>
  <c r="L55" i="112"/>
  <c r="M55" i="112"/>
  <c r="N55" i="112"/>
  <c r="O55" i="112"/>
  <c r="P55" i="112"/>
  <c r="Q55" i="112"/>
  <c r="R55" i="112"/>
  <c r="S55" i="112"/>
  <c r="T55" i="112"/>
  <c r="U55" i="112"/>
  <c r="V55" i="112"/>
  <c r="W55" i="112"/>
  <c r="X55" i="112"/>
  <c r="D69" i="112"/>
  <c r="E69" i="112"/>
  <c r="F69" i="112"/>
  <c r="G69" i="112"/>
  <c r="H69" i="112"/>
  <c r="I69" i="112"/>
  <c r="J69" i="112"/>
  <c r="K69" i="112"/>
  <c r="L69" i="112"/>
  <c r="M69" i="112"/>
  <c r="N69" i="112"/>
  <c r="O69" i="112"/>
  <c r="P69" i="112"/>
  <c r="Q69" i="112"/>
  <c r="R69" i="112"/>
  <c r="S69" i="112"/>
  <c r="T69" i="112"/>
  <c r="U69" i="112"/>
  <c r="V69" i="112"/>
  <c r="W69" i="112"/>
  <c r="X69" i="112"/>
  <c r="C14" i="112"/>
  <c r="D14" i="112"/>
  <c r="E14" i="112"/>
  <c r="F14" i="112"/>
  <c r="G14" i="112"/>
  <c r="H14" i="112"/>
  <c r="I14" i="112"/>
  <c r="J14" i="112"/>
  <c r="K14" i="112"/>
  <c r="L14" i="112"/>
  <c r="M14" i="112"/>
  <c r="N14" i="112"/>
  <c r="O14" i="112"/>
  <c r="P14" i="112"/>
  <c r="Q14" i="112"/>
  <c r="R14" i="112"/>
  <c r="S14" i="112"/>
  <c r="T14" i="112"/>
  <c r="U14" i="112"/>
  <c r="V14" i="112"/>
  <c r="W14" i="112"/>
  <c r="X14" i="112"/>
  <c r="C27" i="112"/>
  <c r="E27" i="112"/>
  <c r="G27" i="112"/>
  <c r="I27" i="112"/>
  <c r="K27" i="112"/>
  <c r="M27" i="112"/>
  <c r="O27" i="112"/>
  <c r="Q27" i="112"/>
  <c r="S27" i="112"/>
  <c r="U27" i="112"/>
  <c r="W27" i="112"/>
  <c r="F29" i="112"/>
  <c r="H29" i="112"/>
  <c r="J29" i="112"/>
  <c r="L29" i="112"/>
  <c r="N29" i="112"/>
  <c r="P29" i="112"/>
  <c r="R29" i="112"/>
  <c r="T29" i="112"/>
  <c r="V29" i="112"/>
  <c r="X29" i="112"/>
  <c r="F28" i="112"/>
  <c r="J28" i="112"/>
  <c r="N28" i="112"/>
  <c r="R28" i="112"/>
  <c r="V28" i="112"/>
  <c r="I60" i="112"/>
  <c r="K60" i="112"/>
  <c r="M60" i="112"/>
  <c r="O60" i="112"/>
  <c r="Q60" i="112"/>
  <c r="S60" i="112"/>
  <c r="U60" i="112"/>
  <c r="W60" i="112"/>
  <c r="I59" i="112"/>
  <c r="K59" i="112"/>
  <c r="M59" i="112"/>
  <c r="O59" i="112"/>
  <c r="Q59" i="112"/>
  <c r="S59" i="112"/>
  <c r="U59" i="112"/>
  <c r="W59" i="112"/>
  <c r="N58" i="112"/>
  <c r="S58" i="112"/>
  <c r="X58" i="112"/>
  <c r="D56" i="112"/>
  <c r="E56" i="112"/>
  <c r="F56" i="112"/>
  <c r="G56" i="112"/>
  <c r="H56" i="112"/>
  <c r="I56" i="112"/>
  <c r="J56" i="112"/>
  <c r="K56" i="112"/>
  <c r="L56" i="112"/>
  <c r="M56" i="112"/>
  <c r="N56" i="112"/>
  <c r="O56" i="112"/>
  <c r="P56" i="112"/>
  <c r="Q56" i="112"/>
  <c r="R56" i="112"/>
  <c r="S56" i="112"/>
  <c r="T56" i="112"/>
  <c r="U56" i="112"/>
  <c r="V56" i="112"/>
  <c r="W56" i="112"/>
  <c r="X56" i="112"/>
  <c r="E83" i="112"/>
  <c r="G83" i="112"/>
  <c r="I83" i="112"/>
  <c r="K83" i="112"/>
  <c r="M83" i="112"/>
  <c r="O83" i="112"/>
  <c r="Q83" i="112"/>
  <c r="S83" i="112"/>
  <c r="U83" i="112"/>
  <c r="W83" i="112"/>
  <c r="I82" i="112"/>
  <c r="X82" i="112"/>
  <c r="E81" i="112"/>
  <c r="G81" i="112"/>
  <c r="I81" i="112"/>
  <c r="K81" i="112"/>
  <c r="M81" i="112"/>
  <c r="O81" i="112"/>
  <c r="Q81" i="112"/>
  <c r="S81" i="112"/>
  <c r="U81" i="112"/>
  <c r="W81" i="112"/>
  <c r="D80" i="112"/>
  <c r="E80" i="112"/>
  <c r="F80" i="112"/>
  <c r="G80" i="112"/>
  <c r="H80" i="112"/>
  <c r="I80" i="112"/>
  <c r="J80" i="112"/>
  <c r="K80" i="112"/>
  <c r="L80" i="112"/>
  <c r="M80" i="112"/>
  <c r="N80" i="112"/>
  <c r="O80" i="112"/>
  <c r="P80" i="112"/>
  <c r="Q80" i="112"/>
  <c r="R80" i="112"/>
  <c r="S80" i="112"/>
  <c r="T80" i="112"/>
  <c r="U80" i="112"/>
  <c r="V80" i="112"/>
  <c r="W80" i="112"/>
  <c r="X80" i="112"/>
  <c r="D76" i="112"/>
  <c r="E76" i="112"/>
  <c r="F76" i="112"/>
  <c r="G76" i="112"/>
  <c r="H76" i="112"/>
  <c r="I76" i="112"/>
  <c r="J76" i="112"/>
  <c r="K76" i="112"/>
  <c r="L76" i="112"/>
  <c r="M76" i="112"/>
  <c r="N76" i="112"/>
  <c r="O76" i="112"/>
  <c r="P76" i="112"/>
  <c r="Q76" i="112"/>
  <c r="R76" i="112"/>
  <c r="S76" i="112"/>
  <c r="T76" i="112"/>
  <c r="U76" i="112"/>
  <c r="V76" i="112"/>
  <c r="W76" i="112"/>
  <c r="X76" i="112"/>
  <c r="H75" i="112"/>
  <c r="W75" i="112"/>
  <c r="E74" i="112"/>
  <c r="G74" i="112"/>
  <c r="I74" i="112"/>
  <c r="K74" i="112"/>
  <c r="M74" i="112"/>
  <c r="O74" i="112"/>
  <c r="Q74" i="112"/>
  <c r="S74" i="112"/>
  <c r="U74" i="112"/>
  <c r="W74" i="112"/>
  <c r="F73" i="112"/>
  <c r="P73" i="112"/>
  <c r="D71" i="112"/>
  <c r="F71" i="112"/>
  <c r="H71" i="112"/>
  <c r="J71" i="112"/>
  <c r="L71" i="112"/>
  <c r="N71" i="112"/>
  <c r="P71" i="112"/>
  <c r="R71" i="112"/>
  <c r="T71" i="112"/>
  <c r="V71" i="112"/>
  <c r="X71" i="112"/>
  <c r="I70" i="112"/>
  <c r="S70" i="112"/>
  <c r="F7" i="87"/>
  <c r="I7" i="87"/>
  <c r="L7" i="87"/>
  <c r="O7" i="87"/>
  <c r="R7" i="87"/>
  <c r="U7" i="87"/>
  <c r="X7" i="87"/>
  <c r="I8" i="87"/>
  <c r="L8" i="87"/>
  <c r="O8" i="87"/>
  <c r="R8" i="87"/>
  <c r="U8" i="87"/>
  <c r="X8" i="87"/>
  <c r="L9" i="87"/>
  <c r="O9" i="87"/>
  <c r="R9" i="87"/>
  <c r="U9" i="87"/>
  <c r="X9" i="87"/>
  <c r="Y33" i="102"/>
  <c r="Y82" i="102"/>
  <c r="Y50" i="102"/>
  <c r="Y49" i="102"/>
  <c r="Y48" i="102"/>
  <c r="Y47" i="102"/>
  <c r="Y45" i="102"/>
  <c r="Y36" i="102"/>
  <c r="Y35" i="102"/>
  <c r="Y34" i="102"/>
  <c r="Y58" i="102"/>
  <c r="C30" i="179"/>
  <c r="Y3" i="179"/>
  <c r="Y30" i="179"/>
  <c r="I7" i="79"/>
  <c r="S7" i="79"/>
  <c r="F19" i="79"/>
  <c r="G19" i="79"/>
  <c r="H19" i="79"/>
  <c r="I19" i="79"/>
  <c r="J19" i="79"/>
  <c r="K19" i="79"/>
  <c r="L19" i="79"/>
  <c r="M19" i="79"/>
  <c r="N19" i="79"/>
  <c r="O19" i="79"/>
  <c r="P19" i="79"/>
  <c r="Q19" i="79"/>
  <c r="R19" i="79"/>
  <c r="S19" i="79"/>
  <c r="T19" i="79"/>
  <c r="U19" i="79"/>
  <c r="V19" i="79"/>
  <c r="W19" i="79"/>
  <c r="X19" i="79"/>
  <c r="D20" i="79"/>
  <c r="E20" i="79"/>
  <c r="F20" i="79"/>
  <c r="G20" i="79"/>
  <c r="H20" i="79"/>
  <c r="I20" i="79"/>
  <c r="J20" i="79"/>
  <c r="K20" i="79"/>
  <c r="L20" i="79"/>
  <c r="M20" i="79"/>
  <c r="N20" i="79"/>
  <c r="O20" i="79"/>
  <c r="P20" i="79"/>
  <c r="Q20" i="79"/>
  <c r="R20" i="79"/>
  <c r="S20" i="79"/>
  <c r="T20" i="79"/>
  <c r="U20" i="79"/>
  <c r="V20" i="79"/>
  <c r="W20" i="79"/>
  <c r="X20" i="79"/>
  <c r="D27" i="79"/>
  <c r="E27" i="79"/>
  <c r="F27" i="79"/>
  <c r="G27" i="79"/>
  <c r="H27" i="79"/>
  <c r="I27" i="79"/>
  <c r="J27" i="79"/>
  <c r="K27" i="79"/>
  <c r="L27" i="79"/>
  <c r="M27" i="79"/>
  <c r="N27" i="79"/>
  <c r="O27" i="79"/>
  <c r="P27" i="79"/>
  <c r="Q27" i="79"/>
  <c r="R27" i="79"/>
  <c r="S27" i="79"/>
  <c r="T27" i="79"/>
  <c r="U27" i="79"/>
  <c r="V27" i="79"/>
  <c r="W27" i="79"/>
  <c r="X27" i="79"/>
  <c r="C27" i="79"/>
  <c r="Y27" i="79"/>
  <c r="F13" i="79"/>
  <c r="P13" i="79"/>
  <c r="D10" i="79"/>
  <c r="F10" i="79"/>
  <c r="H10" i="79"/>
  <c r="J10" i="79"/>
  <c r="L10" i="79"/>
  <c r="N10" i="79"/>
  <c r="P10" i="79"/>
  <c r="R10" i="79"/>
  <c r="T10" i="79"/>
  <c r="V10" i="79"/>
  <c r="X10" i="79"/>
  <c r="D9" i="79"/>
  <c r="X9" i="79"/>
  <c r="G8" i="79"/>
  <c r="Q8" i="79"/>
  <c r="G31" i="79"/>
  <c r="K31" i="79"/>
  <c r="O31" i="79"/>
  <c r="S31" i="79"/>
  <c r="W31" i="79"/>
  <c r="G29" i="79"/>
  <c r="K29" i="79"/>
  <c r="O29" i="79"/>
  <c r="S29" i="79"/>
  <c r="W29" i="79"/>
  <c r="F35" i="79"/>
  <c r="I35" i="79"/>
  <c r="L35" i="79"/>
  <c r="O35" i="79"/>
  <c r="R35" i="79"/>
  <c r="U35" i="79"/>
  <c r="X35" i="79"/>
  <c r="S3" i="87"/>
  <c r="F3" i="87"/>
  <c r="X33" i="87"/>
  <c r="U33" i="87"/>
  <c r="Y92" i="2"/>
  <c r="R33" i="87"/>
  <c r="V92" i="2"/>
  <c r="O33" i="87"/>
  <c r="S92" i="2"/>
  <c r="X75" i="101"/>
  <c r="W75" i="101"/>
  <c r="V75" i="101"/>
  <c r="U75" i="101"/>
  <c r="T75" i="101"/>
  <c r="S75" i="101"/>
  <c r="W45" i="2"/>
  <c r="R75" i="101"/>
  <c r="Q75" i="101"/>
  <c r="P75" i="101"/>
  <c r="O75" i="101"/>
  <c r="N75" i="101"/>
  <c r="R45" i="2"/>
  <c r="M75" i="101"/>
  <c r="L75" i="101"/>
  <c r="K75" i="101"/>
  <c r="J75" i="101"/>
  <c r="I75" i="101"/>
  <c r="M45" i="2"/>
  <c r="H75" i="101"/>
  <c r="G75" i="101"/>
  <c r="F75" i="101"/>
  <c r="E75" i="101"/>
  <c r="D75" i="101"/>
  <c r="C75" i="101"/>
  <c r="Y45" i="2"/>
  <c r="X45" i="2"/>
  <c r="V45" i="2"/>
  <c r="U45" i="2"/>
  <c r="T45" i="2"/>
  <c r="S45" i="2"/>
  <c r="Q45" i="2"/>
  <c r="P45" i="2"/>
  <c r="O45" i="2"/>
  <c r="N45" i="2"/>
  <c r="L45" i="2"/>
  <c r="K45" i="2"/>
  <c r="J45" i="2"/>
  <c r="G45" i="2"/>
  <c r="I45" i="2"/>
  <c r="H45" i="2"/>
  <c r="Z45" i="2"/>
  <c r="Y4" i="106"/>
  <c r="Y15" i="106"/>
  <c r="Y47" i="106"/>
  <c r="Y33" i="106"/>
  <c r="Y36" i="106"/>
  <c r="S78" i="60"/>
  <c r="I78" i="60"/>
  <c r="M110" i="2"/>
  <c r="X78" i="60"/>
  <c r="D78" i="60"/>
  <c r="Y42" i="60"/>
  <c r="Y43" i="60"/>
  <c r="Y36" i="60"/>
  <c r="Y7" i="60"/>
  <c r="Y6" i="60"/>
  <c r="Y19" i="60"/>
  <c r="Y30" i="60"/>
  <c r="Y8" i="60"/>
  <c r="W110" i="2"/>
  <c r="Y5" i="60"/>
  <c r="Y78" i="60"/>
  <c r="H110" i="2"/>
  <c r="I110" i="2"/>
  <c r="Z110" i="2"/>
  <c r="Y48" i="101"/>
  <c r="Y42" i="101"/>
  <c r="Y23" i="101"/>
  <c r="Y35" i="101"/>
  <c r="Y36" i="101"/>
  <c r="Y37" i="101"/>
  <c r="Y49" i="101"/>
  <c r="Y11" i="101"/>
  <c r="Y28" i="101"/>
  <c r="Y4" i="101"/>
  <c r="Y75" i="101"/>
  <c r="O155" i="106"/>
  <c r="S91" i="2"/>
  <c r="E155" i="106"/>
  <c r="I91" i="2"/>
  <c r="D155" i="106"/>
  <c r="H91" i="2"/>
  <c r="Z91" i="2"/>
  <c r="W70" i="100"/>
  <c r="U70" i="100"/>
  <c r="Y166" i="2"/>
  <c r="T70" i="100"/>
  <c r="X166" i="2"/>
  <c r="R70" i="100"/>
  <c r="V166" i="2"/>
  <c r="P70" i="100"/>
  <c r="T166" i="2"/>
  <c r="O70" i="100"/>
  <c r="S166" i="2"/>
  <c r="M70" i="100"/>
  <c r="Q166" i="2"/>
  <c r="K70" i="100"/>
  <c r="O166" i="2"/>
  <c r="J70" i="100"/>
  <c r="N166" i="2"/>
  <c r="H70" i="100"/>
  <c r="L166" i="2"/>
  <c r="F70" i="100"/>
  <c r="J166" i="2"/>
  <c r="I166" i="2"/>
  <c r="K166" i="2"/>
  <c r="Z166" i="2"/>
  <c r="Y70" i="112"/>
  <c r="Y71" i="112"/>
  <c r="Y73" i="112"/>
  <c r="Y74" i="112"/>
  <c r="Y75" i="112"/>
  <c r="Y76" i="112"/>
  <c r="Y80" i="112"/>
  <c r="Y81" i="112"/>
  <c r="Y82" i="112"/>
  <c r="Y83" i="112"/>
  <c r="Y56" i="112"/>
  <c r="Y58" i="112"/>
  <c r="Y59" i="112"/>
  <c r="Y60" i="112"/>
  <c r="Y28" i="112"/>
  <c r="Y29" i="112"/>
  <c r="Y27" i="112"/>
  <c r="X107" i="112"/>
  <c r="W107" i="112"/>
  <c r="V107" i="112"/>
  <c r="U107" i="112"/>
  <c r="Y120" i="2"/>
  <c r="T107" i="112"/>
  <c r="X120" i="2"/>
  <c r="S107" i="112"/>
  <c r="W120" i="2"/>
  <c r="R107" i="112"/>
  <c r="V120" i="2"/>
  <c r="Q107" i="112"/>
  <c r="U120" i="2"/>
  <c r="P107" i="112"/>
  <c r="T120" i="2"/>
  <c r="O107" i="112"/>
  <c r="S120" i="2"/>
  <c r="N107" i="112"/>
  <c r="R120" i="2"/>
  <c r="M107" i="112"/>
  <c r="Q120" i="2"/>
  <c r="L107" i="112"/>
  <c r="P120" i="2"/>
  <c r="K107" i="112"/>
  <c r="O120" i="2"/>
  <c r="J107" i="112"/>
  <c r="N120" i="2"/>
  <c r="I107" i="112"/>
  <c r="M120" i="2"/>
  <c r="H107" i="112"/>
  <c r="L120" i="2"/>
  <c r="G107" i="112"/>
  <c r="K120" i="2"/>
  <c r="F107" i="112"/>
  <c r="J120" i="2"/>
  <c r="E107" i="112"/>
  <c r="I120" i="2"/>
  <c r="D107" i="112"/>
  <c r="H120" i="2"/>
  <c r="Y14" i="112"/>
  <c r="C107" i="112"/>
  <c r="G120" i="2"/>
  <c r="Z120" i="2"/>
  <c r="Y69" i="112"/>
  <c r="Y55" i="112"/>
  <c r="Y4" i="108"/>
  <c r="Y5" i="108"/>
  <c r="Y9" i="87"/>
  <c r="Y8" i="87"/>
  <c r="Y7" i="87"/>
  <c r="Y35" i="79"/>
  <c r="Y29" i="79"/>
  <c r="Y31" i="79"/>
  <c r="Y8" i="79"/>
  <c r="Y9" i="79"/>
  <c r="Y10" i="79"/>
  <c r="Y13" i="79"/>
  <c r="Y20" i="79"/>
  <c r="Y7" i="79"/>
  <c r="L33" i="87"/>
  <c r="P92" i="2"/>
  <c r="I33" i="87"/>
  <c r="M92" i="2"/>
  <c r="F33" i="87"/>
  <c r="J92" i="2"/>
  <c r="Y3" i="87"/>
  <c r="Y33" i="87"/>
  <c r="S33" i="87"/>
  <c r="W92" i="2"/>
  <c r="Y155" i="106"/>
  <c r="Y70" i="100"/>
  <c r="Y107" i="112"/>
  <c r="Z92" i="2"/>
  <c r="C52" i="79"/>
  <c r="G21" i="2"/>
  <c r="Y19" i="79"/>
  <c r="Y52" i="79"/>
  <c r="U52" i="79"/>
  <c r="Y21" i="2"/>
  <c r="V52" i="79"/>
  <c r="L52" i="79"/>
  <c r="P21" i="2"/>
  <c r="O52" i="79"/>
  <c r="S21" i="2"/>
  <c r="S52" i="79"/>
  <c r="W21" i="2"/>
  <c r="N52" i="79"/>
  <c r="R21" i="2"/>
  <c r="E52" i="79"/>
  <c r="I21" i="2"/>
  <c r="F52" i="79"/>
  <c r="J21" i="2"/>
  <c r="J52" i="79"/>
  <c r="N21" i="2"/>
  <c r="R52" i="79"/>
  <c r="V21" i="2"/>
  <c r="K52" i="79"/>
  <c r="O21" i="2"/>
  <c r="M52" i="79"/>
  <c r="Q21" i="2"/>
  <c r="G52" i="79"/>
  <c r="K21" i="2"/>
  <c r="H52" i="79"/>
  <c r="L21" i="2"/>
  <c r="P52" i="79"/>
  <c r="T21" i="2"/>
  <c r="X52" i="79"/>
  <c r="Q52" i="79"/>
  <c r="U21" i="2"/>
  <c r="W52" i="79"/>
  <c r="T52" i="79"/>
  <c r="X21" i="2"/>
  <c r="I52" i="79"/>
  <c r="M21" i="2"/>
  <c r="D52" i="79"/>
  <c r="H21" i="2"/>
  <c r="Z21" i="2"/>
  <c r="C58" i="108"/>
  <c r="G103" i="2"/>
  <c r="V58" i="108"/>
  <c r="P58" i="108"/>
  <c r="T103" i="2"/>
  <c r="U58" i="108"/>
  <c r="Y103" i="2"/>
  <c r="N58" i="108"/>
  <c r="R103" i="2"/>
  <c r="Q58" i="108"/>
  <c r="U103" i="2"/>
  <c r="R58" i="108"/>
  <c r="V103" i="2"/>
  <c r="F58" i="108"/>
  <c r="J103" i="2"/>
  <c r="L58" i="108"/>
  <c r="P103" i="2"/>
  <c r="K58" i="108"/>
  <c r="O103" i="2"/>
  <c r="T58" i="108"/>
  <c r="X103" i="2"/>
  <c r="W58" i="108"/>
  <c r="M58" i="108"/>
  <c r="Q103" i="2"/>
  <c r="G58" i="108"/>
  <c r="K103" i="2"/>
  <c r="H58" i="108"/>
  <c r="L103" i="2"/>
  <c r="J58" i="108"/>
  <c r="N103" i="2"/>
  <c r="E58" i="108"/>
  <c r="I103" i="2"/>
  <c r="D58" i="108"/>
  <c r="H103" i="2"/>
  <c r="Y26" i="108"/>
  <c r="Y58" i="108"/>
  <c r="O58" i="108"/>
  <c r="S103" i="2"/>
  <c r="S58" i="108"/>
  <c r="W103" i="2"/>
  <c r="I58" i="108"/>
  <c r="M103" i="2"/>
  <c r="X58" i="108"/>
  <c r="Z103" i="2"/>
  <c r="I54" i="113" l="1"/>
  <c r="N54" i="113"/>
  <c r="S54" i="113"/>
  <c r="X54" i="113"/>
  <c r="L55" i="113"/>
  <c r="V55" i="113"/>
  <c r="D4" i="113"/>
  <c r="G4" i="113"/>
  <c r="J4" i="113"/>
  <c r="M4" i="113"/>
  <c r="P4" i="113"/>
  <c r="S4" i="113"/>
  <c r="V4" i="113"/>
  <c r="E26" i="113"/>
  <c r="J26" i="113"/>
  <c r="O26" i="113"/>
  <c r="T26" i="113"/>
  <c r="D34" i="113"/>
  <c r="E34" i="113"/>
  <c r="F34" i="113"/>
  <c r="G34" i="113"/>
  <c r="H34" i="113"/>
  <c r="I34" i="113"/>
  <c r="J34" i="113"/>
  <c r="K34" i="113"/>
  <c r="L34" i="113"/>
  <c r="M34" i="113"/>
  <c r="N34" i="113"/>
  <c r="O34" i="113"/>
  <c r="P34" i="113"/>
  <c r="Q34" i="113"/>
  <c r="R34" i="113"/>
  <c r="S34" i="113"/>
  <c r="T34" i="113"/>
  <c r="U34" i="113"/>
  <c r="V34" i="113"/>
  <c r="W34" i="113"/>
  <c r="X34" i="113"/>
  <c r="F38" i="113"/>
  <c r="P38" i="113"/>
  <c r="E5" i="113"/>
  <c r="G5" i="113"/>
  <c r="I5" i="113"/>
  <c r="K5" i="113"/>
  <c r="M5" i="113"/>
  <c r="O5" i="113"/>
  <c r="Q5" i="113"/>
  <c r="S5" i="113"/>
  <c r="U5" i="113"/>
  <c r="W5" i="113"/>
  <c r="X3" i="113"/>
  <c r="X57" i="113" s="1"/>
  <c r="V3" i="113"/>
  <c r="V57" i="113" s="1"/>
  <c r="T3" i="113"/>
  <c r="T57" i="113" s="1"/>
  <c r="R3" i="113"/>
  <c r="R57" i="113" s="1"/>
  <c r="P3" i="113"/>
  <c r="P57" i="113" s="1"/>
  <c r="N3" i="113"/>
  <c r="N57" i="113" s="1"/>
  <c r="L3" i="113"/>
  <c r="L57" i="113" s="1"/>
  <c r="J3" i="113"/>
  <c r="J57" i="113" s="1"/>
  <c r="H3" i="113"/>
  <c r="H57" i="113" s="1"/>
  <c r="F3" i="113"/>
  <c r="F57" i="113" s="1"/>
  <c r="D3" i="113"/>
  <c r="D57" i="113" s="1"/>
  <c r="W3" i="113"/>
  <c r="W57" i="113" s="1"/>
  <c r="U3" i="113"/>
  <c r="U57" i="113" s="1"/>
  <c r="S3" i="113"/>
  <c r="S57" i="113" s="1"/>
  <c r="Q3" i="113"/>
  <c r="Q57" i="113" s="1"/>
  <c r="O3" i="113"/>
  <c r="O57" i="113" s="1"/>
  <c r="M3" i="113"/>
  <c r="M57" i="113" s="1"/>
  <c r="K3" i="113"/>
  <c r="K57" i="113" s="1"/>
  <c r="I3" i="113"/>
  <c r="I57" i="113" s="1"/>
  <c r="G3" i="113"/>
  <c r="G57" i="113" s="1"/>
  <c r="E3" i="113"/>
  <c r="E57" i="113" s="1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D5" i="76"/>
  <c r="F5" i="76"/>
  <c r="H5" i="76"/>
  <c r="J5" i="76"/>
  <c r="L5" i="76"/>
  <c r="N5" i="76"/>
  <c r="P5" i="76"/>
  <c r="R5" i="76"/>
  <c r="T5" i="76"/>
  <c r="V5" i="76"/>
  <c r="X5" i="76"/>
  <c r="E43" i="76"/>
  <c r="O43" i="76"/>
  <c r="D24" i="76"/>
  <c r="I24" i="76"/>
  <c r="N24" i="76"/>
  <c r="S24" i="76"/>
  <c r="X24" i="76"/>
  <c r="D47" i="76"/>
  <c r="X47" i="76"/>
  <c r="D30" i="76"/>
  <c r="E30" i="76"/>
  <c r="F30" i="76"/>
  <c r="G30" i="76"/>
  <c r="H30" i="76"/>
  <c r="I30" i="76"/>
  <c r="J30" i="76"/>
  <c r="K30" i="76"/>
  <c r="L30" i="76"/>
  <c r="M30" i="76"/>
  <c r="N30" i="76"/>
  <c r="O30" i="76"/>
  <c r="P30" i="76"/>
  <c r="Q30" i="76"/>
  <c r="R30" i="76"/>
  <c r="S30" i="76"/>
  <c r="T30" i="76"/>
  <c r="U30" i="76"/>
  <c r="V30" i="76"/>
  <c r="W30" i="76"/>
  <c r="X30" i="76"/>
  <c r="E4" i="76"/>
  <c r="G4" i="76"/>
  <c r="I4" i="76"/>
  <c r="K4" i="76"/>
  <c r="M4" i="76"/>
  <c r="O4" i="76"/>
  <c r="Q4" i="76"/>
  <c r="S4" i="76"/>
  <c r="U4" i="76"/>
  <c r="W4" i="76"/>
  <c r="X76" i="76"/>
  <c r="W76" i="76"/>
  <c r="V76" i="76"/>
  <c r="U76" i="76"/>
  <c r="Y3" i="2" s="1"/>
  <c r="T76" i="76"/>
  <c r="X3" i="2" s="1"/>
  <c r="S76" i="76"/>
  <c r="W3" i="2" s="1"/>
  <c r="R76" i="76"/>
  <c r="V3" i="2" s="1"/>
  <c r="Q76" i="76"/>
  <c r="U3" i="2" s="1"/>
  <c r="P76" i="76"/>
  <c r="T3" i="2" s="1"/>
  <c r="O76" i="76"/>
  <c r="S3" i="2" s="1"/>
  <c r="N76" i="76"/>
  <c r="R3" i="2" s="1"/>
  <c r="M76" i="76"/>
  <c r="Q3" i="2" s="1"/>
  <c r="L76" i="76"/>
  <c r="P3" i="2" s="1"/>
  <c r="K76" i="76"/>
  <c r="O3" i="2" s="1"/>
  <c r="J76" i="76"/>
  <c r="N3" i="2" s="1"/>
  <c r="I76" i="76"/>
  <c r="M3" i="2" s="1"/>
  <c r="H76" i="76"/>
  <c r="L3" i="2" s="1"/>
  <c r="G76" i="76"/>
  <c r="K3" i="2" s="1"/>
  <c r="F76" i="76"/>
  <c r="J3" i="2" s="1"/>
  <c r="D76" i="76"/>
  <c r="H3" i="2" s="1"/>
  <c r="C76" i="76"/>
  <c r="G3" i="2" s="1"/>
  <c r="E76" i="76"/>
  <c r="I3" i="2" s="1"/>
  <c r="Y54" i="113" l="1"/>
  <c r="Y55" i="113"/>
  <c r="Y5" i="113"/>
  <c r="Y38" i="113"/>
  <c r="Y34" i="113"/>
  <c r="Y26" i="113"/>
  <c r="Y4" i="113"/>
  <c r="G121" i="2"/>
  <c r="Y3" i="113"/>
  <c r="Y57" i="113" s="1"/>
  <c r="H121" i="2"/>
  <c r="Z121" i="2" s="1"/>
  <c r="Y47" i="76"/>
  <c r="Y24" i="76"/>
  <c r="Y43" i="76"/>
  <c r="Y5" i="76"/>
  <c r="Y30" i="76"/>
  <c r="Y4" i="76"/>
  <c r="Y76" i="76" s="1"/>
  <c r="Z3" i="2"/>
  <c r="V57" i="135"/>
  <c r="V8" i="135"/>
  <c r="W57" i="135"/>
  <c r="W8" i="135"/>
  <c r="X57" i="135"/>
  <c r="X8" i="135"/>
  <c r="E8" i="135"/>
  <c r="E57" i="135"/>
  <c r="I57" i="2"/>
  <c r="I169" i="2"/>
  <c r="U8" i="135"/>
  <c r="U57" i="135"/>
  <c r="Y57" i="2"/>
  <c r="Y169" i="2"/>
  <c r="L8" i="135"/>
  <c r="L57" i="135"/>
  <c r="P57" i="2"/>
  <c r="P169" i="2"/>
  <c r="O8" i="135"/>
  <c r="O57" i="135"/>
  <c r="S57" i="2"/>
  <c r="S169" i="2"/>
  <c r="S8" i="135"/>
  <c r="S57" i="135"/>
  <c r="W57" i="2"/>
  <c r="W169" i="2"/>
  <c r="N8" i="135"/>
  <c r="N57" i="135"/>
  <c r="R57" i="2"/>
  <c r="R169" i="2"/>
  <c r="F8" i="135"/>
  <c r="F57" i="135"/>
  <c r="J57" i="2"/>
  <c r="J169" i="2"/>
  <c r="J8" i="135"/>
  <c r="J57" i="135"/>
  <c r="N57" i="2"/>
  <c r="N169" i="2"/>
  <c r="R8" i="135"/>
  <c r="R57" i="135"/>
  <c r="V57" i="2"/>
  <c r="V169" i="2"/>
  <c r="K8" i="135"/>
  <c r="K57" i="135"/>
  <c r="O57" i="2"/>
  <c r="O169" i="2"/>
  <c r="M8" i="135"/>
  <c r="M57" i="135"/>
  <c r="Q57" i="2"/>
  <c r="Q169" i="2"/>
  <c r="G8" i="135"/>
  <c r="G57" i="135"/>
  <c r="K57" i="2"/>
  <c r="K169" i="2"/>
  <c r="H8" i="135"/>
  <c r="H57" i="135"/>
  <c r="L57" i="2"/>
  <c r="L169" i="2"/>
  <c r="P8" i="135"/>
  <c r="P57" i="135"/>
  <c r="T57" i="2"/>
  <c r="T169" i="2"/>
  <c r="Q8" i="135"/>
  <c r="Q57" i="135"/>
  <c r="U57" i="2"/>
  <c r="U169" i="2"/>
  <c r="T8" i="135"/>
  <c r="T57" i="135"/>
  <c r="X57" i="2"/>
  <c r="X169" i="2"/>
  <c r="D8" i="135"/>
  <c r="D57" i="135"/>
  <c r="H57" i="2"/>
  <c r="H169" i="2"/>
  <c r="Z169" i="2"/>
  <c r="G169" i="2"/>
  <c r="C8" i="135"/>
  <c r="C57" i="135"/>
  <c r="G57" i="2"/>
  <c r="Z57" i="2"/>
  <c r="I8" i="135"/>
  <c r="I57" i="135"/>
  <c r="M57" i="2"/>
  <c r="M169" i="2"/>
</calcChain>
</file>

<file path=xl/sharedStrings.xml><?xml version="1.0" encoding="utf-8"?>
<sst xmlns="http://schemas.openxmlformats.org/spreadsheetml/2006/main" count="14308" uniqueCount="1366">
  <si>
    <t>Adresse</t>
  </si>
  <si>
    <t>Anvendelse</t>
  </si>
  <si>
    <t>Type</t>
  </si>
  <si>
    <t>Ansvarlig</t>
  </si>
  <si>
    <t>Post nr.</t>
  </si>
  <si>
    <t>By</t>
  </si>
  <si>
    <t>Total</t>
  </si>
  <si>
    <t>Adelgade 1</t>
  </si>
  <si>
    <t>Off. Toilet</t>
  </si>
  <si>
    <t>Øvrige - Konto 13</t>
  </si>
  <si>
    <t>Allan Kvistgaard Laursen</t>
  </si>
  <si>
    <t>Faaborg</t>
  </si>
  <si>
    <t>Ahornvænget 5</t>
  </si>
  <si>
    <t>Fjelleruphus</t>
  </si>
  <si>
    <t>Daginstitutioner</t>
  </si>
  <si>
    <t>Gustav Silberbauer</t>
  </si>
  <si>
    <t>Ryslinge</t>
  </si>
  <si>
    <t>Algade 40</t>
  </si>
  <si>
    <t>Ringe bibliotek</t>
  </si>
  <si>
    <t>Bibliotek</t>
  </si>
  <si>
    <t>Ringe</t>
  </si>
  <si>
    <t>Assensvej 183</t>
  </si>
  <si>
    <t>Thaisen Hus</t>
  </si>
  <si>
    <t>Assensvej 493</t>
  </si>
  <si>
    <t>Klub</t>
  </si>
  <si>
    <t>Kenneth Gitz</t>
  </si>
  <si>
    <t>Millinge</t>
  </si>
  <si>
    <t>Assensvej 497A st- B 1 th- 1 tv-C st-Dst-E st</t>
  </si>
  <si>
    <t>Udlejningsejendom</t>
  </si>
  <si>
    <t>Udlejning - Konto 11</t>
  </si>
  <si>
    <t>Assensvej 96</t>
  </si>
  <si>
    <t>Bangsbo</t>
  </si>
  <si>
    <t>Avernakø Hovedvejen 1</t>
  </si>
  <si>
    <t>Off. Toilet - privat m. tilskud</t>
  </si>
  <si>
    <t>Avernakø</t>
  </si>
  <si>
    <t>Avernakø(Korshavn)</t>
  </si>
  <si>
    <t>Banegårdspladsen 2 A B C D</t>
  </si>
  <si>
    <t>Gl. Banegård</t>
  </si>
  <si>
    <t>Anne Langelund</t>
  </si>
  <si>
    <t>Banegårdspladsen 2 E -F</t>
  </si>
  <si>
    <t>Garage</t>
  </si>
  <si>
    <t>Banegårdspladsen 4</t>
  </si>
  <si>
    <t>Banegårdsplads</t>
  </si>
  <si>
    <t xml:space="preserve"> </t>
  </si>
  <si>
    <t>Banegårdspladsen 7</t>
  </si>
  <si>
    <t>Helios - Biograf</t>
  </si>
  <si>
    <t>Banepladsen 2</t>
  </si>
  <si>
    <t>Den Gl. Station</t>
  </si>
  <si>
    <t>Kværndrup</t>
  </si>
  <si>
    <t>Birkelundsvej 1</t>
  </si>
  <si>
    <t>Årslev Børnehave</t>
  </si>
  <si>
    <t>Årslev</t>
  </si>
  <si>
    <t>Birkevej 15</t>
  </si>
  <si>
    <t>MDVuns</t>
  </si>
  <si>
    <t>Broby</t>
  </si>
  <si>
    <t>X-huset</t>
  </si>
  <si>
    <t>Bjørnø</t>
  </si>
  <si>
    <t>Broholmvej 42</t>
  </si>
  <si>
    <t>Broholm børnehave</t>
  </si>
  <si>
    <t>Bryggergården 2+6 SOLGT</t>
  </si>
  <si>
    <t>Hjemmeplejen Faaborg og Alkohol og Misbrug</t>
  </si>
  <si>
    <t>Administration - Konto 10</t>
  </si>
  <si>
    <t>Bygmestervej 3</t>
  </si>
  <si>
    <t>Udlejning Delvis</t>
  </si>
  <si>
    <t>Gislev</t>
  </si>
  <si>
    <t>Bøgebjergvej 11A</t>
  </si>
  <si>
    <t>Bøgebjerg Børnehus</t>
  </si>
  <si>
    <t>Bøgeparken 41</t>
  </si>
  <si>
    <t>Fælleshus ved udlejningsejendom</t>
  </si>
  <si>
    <t>Centrumpladsen 6 A+B</t>
  </si>
  <si>
    <t>Kulurzonen</t>
  </si>
  <si>
    <t>Chr. IX’s Vej 12</t>
  </si>
  <si>
    <t>Havnebadet</t>
  </si>
  <si>
    <t>Chr. IX's Vej 2</t>
  </si>
  <si>
    <t>Det Hvide Pakhus</t>
  </si>
  <si>
    <t>Damtoften 2</t>
  </si>
  <si>
    <t>Damtoften 4</t>
  </si>
  <si>
    <t>Diernæsvej 2</t>
  </si>
  <si>
    <t>Faaborg Miniby</t>
  </si>
  <si>
    <t>Dyreborg havn</t>
  </si>
  <si>
    <t>Egeballe 1A</t>
  </si>
  <si>
    <t>Myretuen</t>
  </si>
  <si>
    <t>Egeballe 4</t>
  </si>
  <si>
    <t>STU</t>
  </si>
  <si>
    <t>Egeballe 4A</t>
  </si>
  <si>
    <t>Tom bygning (tidligere bibliotek)</t>
  </si>
  <si>
    <t>Egeparken 2</t>
  </si>
  <si>
    <t>Egeparken 62</t>
  </si>
  <si>
    <t>Egeparken 64</t>
  </si>
  <si>
    <t>Egebo Plejecenter</t>
  </si>
  <si>
    <t>Plejehjem</t>
  </si>
  <si>
    <t>Fiskerstræde, Falsled</t>
  </si>
  <si>
    <t>Fjellbroen</t>
  </si>
  <si>
    <t>Floravej 15</t>
  </si>
  <si>
    <t>Guldhøj Mellembygning - Dagplejen og Alkohol og Misbrug</t>
  </si>
  <si>
    <t>Floravej 17</t>
  </si>
  <si>
    <t>Guldhøj - Vest bygning (stuepl. + kælder)</t>
  </si>
  <si>
    <t>Grønnegade 71-73</t>
  </si>
  <si>
    <t>Vandrehjem (Udlejning)</t>
  </si>
  <si>
    <t>Graabjergvej 10</t>
  </si>
  <si>
    <t>Tre Ege Skolerne, Afd. Ryslinge</t>
  </si>
  <si>
    <t>Skoler</t>
  </si>
  <si>
    <t>Havnegade 5</t>
  </si>
  <si>
    <t>Direktøren</t>
  </si>
  <si>
    <t>Hedebovej 48</t>
  </si>
  <si>
    <t>Viften - Palleshave</t>
  </si>
  <si>
    <t>Herregårdscentret 17</t>
  </si>
  <si>
    <t>Faaborg Bibliotek</t>
  </si>
  <si>
    <t>Hestehavevej 1B</t>
  </si>
  <si>
    <t>Hættegården</t>
  </si>
  <si>
    <t>Holmehøjvej 34</t>
  </si>
  <si>
    <t>1000Fryd Børnehave</t>
  </si>
  <si>
    <t>Humlehaven 1</t>
  </si>
  <si>
    <t>Humlehaven Plejecenter</t>
  </si>
  <si>
    <t>Jordløsevej 13</t>
  </si>
  <si>
    <t>Shelter</t>
  </si>
  <si>
    <t>Kaj Lykkesvej 2-4 B, Korinth</t>
  </si>
  <si>
    <t>Korinth Station</t>
  </si>
  <si>
    <t>Kaj Lykkesvej 4C, Korinth</t>
  </si>
  <si>
    <t>Kalvørevej 7, Bøjden</t>
  </si>
  <si>
    <t>Kanalvej 20</t>
  </si>
  <si>
    <t>Røgeri/ Grilbar</t>
  </si>
  <si>
    <t>Kirkegyden 1B og 1C</t>
  </si>
  <si>
    <t>Hillerslev Hjerneskadecenter</t>
  </si>
  <si>
    <t>Kirkegyden 31</t>
  </si>
  <si>
    <t>Svanninge Børnehus</t>
  </si>
  <si>
    <t>Kirkegyden 33</t>
  </si>
  <si>
    <t>Brahesminde Skolerne afd. Svanninge</t>
  </si>
  <si>
    <t>Kirkemarken 3</t>
  </si>
  <si>
    <t>Diernæs gl. skole</t>
  </si>
  <si>
    <t>Kirkevej 12</t>
  </si>
  <si>
    <t>Oasen børnehave</t>
  </si>
  <si>
    <t>Kirkevej 14</t>
  </si>
  <si>
    <t>Årslev Bibliotek</t>
  </si>
  <si>
    <t>Kirkevej 3</t>
  </si>
  <si>
    <t>Tre Ege Skolerne. Afd. Kværndrup</t>
  </si>
  <si>
    <t>Klintholmvej 46, Falsled</t>
  </si>
  <si>
    <t>Knoldsvej 1</t>
  </si>
  <si>
    <t>Lindevej 5</t>
  </si>
  <si>
    <t>Jobcenteret</t>
  </si>
  <si>
    <t>Lindevej 5A</t>
  </si>
  <si>
    <t>Socialtilsynet syd</t>
  </si>
  <si>
    <t>Lucienhøj 14, Pipstorn</t>
  </si>
  <si>
    <t>Lumbyvej 64</t>
  </si>
  <si>
    <t>Carl Nielsen Skole</t>
  </si>
  <si>
    <t>Lumbyvej 64C</t>
  </si>
  <si>
    <t>Carl Nielsen SFO - Toppen</t>
  </si>
  <si>
    <t>Lundegårdsvej 1</t>
  </si>
  <si>
    <t>Lunden</t>
  </si>
  <si>
    <t>Lykkevalg 17</t>
  </si>
  <si>
    <t>Botilbud Korinth</t>
  </si>
  <si>
    <t>Lykkevalg 5B</t>
  </si>
  <si>
    <t>Lykkevalg Plejecenter</t>
  </si>
  <si>
    <t>Lysbjergparken 1</t>
  </si>
  <si>
    <t>Lysbjergparken Plejecenter</t>
  </si>
  <si>
    <t>Lyø Havn - Lyø Bygade 13</t>
  </si>
  <si>
    <t>Lyø Strandvej 19</t>
  </si>
  <si>
    <t>Ventesal og skur</t>
  </si>
  <si>
    <t>Lyø</t>
  </si>
  <si>
    <t>Lyøvej 3, Horne Sommerland</t>
  </si>
  <si>
    <t>Fionavej 21</t>
  </si>
  <si>
    <t>Ubemandet værested for udsatte borgere</t>
  </si>
  <si>
    <t>Mellemgade 15</t>
  </si>
  <si>
    <t>Faaborg administration</t>
  </si>
  <si>
    <t>Mellemgade 18A</t>
  </si>
  <si>
    <t>Nabgyden 30 A, Aastrup</t>
  </si>
  <si>
    <t>Nørregade 13</t>
  </si>
  <si>
    <t>Garageanlæg</t>
  </si>
  <si>
    <t>Nørregade 2</t>
  </si>
  <si>
    <t>Nørregade 4</t>
  </si>
  <si>
    <t>Nørrevænget 1</t>
  </si>
  <si>
    <t>Nørrevænget Plejehjem</t>
  </si>
  <si>
    <t>Odensevej 26A</t>
  </si>
  <si>
    <t>Montagen</t>
  </si>
  <si>
    <t>Odensevej 44</t>
  </si>
  <si>
    <t>Udlejningsboliger</t>
  </si>
  <si>
    <t>Odensevej 46</t>
  </si>
  <si>
    <t>Over Bækken 1E</t>
  </si>
  <si>
    <t>Husmandsstedet</t>
  </si>
  <si>
    <t>Overvejen 54</t>
  </si>
  <si>
    <t>Broskolen afd. Bøgehøj + SFO</t>
  </si>
  <si>
    <t>Overvejen 62</t>
  </si>
  <si>
    <t>Bøgehaven Børnehave</t>
  </si>
  <si>
    <t>Overvejen 70</t>
  </si>
  <si>
    <t>Nøddehøj børnehave</t>
  </si>
  <si>
    <t>Plantagen 17, Korinth</t>
  </si>
  <si>
    <t>Prices Have Centret 1</t>
  </si>
  <si>
    <t>Prices Have Plejecenter</t>
  </si>
  <si>
    <t>Priorensgade 71 B</t>
  </si>
  <si>
    <t>Præstekærgaard 1, Horne</t>
  </si>
  <si>
    <t>Præstekærgaard</t>
  </si>
  <si>
    <t>Pugesøvej 22</t>
  </si>
  <si>
    <t>Pegasus</t>
  </si>
  <si>
    <t>Reventlowsvej 26</t>
  </si>
  <si>
    <t>Helddagsskole Korinth</t>
  </si>
  <si>
    <t>Reventlowsvej 28A</t>
  </si>
  <si>
    <t>Spejderbo</t>
  </si>
  <si>
    <t>Roestofvej 8, Lyø Havn</t>
  </si>
  <si>
    <t>Rolighedsvej 16-20</t>
  </si>
  <si>
    <t>Nordagerskolen</t>
  </si>
  <si>
    <t>Rolighedsvej 3</t>
  </si>
  <si>
    <t>Lindehuset - Viften</t>
  </si>
  <si>
    <t>Røjlevej 22 B</t>
  </si>
  <si>
    <t>Symfonien - Børnehuset Regnbuen</t>
  </si>
  <si>
    <t>Rådhusvænget 27</t>
  </si>
  <si>
    <t>Ryslinge IT Huset</t>
  </si>
  <si>
    <t>Sanatorievej 14B</t>
  </si>
  <si>
    <t>Bittenhus</t>
  </si>
  <si>
    <t>Saugstedvang 1</t>
  </si>
  <si>
    <t>Toftegårdens børnehave</t>
  </si>
  <si>
    <t>Sdr. Højrupvejen 97 A, Søllinge</t>
  </si>
  <si>
    <t>Søllinge skole -Kernehuset</t>
  </si>
  <si>
    <t>Sdr. Højrupvejen 97, Søllinge</t>
  </si>
  <si>
    <t>Søllinge skole</t>
  </si>
  <si>
    <t>Sinebjergvej 61</t>
  </si>
  <si>
    <t>Strandskur (benyttes af psykiatrien)</t>
  </si>
  <si>
    <t>Skolevej 16</t>
  </si>
  <si>
    <t>Broskolen afd. Rolfsted</t>
  </si>
  <si>
    <t>Ferritslev</t>
  </si>
  <si>
    <t>Skolevej 2</t>
  </si>
  <si>
    <t>Brahesminde Skolerne afd. Horne</t>
  </si>
  <si>
    <t>Horne Børnehus</t>
  </si>
  <si>
    <t>Skolevej 4</t>
  </si>
  <si>
    <t>Broby skolerne, afd. Allested-Vejle</t>
  </si>
  <si>
    <t>Skolevej 4, Espe</t>
  </si>
  <si>
    <t>Espe Skole og Børnehave</t>
  </si>
  <si>
    <t>Skolevej 4, Horne</t>
  </si>
  <si>
    <t>Spiren</t>
  </si>
  <si>
    <t>Skolevej 6 (Tidligere Faaborgvej 19)</t>
  </si>
  <si>
    <t>Center for aktiv indsats, administration</t>
  </si>
  <si>
    <t>Skovvej 2</t>
  </si>
  <si>
    <t>Bibliotek på Pontoppidanskolen</t>
  </si>
  <si>
    <t>Brobyskolerne afd. Pontoppidan</t>
  </si>
  <si>
    <t>Skovvej 8</t>
  </si>
  <si>
    <t>Snarupvejen 9B</t>
  </si>
  <si>
    <t>Bakkegården</t>
  </si>
  <si>
    <t>Stationsvej 7 T</t>
  </si>
  <si>
    <t>Steensvang 1</t>
  </si>
  <si>
    <t>Steenvang Plejehjem</t>
  </si>
  <si>
    <t>Strandvejen, Lyø</t>
  </si>
  <si>
    <t>Sundbrinken 1</t>
  </si>
  <si>
    <t>Sundbrinken Børnehus</t>
  </si>
  <si>
    <t>Sundvænget 5</t>
  </si>
  <si>
    <t>Tidligere FFV</t>
  </si>
  <si>
    <t>Sundvænget 5A</t>
  </si>
  <si>
    <t>Falsetten</t>
  </si>
  <si>
    <t>Sundvænget 5B</t>
  </si>
  <si>
    <t>Hjemme- og Sygepleje</t>
  </si>
  <si>
    <t>Sundvænget 9</t>
  </si>
  <si>
    <t>Øhavsskolerne afd. Svanen</t>
  </si>
  <si>
    <t>Svendborgvej 14</t>
  </si>
  <si>
    <t>Off. Toilet, Klinteparken</t>
  </si>
  <si>
    <t>Svendborgvej 357 (351)</t>
  </si>
  <si>
    <t>Bøgebjergskolen -Vester Aaby</t>
  </si>
  <si>
    <t>Sybillesvej 3</t>
  </si>
  <si>
    <t>Gærup Skolemuseum</t>
  </si>
  <si>
    <t>Søllingevej 61</t>
  </si>
  <si>
    <t>Søllinge Gl- Skole</t>
  </si>
  <si>
    <t>Søren Lundsvej 16-17, Horne</t>
  </si>
  <si>
    <t>Søvej 21A</t>
  </si>
  <si>
    <t>Bofællesskabet Søbo (Viften)</t>
  </si>
  <si>
    <t>Tinghøj Allé 2</t>
  </si>
  <si>
    <t>Ringe Rådhus</t>
  </si>
  <si>
    <t>Toftegårdsvej 7</t>
  </si>
  <si>
    <t>Øhavsskolerne afd. Uglen</t>
  </si>
  <si>
    <t>Toftegårdsvej 9</t>
  </si>
  <si>
    <t>Fodboldklubben</t>
  </si>
  <si>
    <t>Toften 1</t>
  </si>
  <si>
    <t>Toften</t>
  </si>
  <si>
    <t>Torpegårdsvej 2A</t>
  </si>
  <si>
    <t>Klatretræet Børnehave/Dagpleje Motorikken</t>
  </si>
  <si>
    <t>Torvet 19</t>
  </si>
  <si>
    <t>Arresten, Turistkontor, Museum og Lokalhistorisk arkiv</t>
  </si>
  <si>
    <t>Tværgade 13</t>
  </si>
  <si>
    <t>Job og Aktiv</t>
  </si>
  <si>
    <t>Tværgade 17</t>
  </si>
  <si>
    <t>Tømmergården 4, 6 og 37</t>
  </si>
  <si>
    <t>Træningscenter og Køkken</t>
  </si>
  <si>
    <t>Vandstrædet 1</t>
  </si>
  <si>
    <t>Parcelhus i forbindelse med Broby Rådhus</t>
  </si>
  <si>
    <t>Verningevej 11C</t>
  </si>
  <si>
    <t>Hjemmepleje</t>
  </si>
  <si>
    <t>Vestergade 19</t>
  </si>
  <si>
    <t>Kaptajngården Børnehave</t>
  </si>
  <si>
    <t>Vesterparken 23</t>
  </si>
  <si>
    <t>Vesterparkens børnehave</t>
  </si>
  <si>
    <t>Vinkelvej 16, Korinth</t>
  </si>
  <si>
    <t>Vinkelvej 3, Korinth</t>
  </si>
  <si>
    <t>Østerbrogade 111</t>
  </si>
  <si>
    <t>Ringgårdens Børnehave</t>
  </si>
  <si>
    <t>Østergade 17</t>
  </si>
  <si>
    <t>Østergade 45</t>
  </si>
  <si>
    <t>Faaborg Billedmuseum</t>
  </si>
  <si>
    <t>Østergade 45 A - D</t>
  </si>
  <si>
    <t>Østergyden 45A</t>
  </si>
  <si>
    <t>Åstrup (Toiletbygning)</t>
  </si>
  <si>
    <t>Østerågade 40</t>
  </si>
  <si>
    <t>Broby Rådhus</t>
  </si>
  <si>
    <t>Østre Ringvej 2</t>
  </si>
  <si>
    <t>Tingagerskole</t>
  </si>
  <si>
    <t>Østre Ringvej 33D</t>
  </si>
  <si>
    <t>Midtpunktet</t>
  </si>
  <si>
    <t>Østre Ringvej 9</t>
  </si>
  <si>
    <t>Tingager Plejehjem</t>
  </si>
  <si>
    <t>Ådalen 4</t>
  </si>
  <si>
    <t>Lundsbjerg Børnehave</t>
  </si>
  <si>
    <t>Åløkkevej 4</t>
  </si>
  <si>
    <t>Åløkkeparken Plejecenter</t>
  </si>
  <si>
    <t>TOTAL</t>
  </si>
  <si>
    <t>Betegnelse</t>
  </si>
  <si>
    <t>Katalog</t>
  </si>
  <si>
    <t>Pris1</t>
  </si>
  <si>
    <t>Pris2</t>
  </si>
  <si>
    <t>Pris3</t>
  </si>
  <si>
    <t>Mængde1</t>
  </si>
  <si>
    <t>Mængde 2</t>
  </si>
  <si>
    <t>Mængde 3</t>
  </si>
  <si>
    <t>Levetid</t>
  </si>
  <si>
    <t>Sfb-kode</t>
  </si>
  <si>
    <t>Sfbbetegnelse</t>
  </si>
  <si>
    <t>Aktivitetkategori</t>
  </si>
  <si>
    <t>Interval</t>
  </si>
  <si>
    <t>Varighedtype</t>
  </si>
  <si>
    <t>Sienhedkode</t>
  </si>
  <si>
    <t>Fritekstmaerke</t>
  </si>
  <si>
    <t>Prisindex Dato</t>
  </si>
  <si>
    <t>Prisindex</t>
  </si>
  <si>
    <t>Interval Type</t>
  </si>
  <si>
    <t>Tidsforbrug</t>
  </si>
  <si>
    <t>Dokument</t>
  </si>
  <si>
    <t>Priskvalitet</t>
  </si>
  <si>
    <t>Kontonummer</t>
  </si>
  <si>
    <t>Kontobetegnelse</t>
  </si>
  <si>
    <t>T-prioritet</t>
  </si>
  <si>
    <t>Læ- og hegnsmure, eftergang af murværk og fuger</t>
  </si>
  <si>
    <t>21-20.1-01</t>
  </si>
  <si>
    <t xml:space="preserve">Ydervægge                     </t>
  </si>
  <si>
    <t>m2</t>
  </si>
  <si>
    <t>n</t>
  </si>
  <si>
    <t>Forebyggende vedl. - Udvendig</t>
  </si>
  <si>
    <t>Facader, eftergang af murværk og fuger</t>
  </si>
  <si>
    <t>21-21.1-01</t>
  </si>
  <si>
    <t>Facader, udskiftning af dilationsfuger</t>
  </si>
  <si>
    <t>21-21.1-02</t>
  </si>
  <si>
    <t xml:space="preserve">Øvrige primære bygningsdele   </t>
  </si>
  <si>
    <t>m</t>
  </si>
  <si>
    <t>Opretning - Udvendig</t>
  </si>
  <si>
    <t>Lyskasser, rensning</t>
  </si>
  <si>
    <t>21-21.2-01</t>
  </si>
  <si>
    <t>stk</t>
  </si>
  <si>
    <t>Fundament, malerbehandling</t>
  </si>
  <si>
    <t>21-41.1-01</t>
  </si>
  <si>
    <t xml:space="preserve">Ydervægge overflader          </t>
  </si>
  <si>
    <t>Facader, afrensning</t>
  </si>
  <si>
    <t>21-41.1-02</t>
  </si>
  <si>
    <t>Facader, sandblæsning</t>
  </si>
  <si>
    <t>21-41.1-03</t>
  </si>
  <si>
    <t>Facader, pudsning</t>
  </si>
  <si>
    <t>21-41.1-04</t>
  </si>
  <si>
    <t>Facader, beklædning - stålplader</t>
  </si>
  <si>
    <t>21-41.1-05</t>
  </si>
  <si>
    <t>Facader, beklædning - aluplader</t>
  </si>
  <si>
    <t>21-41.1-06</t>
  </si>
  <si>
    <t>Facader, beklædning - træ</t>
  </si>
  <si>
    <t>21-41.1-07</t>
  </si>
  <si>
    <t>Facader, beklædning - eternit</t>
  </si>
  <si>
    <t>21-41.1-08</t>
  </si>
  <si>
    <t>Facader, beklædning - Fibercement</t>
  </si>
  <si>
    <t>21-41.1-09</t>
  </si>
  <si>
    <t>Facader, malerbehandling -tegl/beton</t>
  </si>
  <si>
    <t>21-41.1-10</t>
  </si>
  <si>
    <t>Facader, grafittibeskyttelse</t>
  </si>
  <si>
    <t>21-41.1-11</t>
  </si>
  <si>
    <t>Forebyggende vedl. - Grafitti</t>
  </si>
  <si>
    <t>Facader, malerbehandling - træ</t>
  </si>
  <si>
    <t>21-41.1-12</t>
  </si>
  <si>
    <t>Facader, eftergåelse før malerbeandling</t>
  </si>
  <si>
    <t>21-41.1-13</t>
  </si>
  <si>
    <t>Døre, udskiftning</t>
  </si>
  <si>
    <t>31-31.2-01</t>
  </si>
  <si>
    <t xml:space="preserve">Ydervægge komplettering       </t>
  </si>
  <si>
    <t>Døre, udskiftning - terrassedør</t>
  </si>
  <si>
    <t>31-31.2-02</t>
  </si>
  <si>
    <t>Døre, eftergåelse før malerbeandling</t>
  </si>
  <si>
    <t>31-31.2-03</t>
  </si>
  <si>
    <t>Døre, malerbehandling</t>
  </si>
  <si>
    <t>31-31.2-04</t>
  </si>
  <si>
    <t>Døre, service - automatiske (lovpligtig)</t>
  </si>
  <si>
    <t>31-31.2-05</t>
  </si>
  <si>
    <t>f</t>
  </si>
  <si>
    <t>Forebyggende vedl. - Service</t>
  </si>
  <si>
    <t>Døre, udskiftning - automatiske</t>
  </si>
  <si>
    <t>31-31.2-06</t>
  </si>
  <si>
    <t>Porte, udskiftning</t>
  </si>
  <si>
    <t>31-31.3-01</t>
  </si>
  <si>
    <t>Porte, malerbehandling</t>
  </si>
  <si>
    <t>31-31.3-02</t>
  </si>
  <si>
    <t>Porte, service - lovpligtig</t>
  </si>
  <si>
    <t>31-31.3-03</t>
  </si>
  <si>
    <t>Vinduer, udskiftning - gående</t>
  </si>
  <si>
    <t>31-31.4-02</t>
  </si>
  <si>
    <t>Vinduer, udskiftning - danebrog 2 fag</t>
  </si>
  <si>
    <t>31-31.4-03</t>
  </si>
  <si>
    <t>Vinduer, eftergåelse før malerbehandling</t>
  </si>
  <si>
    <t>31-31.4-05</t>
  </si>
  <si>
    <t>Vinduer, malerbehandling</t>
  </si>
  <si>
    <t>31-31.4-06</t>
  </si>
  <si>
    <t>Vinduer og døre, justering og smørring</t>
  </si>
  <si>
    <t>31-31.4-07</t>
  </si>
  <si>
    <t>Vinduer, udskiftning - sålbænke</t>
  </si>
  <si>
    <t>31-31.6-01</t>
  </si>
  <si>
    <t>Vinduer og døre, udskiftning - fuge/fugebånd</t>
  </si>
  <si>
    <t>31-31.7-01</t>
  </si>
  <si>
    <t>Døre, udskiftning - Indvendige</t>
  </si>
  <si>
    <t>32-32.1-01</t>
  </si>
  <si>
    <t xml:space="preserve">Indervægge komplettering      </t>
  </si>
  <si>
    <t>Opretning - Indvendig</t>
  </si>
  <si>
    <t xml:space="preserve">Døre, udskiftning - Branddør </t>
  </si>
  <si>
    <t>32-32.1-02</t>
  </si>
  <si>
    <t>Vægge, udskiftning - træbeton/akustikpaneler</t>
  </si>
  <si>
    <t>4-41.1-02</t>
  </si>
  <si>
    <t xml:space="preserve">Indervægge overflader         </t>
  </si>
  <si>
    <t>Gulve, udskiftning - rullende aktivitet</t>
  </si>
  <si>
    <t>4-43.1-01</t>
  </si>
  <si>
    <t xml:space="preserve">Dæk overflader                </t>
  </si>
  <si>
    <t>Gulve, overfladebehandling - rullende aktivitet</t>
  </si>
  <si>
    <t>4-43.1-02</t>
  </si>
  <si>
    <t>Forebyggende vedl. - Indvendig</t>
  </si>
  <si>
    <t>Gulve, udskiftning - sportsgulv</t>
  </si>
  <si>
    <t>4-43.1-03</t>
  </si>
  <si>
    <t>Lofter, udskiftning - gips</t>
  </si>
  <si>
    <t>4-45.1-02</t>
  </si>
  <si>
    <t xml:space="preserve">Lofter overflader             </t>
  </si>
  <si>
    <t xml:space="preserve">   </t>
  </si>
  <si>
    <t>4-45.1-03</t>
  </si>
  <si>
    <t>Lofter, udskiftning - akustik</t>
  </si>
  <si>
    <t>4-45.1-04</t>
  </si>
  <si>
    <t>Indvendigt malerarbejde, rullende aktivitet</t>
  </si>
  <si>
    <t>41-41.1-03</t>
  </si>
  <si>
    <t>Vægge, udskiftning - Fliser</t>
  </si>
  <si>
    <t>Opretning - Indvendigt</t>
  </si>
  <si>
    <t>Faldsikring, service - lovpligtig</t>
  </si>
  <si>
    <t>47-37.0-01</t>
  </si>
  <si>
    <t xml:space="preserve">Tage overflader               </t>
  </si>
  <si>
    <t>Ovenlys, udskiftning - 60x60</t>
  </si>
  <si>
    <t>47-37.2-01</t>
  </si>
  <si>
    <t xml:space="preserve">Tage komplettering            </t>
  </si>
  <si>
    <t>Rytterlys, udskiftning</t>
  </si>
  <si>
    <t>47-37.2-02</t>
  </si>
  <si>
    <t>Tagnedløb, udskiftning - zink</t>
  </si>
  <si>
    <t>47-37.3-01</t>
  </si>
  <si>
    <t>Tagnedløb, udskiftning - PVC</t>
  </si>
  <si>
    <t>47-37.3-02</t>
  </si>
  <si>
    <t>Tagrende, udskiftning - zink</t>
  </si>
  <si>
    <t>47-37.3-03</t>
  </si>
  <si>
    <t>Tagrende, udskiftning - PVC</t>
  </si>
  <si>
    <t>47-37.3-04</t>
  </si>
  <si>
    <t>Tage og komplementering - tagrende, rensning</t>
  </si>
  <si>
    <t>47-37.3-05</t>
  </si>
  <si>
    <t>Stern, udskiftning</t>
  </si>
  <si>
    <t>47-37.4-02</t>
  </si>
  <si>
    <t>Stern, malerbehandling</t>
  </si>
  <si>
    <t>47-37.4-03</t>
  </si>
  <si>
    <t>Vindskede, udskiftning</t>
  </si>
  <si>
    <t>47-37.5-01</t>
  </si>
  <si>
    <t>Vindskede, malerbehandling</t>
  </si>
  <si>
    <t>47-37.5-02</t>
  </si>
  <si>
    <t>Udhæng, udskift udhængsbrædder</t>
  </si>
  <si>
    <t>47-37.6-01</t>
  </si>
  <si>
    <t>Udhæng, malerbehandling</t>
  </si>
  <si>
    <t>47-37.6-02</t>
  </si>
  <si>
    <t>Skorstene, eftergang af murværk og fuger</t>
  </si>
  <si>
    <t>47-37.7-01</t>
  </si>
  <si>
    <t>Tagflade, udskifning - tegl/beton</t>
  </si>
  <si>
    <t>47-47.1-02</t>
  </si>
  <si>
    <t>Tagflade, understrygning</t>
  </si>
  <si>
    <t>47-47.1-04</t>
  </si>
  <si>
    <t>Tagflade, udskiftning - bølgeeternit</t>
  </si>
  <si>
    <t>47-47.1-05</t>
  </si>
  <si>
    <t>Tagflade, udskiftning - eternitskifer</t>
  </si>
  <si>
    <t>47-47.1-06</t>
  </si>
  <si>
    <t>Tagflade, udskiftning - metalplader</t>
  </si>
  <si>
    <t>47-47.1-07</t>
  </si>
  <si>
    <t>Tagflade, udskiftning - 1 lag overpap</t>
  </si>
  <si>
    <t>47-47.1-08</t>
  </si>
  <si>
    <t>Tagflade, udskiftning - 2 lag tagpap,plader&amp; lægter</t>
  </si>
  <si>
    <t>47-47.1-09</t>
  </si>
  <si>
    <t>Tagflade, udskiftning - tagfolie</t>
  </si>
  <si>
    <t>47-47.1-10</t>
  </si>
  <si>
    <t>Tagflade, udskiftning - trapezplader</t>
  </si>
  <si>
    <t>47-47.1-11</t>
  </si>
  <si>
    <t>Tagflade, rep./service - tagpap</t>
  </si>
  <si>
    <t>47-47.1-12</t>
  </si>
  <si>
    <t>Tagflade, rep./service &amp; rens tagrender/brønde</t>
  </si>
  <si>
    <t>47-47.1-13</t>
  </si>
  <si>
    <t>Afløb og sanitet, TV-inspektion - ledninger</t>
  </si>
  <si>
    <t>5-50.1-01</t>
  </si>
  <si>
    <t xml:space="preserve">VVS-anlæg i terræn            </t>
  </si>
  <si>
    <t>Forebyggende vedl. - Tekniske installationer</t>
  </si>
  <si>
    <t>Afløb og sanitet, renovering - stikledninger</t>
  </si>
  <si>
    <t>5-50.1-03</t>
  </si>
  <si>
    <t>Opretning - Tekniske installationer</t>
  </si>
  <si>
    <t>Afløb og sanitet, service - grundvands-/kloakpumpe</t>
  </si>
  <si>
    <t>5-52.1-02</t>
  </si>
  <si>
    <t>Afløb og sanitet, udskiftning - grundvands-/kloakpumpe</t>
  </si>
  <si>
    <t>5-52.1-03</t>
  </si>
  <si>
    <t>Afløb og sanitet, udskiftning - faldstamme</t>
  </si>
  <si>
    <t>5-52.1-04</t>
  </si>
  <si>
    <t xml:space="preserve">Afløb og sanitet              </t>
  </si>
  <si>
    <t>Afløb og sanitet, udskiftning - toilet/bad installationer</t>
  </si>
  <si>
    <t>5-52.1-06</t>
  </si>
  <si>
    <t>Afløb og sanitet, udskiftning - håndvask inkl. bl. batteri</t>
  </si>
  <si>
    <t>5-52.1-07</t>
  </si>
  <si>
    <t>Opretning - Teknisk udstyr / Inventar</t>
  </si>
  <si>
    <t>Afløb og sanitet, udskiftning - toilet</t>
  </si>
  <si>
    <t>5-52.1-08</t>
  </si>
  <si>
    <t>Afløb og sanitet, udskiftning - køkkenvask inkl. bl. batteri</t>
  </si>
  <si>
    <t>5-52.1-09</t>
  </si>
  <si>
    <t>Vand, udskiftning - VVB 100 l</t>
  </si>
  <si>
    <t>5-53.1-01</t>
  </si>
  <si>
    <t xml:space="preserve">Vand                          </t>
  </si>
  <si>
    <t>Vand, udskiftning - VVB 200 l</t>
  </si>
  <si>
    <t>5-53.1-02</t>
  </si>
  <si>
    <t>Vand, udskiftning - VVB 300 l</t>
  </si>
  <si>
    <t>5-53.1-03</t>
  </si>
  <si>
    <t>Vand, udskiftning - VVB 400 l</t>
  </si>
  <si>
    <t>5-53.1-04</t>
  </si>
  <si>
    <t>Vand, udskiftning - varmeveksler 90 kW</t>
  </si>
  <si>
    <t>5-53.1-05</t>
  </si>
  <si>
    <t>Vand, udskiftning - varmeveksler 50 kW</t>
  </si>
  <si>
    <t>5-53.1-06</t>
  </si>
  <si>
    <t>Vand, service - katalyseanlæg</t>
  </si>
  <si>
    <t>5-53.1-07</t>
  </si>
  <si>
    <t>Vand, udskiftning - cirkulationspumpe</t>
  </si>
  <si>
    <t>5-53.1-08</t>
  </si>
  <si>
    <t>Vand, udskiftning - rør</t>
  </si>
  <si>
    <t>5-53.1-09</t>
  </si>
  <si>
    <t>Vand, udskiftning - måler</t>
  </si>
  <si>
    <t>5-53.1-10</t>
  </si>
  <si>
    <t>Vand, Automatik, Udskiftning af Unit, vm TD3</t>
  </si>
  <si>
    <t>5-53.1-11</t>
  </si>
  <si>
    <t>Vand,Automatik, Udskiftning af Unit, Compact Type 1</t>
  </si>
  <si>
    <t>5-53.1-12</t>
  </si>
  <si>
    <t>Vand, Automatik, Udskiftning Unit, Compact Type 3</t>
  </si>
  <si>
    <t>5-53.1-13</t>
  </si>
  <si>
    <t>Vand, Automatik, Udskiftning Unit, Compact Type 4</t>
  </si>
  <si>
    <t>5-53.1-14</t>
  </si>
  <si>
    <t>Vand, Automatik, Udskiftning af ECL</t>
  </si>
  <si>
    <t>5-53.1-15</t>
  </si>
  <si>
    <t xml:space="preserve">Varme, udskiftning - radiator </t>
  </si>
  <si>
    <t>5-56.1-02</t>
  </si>
  <si>
    <t xml:space="preserve">Varme                         </t>
  </si>
  <si>
    <t>Varme, udskiftning - cirkulationspumpe</t>
  </si>
  <si>
    <t>5-56.1-03</t>
  </si>
  <si>
    <t>Varme, udskiftning - rør</t>
  </si>
  <si>
    <t>5-56.1-04</t>
  </si>
  <si>
    <t>Varme, udskiftning - måler (fordampning)</t>
  </si>
  <si>
    <t>5-56.1-05</t>
  </si>
  <si>
    <t>Varme, udskiftning - måler (ultralyd, fjernaflæs)</t>
  </si>
  <si>
    <t>5-56.1-06</t>
  </si>
  <si>
    <t>Varme, Udskiftning - ECL</t>
  </si>
  <si>
    <t>5-56.1-07</t>
  </si>
  <si>
    <t xml:space="preserve">Ventilation, service </t>
  </si>
  <si>
    <t>5-57.1-01</t>
  </si>
  <si>
    <t xml:space="preserve">Ventilationsanlæg             </t>
  </si>
  <si>
    <t>Ventilation, udskiftning - ventilator</t>
  </si>
  <si>
    <t>5-57.1-02</t>
  </si>
  <si>
    <t>Ventilation, udskiftning - ventilationsanlæg</t>
  </si>
  <si>
    <t>5-57.1-04</t>
  </si>
  <si>
    <t>Ventilation, service - Window Master</t>
  </si>
  <si>
    <t>5-57.1-05</t>
  </si>
  <si>
    <t>Ventilation, udskiftning - Window Master</t>
  </si>
  <si>
    <t>5-57.1-06</t>
  </si>
  <si>
    <t>Styring &amp; Sikring,  service - brandventilation (ABV)</t>
  </si>
  <si>
    <t>5-57.1-07</t>
  </si>
  <si>
    <t>El og transportanlæg</t>
  </si>
  <si>
    <t>Ventilation, funktionstest - brandventilation (ABV)</t>
  </si>
  <si>
    <t>5-57.1-08</t>
  </si>
  <si>
    <t>Styring &amp; Sikring, udskiftning - brandventilation (ABV)</t>
  </si>
  <si>
    <t>5-57.1-09</t>
  </si>
  <si>
    <t xml:space="preserve">Øvrige el-anlæg, bygning      </t>
  </si>
  <si>
    <t>Ventilation, Udskiftning af ECL</t>
  </si>
  <si>
    <t>5-57.1-10</t>
  </si>
  <si>
    <t>Brandslukningsanlæg, udskiftning - sprinkleranlæg</t>
  </si>
  <si>
    <t>5-58.1-01</t>
  </si>
  <si>
    <t>Brandslukningsanlæg,service - sprinkleranlæg m dieselpumpe</t>
  </si>
  <si>
    <t>5-58.1-02</t>
  </si>
  <si>
    <t xml:space="preserve">Øvrige VVS-anlæg i bygning    </t>
  </si>
  <si>
    <t>Brandslukningsanlæg, inspektion - sprinkleranlæg</t>
  </si>
  <si>
    <t>5-58.1-03</t>
  </si>
  <si>
    <t xml:space="preserve">Brandslukningsanlæg, service - slangev. </t>
  </si>
  <si>
    <t>5-58.1-04</t>
  </si>
  <si>
    <t>Brandslukningsanlæg, inspektion - sprinklertank</t>
  </si>
  <si>
    <t>5-58.1-05</t>
  </si>
  <si>
    <t>Brandslukningsanlæg, udskiftning - dieselpumpe t/sprinkler</t>
  </si>
  <si>
    <t>5-58.1-06</t>
  </si>
  <si>
    <t>Brandslukningsanlæg, udskiftning - el-pumpe t/sprinkler</t>
  </si>
  <si>
    <t>5-58.1-08</t>
  </si>
  <si>
    <t>Brandslukningsanlæg, service - sprinkleranlæg</t>
  </si>
  <si>
    <t>5-58.1-09</t>
  </si>
  <si>
    <t>Brandslukningsanlæg, trykprøvning,  slangev.</t>
  </si>
  <si>
    <t>5-58.1-12</t>
  </si>
  <si>
    <t>Vedvarende energi, service - solvarme</t>
  </si>
  <si>
    <t>5-65.1-01</t>
  </si>
  <si>
    <t>Vedvarende energi, udskiftning - solvarme</t>
  </si>
  <si>
    <t>5-65.1-02</t>
  </si>
  <si>
    <t>Vedvarende energi, service - jordvarme/varmepumper</t>
  </si>
  <si>
    <t>5-65.1-03</t>
  </si>
  <si>
    <t>Vedvarende energi, udskiftning - jordvarme/varmepumper</t>
  </si>
  <si>
    <t>5-65.1-04</t>
  </si>
  <si>
    <t>Belysning, udskiftning - armaturer</t>
  </si>
  <si>
    <t>6-63.1-01</t>
  </si>
  <si>
    <t xml:space="preserve">Lavspændingsanlæg             </t>
  </si>
  <si>
    <t>Styring og sikring, service - Elsikkerhedsattest</t>
  </si>
  <si>
    <t>6-63.1-02</t>
  </si>
  <si>
    <t>Lyskilder, udskiftning</t>
  </si>
  <si>
    <t>6-63.2-01</t>
  </si>
  <si>
    <t>Nød- og panikbelysning, service/ attest</t>
  </si>
  <si>
    <t>6-63.4-01</t>
  </si>
  <si>
    <t>Nød- og panikbelysning, batteriskift</t>
  </si>
  <si>
    <t>6-63.4-02</t>
  </si>
  <si>
    <t>Nød- og panikbelysning, udskiftning</t>
  </si>
  <si>
    <t>6-63.4-04</t>
  </si>
  <si>
    <t>Vedvarende energi, service - solceller</t>
  </si>
  <si>
    <t>6-63.5-01</t>
  </si>
  <si>
    <t xml:space="preserve">Elektronik og svagstrømsanlæg </t>
  </si>
  <si>
    <t>Forebyggende vedl. - Solceller, forebyggende</t>
  </si>
  <si>
    <t>Vedvarende energi, udskiftning - solceller</t>
  </si>
  <si>
    <t>6-63.5-02</t>
  </si>
  <si>
    <t>Opretning - Solceller</t>
  </si>
  <si>
    <t>Vedvarende energi, udskiftning - solcelle inverter</t>
  </si>
  <si>
    <t>6-63.5-03</t>
  </si>
  <si>
    <t>Styring og sikring, service - ABA</t>
  </si>
  <si>
    <t>6-64.1-01</t>
  </si>
  <si>
    <t>Styring og sikring, inspektion - ABA</t>
  </si>
  <si>
    <t>6-64.1-02</t>
  </si>
  <si>
    <t>Styring og sikring, abonnement - ABA</t>
  </si>
  <si>
    <t>6-64.1-03</t>
  </si>
  <si>
    <t>Styring og sikring, udskiftning - ABA</t>
  </si>
  <si>
    <t>6-64.1-04</t>
  </si>
  <si>
    <t>Styring og sikring, service/attest - ABDL</t>
  </si>
  <si>
    <t>6-64.1-06</t>
  </si>
  <si>
    <t>Styring og sikring, udskiftning - ABDL</t>
  </si>
  <si>
    <t>6-64.1-07</t>
  </si>
  <si>
    <t>Styring og sikring, service - ADK</t>
  </si>
  <si>
    <t>6-64.1-08</t>
  </si>
  <si>
    <t>Styring og sikring, udskiftning - ADK</t>
  </si>
  <si>
    <t>6-64.1-09</t>
  </si>
  <si>
    <t>Styring og sikring, service - CTS</t>
  </si>
  <si>
    <t>6-64.1-10</t>
  </si>
  <si>
    <t>Styring og sikring, udskiftning - CTS</t>
  </si>
  <si>
    <t>6-64.1-11</t>
  </si>
  <si>
    <t>Styring og sikring, service - AIA</t>
  </si>
  <si>
    <t>6-64.1-12</t>
  </si>
  <si>
    <t>Styring og sikring, udskiftning - AIA</t>
  </si>
  <si>
    <t>6-64.1-13</t>
  </si>
  <si>
    <t>Styring og sikring, abonnement - AIA</t>
  </si>
  <si>
    <t>6-64.1-14</t>
  </si>
  <si>
    <t>Styring og sikring, udskiftning - eltavle</t>
  </si>
  <si>
    <t>6-64.1-15</t>
  </si>
  <si>
    <t>Styring og sikring, opdatering - energimærker</t>
  </si>
  <si>
    <t>6-64.1-16</t>
  </si>
  <si>
    <t>Styring og sikring, udskiftning - røgmeldere</t>
  </si>
  <si>
    <t>6-64.1-17</t>
  </si>
  <si>
    <t>Styring og sikring, abonnement - kalde- og alarmlinier</t>
  </si>
  <si>
    <t>6-64.1-18</t>
  </si>
  <si>
    <t>Styring og sikring, udskiftning -lækagesikring</t>
  </si>
  <si>
    <t>6-64.1-19</t>
  </si>
  <si>
    <t>Styring og sikring, service -lækagesikring</t>
  </si>
  <si>
    <t>6-64.1-21</t>
  </si>
  <si>
    <t>Styring og sikring, service -Kaldeanlæg</t>
  </si>
  <si>
    <t>6-64.1-22</t>
  </si>
  <si>
    <t>Styring og sikring, udskiftning af kaldeanlæg</t>
  </si>
  <si>
    <t>6-64.1-23</t>
  </si>
  <si>
    <t>Elevatorer/lifte, service - lovpligtig</t>
  </si>
  <si>
    <t>6-66.1-01</t>
  </si>
  <si>
    <t xml:space="preserve">Transportanlæg                </t>
  </si>
  <si>
    <t>Elevatorer/lifte, inspektion - lovpligtigt</t>
  </si>
  <si>
    <t>6-66.1-02</t>
  </si>
  <si>
    <t>Elevatorer/lifte, abonnement - elevatoralarm</t>
  </si>
  <si>
    <t>6-66.1-04</t>
  </si>
  <si>
    <t>Elevatorer/lifte, udskiftning - personelevator</t>
  </si>
  <si>
    <t>6-66.1-05</t>
  </si>
  <si>
    <t>Elevatorer/lifte, udskiftning - elevatoralarm</t>
  </si>
  <si>
    <t>6-66.1-06</t>
  </si>
  <si>
    <t>Teknisk inventar, udskiftning - hårde hvidevarer</t>
  </si>
  <si>
    <t>7-71.1-01</t>
  </si>
  <si>
    <t xml:space="preserve">Tekniske inventarenheder      </t>
  </si>
  <si>
    <t>Nagelfast inventar, udskiftning</t>
  </si>
  <si>
    <t>7-73.1-01</t>
  </si>
  <si>
    <t xml:space="preserve">Opbevaringsenheder            </t>
  </si>
  <si>
    <t>Opretning - Fast inventar</t>
  </si>
  <si>
    <t>Nagelfast inventar, udskiftning - bænke</t>
  </si>
  <si>
    <t>7-73.1-02</t>
  </si>
  <si>
    <t>Nagelfast inventar, udskiftning - køkkenskabe</t>
  </si>
  <si>
    <t>7-73.1-03</t>
  </si>
  <si>
    <t>Øvrigt teknisk inventar, udskiftning, pusleborde</t>
  </si>
  <si>
    <t>7-74.1-01</t>
  </si>
  <si>
    <t>VVS installationer i terræn, udskiftning</t>
  </si>
  <si>
    <t>T-50.0-01</t>
  </si>
  <si>
    <t>VVS nstallationer i terræn, vedligehold</t>
  </si>
  <si>
    <t>T-50.0-02</t>
  </si>
  <si>
    <t>Forebyggende - Installationer i terræn</t>
  </si>
  <si>
    <t>El installationer i terræn, udskiftning - belysningsstandere</t>
  </si>
  <si>
    <t>T-60.0-01</t>
  </si>
  <si>
    <t xml:space="preserve">El og mekaniske anlæg, terræn </t>
  </si>
  <si>
    <t>El nstallationer i terræn, vedligehold - belysningsstandere</t>
  </si>
  <si>
    <t>T-60.0-02</t>
  </si>
  <si>
    <t>Ydervægge komplettering</t>
  </si>
  <si>
    <t>(31)25.10 Facade-, terrasse- og halvdøre af træ med glas at levere og montere</t>
  </si>
  <si>
    <t>Facadedør med fyldning nederst/1 glasfelt - Bredde x højde, 948 x 2118 mm</t>
  </si>
  <si>
    <t>Stk.</t>
  </si>
  <si>
    <t>,01 - 3 lags energirude, 4-20-4-20-4, Uw-værdi 0,97 W/m²K</t>
  </si>
  <si>
    <t>Facadedør med 3 glasfelter - Bredde x højde, 948 x 2118 mm</t>
  </si>
  <si>
    <t>,02 - 3 lags energirude, 4-20-4-20-4, Uw-værdi 0,98 W/m²K</t>
  </si>
  <si>
    <t>(31)29.10 Facade-, terrassedøre af træ/alu med glas at levere og montere</t>
  </si>
  <si>
    <t>Facadedør med fyldning nederst/1 glasfelt øverst - Bredde x højde, 948 x 2118 mm</t>
  </si>
  <si>
    <t>(31)45.10 Vinduer af træ, fast karm, at levere og montere (3 lags)</t>
  </si>
  <si>
    <t>,01 - 588 x 1188 mm - Uw - værdi 0,83 W/m²K</t>
  </si>
  <si>
    <t>,05 - 1188 x 1188 mm - Uw - værdi 0,73 W/m²K</t>
  </si>
  <si>
    <t>,06 - 1188 x 2188 mm - Uw - værdi 0,69 W/m²K</t>
  </si>
  <si>
    <t>(31)45.12 Vinduer af træ, topstyrede, at levere og montere (3 lags)</t>
  </si>
  <si>
    <t>,01 - 588 x 1188 mm - Uw - værdi 0,94 W/m²K</t>
  </si>
  <si>
    <t>,03 - 1188 x 1188 mm - Uw - værdi 0,81 W/m²K</t>
  </si>
  <si>
    <t>,04 - 1308 x 1318 mm - Uw - værdi 0,79 W/m²K</t>
  </si>
  <si>
    <t>(31)49.10 Vinduer af træ/alu, fast karm, at levere og montere (3 lags)</t>
  </si>
  <si>
    <t>,01 - 588 x 1188 mm - Uw - værdi 0,82 W/m²K</t>
  </si>
  <si>
    <t>,06 - 1188 x 2118 mm - Uw - værdi 0,69 W/m²K</t>
  </si>
  <si>
    <t>(31)49.12 Vinduer af træ/alu, topstyrede, at levere og montere (3 lags)</t>
  </si>
  <si>
    <t>Lb. m</t>
  </si>
  <si>
    <t>(31)45.77 Glaslister af udskifte med glaslister af fyrretræ</t>
  </si>
  <si>
    <t>,04 - 16 x 15 mm med tætningsbånd</t>
  </si>
  <si>
    <t>(31)86.13 Fugning omkring vinduer og døre at levere og udføre</t>
  </si>
  <si>
    <t>,04 - 10 mm fugebredde - (SikaHyflex-220 Window.)</t>
  </si>
  <si>
    <t>,05 - 15 mm fugebredde - (SikaHyflex-220 Window.)</t>
  </si>
  <si>
    <t>,06 - 20 mm fugebredde - (SikaHyflex-220 Window.)</t>
  </si>
  <si>
    <t>(31)86.15 Tætning af indvendige fuger omkring vinduer og døre at levere og udføre med akrylfugemasse.</t>
  </si>
  <si>
    <t>,01 - 7 mm fugebredde</t>
  </si>
  <si>
    <t>,02 - 10 mm fugebredde</t>
  </si>
  <si>
    <t>,03 - 15 mm fugebredde</t>
  </si>
  <si>
    <t>,04 - 20 mm fugebredde</t>
  </si>
  <si>
    <t>(31)86.16 Branhæmmende fuger omkring vinduer og døre at levere og udføre</t>
  </si>
  <si>
    <t>,01 - 7 mm fugebredde - (brandtestet elastisk silikonefuge)</t>
  </si>
  <si>
    <t>,02 - 10 mm fugebredde - (brandtestet elastisk silikonefuge)</t>
  </si>
  <si>
    <t>,03 - 15 mm fugebredde - (brandtestet elastisk silikonefuge)</t>
  </si>
  <si>
    <t>,04 - 20 mm fugebredde - (brandtestet elastisk silikonefuge)</t>
  </si>
  <si>
    <t>,05 - 7 mm fugebredde - (brandresistent phthalat-fri acryl fugemasse)</t>
  </si>
  <si>
    <t>,06 - 10 mm fugebredde - (brandresistent phthalat-fri acryl fugemasse)</t>
  </si>
  <si>
    <t>,07 - 15 mm fugebredde - (brandresistent phthalat-fri acryl fugemasse)</t>
  </si>
  <si>
    <t>,08 - 20 mm fugebredde - (brandresistent phthalat-fri acryl fugemasse)</t>
  </si>
  <si>
    <t>(31)86.19 Retablering af fuger omkring døre og vinduer af udføre</t>
  </si>
  <si>
    <t>,01 - 12 mm fugebredde - (SikaSil-C, elastisk, 12 mm fugebredde</t>
  </si>
  <si>
    <t>Indervægge komplettering</t>
  </si>
  <si>
    <t>(32)15.05 Indvendige celledøre og massive døre at levere og montere</t>
  </si>
  <si>
    <t>Enkeltfløjet celledør</t>
  </si>
  <si>
    <t>,01 - 0,8 x 2,1 m, 75 mm karm</t>
  </si>
  <si>
    <t>,02 - 0,8 x 2,1 m, 110/128 mm karm</t>
  </si>
  <si>
    <t>,03 - 0,9 x 2,1 m, 75 mm karm</t>
  </si>
  <si>
    <t>,04 - 0,9 x 2,1 m, 110/128 mm karm</t>
  </si>
  <si>
    <t>,05 - 1,0 x 2,1 m, 75 mm karm</t>
  </si>
  <si>
    <t>,06 - 1,0 x 2,1 m, 110/128 mm karm</t>
  </si>
  <si>
    <t>Enkeltfløjet massivdør</t>
  </si>
  <si>
    <t>,13 - 0,8 x 2,1 m, 100 mm karm</t>
  </si>
  <si>
    <t>,14 - 0,8 x 2,1 m, 147 mm karm</t>
  </si>
  <si>
    <t>,15 - 0,9 x 2,1 m, 100 mm karm</t>
  </si>
  <si>
    <t>,16 - 0,9 x 2,1 m, 147 mm karm</t>
  </si>
  <si>
    <t>,17 - 1,0 x 2,1 m, 100 mm karm</t>
  </si>
  <si>
    <t>,18 - 1,0 x 2,1 m, 147 mm karm</t>
  </si>
  <si>
    <t>(32)15.15 Branddrøje døre at levere og montere</t>
  </si>
  <si>
    <t>Enkeltfløjet branddør EI2 30-c [BD-30]</t>
  </si>
  <si>
    <t>,01 - 0,8 x 2,1 m, 100 mm karm</t>
  </si>
  <si>
    <t>,02 - 0,8 x 2,1 m, 147 mm karm</t>
  </si>
  <si>
    <t>,03 - 0,9 x 2,1 m, 100 mm karm</t>
  </si>
  <si>
    <t>,04 - 0,9 x 2,1 m, 147 mm karm</t>
  </si>
  <si>
    <t>,05 - 1,0 x 2,1 m, 100 mm karm</t>
  </si>
  <si>
    <t>,06 - 1,0 x 2,1 m, 147 mm karm</t>
  </si>
  <si>
    <t>Enkeltfløjet branddør EI2 60-c [BD-60]</t>
  </si>
  <si>
    <t>,15 - 0,8 x 2,1 m, 147 mm karm</t>
  </si>
  <si>
    <t>,17 - 1,0 x 2,1 m, 147 mm karm</t>
  </si>
  <si>
    <t>(32)15.20 Lyddøre at levere og montere</t>
  </si>
  <si>
    <t>Lyddør EI2 30-c [BD-30]/35 dB</t>
  </si>
  <si>
    <t>,01 - 0,7 x 2,1 m, 147 mm karm</t>
  </si>
  <si>
    <t>,03 - 0,9 x 2,1 m, 147 mm karm</t>
  </si>
  <si>
    <t>,04 - 1,0 x 2,1 m, 147 mm karm</t>
  </si>
  <si>
    <t>Lofter komplettering</t>
  </si>
  <si>
    <t>m²</t>
  </si>
  <si>
    <t>(35)11.05 Akustiklofter af mineraluld at levere og opsætte</t>
  </si>
  <si>
    <t>Rockfon sonar</t>
  </si>
  <si>
    <t xml:space="preserve">,08 - 20 x 600 x 600 mm </t>
  </si>
  <si>
    <t>,09 - 20 x 600 x 1200 mm</t>
  </si>
  <si>
    <t>(35)18.01 Akustiklofter af træbeton at levere og opsætteAkustiklofter af mineraluld at levere og opsætte</t>
  </si>
  <si>
    <t>,01 - 25 x 600 x 1200 mm - Type lys / fin</t>
  </si>
  <si>
    <t>,02 - 25 x 600 x 1200 mm - Type hvid 101 fin</t>
  </si>
  <si>
    <t>Tage komplettering</t>
  </si>
  <si>
    <t>(37)25.12 Ovenlys, vippevinduer at levere og montere</t>
  </si>
  <si>
    <t xml:space="preserve">Vippevindue MK08 - 780 x 1400 mm </t>
  </si>
  <si>
    <t>,17 - hvidmalet, GGl MK08 2068, Uw = 1,2 W/m²K, ved 45° taghældning</t>
  </si>
  <si>
    <t>,18 - hvidmalet, GGU MK08 0068, Uw = 1,2 W/m²K, ved 45 grader taghældning</t>
  </si>
  <si>
    <t>TIllæg - udvendig inddækningspakke inkl. isoleringssæt</t>
  </si>
  <si>
    <t>,19 - EDW/EDL 2000, normal indbygningshøjde</t>
  </si>
  <si>
    <t>Kassettelofter</t>
  </si>
  <si>
    <t xml:space="preserve">,01 - Dampa Clip-in Kassette type ST-15 i stål, 600 x 600 mm </t>
  </si>
  <si>
    <t xml:space="preserve">,02 - Dampa Lay-in Kassette type ST-15 i Aluminium 600 x 600 mm </t>
  </si>
  <si>
    <t xml:space="preserve">,03 - Dampa Clip-in Kassette type AL-15 i aluminium, 600 x 600 mm </t>
  </si>
  <si>
    <t>Panellofter, aluminium</t>
  </si>
  <si>
    <t xml:space="preserve">,04 - Dampa 10, modulbredde 100 mm </t>
  </si>
  <si>
    <t xml:space="preserve">,05 - Dampa 300, modulbredde 300 mm </t>
  </si>
  <si>
    <t>(37)71.01 halvrunde tagrender i aluzink at levere og montere</t>
  </si>
  <si>
    <t xml:space="preserve">Tagrende </t>
  </si>
  <si>
    <t xml:space="preserve">,01 - Nr.11 - 120 mm x 72 mm x 3000mm </t>
  </si>
  <si>
    <t xml:space="preserve">,02 - Nr.12 - 144 mm x 87 mm x 3000mm </t>
  </si>
  <si>
    <t xml:space="preserve">Tillæg - Gering </t>
  </si>
  <si>
    <t>,03 - Nr.11 - 90°</t>
  </si>
  <si>
    <t>,04 - Nr.12 - 90°</t>
  </si>
  <si>
    <t>,05 - Nr.11 - 45°</t>
  </si>
  <si>
    <t>,06 - Nr.12 - 45°</t>
  </si>
  <si>
    <t>(37)71.03 halvrunde tagrender i zink at levere og montere</t>
  </si>
  <si>
    <t>Tagrende til limning</t>
  </si>
  <si>
    <t>,01 - Nr.10</t>
  </si>
  <si>
    <t>,02 - Nr.11</t>
  </si>
  <si>
    <t>,03 - Nr.12</t>
  </si>
  <si>
    <t>Tillæg - Ekspansionstudstykke</t>
  </si>
  <si>
    <t>,04 - Nr. 11</t>
  </si>
  <si>
    <t>,05 - Nr. 12</t>
  </si>
  <si>
    <t>Tillæg - Gering 90°</t>
  </si>
  <si>
    <t>,06 - Nr. 10</t>
  </si>
  <si>
    <t>,07 - Nr. 11</t>
  </si>
  <si>
    <t>,08 - Nr. 12</t>
  </si>
  <si>
    <t>(37)71.21 Nedløbsrør i aluzink at levere og montere</t>
  </si>
  <si>
    <t>Nedløbsrør</t>
  </si>
  <si>
    <t>,01 - Ø 75 mm</t>
  </si>
  <si>
    <t>,02 - Ø 90 mm</t>
  </si>
  <si>
    <t>Hængselstifter</t>
  </si>
  <si>
    <t>,05 - Til træ</t>
  </si>
  <si>
    <t>,06 - Til mur</t>
  </si>
  <si>
    <t>Bajonetknæ</t>
  </si>
  <si>
    <t>,07 - Ø 75 mm</t>
  </si>
  <si>
    <t>,08 - Ø 90 mm</t>
  </si>
  <si>
    <t>Nedførsel med 150 mm brøndkrave</t>
  </si>
  <si>
    <t>,09 - Ø 75 mm</t>
  </si>
  <si>
    <t>,10 - Ø 90 mm</t>
  </si>
  <si>
    <t>(37)71.23 Nedløbsrør i zink at levere og montere</t>
  </si>
  <si>
    <t>Udvendige vægoverflader</t>
  </si>
  <si>
    <t>(41)30.25 Gammel fugemørtel at udfræse</t>
  </si>
  <si>
    <t xml:space="preserve">,01 - Maskinfræsning, 15 mm </t>
  </si>
  <si>
    <t>(41)30.30 Gammel fugemørtel at udfræse</t>
  </si>
  <si>
    <t>,01 - Pris pr.</t>
  </si>
  <si>
    <t xml:space="preserve">Lb. m </t>
  </si>
  <si>
    <t>(41)31.25 Puds på ydervægge at levere og udføre</t>
  </si>
  <si>
    <t>Almindelig puds.</t>
  </si>
  <si>
    <t>,01 - Betonvægge</t>
  </si>
  <si>
    <t>,02 - Porebeton</t>
  </si>
  <si>
    <t>,03 - Murværk</t>
  </si>
  <si>
    <t>(41)36.10 Udvendig beklædning af fibercement brædder at levere og opsætte på træunderlag</t>
  </si>
  <si>
    <t>HardiePlank, overfladebehandlet med akrylmaling.</t>
  </si>
  <si>
    <t>,01 - 180 x 3600 x 8 mm - på klink</t>
  </si>
  <si>
    <t xml:space="preserve">,02 - 180 x 3600 x 8 mm - en på to </t>
  </si>
  <si>
    <t>(41)47.05 Facadepartier, vinduer og yderdøre at overfladebehandle udvendig, inkl. kant og fals</t>
  </si>
  <si>
    <t>Fast vindue uden ramme</t>
  </si>
  <si>
    <t>,01 - Afrensning af løs maling</t>
  </si>
  <si>
    <t>,02 - Afvaskning og slibning</t>
  </si>
  <si>
    <t>Spartling</t>
  </si>
  <si>
    <t>,03 - Pletspartling eller kitning</t>
  </si>
  <si>
    <t>,04 - Fuldspartling, inkl. slibning</t>
  </si>
  <si>
    <t>Grunding</t>
  </si>
  <si>
    <t>,05 - Grundolie</t>
  </si>
  <si>
    <t>,06 - Grundmaling</t>
  </si>
  <si>
    <t>(41)47.06 Facadepartier, vinduer og yderdøre at overfladebehandle indvendig, ekskl. kant og fals</t>
  </si>
  <si>
    <t>Indvendige vægoverflader</t>
  </si>
  <si>
    <t>(42)17.40 Indervægge af beton, letbeton eller puds at overfladebehandle</t>
  </si>
  <si>
    <t>,01 - Afvaskning og slibning af gammel maling for vedhæftning</t>
  </si>
  <si>
    <t>Spartling og fugning</t>
  </si>
  <si>
    <t>,02 - Spartling af fuge/not samling med elastisk akrylfugemasse</t>
  </si>
  <si>
    <t>,03 - Pletspartling &lt; 25 % med sandspartelmasse, inkl. slibning</t>
  </si>
  <si>
    <t>,04 - Pletspartling &lt; 25 % med cementbaseret spartelmasse H+H, inkl. slibning</t>
  </si>
  <si>
    <t>,05 - Pletspartling &lt; 25 % med vådrumsspartel, inkl. slibning</t>
  </si>
  <si>
    <t>,06 - Skrabespartling med sandspartelmasse</t>
  </si>
  <si>
    <t>,07 - Fuldspartling med sandspartelmasse</t>
  </si>
  <si>
    <t>,08 - Fuldspartling med sandspartelmasse, inkl. slibning</t>
  </si>
  <si>
    <t>,09 - Fuldspartling med cementbaseret spartelmasse H+H</t>
  </si>
  <si>
    <t>,10 - Fuldspartling med cementbaseret spartelmasse H+H, inkl. slibning</t>
  </si>
  <si>
    <t>,11 - Fuldspartling med vådrumsspartel</t>
  </si>
  <si>
    <t>,12 - Fuldspartling med vådrumsspartel, inkl. slibning</t>
  </si>
  <si>
    <t xml:space="preserve">Grunding </t>
  </si>
  <si>
    <t>,13 - Forankringsgrunder</t>
  </si>
  <si>
    <t>Strygning pr. gang</t>
  </si>
  <si>
    <t>,14 - Akrylmaling, glans 5, mat</t>
  </si>
  <si>
    <t>,15 - Akrylmaling, glans 10, mat</t>
  </si>
  <si>
    <t>,16 - Akrylmaling, glans 25, halvmat</t>
  </si>
  <si>
    <t>,17 - Vådrumsmaling, halvmat akrylplast</t>
  </si>
  <si>
    <t>,18 - Akrylplastkridering</t>
  </si>
  <si>
    <t>,19 - Ding-dong, lak tilsat vinylchips</t>
  </si>
  <si>
    <t>Sprøjtemaling, inkl. rulning til ensartet struktur.</t>
  </si>
  <si>
    <t>,20 Sprøjtmaling med skrylmaling</t>
  </si>
  <si>
    <t>Dæk og gulve overflader</t>
  </si>
  <si>
    <t>(43)16.45 Homohen svejsbar vinyl at levere og læggge</t>
  </si>
  <si>
    <t xml:space="preserve">Tarkett vinyl optima, 2 mm. ekskl. spartling. </t>
  </si>
  <si>
    <t>,01 - gulve indtil 6 m²</t>
  </si>
  <si>
    <t>,02 - gulve indtil 10 m²</t>
  </si>
  <si>
    <t>,03 - gulve indtil 15 m²</t>
  </si>
  <si>
    <t>,04 - gulve over 15 m²</t>
  </si>
  <si>
    <t>Inkl fuldspartling med 1,8 kg/m² spartelmasse</t>
  </si>
  <si>
    <t>,05 - Gulve indtil 6 m²</t>
  </si>
  <si>
    <t>,06 - gulve indtil 10 m²</t>
  </si>
  <si>
    <t>,07 - gulve indtil 15 m²</t>
  </si>
  <si>
    <t>,08 - Gulve over 15 m²</t>
  </si>
  <si>
    <t>Tage overflader</t>
  </si>
  <si>
    <t xml:space="preserve">(47)10.10 Tagbeklædning af bølgeplader at nedtage partielt og lægge i depot for bortskaffelse </t>
  </si>
  <si>
    <t xml:space="preserve">Vægt: B5: 13 kg/m² - B6: 14 kg/m² - B7: 16 kg/m² </t>
  </si>
  <si>
    <t>,01 - 1090 x 1220 mm, som B5/B6</t>
  </si>
  <si>
    <t>,02 - 1100 x 610 mm, som B7</t>
  </si>
  <si>
    <t>(47)10.30 Taglægter at nedtage og lægge i depot for bortskaffelse</t>
  </si>
  <si>
    <t>,01 - 38 x 56 mm, vægt 1 kg/lb. m</t>
  </si>
  <si>
    <t xml:space="preserve">,02 - 38 x 73 mm, 1,25 kg/lb. m </t>
  </si>
  <si>
    <t xml:space="preserve">(47)10.38 Tagpap at nedtage og lægge i depot for bortskaffelse </t>
  </si>
  <si>
    <t>,01 - pris pr. lag pr.</t>
  </si>
  <si>
    <t xml:space="preserve">(47)10.38 Tagbeklædning af træ med tagpap at nedtage selektivt og lægge i depot for bortskaffelse </t>
  </si>
  <si>
    <t>Tagpap 8 kg/m²</t>
  </si>
  <si>
    <t xml:space="preserve">,01 - pris pr. </t>
  </si>
  <si>
    <t>(47)12.05 Tagbeklædning af teglsten at levere og oplægge</t>
  </si>
  <si>
    <t>Vingetagsten</t>
  </si>
  <si>
    <t>,01 - 14,6 stk pr. m² - sorte glaserede, model Gammel Dansk, lægteafstand ca. 328 mm</t>
  </si>
  <si>
    <t xml:space="preserve">,02 - 14,6 stk pr. m² - sorte glaserede, lægteafstand ca. 345 mm </t>
  </si>
  <si>
    <t>,03 - 16 stk pr. m² - røde håndstrøgne, lægteafstand ca. 312 mm</t>
  </si>
  <si>
    <t xml:space="preserve">,04 - 14,6 stk pr. m² - røde håndbearbejdede, lægteafstand ca. 331 mm </t>
  </si>
  <si>
    <t xml:space="preserve">,05 - 14,6 stk pr. m² - røde, lægteafstand ca. 331 mm </t>
  </si>
  <si>
    <t>,06 - 13,8 stk pr. m² - gule, lægteafstand ca. 330 mm</t>
  </si>
  <si>
    <t>,07 - 13,8 stk pr. m² - røde, lægteafstand ca. 330 mm</t>
  </si>
  <si>
    <t>,08 - 13,8 stk pr. m² - blådæmpet, lægteafstand ca. 330 mm</t>
  </si>
  <si>
    <t>,09 - 12,8 stk pr. m² - røde, lægteafstand ca. 378 mm</t>
  </si>
  <si>
    <t>,10 - 10,5 stk pr. m² - røde, dobbelt-S, lægteafstand ca. 375 mm</t>
  </si>
  <si>
    <t>(47)12.50 Undertag til tegltag at levere og oplægge</t>
  </si>
  <si>
    <t>Ventileret undertag</t>
  </si>
  <si>
    <t>,01 - Armeret plastfolie, Monarfol super, tykkelse 0,5 mm middelhøj</t>
  </si>
  <si>
    <t>,02 - Bitumenimprægneret polyesterfilt med asfalt på for- og bagside, som ico-Board, tykkelse 1,5 mm, klasse middelhøj</t>
  </si>
  <si>
    <t>,03 - Diffusionsåbent undertag med fugtabsoberende fleece-underside, som Divoroll top, klasse middelhøj</t>
  </si>
  <si>
    <t>,04 - Fast undertag af 18 mm krydsfiner pålagt icopal base 512 P / PF 2300, klasse høj normal</t>
  </si>
  <si>
    <t>,05 - Fast undertag af 18 mm krydsfiner pålagt protan undertag, klasse høj ekstra</t>
  </si>
  <si>
    <t>,06 - Fast undertag af 18 mm krydsfiner pålagt 1 lag base 450 / PF 3500 og 1 lag base P / PF 3500</t>
  </si>
  <si>
    <t>Uventileret undertag</t>
  </si>
  <si>
    <t>,07 - Fast undertag af 4,5 mm fibercement, Cembrit WeatherSafe, inkl. underlag af 21 x 95 mm brædder, mellemrum 405 mm og afstandslister 34 x 50 mm, klasse middelhøj</t>
  </si>
  <si>
    <t>,08 - Polyethylen, Tyvek pro, klasse middellav,</t>
  </si>
  <si>
    <t>,09 - Huntonit træfiberplade, 3,2 mm, klasse middelhøj</t>
  </si>
  <si>
    <t>(47)13.06 Tagbeklædning af fibercement at levere og oplægge</t>
  </si>
  <si>
    <t>B5 bølgeplader - bredde x længde = 1020 x 1180 - Længdeafstand maks: 1070 mm</t>
  </si>
  <si>
    <t>,01 - Mørkegrå, ubehandlet overflade</t>
  </si>
  <si>
    <t>B6-S bølgeplader. - bredde x længde = 1090 x 1180 - Længdeafstand maks: 1070 mm</t>
  </si>
  <si>
    <t>,02 - Grå</t>
  </si>
  <si>
    <t>,03 - Sortblå</t>
  </si>
  <si>
    <t>B7 bølgeplader. - bredde x længde = 1100 x 570 mm - Længdeafstand maks: 460 mm</t>
  </si>
  <si>
    <t>,04 - Sortblå</t>
  </si>
  <si>
    <t>,05 - Mokka</t>
  </si>
  <si>
    <t>(47)15.05 Taglægter at levere og opsætte på underlag af træ</t>
  </si>
  <si>
    <t>Spær uden undertag</t>
  </si>
  <si>
    <t xml:space="preserve">,01 - 38 x 56 mm </t>
  </si>
  <si>
    <t xml:space="preserve">,02 - 38 x 73 mm </t>
  </si>
  <si>
    <t xml:space="preserve">,03 - 45 x 45 mm </t>
  </si>
  <si>
    <t xml:space="preserve">,04 - 45 x 70 mm </t>
  </si>
  <si>
    <t xml:space="preserve">,05 - 50 x 50 mm </t>
  </si>
  <si>
    <t xml:space="preserve">,06 - 45 x 95 mm </t>
  </si>
  <si>
    <t xml:space="preserve">,07 - 50 x 100 mm </t>
  </si>
  <si>
    <t xml:space="preserve">,08 - 38 x 56 mm </t>
  </si>
  <si>
    <t xml:space="preserve">,09 - 38 x 73 mm </t>
  </si>
  <si>
    <t xml:space="preserve">,10 - 45 x 45 mm </t>
  </si>
  <si>
    <t>Gulve</t>
  </si>
  <si>
    <t xml:space="preserve">,12 - 50 x 50 mm </t>
  </si>
  <si>
    <t xml:space="preserve">,13 - 45 x 95 mm </t>
  </si>
  <si>
    <t xml:space="preserve">,14 - 50 x 100 mm </t>
  </si>
  <si>
    <t>Inventar</t>
  </si>
  <si>
    <t>(74)10.05 Tagbeklædning af fibercement at levere og oplægge</t>
  </si>
  <si>
    <t>Byggeplads</t>
  </si>
  <si>
    <t xml:space="preserve">(86)81.15 Stålstillads at leje  </t>
  </si>
  <si>
    <t>Stålstillads,  b = 0,70 m. - pris pr. m² facade</t>
  </si>
  <si>
    <t>,01 - Opstilling og nedtagning</t>
  </si>
  <si>
    <t>,02 - Leje pr. m² pr. dag</t>
  </si>
  <si>
    <t>Stålstillads,  b = 1,20 m. - pris pr. m² facade</t>
  </si>
  <si>
    <t>,03 - Opstilling og nedtagning</t>
  </si>
  <si>
    <t>,04 - Leje pr. m² pr. dag</t>
  </si>
  <si>
    <t>Stålstillads,  b = 2,20 m. - pris pr. m² facade</t>
  </si>
  <si>
    <t>,05 - Opstilling og nedtagning</t>
  </si>
  <si>
    <t>,06 - Leje pr. m² pr. dag</t>
  </si>
  <si>
    <t xml:space="preserve">Skorstensstillads med bro </t>
  </si>
  <si>
    <t>stk.</t>
  </si>
  <si>
    <t>,07 - Opstilling og nedtagning</t>
  </si>
  <si>
    <t>,08 - Leje pr. stk. pr. dag</t>
  </si>
  <si>
    <t>Afdækning af stålstillads.</t>
  </si>
  <si>
    <t>,09 - Type Monarflex stillads</t>
  </si>
  <si>
    <t>,10 - Leje pr. m² pr. dag</t>
  </si>
  <si>
    <t>,11 - Leje pr. m² pr. dag</t>
  </si>
  <si>
    <t>Stilladsoverdækning. som HAKI-TEC 450 plastpresenning</t>
  </si>
  <si>
    <t>,12 - Opstilling og nedtagning</t>
  </si>
  <si>
    <t>,13 - Leje pr. m² pr. dag</t>
  </si>
  <si>
    <t>Som HAKI-TEC 750 kederpresenning</t>
  </si>
  <si>
    <t>,14 - Opstilling og nedtagning</t>
  </si>
  <si>
    <t>,15 - Leje pr. m² pr. dag</t>
  </si>
  <si>
    <t>Rullestillads 0,75 x 2,5 m. - Opstilling og nedtagning</t>
  </si>
  <si>
    <t xml:space="preserve">,16 - Højde 2,2 m </t>
  </si>
  <si>
    <t>,17 - Højde 4,2 m</t>
  </si>
  <si>
    <t>,18 - Højde 7,2 m</t>
  </si>
  <si>
    <t>,19 - Højde 10,2 m</t>
  </si>
  <si>
    <t>Leje pr. dag</t>
  </si>
  <si>
    <t>,20 - Højde 2,2 m</t>
  </si>
  <si>
    <t>,21 - Højde 4,2 m</t>
  </si>
  <si>
    <t>,22 - Højde 7,2 m</t>
  </si>
  <si>
    <t>,23 - Højde 10,2 m</t>
  </si>
  <si>
    <t>Rullestillads 1,4 x 2,5 m. - Opstilling og nedtagning</t>
  </si>
  <si>
    <t>,24 - Højde 2,2 m</t>
  </si>
  <si>
    <t>,25 - Højde 4,2 m</t>
  </si>
  <si>
    <t>,26 - Højde 7,2 m</t>
  </si>
  <si>
    <t>,27 - Højde 10,2 m</t>
  </si>
  <si>
    <t>,28 - Højde 2,2 m</t>
  </si>
  <si>
    <t>,29 - Højde 4,2 m</t>
  </si>
  <si>
    <t>,30 - Højde 7,2 m</t>
  </si>
  <si>
    <t>,31 - Højde 10,2 m</t>
  </si>
  <si>
    <t>Tilbage til årsoversigt</t>
  </si>
  <si>
    <t>SFB nr.</t>
  </si>
  <si>
    <t>Udv. Vedligehold</t>
  </si>
  <si>
    <t>Total pr år</t>
  </si>
  <si>
    <t>Mængde</t>
  </si>
  <si>
    <t>Enhed</t>
  </si>
  <si>
    <t>Enhedspris</t>
  </si>
  <si>
    <t>Samlet udgift</t>
  </si>
  <si>
    <t>Tidligste udførelse</t>
  </si>
  <si>
    <t>Senest udførelse</t>
  </si>
  <si>
    <t>Pris kvalitet</t>
  </si>
  <si>
    <t>Karakter</t>
  </si>
  <si>
    <t>Bemærkninger</t>
  </si>
  <si>
    <t>Generelt:</t>
  </si>
  <si>
    <t>år</t>
  </si>
  <si>
    <t>Indv. Vedligehold</t>
  </si>
  <si>
    <t>Tekniske Installationer</t>
  </si>
  <si>
    <t>Sikringsanlæg</t>
  </si>
  <si>
    <t>Andet</t>
  </si>
  <si>
    <t>Eftergang af facade (netpuds og maling)</t>
  </si>
  <si>
    <t>Rep. fundament/sokkel</t>
  </si>
  <si>
    <t>Bygning 1</t>
  </si>
  <si>
    <t>hele bygningen</t>
  </si>
  <si>
    <t>Syd vænge</t>
  </si>
  <si>
    <t>Skur</t>
  </si>
  <si>
    <t>Bygning 5</t>
  </si>
  <si>
    <t xml:space="preserve">m </t>
  </si>
  <si>
    <t>Rep. af tagflade (tagplader) og udskiftning af velux vindue</t>
  </si>
  <si>
    <t>Rep. af gavl og langside</t>
  </si>
  <si>
    <t>Bygning 4</t>
  </si>
  <si>
    <t>bygning 4</t>
  </si>
  <si>
    <t>1.sal mod øst</t>
  </si>
  <si>
    <t>Stue mod syd</t>
  </si>
  <si>
    <t>stue mod syd</t>
  </si>
  <si>
    <t xml:space="preserve">stue  </t>
  </si>
  <si>
    <t>Indvendig stue</t>
  </si>
  <si>
    <t>indvendig 1.sal</t>
  </si>
  <si>
    <t xml:space="preserve">1.sal  </t>
  </si>
  <si>
    <t>Bygning 1, 1.sal</t>
  </si>
  <si>
    <t>Bygning 1, stue</t>
  </si>
  <si>
    <t>bygning 1, 1 sal</t>
  </si>
  <si>
    <t>bygning 1, 1.sal</t>
  </si>
  <si>
    <t>M2</t>
  </si>
  <si>
    <t>BBR Nr.</t>
  </si>
  <si>
    <t>Placering</t>
  </si>
  <si>
    <t>Priskatalog</t>
  </si>
  <si>
    <t>lbm</t>
  </si>
  <si>
    <t>Egen anslået pris</t>
  </si>
  <si>
    <t>Rullende aktivitet, indeholdende maling af vægge, lofter, træværk og radiatorer</t>
  </si>
  <si>
    <t xml:space="preserve">Udskiftning af indvendige døre halvdelen udskiftes pr gang. </t>
  </si>
  <si>
    <t>Løbende udskiftning af toiletter</t>
  </si>
  <si>
    <t xml:space="preserve">Løbende Udskiftning </t>
  </si>
  <si>
    <t>Løbende udskiftning af belysning</t>
  </si>
  <si>
    <t>Bygning 2</t>
  </si>
  <si>
    <t>Egen pris</t>
  </si>
  <si>
    <t>Løbende vedligehold af facaden</t>
  </si>
  <si>
    <t>Nord facade</t>
  </si>
  <si>
    <t>Øst facade</t>
  </si>
  <si>
    <t>Vest facade</t>
  </si>
  <si>
    <t>Syd facade</t>
  </si>
  <si>
    <t>Løbende vedligehold af sokkel</t>
  </si>
  <si>
    <t>Beklædning på cykel/skur</t>
  </si>
  <si>
    <t>Bygning 4 og 10</t>
  </si>
  <si>
    <t>Bygning 3</t>
  </si>
  <si>
    <t>Svalegang fra skolen</t>
  </si>
  <si>
    <t>Vinyl gulv slibes</t>
  </si>
  <si>
    <t>Lofter, udskiftning - træbeton</t>
  </si>
  <si>
    <t>BBR</t>
  </si>
  <si>
    <t>Alle</t>
  </si>
  <si>
    <t>Tagnedløb på alle bygninger opdelt i 2</t>
  </si>
  <si>
    <t>Tagrender udskiftes løbende, opdelt over tre opgaver</t>
  </si>
  <si>
    <t xml:space="preserve">Midterbygning </t>
  </si>
  <si>
    <t>Gymnastiksal</t>
  </si>
  <si>
    <t>Sydside</t>
  </si>
  <si>
    <t>Nordside</t>
  </si>
  <si>
    <t>Sidebygning ved børnehave</t>
  </si>
  <si>
    <t>Bygning 8</t>
  </si>
  <si>
    <t>Bygning 9</t>
  </si>
  <si>
    <t>Bygning 10</t>
  </si>
  <si>
    <t>Kældervinduer</t>
  </si>
  <si>
    <t>En dør udskiftet 2024</t>
  </si>
  <si>
    <t xml:space="preserve">SFB Nr. </t>
  </si>
  <si>
    <t>Stern, malerbehandling - Rullende Aktivitet</t>
  </si>
  <si>
    <t xml:space="preserve">Generelt trænger træværk, stern underbrædder i udhæng osv. Til nedslibning og maling, dette skal planlægges i et rul. </t>
  </si>
  <si>
    <t>Facader, Eftersyn - Gennemgang af fuger i murværk, rullende aktivitet</t>
  </si>
  <si>
    <t>Stern, udskiftning - Stern og underbrædder rullende aktivitet</t>
  </si>
  <si>
    <t>Vinduer og døre, udskiftning - Fuge/fugebånd rullende akitivitet</t>
  </si>
  <si>
    <t>Brønde i terræn, spuling</t>
  </si>
  <si>
    <t>El installationer udvendigt, udskiftning</t>
  </si>
  <si>
    <t>Bygning 2 (Ny bygning)</t>
  </si>
  <si>
    <t>Tag, udskiftning - Tagpap</t>
  </si>
  <si>
    <t>Vinduer, udskiftning</t>
  </si>
  <si>
    <t>Ventilation, udskiftning - Exhausto VEX270 HX</t>
  </si>
  <si>
    <t xml:space="preserve">Tagnedløb, Udskiftning - </t>
  </si>
  <si>
    <t xml:space="preserve">Ovenlys, udskiftning - </t>
  </si>
  <si>
    <t>Døre, udskiftning - Indvendige døre</t>
  </si>
  <si>
    <t>Tag, udskiftning - Tagmateriale Bygning 3</t>
  </si>
  <si>
    <t>Vinduer, udskiftning - Bygning 3 gangareal</t>
  </si>
  <si>
    <t>Døre, udskiftning - Bygning 3</t>
  </si>
  <si>
    <t>Tagrende, udskiftning - stål</t>
  </si>
  <si>
    <t>Tagnedløb, Udskiftning - stål</t>
  </si>
  <si>
    <t>Ventilation, udskiftning - SALDA Amber Air</t>
  </si>
  <si>
    <t>Ventilation, udskiftning - Systemair</t>
  </si>
  <si>
    <t>Tag, udskiftning - Tegl Bygning 4</t>
  </si>
  <si>
    <t>Vinduer, udskiftning - Bygning 4</t>
  </si>
  <si>
    <t xml:space="preserve">Tagrende, udskiftning - </t>
  </si>
  <si>
    <t>Vinduer, Malerbehandling - Sydfacade</t>
  </si>
  <si>
    <t>Vinduer, Malerbehandling - Nordfacade</t>
  </si>
  <si>
    <t>Vinduer, eftergåelse af vinduer før malerbehandling</t>
  </si>
  <si>
    <t>Bygning 5-6-7</t>
  </si>
  <si>
    <t xml:space="preserve">Tag, udskiftning, Tagpap </t>
  </si>
  <si>
    <t>Vinduer, udskiftning - bygning 6 gangareal</t>
  </si>
  <si>
    <t>Vinduer, udskiftning - inkl. Brystning -  bygning 7</t>
  </si>
  <si>
    <t>Ovenlys, udskiftning - bygning 5-6</t>
  </si>
  <si>
    <t>Døre, udskiftning - Bygning 5-6-7</t>
  </si>
  <si>
    <t>Døre, udskiftning -  automistiske døre</t>
  </si>
  <si>
    <t>Døre, service - Automatiske døre lovpligtigt</t>
  </si>
  <si>
    <t xml:space="preserve">Tagnedløb, Udskiftning </t>
  </si>
  <si>
    <t>Tag, udskiftning - Tegl Bygning 8</t>
  </si>
  <si>
    <t>Vinduer, udskiftning - Nordfacade</t>
  </si>
  <si>
    <t>Vinduer, udskiftning - Sydfacde</t>
  </si>
  <si>
    <t>Døre, udskiftning- Sydfacade</t>
  </si>
  <si>
    <t>Døre, Udskiftning - Nordfacade</t>
  </si>
  <si>
    <t>Tagrende, udskiftning - "materiale"</t>
  </si>
  <si>
    <t>Bygning 9-10-11</t>
  </si>
  <si>
    <t>Tag, udskiftning - Tegl Bygning 9,10,11</t>
  </si>
  <si>
    <t>Vinduer, udskiftning - Bygning 9-10-11</t>
  </si>
  <si>
    <t>Døre, udskiftning - bygning 9-10-11</t>
  </si>
  <si>
    <t>Vinduer, Malerbehandling - Østfacade</t>
  </si>
  <si>
    <t>Vinduer, Malerbehandling - Vestfacade</t>
  </si>
  <si>
    <t>Tag, eftersyn - understrygning bygning 9-10-11 rullende aktivitet</t>
  </si>
  <si>
    <t>Bygning 12</t>
  </si>
  <si>
    <t>Tag, udskiftning, Tagpap Bygning 12</t>
  </si>
  <si>
    <t>Bygning 13</t>
  </si>
  <si>
    <t>Tag, udskiftning - Tegl Bygning 13</t>
  </si>
  <si>
    <t>Vinduer, udskiftning - inkl. Brystning, sydfacade</t>
  </si>
  <si>
    <t>Pris katalog</t>
  </si>
  <si>
    <t>Ventilation, udskiftning - Exhausto VEX 240 H1FC12</t>
  </si>
  <si>
    <t>Pedelbolig</t>
  </si>
  <si>
    <t>Tag, udskiftning - Tegl Pedelbolig</t>
  </si>
  <si>
    <t xml:space="preserve">Vinduer, udskiftning </t>
  </si>
  <si>
    <t>Døre, Udskiftning - Hoveddøre m. sideparti</t>
  </si>
  <si>
    <t>Belysning, udskiftning - Loftarmaturer</t>
  </si>
  <si>
    <t>Varme, udskiftning - Radiator</t>
  </si>
  <si>
    <t>Ventilation, udskiftning - Genvex ECO 375TS</t>
  </si>
  <si>
    <t>Indv. Vedligehold Generelt</t>
  </si>
  <si>
    <t>Gulve, udskiftning - Rullende aktivitet</t>
  </si>
  <si>
    <t>Gulve, Overefladebehandling - Slibning fa trægulve</t>
  </si>
  <si>
    <t>Vægge, overfladebehandling - Rullende aktivitet</t>
  </si>
  <si>
    <t>Ventilation, service</t>
  </si>
  <si>
    <t xml:space="preserve">Afløb og Sanitet, udskiftning - Toiletter rullende aktivitet hvert 5 år. </t>
  </si>
  <si>
    <t>Afløb og Sanitet, udskiftning - Håndvask, inkl. Armaturer</t>
  </si>
  <si>
    <t xml:space="preserve">Vand, Udskiftning - VVB Str. </t>
  </si>
  <si>
    <t>Vand, udskiftning - rør, rullende aktivitet</t>
  </si>
  <si>
    <t xml:space="preserve">Varme, udskiftning - radiator, rullende aktivitet </t>
  </si>
  <si>
    <t>Varme, udskiftning - rør, rullende aktivitet</t>
  </si>
  <si>
    <t>Styring og Sikring, service - CTS</t>
  </si>
  <si>
    <t>Styring og sikring, Service - Elsikkerhedsattest</t>
  </si>
  <si>
    <t>Vinduer over gymnastiksal</t>
  </si>
  <si>
    <t>Gymnastiksal/skolegård</t>
  </si>
  <si>
    <t>Mellemgang</t>
  </si>
  <si>
    <t>Facadevinduer</t>
  </si>
  <si>
    <t>Sokkel rep.</t>
  </si>
  <si>
    <t>Udskiftning af solafskærmning</t>
  </si>
  <si>
    <t>Fladebygning</t>
  </si>
  <si>
    <t>Gavlvæg</t>
  </si>
  <si>
    <t>Mallemgang</t>
  </si>
  <si>
    <t>Pyudsning af hjørner på bygningen</t>
  </si>
  <si>
    <t>Udskifning af vindueslister</t>
  </si>
  <si>
    <t>Facadebeklædning samt sokkel plader</t>
  </si>
  <si>
    <t xml:space="preserve">Bygning 1 </t>
  </si>
  <si>
    <t>De tre midterste tage</t>
  </si>
  <si>
    <t>De tre tage mod grønne område</t>
  </si>
  <si>
    <t>De tra tage mod parkeringsplads</t>
  </si>
  <si>
    <t>Træ vinduer skiftes til de samme platik som de andre.</t>
  </si>
  <si>
    <t>Udskiftning løbende med tagudskiftning</t>
  </si>
  <si>
    <t>Skifertag mod Syd</t>
  </si>
  <si>
    <t>Skifertag mod Nord</t>
  </si>
  <si>
    <t>Rullende aktivitet over 5 år</t>
  </si>
  <si>
    <t>Facaden mod nord</t>
  </si>
  <si>
    <t>Omkring aula og gymnastiksal</t>
  </si>
  <si>
    <t xml:space="preserve">Terasser </t>
  </si>
  <si>
    <t>Deles op i to aktiviteter, udhænget mod syd</t>
  </si>
  <si>
    <t>Aula</t>
  </si>
  <si>
    <t>Lærergang mod gårdhave</t>
  </si>
  <si>
    <t>Kontor/nordsiden</t>
  </si>
  <si>
    <t>Vinduer 1.sal gymnastiksal mod øst</t>
  </si>
  <si>
    <t>Vinduer ved omklædning mod gårhave</t>
  </si>
  <si>
    <t>vinduer ved tag synbygning</t>
  </si>
  <si>
    <t>Indgang ved aula</t>
  </si>
  <si>
    <t>Skiftes ved tagflade udskiftning</t>
  </si>
  <si>
    <t>Asbest arb./Nyt isolering</t>
  </si>
  <si>
    <t>Vinduer i gangen mod skolegård</t>
  </si>
  <si>
    <t>Vinduesparti (indgang)</t>
  </si>
  <si>
    <t>Løbende udskiftning af kældervindue over 5 år</t>
  </si>
  <si>
    <t>I gymnastiksal mod skolegård</t>
  </si>
  <si>
    <t>3 stk små vinduer i gymnastiksal bygningen mod skov</t>
  </si>
  <si>
    <t>i gymnastiksal mod øst</t>
  </si>
  <si>
    <t>Skur bag gymnastiksal</t>
  </si>
  <si>
    <t>Vinduer ved bagtrappe mod øst</t>
  </si>
  <si>
    <t>Facadedør mod øst indtil omklædning</t>
  </si>
  <si>
    <t>vinduer mod syd tages over 3 år</t>
  </si>
  <si>
    <t>vinduer ved kontor</t>
  </si>
  <si>
    <t>Kontor bygning</t>
  </si>
  <si>
    <t>stort vinduesparti ved køkken</t>
  </si>
  <si>
    <t>ovenlys i depot</t>
  </si>
  <si>
    <t>stort ovenlys i køkkenet</t>
  </si>
  <si>
    <t>Tilbygning skole/børnehave (hjørnet mod sydvest)</t>
  </si>
  <si>
    <t>Rep. af gulve</t>
  </si>
  <si>
    <t>Lofter skiftes løbende i den gamle del</t>
  </si>
  <si>
    <t>linoleumsgulv trappeopgang ved indgang</t>
  </si>
  <si>
    <t>linoleumsgulv trappeopgang ved gymnastiksal</t>
  </si>
  <si>
    <t>Gymnastiksalgulv slibes og behandles</t>
  </si>
  <si>
    <t xml:space="preserve">Indvendige døre i øst siden </t>
  </si>
  <si>
    <t>Indvendige døre i Kælder</t>
  </si>
  <si>
    <t>Kælderlokale med træ gulv</t>
  </si>
  <si>
    <t>Løbende udskiftning af radiator, ca. tre lokaler om året.</t>
  </si>
  <si>
    <t>udskiftning af bruser stueplan</t>
  </si>
  <si>
    <t>udskiftning af bruser kælderplan</t>
  </si>
  <si>
    <t>Tag 2: Udregning af tag fladens langside</t>
  </si>
  <si>
    <t>Tagets hældning (Vinkel A)</t>
  </si>
  <si>
    <t>grader</t>
  </si>
  <si>
    <t xml:space="preserve">Bredde af bygningen </t>
  </si>
  <si>
    <t>meter</t>
  </si>
  <si>
    <t>Halvdelen af bredden = b</t>
  </si>
  <si>
    <t>Udregningen af tagfladens langside. - c</t>
  </si>
  <si>
    <t>Udregning: c=b/cos(A)</t>
  </si>
  <si>
    <t xml:space="preserve">meter </t>
  </si>
  <si>
    <t>Tagfladens længe</t>
  </si>
  <si>
    <t>Tag 1: Antal lægter pr tagflade</t>
  </si>
  <si>
    <t>Ca. Antal lægter på tagflade</t>
  </si>
  <si>
    <t>Lægternes længde</t>
  </si>
  <si>
    <t>Antal Lb. m pr. tagflade</t>
  </si>
  <si>
    <t>BBR-Nr.</t>
  </si>
  <si>
    <t>Gl. skole</t>
  </si>
  <si>
    <t>Udskiftes til tagpap</t>
  </si>
  <si>
    <t>Centralblok</t>
  </si>
  <si>
    <t>Fagblok</t>
  </si>
  <si>
    <t>Tidl. Lærebolig</t>
  </si>
  <si>
    <t xml:space="preserve">Rullende aktivitet over 20 år </t>
  </si>
  <si>
    <t xml:space="preserve">Rullende aktivitet over 10 år </t>
  </si>
  <si>
    <t>Rullende aktivitet over 10 år</t>
  </si>
  <si>
    <t>Rullende aktivitet over 20 år</t>
  </si>
  <si>
    <t xml:space="preserve">Gipslofter udskiftes til akustiklofter, pris inkl. Belysning </t>
  </si>
  <si>
    <t>Udskiftning af lofter rullende aktivitet over 15 år</t>
  </si>
  <si>
    <t xml:space="preserve">Løbende udskiftning af branddøre </t>
  </si>
  <si>
    <t>alle</t>
  </si>
  <si>
    <t>Løbende udskiftning af døre.</t>
  </si>
  <si>
    <t>Rullende aktivitet over 15 år</t>
  </si>
  <si>
    <t>Rullende aktivitet hvert andet år</t>
  </si>
  <si>
    <t>Rullende aktivitet</t>
  </si>
  <si>
    <t>Terræn</t>
  </si>
  <si>
    <t xml:space="preserve">Vedligeholdelsestegning </t>
  </si>
  <si>
    <t>pris kvalitet</t>
  </si>
  <si>
    <t>løbende på hele skolen</t>
  </si>
  <si>
    <t>Gamle del - bygning 3</t>
  </si>
  <si>
    <t>Gamle del - bygning 3 (tag)</t>
  </si>
  <si>
    <t>Facade mod Nord - Bygning 2 (toilletter)</t>
  </si>
  <si>
    <t>Facade mod Nord - Bygning 2</t>
  </si>
  <si>
    <t>Mellembygning 2-3</t>
  </si>
  <si>
    <t>Facade mod vest - bygning 3</t>
  </si>
  <si>
    <t>Facade mod nord - bygning 3</t>
  </si>
  <si>
    <t>Facade mod øst - bygning 3</t>
  </si>
  <si>
    <t>Facade mod vest - bygning 1</t>
  </si>
  <si>
    <t>vinduer gymnastiksal</t>
  </si>
  <si>
    <t>Facade mod vest - bygning 1 (omklædning Gym)</t>
  </si>
  <si>
    <t>Bygning ved galv mod nord</t>
  </si>
  <si>
    <t>Gavl mod nord</t>
  </si>
  <si>
    <t>bygning 2</t>
  </si>
  <si>
    <t>bygning 3</t>
  </si>
  <si>
    <t>Bygning 2 (syd)</t>
  </si>
  <si>
    <t>Malerarbejde hvor der trænger</t>
  </si>
  <si>
    <t>Gamle del - bygning 2 (gang)</t>
  </si>
  <si>
    <t>egen pris</t>
  </si>
  <si>
    <t>Bygning 2 og 3  - toilletter optimeres ved gang</t>
  </si>
  <si>
    <t>Bygning 2 - store lokaler</t>
  </si>
  <si>
    <t>bygning 2 - små lokaler</t>
  </si>
  <si>
    <t>bygning 2 - gulv i hele bygningen</t>
  </si>
  <si>
    <t>Bygning 3 - tre klasselokaler</t>
  </si>
  <si>
    <t>Bygning 2 - gangareal</t>
  </si>
  <si>
    <t>bygning 2 - to klasselokaler</t>
  </si>
  <si>
    <t>Rum 137</t>
  </si>
  <si>
    <t>Rum 137-138</t>
  </si>
  <si>
    <t xml:space="preserve">Ny fløj 4 - hele bygningen </t>
  </si>
  <si>
    <t>Bygning 2 og 3 - toilletter optimeres ved gang</t>
  </si>
  <si>
    <t>Bygning 2 og 3- toilletter optimeres ved gang</t>
  </si>
  <si>
    <t>Bygning 2 - klasselokaler</t>
  </si>
  <si>
    <t>Omklædning - rum 147</t>
  </si>
  <si>
    <t>BBR -Bygningsnr.</t>
  </si>
  <si>
    <t>Eksisterende tag er med asbest, anslåpet pris inkl. Nedrivning</t>
  </si>
  <si>
    <t>Hovedbygning</t>
  </si>
  <si>
    <t>Særlig obs på dør ved hovedindgang</t>
  </si>
  <si>
    <t>Generelt</t>
  </si>
  <si>
    <t>Egen anslået Pris</t>
  </si>
  <si>
    <t>BBR Bygnings nr.</t>
  </si>
  <si>
    <t>Håndværk og design</t>
  </si>
  <si>
    <t>Sidebygninger</t>
  </si>
  <si>
    <t>Administration</t>
  </si>
  <si>
    <t>Hovedindgang</t>
  </si>
  <si>
    <t>Indergård &amp; Administration</t>
  </si>
  <si>
    <t>Hovedbygning syd, sidebygninger</t>
  </si>
  <si>
    <t>Begge bygninger</t>
  </si>
  <si>
    <t>Rullende aktivitet over 10 år - Vægge lofter, radiatorer og træværk</t>
  </si>
  <si>
    <t>klasselokaler</t>
  </si>
  <si>
    <t>BBR Byg. Nr.</t>
  </si>
  <si>
    <t>Blok 6</t>
  </si>
  <si>
    <t>blokk 6</t>
  </si>
  <si>
    <t>blok 6</t>
  </si>
  <si>
    <t>Blok 1</t>
  </si>
  <si>
    <t>Facadeparti ved atriumgård</t>
  </si>
  <si>
    <t>Bygning 6</t>
  </si>
  <si>
    <t>Gymnastik</t>
  </si>
  <si>
    <t xml:space="preserve">Ståldøre til gymnastiksal </t>
  </si>
  <si>
    <t>Bygning 7</t>
  </si>
  <si>
    <t>Er ved at blive renoveret</t>
  </si>
  <si>
    <t>SFO</t>
  </si>
  <si>
    <t>Rullende aktivitet løbende over 5 år</t>
  </si>
  <si>
    <t>Træ/Alu partier fra 2001 restlevetid vurdes til 10-15 år</t>
  </si>
  <si>
    <t>Bygning 15</t>
  </si>
  <si>
    <t>Mellemtrin</t>
  </si>
  <si>
    <t>Rullende aktivitet løbende over 20 år</t>
  </si>
  <si>
    <t>Løbende udskiftning af radiatorer 5 stk. hvert andet år</t>
  </si>
  <si>
    <t>Stueplan</t>
  </si>
  <si>
    <t>Kælderområde</t>
  </si>
  <si>
    <t>Tegl bygning</t>
  </si>
  <si>
    <t>Tag med folie</t>
  </si>
  <si>
    <t xml:space="preserve">Tagpap </t>
  </si>
  <si>
    <t>Skråvindue</t>
  </si>
  <si>
    <t>Skotrende</t>
  </si>
  <si>
    <t>Kanap tag</t>
  </si>
  <si>
    <t xml:space="preserve">Generelt </t>
  </si>
  <si>
    <t>Ind. Vedligehold</t>
  </si>
  <si>
    <t>skolen er på 7100m2</t>
  </si>
  <si>
    <t>Areal fordelt ud ca.</t>
  </si>
  <si>
    <t>ca. hvad der skiftes om året</t>
  </si>
  <si>
    <t>Efterisolering med i prisen</t>
  </si>
  <si>
    <t>Gymnastiksal - Efterisolering med i prisen</t>
  </si>
  <si>
    <t>(1.sal)</t>
  </si>
  <si>
    <t>s-v facade</t>
  </si>
  <si>
    <t>v-n facade</t>
  </si>
  <si>
    <t>n-ø facade</t>
  </si>
  <si>
    <t>ø-s facade (gårdhave)</t>
  </si>
  <si>
    <t>Rep. af fundament</t>
  </si>
  <si>
    <t xml:space="preserve">Gymnastiksal </t>
  </si>
  <si>
    <t>Indgangsparti</t>
  </si>
  <si>
    <t>Slibning af linoliumsgulv</t>
  </si>
  <si>
    <t>Slibning af trægulv</t>
  </si>
  <si>
    <t>V-S bygning</t>
  </si>
  <si>
    <t>N-Ø bygning</t>
  </si>
  <si>
    <t>Gang</t>
  </si>
  <si>
    <t>gymnastiksal bygning</t>
  </si>
  <si>
    <t>Gymnastiksal bygning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</si>
</sst>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kr.&quot;_-;\-* #,##0.00\ &quot;kr.&quot;_-;_-* &quot;-&quot;??\ &quot;kr.&quot;_-;_-@_-"/>
    <numFmt numFmtId="43" formatCode="_-* #,##0.00_-;\-* #,##0.00_-;_-* &quot;-&quot;??_-;_-@_-"/>
    <numFmt numFmtId="164" formatCode="0.0"/>
    <numFmt numFmtId="165" formatCode="#,##0.0"/>
    <numFmt numFmtId="166" formatCode="_-* #,##0.00\ [$kr.-406]_-;\-* #,##0.00\ [$kr.-406]_-;_-* &quot;-&quot;??\ [$kr.-406]_-;_-@_-"/>
    <numFmt numFmtId="167" formatCode="_-* #,##0_-;\-* #,##0_-;_-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rgb="FF0563C1"/>
      <name val="Calibri"/>
      <family val="2"/>
    </font>
    <font>
      <sz val="12"/>
      <color rgb="FF242424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rgb="FF242424"/>
      <name val="Calibri"/>
      <family val="2"/>
    </font>
    <font>
      <sz val="8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sz val="11"/>
      <color rgb="FF000000"/>
      <name val="Calibri"/>
    </font>
    <font>
      <u/>
      <sz val="11"/>
      <color rgb="FF0070C0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name val="Calibri"/>
    </font>
    <font>
      <u/>
      <sz val="11"/>
      <color rgb="FF0070C0"/>
      <name val="Calibri"/>
    </font>
    <font>
      <sz val="11"/>
      <color rgb="FF242424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rgb="FF0563C1"/>
      <name val="Calibri"/>
    </font>
    <font>
      <sz val="11"/>
      <color theme="5" tint="0.79998168889431442"/>
      <name val="Calibri"/>
      <family val="2"/>
    </font>
    <font>
      <sz val="11"/>
      <color theme="5" tint="0.79998168889431442"/>
      <name val="Calibri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22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FF2CC"/>
        <bgColor rgb="FFFFF2CC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7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/>
      <top style="dotted">
        <color indexed="64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9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550">
    <xf numFmtId="0" fontId="0" fillId="0" borderId="0" xfId="0"/>
    <xf numFmtId="0" fontId="4" fillId="0" borderId="0" xfId="1"/>
    <xf numFmtId="0" fontId="4" fillId="0" borderId="4" xfId="1" applyBorder="1"/>
    <xf numFmtId="0" fontId="5" fillId="0" borderId="0" xfId="1" applyFont="1"/>
    <xf numFmtId="3" fontId="4" fillId="5" borderId="4" xfId="1" applyNumberFormat="1" applyFill="1" applyBorder="1"/>
    <xf numFmtId="0" fontId="4" fillId="0" borderId="4" xfId="1" applyBorder="1" applyProtection="1">
      <protection locked="0"/>
    </xf>
    <xf numFmtId="0" fontId="4" fillId="0" borderId="0" xfId="1" applyProtection="1">
      <protection locked="0"/>
    </xf>
    <xf numFmtId="0" fontId="4" fillId="0" borderId="1" xfId="1" applyBorder="1"/>
    <xf numFmtId="0" fontId="4" fillId="0" borderId="2" xfId="1" applyBorder="1"/>
    <xf numFmtId="0" fontId="11" fillId="7" borderId="0" xfId="1" applyFont="1" applyFill="1"/>
    <xf numFmtId="0" fontId="12" fillId="7" borderId="0" xfId="1" applyFont="1" applyFill="1"/>
    <xf numFmtId="0" fontId="4" fillId="0" borderId="7" xfId="1" applyBorder="1"/>
    <xf numFmtId="0" fontId="5" fillId="0" borderId="0" xfId="1" applyFont="1" applyProtection="1">
      <protection locked="0"/>
    </xf>
    <xf numFmtId="0" fontId="5" fillId="9" borderId="4" xfId="1" applyFont="1" applyFill="1" applyBorder="1"/>
    <xf numFmtId="0" fontId="4" fillId="0" borderId="9" xfId="1" applyBorder="1"/>
    <xf numFmtId="0" fontId="15" fillId="7" borderId="0" xfId="1" applyFont="1" applyFill="1"/>
    <xf numFmtId="0" fontId="5" fillId="3" borderId="4" xfId="1" applyFont="1" applyFill="1" applyBorder="1"/>
    <xf numFmtId="0" fontId="4" fillId="10" borderId="0" xfId="1" applyFill="1"/>
    <xf numFmtId="0" fontId="4" fillId="11" borderId="0" xfId="1" applyFill="1"/>
    <xf numFmtId="0" fontId="4" fillId="12" borderId="2" xfId="1" applyFill="1" applyBorder="1" applyProtection="1">
      <protection locked="0"/>
    </xf>
    <xf numFmtId="0" fontId="4" fillId="11" borderId="0" xfId="1" applyFill="1" applyProtection="1">
      <protection locked="0"/>
    </xf>
    <xf numFmtId="0" fontId="5" fillId="14" borderId="2" xfId="1" applyFont="1" applyFill="1" applyBorder="1"/>
    <xf numFmtId="0" fontId="4" fillId="0" borderId="15" xfId="1" applyBorder="1" applyProtection="1">
      <protection locked="0"/>
    </xf>
    <xf numFmtId="0" fontId="4" fillId="9" borderId="0" xfId="1" applyFill="1"/>
    <xf numFmtId="0" fontId="4" fillId="9" borderId="4" xfId="1" applyFill="1" applyBorder="1" applyProtection="1">
      <protection locked="0"/>
    </xf>
    <xf numFmtId="0" fontId="5" fillId="11" borderId="0" xfId="1" applyFont="1" applyFill="1"/>
    <xf numFmtId="0" fontId="3" fillId="11" borderId="0" xfId="1" applyFont="1" applyFill="1"/>
    <xf numFmtId="0" fontId="12" fillId="11" borderId="0" xfId="1" applyFont="1" applyFill="1"/>
    <xf numFmtId="0" fontId="12" fillId="15" borderId="20" xfId="1" applyFont="1" applyFill="1" applyBorder="1"/>
    <xf numFmtId="3" fontId="12" fillId="15" borderId="21" xfId="1" applyNumberFormat="1" applyFont="1" applyFill="1" applyBorder="1"/>
    <xf numFmtId="0" fontId="2" fillId="11" borderId="22" xfId="0" applyFont="1" applyFill="1" applyBorder="1"/>
    <xf numFmtId="0" fontId="3" fillId="11" borderId="22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vertical="center" wrapText="1"/>
    </xf>
    <xf numFmtId="0" fontId="9" fillId="11" borderId="22" xfId="0" applyFont="1" applyFill="1" applyBorder="1"/>
    <xf numFmtId="0" fontId="3" fillId="11" borderId="22" xfId="1" applyFont="1" applyFill="1" applyBorder="1"/>
    <xf numFmtId="0" fontId="9" fillId="11" borderId="22" xfId="0" applyFont="1" applyFill="1" applyBorder="1" applyAlignment="1">
      <alignment horizontal="center"/>
    </xf>
    <xf numFmtId="0" fontId="2" fillId="11" borderId="22" xfId="0" applyFont="1" applyFill="1" applyBorder="1" applyAlignment="1">
      <alignment horizontal="center"/>
    </xf>
    <xf numFmtId="0" fontId="2" fillId="11" borderId="22" xfId="1" applyFont="1" applyFill="1" applyBorder="1"/>
    <xf numFmtId="0" fontId="2" fillId="11" borderId="22" xfId="1" applyFont="1" applyFill="1" applyBorder="1" applyAlignment="1">
      <alignment horizontal="center"/>
    </xf>
    <xf numFmtId="0" fontId="3" fillId="11" borderId="22" xfId="0" applyFont="1" applyFill="1" applyBorder="1" applyAlignment="1">
      <alignment horizontal="center" vertical="center" wrapText="1"/>
    </xf>
    <xf numFmtId="0" fontId="13" fillId="11" borderId="22" xfId="0" applyFont="1" applyFill="1" applyBorder="1" applyAlignment="1">
      <alignment vertical="center" wrapText="1"/>
    </xf>
    <xf numFmtId="0" fontId="13" fillId="11" borderId="22" xfId="0" applyFont="1" applyFill="1" applyBorder="1" applyAlignment="1">
      <alignment horizontal="center" vertical="center" wrapText="1"/>
    </xf>
    <xf numFmtId="0" fontId="2" fillId="11" borderId="22" xfId="3" applyFont="1" applyFill="1" applyBorder="1"/>
    <xf numFmtId="0" fontId="2" fillId="11" borderId="22" xfId="3" applyFont="1" applyFill="1" applyBorder="1" applyAlignment="1">
      <alignment horizontal="center"/>
    </xf>
    <xf numFmtId="0" fontId="6" fillId="11" borderId="22" xfId="0" applyFont="1" applyFill="1" applyBorder="1" applyAlignment="1">
      <alignment vertical="center" wrapText="1"/>
    </xf>
    <xf numFmtId="0" fontId="0" fillId="11" borderId="22" xfId="0" applyFill="1" applyBorder="1"/>
    <xf numFmtId="0" fontId="6" fillId="11" borderId="22" xfId="0" applyFont="1" applyFill="1" applyBorder="1" applyAlignment="1">
      <alignment horizontal="center" vertical="center" wrapText="1"/>
    </xf>
    <xf numFmtId="0" fontId="17" fillId="0" borderId="0" xfId="1" applyFont="1"/>
    <xf numFmtId="0" fontId="18" fillId="11" borderId="0" xfId="2" applyFont="1" applyFill="1" applyBorder="1"/>
    <xf numFmtId="0" fontId="18" fillId="11" borderId="0" xfId="2" applyFont="1" applyFill="1" applyBorder="1" applyAlignment="1">
      <alignment vertical="center" wrapText="1"/>
    </xf>
    <xf numFmtId="0" fontId="18" fillId="11" borderId="0" xfId="2" applyFont="1" applyFill="1" applyBorder="1" applyAlignment="1">
      <alignment horizontal="left" vertical="center"/>
    </xf>
    <xf numFmtId="0" fontId="18" fillId="11" borderId="0" xfId="2" applyFont="1" applyFill="1" applyBorder="1" applyAlignment="1">
      <alignment horizontal="left" vertical="top"/>
    </xf>
    <xf numFmtId="0" fontId="19" fillId="11" borderId="0" xfId="4" applyFill="1" applyBorder="1"/>
    <xf numFmtId="0" fontId="4" fillId="0" borderId="10" xfId="1" applyBorder="1"/>
    <xf numFmtId="0" fontId="4" fillId="0" borderId="25" xfId="1" applyBorder="1"/>
    <xf numFmtId="0" fontId="4" fillId="9" borderId="4" xfId="1" applyFill="1" applyBorder="1"/>
    <xf numFmtId="164" fontId="4" fillId="0" borderId="0" xfId="1" applyNumberFormat="1"/>
    <xf numFmtId="2" fontId="4" fillId="0" borderId="0" xfId="1" applyNumberFormat="1"/>
    <xf numFmtId="0" fontId="4" fillId="0" borderId="0" xfId="1" applyAlignment="1">
      <alignment horizontal="right"/>
    </xf>
    <xf numFmtId="0" fontId="20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3" fontId="0" fillId="0" borderId="0" xfId="0" applyNumberFormat="1"/>
    <xf numFmtId="3" fontId="4" fillId="0" borderId="0" xfId="1" applyNumberFormat="1"/>
    <xf numFmtId="0" fontId="5" fillId="0" borderId="0" xfId="1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0" applyFont="1"/>
    <xf numFmtId="3" fontId="21" fillId="0" borderId="0" xfId="0" applyNumberFormat="1" applyFont="1"/>
    <xf numFmtId="0" fontId="22" fillId="0" borderId="0" xfId="0" applyFont="1"/>
    <xf numFmtId="165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23" fillId="0" borderId="0" xfId="0" applyFont="1"/>
    <xf numFmtId="0" fontId="4" fillId="0" borderId="34" xfId="1" applyBorder="1"/>
    <xf numFmtId="0" fontId="4" fillId="0" borderId="36" xfId="1" applyBorder="1"/>
    <xf numFmtId="164" fontId="4" fillId="9" borderId="35" xfId="1" applyNumberFormat="1" applyFill="1" applyBorder="1"/>
    <xf numFmtId="0" fontId="4" fillId="0" borderId="49" xfId="1" applyBorder="1"/>
    <xf numFmtId="0" fontId="4" fillId="17" borderId="2" xfId="1" applyFill="1" applyBorder="1"/>
    <xf numFmtId="0" fontId="4" fillId="6" borderId="2" xfId="1" applyFill="1" applyBorder="1"/>
    <xf numFmtId="0" fontId="4" fillId="17" borderId="3" xfId="1" applyFill="1" applyBorder="1"/>
    <xf numFmtId="0" fontId="4" fillId="16" borderId="2" xfId="1" applyFill="1" applyBorder="1"/>
    <xf numFmtId="164" fontId="4" fillId="16" borderId="2" xfId="1" applyNumberFormat="1" applyFill="1" applyBorder="1"/>
    <xf numFmtId="1" fontId="4" fillId="16" borderId="36" xfId="1" applyNumberFormat="1" applyFill="1" applyBorder="1"/>
    <xf numFmtId="0" fontId="24" fillId="0" borderId="0" xfId="1" applyFont="1" applyAlignment="1">
      <alignment horizontal="right"/>
    </xf>
    <xf numFmtId="0" fontId="4" fillId="0" borderId="0" xfId="1" applyAlignment="1">
      <alignment horizontal="left"/>
    </xf>
    <xf numFmtId="0" fontId="0" fillId="0" borderId="0" xfId="0" applyAlignment="1">
      <alignment horizontal="left"/>
    </xf>
    <xf numFmtId="1" fontId="4" fillId="0" borderId="0" xfId="1" applyNumberFormat="1"/>
    <xf numFmtId="0" fontId="4" fillId="9" borderId="2" xfId="1" applyFill="1" applyBorder="1"/>
    <xf numFmtId="0" fontId="4" fillId="9" borderId="7" xfId="1" applyFill="1" applyBorder="1"/>
    <xf numFmtId="3" fontId="4" fillId="8" borderId="11" xfId="1" applyNumberFormat="1" applyFill="1" applyBorder="1"/>
    <xf numFmtId="0" fontId="4" fillId="0" borderId="51" xfId="1" applyBorder="1"/>
    <xf numFmtId="0" fontId="4" fillId="0" borderId="3" xfId="1" applyBorder="1"/>
    <xf numFmtId="0" fontId="5" fillId="3" borderId="51" xfId="1" applyFont="1" applyFill="1" applyBorder="1"/>
    <xf numFmtId="3" fontId="4" fillId="9" borderId="9" xfId="1" applyNumberFormat="1" applyFill="1" applyBorder="1"/>
    <xf numFmtId="0" fontId="4" fillId="0" borderId="8" xfId="1" applyBorder="1"/>
    <xf numFmtId="0" fontId="4" fillId="0" borderId="12" xfId="1" applyBorder="1"/>
    <xf numFmtId="0" fontId="0" fillId="0" borderId="4" xfId="0" applyBorder="1"/>
    <xf numFmtId="0" fontId="5" fillId="3" borderId="12" xfId="1" applyFont="1" applyFill="1" applyBorder="1"/>
    <xf numFmtId="0" fontId="4" fillId="18" borderId="3" xfId="1" applyFill="1" applyBorder="1"/>
    <xf numFmtId="0" fontId="4" fillId="18" borderId="2" xfId="1" applyFill="1" applyBorder="1"/>
    <xf numFmtId="0" fontId="4" fillId="18" borderId="1" xfId="1" applyFill="1" applyBorder="1"/>
    <xf numFmtId="0" fontId="4" fillId="9" borderId="1" xfId="1" applyFill="1" applyBorder="1"/>
    <xf numFmtId="0" fontId="4" fillId="9" borderId="12" xfId="1" applyFill="1" applyBorder="1"/>
    <xf numFmtId="0" fontId="0" fillId="0" borderId="57" xfId="0" applyBorder="1"/>
    <xf numFmtId="1" fontId="4" fillId="0" borderId="12" xfId="1" applyNumberFormat="1" applyBorder="1"/>
    <xf numFmtId="3" fontId="4" fillId="9" borderId="4" xfId="1" applyNumberFormat="1" applyFill="1" applyBorder="1"/>
    <xf numFmtId="3" fontId="4" fillId="9" borderId="51" xfId="1" applyNumberFormat="1" applyFill="1" applyBorder="1"/>
    <xf numFmtId="0" fontId="4" fillId="0" borderId="18" xfId="1" applyBorder="1"/>
    <xf numFmtId="0" fontId="7" fillId="4" borderId="59" xfId="2" applyFill="1" applyBorder="1"/>
    <xf numFmtId="0" fontId="4" fillId="9" borderId="18" xfId="1" applyFill="1" applyBorder="1"/>
    <xf numFmtId="0" fontId="7" fillId="9" borderId="10" xfId="2" applyFill="1" applyBorder="1"/>
    <xf numFmtId="0" fontId="4" fillId="18" borderId="4" xfId="1" applyFill="1" applyBorder="1"/>
    <xf numFmtId="0" fontId="0" fillId="18" borderId="4" xfId="0" applyFill="1" applyBorder="1"/>
    <xf numFmtId="0" fontId="0" fillId="0" borderId="60" xfId="0" applyBorder="1"/>
    <xf numFmtId="22" fontId="0" fillId="0" borderId="0" xfId="0" applyNumberFormat="1"/>
    <xf numFmtId="0" fontId="0" fillId="0" borderId="50" xfId="0" applyBorder="1"/>
    <xf numFmtId="0" fontId="0" fillId="9" borderId="60" xfId="0" applyFill="1" applyBorder="1"/>
    <xf numFmtId="0" fontId="0" fillId="9" borderId="57" xfId="0" applyFill="1" applyBorder="1"/>
    <xf numFmtId="0" fontId="0" fillId="9" borderId="50" xfId="0" applyFill="1" applyBorder="1"/>
    <xf numFmtId="0" fontId="0" fillId="9" borderId="0" xfId="0" applyFill="1"/>
    <xf numFmtId="22" fontId="0" fillId="9" borderId="0" xfId="0" applyNumberFormat="1" applyFill="1"/>
    <xf numFmtId="0" fontId="4" fillId="0" borderId="12" xfId="1" applyBorder="1" applyProtection="1">
      <protection locked="0"/>
    </xf>
    <xf numFmtId="0" fontId="4" fillId="0" borderId="24" xfId="1" applyBorder="1"/>
    <xf numFmtId="0" fontId="4" fillId="0" borderId="6" xfId="1" applyBorder="1"/>
    <xf numFmtId="0" fontId="5" fillId="14" borderId="8" xfId="1" applyFont="1" applyFill="1" applyBorder="1"/>
    <xf numFmtId="0" fontId="5" fillId="14" borderId="10" xfId="1" applyFont="1" applyFill="1" applyBorder="1"/>
    <xf numFmtId="0" fontId="19" fillId="11" borderId="28" xfId="4" applyFill="1" applyBorder="1"/>
    <xf numFmtId="0" fontId="5" fillId="14" borderId="3" xfId="1" applyFont="1" applyFill="1" applyBorder="1"/>
    <xf numFmtId="0" fontId="25" fillId="11" borderId="22" xfId="0" applyFont="1" applyFill="1" applyBorder="1" applyAlignment="1">
      <alignment vertical="center" wrapText="1"/>
    </xf>
    <xf numFmtId="0" fontId="9" fillId="11" borderId="0" xfId="0" applyFont="1" applyFill="1"/>
    <xf numFmtId="0" fontId="9" fillId="11" borderId="0" xfId="0" applyFont="1" applyFill="1" applyAlignment="1">
      <alignment horizontal="center"/>
    </xf>
    <xf numFmtId="3" fontId="0" fillId="13" borderId="0" xfId="0" applyNumberFormat="1" applyFill="1"/>
    <xf numFmtId="0" fontId="26" fillId="11" borderId="0" xfId="1" applyFont="1" applyFill="1"/>
    <xf numFmtId="0" fontId="27" fillId="11" borderId="0" xfId="2" applyFont="1" applyFill="1"/>
    <xf numFmtId="0" fontId="3" fillId="11" borderId="64" xfId="1" applyFont="1" applyFill="1" applyBorder="1"/>
    <xf numFmtId="0" fontId="9" fillId="11" borderId="64" xfId="0" applyFont="1" applyFill="1" applyBorder="1" applyAlignment="1">
      <alignment horizontal="center"/>
    </xf>
    <xf numFmtId="0" fontId="9" fillId="11" borderId="64" xfId="0" applyFont="1" applyFill="1" applyBorder="1"/>
    <xf numFmtId="0" fontId="3" fillId="11" borderId="65" xfId="1" applyFont="1" applyFill="1" applyBorder="1"/>
    <xf numFmtId="0" fontId="9" fillId="11" borderId="65" xfId="0" applyFont="1" applyFill="1" applyBorder="1" applyAlignment="1">
      <alignment horizontal="center"/>
    </xf>
    <xf numFmtId="0" fontId="9" fillId="11" borderId="65" xfId="0" applyFont="1" applyFill="1" applyBorder="1"/>
    <xf numFmtId="0" fontId="4" fillId="0" borderId="29" xfId="1" applyBorder="1" applyAlignment="1">
      <alignment horizontal="center"/>
    </xf>
    <xf numFmtId="0" fontId="4" fillId="0" borderId="3" xfId="1" applyBorder="1" applyAlignment="1">
      <alignment horizontal="center"/>
    </xf>
    <xf numFmtId="0" fontId="4" fillId="0" borderId="1" xfId="1" applyBorder="1" applyAlignment="1">
      <alignment horizontal="center"/>
    </xf>
    <xf numFmtId="44" fontId="4" fillId="13" borderId="2" xfId="1" applyNumberFormat="1" applyFill="1" applyBorder="1"/>
    <xf numFmtId="0" fontId="5" fillId="9" borderId="10" xfId="1" applyFont="1" applyFill="1" applyBorder="1"/>
    <xf numFmtId="0" fontId="4" fillId="9" borderId="12" xfId="1" applyFill="1" applyBorder="1" applyProtection="1">
      <protection locked="0"/>
    </xf>
    <xf numFmtId="0" fontId="4" fillId="12" borderId="62" xfId="1" applyFill="1" applyBorder="1" applyProtection="1">
      <protection locked="0"/>
    </xf>
    <xf numFmtId="0" fontId="4" fillId="12" borderId="63" xfId="1" applyFill="1" applyBorder="1" applyProtection="1">
      <protection locked="0"/>
    </xf>
    <xf numFmtId="43" fontId="4" fillId="12" borderId="3" xfId="1" applyNumberFormat="1" applyFill="1" applyBorder="1" applyProtection="1">
      <protection locked="0"/>
    </xf>
    <xf numFmtId="43" fontId="5" fillId="9" borderId="3" xfId="1" applyNumberFormat="1" applyFont="1" applyFill="1" applyBorder="1" applyProtection="1">
      <protection locked="0"/>
    </xf>
    <xf numFmtId="0" fontId="4" fillId="8" borderId="59" xfId="1" applyFill="1" applyBorder="1"/>
    <xf numFmtId="3" fontId="4" fillId="8" borderId="17" xfId="1" applyNumberFormat="1" applyFill="1" applyBorder="1"/>
    <xf numFmtId="0" fontId="4" fillId="12" borderId="67" xfId="1" applyFill="1" applyBorder="1" applyProtection="1">
      <protection locked="0"/>
    </xf>
    <xf numFmtId="0" fontId="3" fillId="11" borderId="65" xfId="0" applyFont="1" applyFill="1" applyBorder="1" applyAlignment="1">
      <alignment vertical="center" wrapText="1"/>
    </xf>
    <xf numFmtId="0" fontId="2" fillId="11" borderId="65" xfId="0" applyFont="1" applyFill="1" applyBorder="1"/>
    <xf numFmtId="0" fontId="8" fillId="11" borderId="65" xfId="0" applyFont="1" applyFill="1" applyBorder="1" applyAlignment="1">
      <alignment vertical="center" wrapText="1"/>
    </xf>
    <xf numFmtId="0" fontId="2" fillId="11" borderId="65" xfId="1" applyFont="1" applyFill="1" applyBorder="1"/>
    <xf numFmtId="0" fontId="8" fillId="11" borderId="64" xfId="0" applyFont="1" applyFill="1" applyBorder="1" applyAlignment="1">
      <alignment vertical="center" wrapText="1"/>
    </xf>
    <xf numFmtId="0" fontId="6" fillId="11" borderId="65" xfId="0" applyFont="1" applyFill="1" applyBorder="1" applyAlignment="1">
      <alignment vertical="center" wrapText="1"/>
    </xf>
    <xf numFmtId="0" fontId="3" fillId="11" borderId="64" xfId="0" applyFont="1" applyFill="1" applyBorder="1" applyAlignment="1">
      <alignment vertical="center" wrapText="1"/>
    </xf>
    <xf numFmtId="0" fontId="3" fillId="11" borderId="65" xfId="0" applyFont="1" applyFill="1" applyBorder="1" applyAlignment="1">
      <alignment horizontal="center" vertical="center" wrapText="1"/>
    </xf>
    <xf numFmtId="0" fontId="2" fillId="11" borderId="65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center" vertical="center" wrapText="1"/>
    </xf>
    <xf numFmtId="0" fontId="2" fillId="11" borderId="65" xfId="1" applyFont="1" applyFill="1" applyBorder="1" applyAlignment="1">
      <alignment horizontal="center"/>
    </xf>
    <xf numFmtId="0" fontId="6" fillId="11" borderId="65" xfId="0" applyFont="1" applyFill="1" applyBorder="1" applyAlignment="1">
      <alignment horizontal="center" vertical="center" wrapText="1"/>
    </xf>
    <xf numFmtId="44" fontId="4" fillId="9" borderId="2" xfId="1" applyNumberFormat="1" applyFill="1" applyBorder="1"/>
    <xf numFmtId="1" fontId="4" fillId="11" borderId="0" xfId="1" applyNumberFormat="1" applyFill="1" applyAlignment="1">
      <alignment horizontal="center"/>
    </xf>
    <xf numFmtId="1" fontId="5" fillId="9" borderId="4" xfId="1" applyNumberFormat="1" applyFont="1" applyFill="1" applyBorder="1" applyAlignment="1">
      <alignment horizontal="center"/>
    </xf>
    <xf numFmtId="1" fontId="4" fillId="12" borderId="3" xfId="1" applyNumberFormat="1" applyFill="1" applyBorder="1" applyAlignment="1" applyProtection="1">
      <alignment horizontal="center"/>
      <protection locked="0"/>
    </xf>
    <xf numFmtId="1" fontId="4" fillId="9" borderId="3" xfId="1" applyNumberFormat="1" applyFill="1" applyBorder="1" applyAlignment="1" applyProtection="1">
      <alignment horizontal="center"/>
      <protection locked="0"/>
    </xf>
    <xf numFmtId="1" fontId="4" fillId="8" borderId="66" xfId="1" applyNumberFormat="1" applyFill="1" applyBorder="1" applyAlignment="1">
      <alignment horizontal="center"/>
    </xf>
    <xf numFmtId="1" fontId="4" fillId="9" borderId="4" xfId="1" applyNumberFormat="1" applyFill="1" applyBorder="1" applyAlignment="1">
      <alignment horizontal="center"/>
    </xf>
    <xf numFmtId="1" fontId="4" fillId="9" borderId="18" xfId="1" applyNumberFormat="1" applyFill="1" applyBorder="1" applyAlignment="1">
      <alignment horizontal="center"/>
    </xf>
    <xf numFmtId="1" fontId="17" fillId="9" borderId="4" xfId="1" applyNumberFormat="1" applyFont="1" applyFill="1" applyBorder="1" applyAlignment="1">
      <alignment horizontal="center"/>
    </xf>
    <xf numFmtId="1" fontId="4" fillId="12" borderId="4" xfId="1" applyNumberFormat="1" applyFill="1" applyBorder="1" applyAlignment="1" applyProtection="1">
      <alignment horizontal="center"/>
      <protection locked="0"/>
    </xf>
    <xf numFmtId="1" fontId="4" fillId="9" borderId="4" xfId="1" applyNumberFormat="1" applyFill="1" applyBorder="1" applyAlignment="1" applyProtection="1">
      <alignment horizontal="center"/>
      <protection locked="0"/>
    </xf>
    <xf numFmtId="44" fontId="4" fillId="19" borderId="2" xfId="1" applyNumberFormat="1" applyFill="1" applyBorder="1"/>
    <xf numFmtId="0" fontId="5" fillId="3" borderId="1" xfId="1" applyFont="1" applyFill="1" applyBorder="1"/>
    <xf numFmtId="0" fontId="5" fillId="3" borderId="30" xfId="1" applyFont="1" applyFill="1" applyBorder="1"/>
    <xf numFmtId="0" fontId="4" fillId="3" borderId="7" xfId="1" applyFill="1" applyBorder="1"/>
    <xf numFmtId="0" fontId="4" fillId="3" borderId="8" xfId="1" applyFill="1" applyBorder="1"/>
    <xf numFmtId="0" fontId="5" fillId="9" borderId="30" xfId="1" applyFont="1" applyFill="1" applyBorder="1"/>
    <xf numFmtId="0" fontId="24" fillId="3" borderId="4" xfId="1" applyFont="1" applyFill="1" applyBorder="1"/>
    <xf numFmtId="0" fontId="17" fillId="0" borderId="4" xfId="1" applyFont="1" applyBorder="1"/>
    <xf numFmtId="0" fontId="17" fillId="0" borderId="8" xfId="1" applyFont="1" applyBorder="1"/>
    <xf numFmtId="0" fontId="17" fillId="0" borderId="15" xfId="1" applyFont="1" applyBorder="1"/>
    <xf numFmtId="0" fontId="24" fillId="3" borderId="3" xfId="1" applyFont="1" applyFill="1" applyBorder="1"/>
    <xf numFmtId="0" fontId="17" fillId="0" borderId="3" xfId="1" applyFont="1" applyBorder="1"/>
    <xf numFmtId="0" fontId="5" fillId="14" borderId="2" xfId="1" applyFont="1" applyFill="1" applyBorder="1" applyAlignment="1">
      <alignment horizontal="center"/>
    </xf>
    <xf numFmtId="0" fontId="25" fillId="11" borderId="65" xfId="1" applyFont="1" applyFill="1" applyBorder="1"/>
    <xf numFmtId="0" fontId="5" fillId="9" borderId="10" xfId="1" applyFont="1" applyFill="1" applyBorder="1" applyProtection="1">
      <protection locked="0"/>
    </xf>
    <xf numFmtId="0" fontId="5" fillId="14" borderId="8" xfId="1" applyFont="1" applyFill="1" applyBorder="1" applyProtection="1">
      <protection locked="0"/>
    </xf>
    <xf numFmtId="0" fontId="5" fillId="14" borderId="10" xfId="1" applyFont="1" applyFill="1" applyBorder="1" applyProtection="1">
      <protection locked="0"/>
    </xf>
    <xf numFmtId="0" fontId="7" fillId="11" borderId="0" xfId="2" applyFill="1"/>
    <xf numFmtId="0" fontId="7" fillId="11" borderId="0" xfId="2" applyFill="1" applyBorder="1"/>
    <xf numFmtId="0" fontId="16" fillId="11" borderId="69" xfId="0" applyFont="1" applyFill="1" applyBorder="1"/>
    <xf numFmtId="0" fontId="13" fillId="11" borderId="70" xfId="0" applyFont="1" applyFill="1" applyBorder="1"/>
    <xf numFmtId="0" fontId="16" fillId="11" borderId="64" xfId="0" applyFont="1" applyFill="1" applyBorder="1"/>
    <xf numFmtId="0" fontId="13" fillId="11" borderId="72" xfId="0" applyFont="1" applyFill="1" applyBorder="1"/>
    <xf numFmtId="0" fontId="17" fillId="9" borderId="30" xfId="1" applyFont="1" applyFill="1" applyBorder="1"/>
    <xf numFmtId="0" fontId="4" fillId="9" borderId="30" xfId="1" applyFill="1" applyBorder="1"/>
    <xf numFmtId="0" fontId="24" fillId="9" borderId="30" xfId="1" applyFont="1" applyFill="1" applyBorder="1"/>
    <xf numFmtId="44" fontId="17" fillId="9" borderId="2" xfId="1" applyNumberFormat="1" applyFont="1" applyFill="1" applyBorder="1"/>
    <xf numFmtId="0" fontId="4" fillId="19" borderId="28" xfId="1" applyFill="1" applyBorder="1"/>
    <xf numFmtId="44" fontId="4" fillId="19" borderId="27" xfId="1" applyNumberFormat="1" applyFill="1" applyBorder="1"/>
    <xf numFmtId="44" fontId="4" fillId="19" borderId="58" xfId="1" applyNumberFormat="1" applyFill="1" applyBorder="1"/>
    <xf numFmtId="0" fontId="17" fillId="9" borderId="4" xfId="1" applyFont="1" applyFill="1" applyBorder="1"/>
    <xf numFmtId="1" fontId="17" fillId="0" borderId="4" xfId="1" applyNumberFormat="1" applyFont="1" applyBorder="1" applyAlignment="1" applyProtection="1">
      <alignment horizontal="center"/>
      <protection locked="0"/>
    </xf>
    <xf numFmtId="0" fontId="4" fillId="9" borderId="12" xfId="1" applyFill="1" applyBorder="1" applyAlignment="1" applyProtection="1">
      <alignment horizontal="center"/>
      <protection locked="0"/>
    </xf>
    <xf numFmtId="0" fontId="17" fillId="11" borderId="0" xfId="1" applyFont="1" applyFill="1"/>
    <xf numFmtId="1" fontId="17" fillId="12" borderId="4" xfId="1" applyNumberFormat="1" applyFont="1" applyFill="1" applyBorder="1" applyAlignment="1" applyProtection="1">
      <alignment horizontal="center"/>
      <protection locked="0"/>
    </xf>
    <xf numFmtId="0" fontId="17" fillId="12" borderId="62" xfId="1" applyFont="1" applyFill="1" applyBorder="1" applyProtection="1">
      <protection locked="0"/>
    </xf>
    <xf numFmtId="0" fontId="17" fillId="0" borderId="12" xfId="1" applyFont="1" applyBorder="1" applyProtection="1">
      <protection locked="0"/>
    </xf>
    <xf numFmtId="0" fontId="17" fillId="0" borderId="4" xfId="1" applyFont="1" applyBorder="1" applyProtection="1">
      <protection locked="0"/>
    </xf>
    <xf numFmtId="0" fontId="17" fillId="0" borderId="12" xfId="1" applyFont="1" applyBorder="1"/>
    <xf numFmtId="1" fontId="17" fillId="9" borderId="4" xfId="1" applyNumberFormat="1" applyFont="1" applyFill="1" applyBorder="1" applyAlignment="1" applyProtection="1">
      <alignment horizontal="center"/>
      <protection locked="0"/>
    </xf>
    <xf numFmtId="0" fontId="24" fillId="9" borderId="10" xfId="1" applyFont="1" applyFill="1" applyBorder="1"/>
    <xf numFmtId="0" fontId="17" fillId="9" borderId="12" xfId="1" applyFont="1" applyFill="1" applyBorder="1" applyProtection="1">
      <protection locked="0"/>
    </xf>
    <xf numFmtId="0" fontId="17" fillId="9" borderId="4" xfId="1" applyFont="1" applyFill="1" applyBorder="1" applyProtection="1">
      <protection locked="0"/>
    </xf>
    <xf numFmtId="0" fontId="17" fillId="0" borderId="24" xfId="1" applyFont="1" applyBorder="1"/>
    <xf numFmtId="0" fontId="24" fillId="14" borderId="8" xfId="1" applyFont="1" applyFill="1" applyBorder="1"/>
    <xf numFmtId="0" fontId="24" fillId="14" borderId="10" xfId="1" applyFont="1" applyFill="1" applyBorder="1"/>
    <xf numFmtId="0" fontId="19" fillId="11" borderId="0" xfId="4" applyFill="1"/>
    <xf numFmtId="0" fontId="4" fillId="0" borderId="4" xfId="1" applyBorder="1" applyAlignment="1" applyProtection="1">
      <alignment horizontal="right"/>
      <protection locked="0"/>
    </xf>
    <xf numFmtId="0" fontId="4" fillId="12" borderId="74" xfId="1" applyFill="1" applyBorder="1" applyProtection="1">
      <protection locked="0"/>
    </xf>
    <xf numFmtId="43" fontId="29" fillId="9" borderId="3" xfId="1" applyNumberFormat="1" applyFont="1" applyFill="1" applyBorder="1" applyProtection="1">
      <protection locked="0"/>
    </xf>
    <xf numFmtId="0" fontId="4" fillId="12" borderId="30" xfId="1" applyFill="1" applyBorder="1" applyProtection="1">
      <protection locked="0"/>
    </xf>
    <xf numFmtId="1" fontId="5" fillId="9" borderId="3" xfId="1" applyNumberFormat="1" applyFont="1" applyFill="1" applyBorder="1" applyAlignment="1" applyProtection="1">
      <alignment horizontal="center"/>
      <protection locked="0"/>
    </xf>
    <xf numFmtId="44" fontId="5" fillId="9" borderId="2" xfId="1" applyNumberFormat="1" applyFont="1" applyFill="1" applyBorder="1"/>
    <xf numFmtId="1" fontId="17" fillId="9" borderId="3" xfId="1" applyNumberFormat="1" applyFont="1" applyFill="1" applyBorder="1" applyAlignment="1" applyProtection="1">
      <alignment horizontal="center"/>
      <protection locked="0"/>
    </xf>
    <xf numFmtId="43" fontId="17" fillId="12" borderId="3" xfId="1" applyNumberFormat="1" applyFont="1" applyFill="1" applyBorder="1" applyProtection="1">
      <protection locked="0"/>
    </xf>
    <xf numFmtId="0" fontId="17" fillId="0" borderId="4" xfId="1" applyFont="1" applyBorder="1" applyAlignment="1">
      <alignment horizontal="center"/>
    </xf>
    <xf numFmtId="0" fontId="17" fillId="0" borderId="29" xfId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44" fontId="17" fillId="0" borderId="1" xfId="5" applyFont="1" applyBorder="1" applyAlignment="1">
      <alignment horizontal="center"/>
    </xf>
    <xf numFmtId="44" fontId="17" fillId="0" borderId="3" xfId="5" applyFont="1" applyBorder="1" applyAlignment="1">
      <alignment horizontal="center"/>
    </xf>
    <xf numFmtId="0" fontId="17" fillId="0" borderId="1" xfId="1" applyFont="1" applyBorder="1" applyAlignment="1">
      <alignment horizontal="center"/>
    </xf>
    <xf numFmtId="1" fontId="17" fillId="12" borderId="3" xfId="1" applyNumberFormat="1" applyFont="1" applyFill="1" applyBorder="1" applyAlignment="1" applyProtection="1">
      <alignment horizontal="center"/>
      <protection locked="0"/>
    </xf>
    <xf numFmtId="44" fontId="17" fillId="13" borderId="2" xfId="1" applyNumberFormat="1" applyFont="1" applyFill="1" applyBorder="1"/>
    <xf numFmtId="44" fontId="17" fillId="19" borderId="2" xfId="1" applyNumberFormat="1" applyFont="1" applyFill="1" applyBorder="1"/>
    <xf numFmtId="43" fontId="24" fillId="9" borderId="3" xfId="1" applyNumberFormat="1" applyFont="1" applyFill="1" applyBorder="1" applyProtection="1">
      <protection locked="0"/>
    </xf>
    <xf numFmtId="0" fontId="4" fillId="13" borderId="0" xfId="1" applyFill="1"/>
    <xf numFmtId="1" fontId="24" fillId="9" borderId="3" xfId="1" applyNumberFormat="1" applyFont="1" applyFill="1" applyBorder="1" applyAlignment="1" applyProtection="1">
      <alignment horizontal="center"/>
      <protection locked="0"/>
    </xf>
    <xf numFmtId="44" fontId="24" fillId="9" borderId="2" xfId="1" applyNumberFormat="1" applyFont="1" applyFill="1" applyBorder="1"/>
    <xf numFmtId="0" fontId="24" fillId="9" borderId="3" xfId="1" applyFont="1" applyFill="1" applyBorder="1"/>
    <xf numFmtId="0" fontId="4" fillId="12" borderId="4" xfId="1" applyFill="1" applyBorder="1"/>
    <xf numFmtId="0" fontId="4" fillId="12" borderId="30" xfId="1" applyFill="1" applyBorder="1"/>
    <xf numFmtId="0" fontId="17" fillId="12" borderId="4" xfId="1" applyFont="1" applyFill="1" applyBorder="1"/>
    <xf numFmtId="0" fontId="4" fillId="21" borderId="0" xfId="1" applyFill="1"/>
    <xf numFmtId="3" fontId="4" fillId="21" borderId="4" xfId="1" applyNumberFormat="1" applyFill="1" applyBorder="1"/>
    <xf numFmtId="44" fontId="4" fillId="21" borderId="4" xfId="1" applyNumberFormat="1" applyFill="1" applyBorder="1"/>
    <xf numFmtId="44" fontId="17" fillId="21" borderId="4" xfId="1" applyNumberFormat="1" applyFont="1" applyFill="1" applyBorder="1"/>
    <xf numFmtId="44" fontId="4" fillId="21" borderId="13" xfId="1" applyNumberFormat="1" applyFill="1" applyBorder="1"/>
    <xf numFmtId="44" fontId="17" fillId="21" borderId="13" xfId="1" applyNumberFormat="1" applyFont="1" applyFill="1" applyBorder="1"/>
    <xf numFmtId="44" fontId="4" fillId="21" borderId="73" xfId="1" applyNumberFormat="1" applyFill="1" applyBorder="1"/>
    <xf numFmtId="0" fontId="17" fillId="0" borderId="10" xfId="1" applyFont="1" applyBorder="1"/>
    <xf numFmtId="0" fontId="4" fillId="13" borderId="1" xfId="1" applyFill="1" applyBorder="1" applyAlignment="1" applyProtection="1">
      <alignment horizontal="center"/>
      <protection locked="0"/>
    </xf>
    <xf numFmtId="0" fontId="4" fillId="13" borderId="4" xfId="1" applyFill="1" applyBorder="1" applyProtection="1">
      <protection locked="0"/>
    </xf>
    <xf numFmtId="0" fontId="4" fillId="13" borderId="7" xfId="1" applyFill="1" applyBorder="1" applyProtection="1">
      <protection locked="0"/>
    </xf>
    <xf numFmtId="0" fontId="4" fillId="13" borderId="6" xfId="1" applyFill="1" applyBorder="1" applyProtection="1">
      <protection locked="0"/>
    </xf>
    <xf numFmtId="0" fontId="4" fillId="13" borderId="12" xfId="1" applyFill="1" applyBorder="1" applyProtection="1">
      <protection locked="0"/>
    </xf>
    <xf numFmtId="0" fontId="4" fillId="13" borderId="15" xfId="1" applyFill="1" applyBorder="1" applyAlignment="1" applyProtection="1">
      <alignment horizontal="center"/>
      <protection locked="0"/>
    </xf>
    <xf numFmtId="0" fontId="4" fillId="13" borderId="12" xfId="1" applyFill="1" applyBorder="1" applyAlignment="1" applyProtection="1">
      <alignment horizontal="center"/>
      <protection locked="0"/>
    </xf>
    <xf numFmtId="0" fontId="4" fillId="13" borderId="10" xfId="1" applyFill="1" applyBorder="1" applyProtection="1">
      <protection locked="0"/>
    </xf>
    <xf numFmtId="0" fontId="4" fillId="13" borderId="4" xfId="1" quotePrefix="1" applyFill="1" applyBorder="1" applyProtection="1">
      <protection locked="0"/>
    </xf>
    <xf numFmtId="0" fontId="4" fillId="13" borderId="0" xfId="1" applyFill="1" applyAlignment="1" applyProtection="1">
      <alignment horizontal="center"/>
      <protection locked="0"/>
    </xf>
    <xf numFmtId="0" fontId="4" fillId="13" borderId="0" xfId="1" applyFill="1" applyProtection="1">
      <protection locked="0"/>
    </xf>
    <xf numFmtId="0" fontId="17" fillId="13" borderId="29" xfId="1" applyFont="1" applyFill="1" applyBorder="1" applyAlignment="1" applyProtection="1">
      <alignment horizontal="center"/>
      <protection locked="0"/>
    </xf>
    <xf numFmtId="0" fontId="17" fillId="13" borderId="3" xfId="1" applyFont="1" applyFill="1" applyBorder="1" applyAlignment="1" applyProtection="1">
      <alignment horizontal="center"/>
      <protection locked="0"/>
    </xf>
    <xf numFmtId="44" fontId="4" fillId="13" borderId="1" xfId="5" applyFont="1" applyFill="1" applyBorder="1" applyAlignment="1" applyProtection="1">
      <alignment horizontal="center"/>
      <protection locked="0"/>
    </xf>
    <xf numFmtId="44" fontId="4" fillId="13" borderId="3" xfId="5" applyFont="1" applyFill="1" applyBorder="1" applyAlignment="1" applyProtection="1">
      <alignment horizontal="center"/>
      <protection locked="0"/>
    </xf>
    <xf numFmtId="0" fontId="4" fillId="13" borderId="3" xfId="1" applyFill="1" applyBorder="1" applyAlignment="1" applyProtection="1">
      <alignment horizontal="center"/>
      <protection locked="0"/>
    </xf>
    <xf numFmtId="0" fontId="4" fillId="13" borderId="29" xfId="1" applyFill="1" applyBorder="1" applyAlignment="1" applyProtection="1">
      <alignment horizontal="center"/>
      <protection locked="0"/>
    </xf>
    <xf numFmtId="0" fontId="4" fillId="13" borderId="10" xfId="1" applyFill="1" applyBorder="1" applyAlignment="1" applyProtection="1">
      <alignment horizontal="center"/>
      <protection locked="0"/>
    </xf>
    <xf numFmtId="0" fontId="4" fillId="13" borderId="15" xfId="1" applyFill="1" applyBorder="1" applyProtection="1">
      <protection locked="0"/>
    </xf>
    <xf numFmtId="0" fontId="4" fillId="13" borderId="24" xfId="1" applyFill="1" applyBorder="1" applyAlignment="1" applyProtection="1">
      <alignment horizontal="center"/>
      <protection locked="0"/>
    </xf>
    <xf numFmtId="0" fontId="17" fillId="12" borderId="50" xfId="1" applyFont="1" applyFill="1" applyBorder="1" applyProtection="1">
      <protection locked="0"/>
    </xf>
    <xf numFmtId="0" fontId="4" fillId="0" borderId="4" xfId="1" applyBorder="1" applyAlignment="1" applyProtection="1">
      <alignment wrapText="1"/>
      <protection locked="0"/>
    </xf>
    <xf numFmtId="0" fontId="4" fillId="0" borderId="4" xfId="1" applyBorder="1" applyAlignment="1" applyProtection="1">
      <alignment vertical="top" wrapText="1"/>
      <protection locked="0"/>
    </xf>
    <xf numFmtId="0" fontId="17" fillId="0" borderId="7" xfId="1" applyFont="1" applyBorder="1"/>
    <xf numFmtId="0" fontId="17" fillId="0" borderId="6" xfId="1" applyFont="1" applyBorder="1"/>
    <xf numFmtId="0" fontId="28" fillId="11" borderId="22" xfId="0" applyFont="1" applyFill="1" applyBorder="1"/>
    <xf numFmtId="0" fontId="13" fillId="11" borderId="65" xfId="0" applyFont="1" applyFill="1" applyBorder="1"/>
    <xf numFmtId="0" fontId="17" fillId="10" borderId="0" xfId="1" applyFont="1" applyFill="1"/>
    <xf numFmtId="0" fontId="17" fillId="0" borderId="0" xfId="1" applyFont="1" applyProtection="1">
      <protection locked="0"/>
    </xf>
    <xf numFmtId="1" fontId="17" fillId="11" borderId="0" xfId="1" applyNumberFormat="1" applyFont="1" applyFill="1" applyAlignment="1">
      <alignment horizontal="center"/>
    </xf>
    <xf numFmtId="0" fontId="24" fillId="14" borderId="2" xfId="1" applyFont="1" applyFill="1" applyBorder="1"/>
    <xf numFmtId="0" fontId="24" fillId="9" borderId="4" xfId="1" applyFont="1" applyFill="1" applyBorder="1"/>
    <xf numFmtId="1" fontId="24" fillId="9" borderId="4" xfId="1" applyNumberFormat="1" applyFont="1" applyFill="1" applyBorder="1" applyAlignment="1">
      <alignment horizontal="center"/>
    </xf>
    <xf numFmtId="0" fontId="24" fillId="14" borderId="3" xfId="1" applyFont="1" applyFill="1" applyBorder="1"/>
    <xf numFmtId="0" fontId="17" fillId="9" borderId="2" xfId="1" applyFont="1" applyFill="1" applyBorder="1"/>
    <xf numFmtId="3" fontId="17" fillId="9" borderId="4" xfId="1" applyNumberFormat="1" applyFont="1" applyFill="1" applyBorder="1"/>
    <xf numFmtId="1" fontId="17" fillId="8" borderId="66" xfId="1" applyNumberFormat="1" applyFont="1" applyFill="1" applyBorder="1" applyAlignment="1">
      <alignment horizontal="center"/>
    </xf>
    <xf numFmtId="0" fontId="17" fillId="8" borderId="59" xfId="1" applyFont="1" applyFill="1" applyBorder="1"/>
    <xf numFmtId="3" fontId="17" fillId="8" borderId="17" xfId="1" applyNumberFormat="1" applyFont="1" applyFill="1" applyBorder="1"/>
    <xf numFmtId="3" fontId="17" fillId="8" borderId="11" xfId="1" applyNumberFormat="1" applyFont="1" applyFill="1" applyBorder="1"/>
    <xf numFmtId="3" fontId="17" fillId="5" borderId="4" xfId="1" applyNumberFormat="1" applyFont="1" applyFill="1" applyBorder="1"/>
    <xf numFmtId="0" fontId="30" fillId="9" borderId="10" xfId="2" applyFont="1" applyFill="1" applyBorder="1"/>
    <xf numFmtId="0" fontId="24" fillId="3" borderId="12" xfId="1" applyFont="1" applyFill="1" applyBorder="1"/>
    <xf numFmtId="1" fontId="17" fillId="9" borderId="18" xfId="1" applyNumberFormat="1" applyFont="1" applyFill="1" applyBorder="1" applyAlignment="1">
      <alignment horizontal="center"/>
    </xf>
    <xf numFmtId="0" fontId="24" fillId="3" borderId="51" xfId="1" applyFont="1" applyFill="1" applyBorder="1"/>
    <xf numFmtId="0" fontId="17" fillId="9" borderId="1" xfId="1" applyFont="1" applyFill="1" applyBorder="1"/>
    <xf numFmtId="0" fontId="17" fillId="9" borderId="12" xfId="1" applyFont="1" applyFill="1" applyBorder="1"/>
    <xf numFmtId="0" fontId="17" fillId="9" borderId="7" xfId="1" applyFont="1" applyFill="1" applyBorder="1"/>
    <xf numFmtId="0" fontId="17" fillId="0" borderId="1" xfId="1" applyFont="1" applyBorder="1"/>
    <xf numFmtId="0" fontId="17" fillId="12" borderId="63" xfId="1" applyFont="1" applyFill="1" applyBorder="1" applyProtection="1">
      <protection locked="0"/>
    </xf>
    <xf numFmtId="0" fontId="17" fillId="0" borderId="15" xfId="1" applyFont="1" applyBorder="1" applyProtection="1">
      <protection locked="0"/>
    </xf>
    <xf numFmtId="0" fontId="17" fillId="12" borderId="2" xfId="1" applyFont="1" applyFill="1" applyBorder="1" applyProtection="1">
      <protection locked="0"/>
    </xf>
    <xf numFmtId="0" fontId="17" fillId="12" borderId="67" xfId="1" applyFont="1" applyFill="1" applyBorder="1" applyProtection="1">
      <protection locked="0"/>
    </xf>
    <xf numFmtId="0" fontId="3" fillId="11" borderId="30" xfId="0" applyFont="1" applyFill="1" applyBorder="1" applyAlignment="1">
      <alignment vertical="center" wrapText="1"/>
    </xf>
    <xf numFmtId="0" fontId="13" fillId="11" borderId="71" xfId="0" applyFont="1" applyFill="1" applyBorder="1" applyAlignment="1">
      <alignment vertical="center" wrapText="1"/>
    </xf>
    <xf numFmtId="0" fontId="4" fillId="12" borderId="77" xfId="1" applyFill="1" applyBorder="1" applyProtection="1">
      <protection locked="0"/>
    </xf>
    <xf numFmtId="0" fontId="4" fillId="12" borderId="78" xfId="1" applyFill="1" applyBorder="1" applyProtection="1">
      <protection locked="0"/>
    </xf>
    <xf numFmtId="0" fontId="2" fillId="11" borderId="0" xfId="1" applyFont="1" applyFill="1"/>
    <xf numFmtId="166" fontId="4" fillId="8" borderId="17" xfId="1" applyNumberFormat="1" applyFill="1" applyBorder="1"/>
    <xf numFmtId="166" fontId="4" fillId="8" borderId="66" xfId="1" applyNumberFormat="1" applyFill="1" applyBorder="1" applyAlignment="1">
      <alignment horizontal="center"/>
    </xf>
    <xf numFmtId="166" fontId="4" fillId="8" borderId="59" xfId="1" applyNumberFormat="1" applyFill="1" applyBorder="1"/>
    <xf numFmtId="166" fontId="4" fillId="8" borderId="11" xfId="1" applyNumberFormat="1" applyFill="1" applyBorder="1"/>
    <xf numFmtId="166" fontId="4" fillId="5" borderId="4" xfId="1" applyNumberFormat="1" applyFill="1" applyBorder="1"/>
    <xf numFmtId="166" fontId="12" fillId="7" borderId="14" xfId="1" applyNumberFormat="1" applyFont="1" applyFill="1" applyBorder="1"/>
    <xf numFmtId="166" fontId="12" fillId="15" borderId="23" xfId="0" applyNumberFormat="1" applyFont="1" applyFill="1" applyBorder="1"/>
    <xf numFmtId="166" fontId="12" fillId="5" borderId="5" xfId="1" applyNumberFormat="1" applyFont="1" applyFill="1" applyBorder="1"/>
    <xf numFmtId="167" fontId="2" fillId="13" borderId="22" xfId="0" applyNumberFormat="1" applyFont="1" applyFill="1" applyBorder="1"/>
    <xf numFmtId="167" fontId="0" fillId="13" borderId="22" xfId="0" applyNumberFormat="1" applyFill="1" applyBorder="1"/>
    <xf numFmtId="167" fontId="3" fillId="13" borderId="22" xfId="1" applyNumberFormat="1" applyFont="1" applyFill="1" applyBorder="1"/>
    <xf numFmtId="167" fontId="0" fillId="13" borderId="64" xfId="0" applyNumberFormat="1" applyFill="1" applyBorder="1"/>
    <xf numFmtId="167" fontId="0" fillId="13" borderId="65" xfId="0" applyNumberFormat="1" applyFill="1" applyBorder="1"/>
    <xf numFmtId="167" fontId="2" fillId="13" borderId="65" xfId="0" applyNumberFormat="1" applyFont="1" applyFill="1" applyBorder="1"/>
    <xf numFmtId="167" fontId="3" fillId="13" borderId="65" xfId="1" applyNumberFormat="1" applyFont="1" applyFill="1" applyBorder="1"/>
    <xf numFmtId="1" fontId="4" fillId="12" borderId="3" xfId="1" applyNumberFormat="1" applyFill="1" applyBorder="1" applyAlignment="1" applyProtection="1">
      <alignment horizontal="center" vertical="center"/>
      <protection locked="0"/>
    </xf>
    <xf numFmtId="1" fontId="4" fillId="0" borderId="0" xfId="1" applyNumberFormat="1" applyAlignment="1">
      <alignment horizontal="center"/>
    </xf>
    <xf numFmtId="0" fontId="5" fillId="9" borderId="0" xfId="1" applyFont="1" applyFill="1"/>
    <xf numFmtId="3" fontId="4" fillId="5" borderId="11" xfId="1" applyNumberFormat="1" applyFill="1" applyBorder="1"/>
    <xf numFmtId="1" fontId="31" fillId="9" borderId="4" xfId="1" applyNumberFormat="1" applyFont="1" applyFill="1" applyBorder="1" applyAlignment="1" applyProtection="1">
      <alignment horizontal="center"/>
      <protection locked="0"/>
    </xf>
    <xf numFmtId="0" fontId="31" fillId="9" borderId="1" xfId="1" applyFont="1" applyFill="1" applyBorder="1"/>
    <xf numFmtId="0" fontId="31" fillId="9" borderId="4" xfId="1" applyFont="1" applyFill="1" applyBorder="1"/>
    <xf numFmtId="0" fontId="31" fillId="9" borderId="7" xfId="1" applyFont="1" applyFill="1" applyBorder="1"/>
    <xf numFmtId="0" fontId="31" fillId="9" borderId="6" xfId="1" applyFont="1" applyFill="1" applyBorder="1"/>
    <xf numFmtId="0" fontId="31" fillId="9" borderId="12" xfId="1" applyFont="1" applyFill="1" applyBorder="1"/>
    <xf numFmtId="1" fontId="32" fillId="9" borderId="4" xfId="1" applyNumberFormat="1" applyFont="1" applyFill="1" applyBorder="1" applyAlignment="1" applyProtection="1">
      <alignment horizontal="center"/>
      <protection locked="0"/>
    </xf>
    <xf numFmtId="0" fontId="32" fillId="9" borderId="1" xfId="1" applyFont="1" applyFill="1" applyBorder="1"/>
    <xf numFmtId="0" fontId="32" fillId="9" borderId="4" xfId="1" applyFont="1" applyFill="1" applyBorder="1"/>
    <xf numFmtId="0" fontId="32" fillId="9" borderId="7" xfId="1" applyFont="1" applyFill="1" applyBorder="1"/>
    <xf numFmtId="0" fontId="32" fillId="9" borderId="6" xfId="1" applyFont="1" applyFill="1" applyBorder="1"/>
    <xf numFmtId="0" fontId="32" fillId="9" borderId="12" xfId="1" applyFont="1" applyFill="1" applyBorder="1"/>
    <xf numFmtId="0" fontId="5" fillId="9" borderId="16" xfId="1" applyFont="1" applyFill="1" applyBorder="1"/>
    <xf numFmtId="1" fontId="4" fillId="12" borderId="12" xfId="1" applyNumberFormat="1" applyFill="1" applyBorder="1" applyAlignment="1" applyProtection="1">
      <alignment horizontal="center"/>
      <protection locked="0"/>
    </xf>
    <xf numFmtId="0" fontId="16" fillId="0" borderId="0" xfId="1" applyFont="1"/>
    <xf numFmtId="0" fontId="3" fillId="0" borderId="0" xfId="1" applyFont="1"/>
    <xf numFmtId="166" fontId="3" fillId="0" borderId="0" xfId="1" applyNumberFormat="1" applyFont="1"/>
    <xf numFmtId="0" fontId="12" fillId="0" borderId="0" xfId="1" applyFont="1"/>
    <xf numFmtId="0" fontId="2" fillId="0" borderId="0" xfId="0" applyFont="1"/>
    <xf numFmtId="0" fontId="4" fillId="0" borderId="19" xfId="1" applyBorder="1" applyProtection="1">
      <protection locked="0"/>
    </xf>
    <xf numFmtId="0" fontId="4" fillId="0" borderId="13" xfId="1" applyBorder="1" applyProtection="1">
      <protection locked="0"/>
    </xf>
    <xf numFmtId="0" fontId="4" fillId="0" borderId="18" xfId="1" applyBorder="1" applyProtection="1">
      <protection locked="0"/>
    </xf>
    <xf numFmtId="1" fontId="17" fillId="0" borderId="0" xfId="1" applyNumberFormat="1" applyFont="1" applyAlignment="1">
      <alignment horizontal="center"/>
    </xf>
    <xf numFmtId="0" fontId="4" fillId="9" borderId="1" xfId="1" applyFill="1" applyBorder="1" applyAlignment="1">
      <alignment horizontal="center"/>
    </xf>
    <xf numFmtId="0" fontId="4" fillId="9" borderId="3" xfId="1" applyFill="1" applyBorder="1" applyAlignment="1">
      <alignment horizontal="center"/>
    </xf>
    <xf numFmtId="44" fontId="4" fillId="9" borderId="1" xfId="5" applyFont="1" applyFill="1" applyBorder="1" applyAlignment="1">
      <alignment horizontal="center"/>
    </xf>
    <xf numFmtId="44" fontId="4" fillId="9" borderId="3" xfId="5" applyFont="1" applyFill="1" applyBorder="1" applyAlignment="1">
      <alignment horizontal="center"/>
    </xf>
    <xf numFmtId="0" fontId="4" fillId="9" borderId="10" xfId="1" applyFill="1" applyBorder="1"/>
    <xf numFmtId="0" fontId="4" fillId="9" borderId="6" xfId="1" applyFill="1" applyBorder="1"/>
    <xf numFmtId="43" fontId="4" fillId="9" borderId="3" xfId="1" applyNumberFormat="1" applyFill="1" applyBorder="1" applyProtection="1">
      <protection locked="0"/>
    </xf>
    <xf numFmtId="43" fontId="17" fillId="9" borderId="3" xfId="1" applyNumberFormat="1" applyFont="1" applyFill="1" applyBorder="1" applyProtection="1">
      <protection locked="0"/>
    </xf>
    <xf numFmtId="3" fontId="17" fillId="9" borderId="17" xfId="1" applyNumberFormat="1" applyFont="1" applyFill="1" applyBorder="1"/>
    <xf numFmtId="0" fontId="0" fillId="0" borderId="0" xfId="0" quotePrefix="1"/>
    <xf numFmtId="0" fontId="33" fillId="9" borderId="24" xfId="0" applyFont="1" applyFill="1" applyBorder="1"/>
    <xf numFmtId="0" fontId="33" fillId="9" borderId="18" xfId="0" applyFont="1" applyFill="1" applyBorder="1"/>
    <xf numFmtId="0" fontId="33" fillId="9" borderId="61" xfId="0" applyFont="1" applyFill="1" applyBorder="1"/>
    <xf numFmtId="0" fontId="33" fillId="0" borderId="0" xfId="0" applyFont="1"/>
    <xf numFmtId="3" fontId="4" fillId="5" borderId="17" xfId="1" applyNumberFormat="1" applyFill="1" applyBorder="1"/>
    <xf numFmtId="0" fontId="19" fillId="0" borderId="0" xfId="4"/>
    <xf numFmtId="0" fontId="21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4" fillId="9" borderId="1" xfId="1" applyFill="1" applyBorder="1" applyAlignment="1">
      <alignment horizontal="center"/>
    </xf>
    <xf numFmtId="0" fontId="4" fillId="9" borderId="3" xfId="1" applyFill="1" applyBorder="1" applyAlignment="1">
      <alignment horizontal="center"/>
    </xf>
    <xf numFmtId="44" fontId="4" fillId="9" borderId="1" xfId="5" applyFont="1" applyFill="1" applyBorder="1" applyAlignment="1">
      <alignment horizontal="center"/>
    </xf>
    <xf numFmtId="44" fontId="4" fillId="9" borderId="3" xfId="5" applyFont="1" applyFill="1" applyBorder="1" applyAlignment="1">
      <alignment horizontal="center"/>
    </xf>
    <xf numFmtId="0" fontId="4" fillId="9" borderId="4" xfId="1" applyFill="1" applyBorder="1" applyAlignment="1">
      <alignment horizontal="center"/>
    </xf>
    <xf numFmtId="0" fontId="5" fillId="3" borderId="4" xfId="1" applyFont="1" applyFill="1" applyBorder="1" applyAlignment="1">
      <alignment horizontal="left"/>
    </xf>
    <xf numFmtId="0" fontId="5" fillId="3" borderId="55" xfId="1" applyFont="1" applyFill="1" applyBorder="1" applyAlignment="1">
      <alignment horizontal="center"/>
    </xf>
    <xf numFmtId="0" fontId="5" fillId="3" borderId="54" xfId="1" applyFont="1" applyFill="1" applyBorder="1" applyAlignment="1">
      <alignment horizontal="center"/>
    </xf>
    <xf numFmtId="0" fontId="5" fillId="3" borderId="56" xfId="1" applyFont="1" applyFill="1" applyBorder="1" applyAlignment="1">
      <alignment horizontal="center"/>
    </xf>
    <xf numFmtId="0" fontId="5" fillId="3" borderId="53" xfId="1" applyFont="1" applyFill="1" applyBorder="1" applyAlignment="1">
      <alignment horizontal="center"/>
    </xf>
    <xf numFmtId="0" fontId="4" fillId="0" borderId="29" xfId="1" applyBorder="1" applyAlignment="1">
      <alignment horizontal="center"/>
    </xf>
    <xf numFmtId="0" fontId="4" fillId="0" borderId="3" xfId="1" applyBorder="1" applyAlignment="1">
      <alignment horizontal="center"/>
    </xf>
    <xf numFmtId="44" fontId="4" fillId="0" borderId="1" xfId="5" applyFont="1" applyFill="1" applyBorder="1" applyAlignment="1">
      <alignment horizontal="center"/>
    </xf>
    <xf numFmtId="44" fontId="4" fillId="0" borderId="3" xfId="5" applyFont="1" applyFill="1" applyBorder="1" applyAlignment="1">
      <alignment horizontal="center"/>
    </xf>
    <xf numFmtId="0" fontId="4" fillId="0" borderId="1" xfId="1" applyBorder="1" applyAlignment="1">
      <alignment horizontal="center"/>
    </xf>
    <xf numFmtId="0" fontId="4" fillId="0" borderId="4" xfId="1" applyBorder="1" applyAlignment="1">
      <alignment horizontal="center"/>
    </xf>
    <xf numFmtId="0" fontId="4" fillId="0" borderId="12" xfId="1" applyBorder="1" applyAlignment="1">
      <alignment horizontal="center"/>
    </xf>
    <xf numFmtId="0" fontId="4" fillId="0" borderId="15" xfId="1" applyBorder="1" applyAlignment="1">
      <alignment horizontal="center"/>
    </xf>
    <xf numFmtId="0" fontId="4" fillId="0" borderId="10" xfId="1" applyBorder="1" applyAlignment="1">
      <alignment horizontal="center"/>
    </xf>
    <xf numFmtId="0" fontId="4" fillId="9" borderId="29" xfId="1" applyFill="1" applyBorder="1" applyAlignment="1">
      <alignment horizontal="center"/>
    </xf>
    <xf numFmtId="0" fontId="17" fillId="0" borderId="29" xfId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44" fontId="17" fillId="0" borderId="1" xfId="5" applyFont="1" applyBorder="1" applyAlignment="1">
      <alignment horizontal="center"/>
    </xf>
    <xf numFmtId="44" fontId="17" fillId="0" borderId="3" xfId="5" applyFont="1" applyBorder="1" applyAlignment="1">
      <alignment horizontal="center"/>
    </xf>
    <xf numFmtId="0" fontId="17" fillId="0" borderId="1" xfId="1" applyFont="1" applyBorder="1" applyAlignment="1">
      <alignment horizontal="center"/>
    </xf>
    <xf numFmtId="0" fontId="17" fillId="0" borderId="4" xfId="1" applyFont="1" applyBorder="1" applyAlignment="1">
      <alignment horizontal="center"/>
    </xf>
    <xf numFmtId="0" fontId="17" fillId="9" borderId="29" xfId="1" applyFont="1" applyFill="1" applyBorder="1" applyAlignment="1">
      <alignment horizontal="center"/>
    </xf>
    <xf numFmtId="0" fontId="17" fillId="9" borderId="3" xfId="1" applyFont="1" applyFill="1" applyBorder="1" applyAlignment="1">
      <alignment horizontal="center"/>
    </xf>
    <xf numFmtId="44" fontId="17" fillId="9" borderId="1" xfId="5" applyFont="1" applyFill="1" applyBorder="1" applyAlignment="1">
      <alignment horizontal="center"/>
    </xf>
    <xf numFmtId="44" fontId="17" fillId="9" borderId="3" xfId="5" applyFont="1" applyFill="1" applyBorder="1" applyAlignment="1">
      <alignment horizontal="center"/>
    </xf>
    <xf numFmtId="0" fontId="17" fillId="9" borderId="1" xfId="1" applyFont="1" applyFill="1" applyBorder="1" applyAlignment="1">
      <alignment horizontal="center"/>
    </xf>
    <xf numFmtId="0" fontId="17" fillId="9" borderId="4" xfId="1" applyFont="1" applyFill="1" applyBorder="1" applyAlignment="1">
      <alignment horizontal="center"/>
    </xf>
    <xf numFmtId="0" fontId="17" fillId="0" borderId="12" xfId="1" applyFont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0" borderId="10" xfId="1" applyFont="1" applyBorder="1" applyAlignment="1">
      <alignment horizontal="center"/>
    </xf>
    <xf numFmtId="0" fontId="24" fillId="3" borderId="4" xfId="1" applyFont="1" applyFill="1" applyBorder="1" applyAlignment="1">
      <alignment horizontal="left"/>
    </xf>
    <xf numFmtId="0" fontId="24" fillId="3" borderId="55" xfId="1" applyFont="1" applyFill="1" applyBorder="1" applyAlignment="1">
      <alignment horizontal="center"/>
    </xf>
    <xf numFmtId="0" fontId="24" fillId="3" borderId="54" xfId="1" applyFont="1" applyFill="1" applyBorder="1" applyAlignment="1">
      <alignment horizontal="center"/>
    </xf>
    <xf numFmtId="0" fontId="24" fillId="3" borderId="56" xfId="1" applyFont="1" applyFill="1" applyBorder="1" applyAlignment="1">
      <alignment horizontal="center"/>
    </xf>
    <xf numFmtId="0" fontId="24" fillId="3" borderId="53" xfId="1" applyFont="1" applyFill="1" applyBorder="1" applyAlignment="1">
      <alignment horizontal="center"/>
    </xf>
    <xf numFmtId="0" fontId="17" fillId="0" borderId="62" xfId="1" applyFont="1" applyBorder="1" applyAlignment="1">
      <alignment horizontal="center"/>
    </xf>
    <xf numFmtId="0" fontId="17" fillId="0" borderId="68" xfId="1" applyFont="1" applyBorder="1" applyAlignment="1">
      <alignment horizontal="center"/>
    </xf>
    <xf numFmtId="0" fontId="4" fillId="0" borderId="68" xfId="1" applyBorder="1" applyAlignment="1">
      <alignment horizontal="center"/>
    </xf>
    <xf numFmtId="0" fontId="4" fillId="0" borderId="62" xfId="1" applyBorder="1" applyAlignment="1">
      <alignment horizontal="center"/>
    </xf>
    <xf numFmtId="0" fontId="4" fillId="11" borderId="26" xfId="1" applyFill="1" applyBorder="1" applyAlignment="1">
      <alignment horizontal="center"/>
    </xf>
    <xf numFmtId="0" fontId="4" fillId="11" borderId="0" xfId="1" applyFill="1" applyAlignment="1">
      <alignment horizontal="center"/>
    </xf>
    <xf numFmtId="0" fontId="4" fillId="0" borderId="0" xfId="1" applyAlignment="1">
      <alignment horizontal="center"/>
    </xf>
    <xf numFmtId="0" fontId="4" fillId="0" borderId="57" xfId="1" applyBorder="1" applyAlignment="1">
      <alignment horizontal="center"/>
    </xf>
    <xf numFmtId="44" fontId="4" fillId="0" borderId="1" xfId="5" applyFont="1" applyBorder="1" applyAlignment="1">
      <alignment horizontal="center"/>
    </xf>
    <xf numFmtId="44" fontId="4" fillId="0" borderId="3" xfId="5" applyFont="1" applyBorder="1" applyAlignment="1">
      <alignment horizontal="center"/>
    </xf>
    <xf numFmtId="3" fontId="4" fillId="0" borderId="1" xfId="1" applyNumberFormat="1" applyBorder="1" applyAlignment="1">
      <alignment horizontal="center"/>
    </xf>
    <xf numFmtId="0" fontId="4" fillId="0" borderId="12" xfId="1" applyBorder="1" applyAlignment="1">
      <alignment horizontal="left" wrapText="1"/>
    </xf>
    <xf numFmtId="0" fontId="4" fillId="0" borderId="10" xfId="1" applyBorder="1" applyAlignment="1">
      <alignment horizontal="left" wrapText="1"/>
    </xf>
    <xf numFmtId="44" fontId="4" fillId="0" borderId="1" xfId="5" applyFont="1" applyBorder="1" applyAlignment="1">
      <alignment horizontal="left"/>
    </xf>
    <xf numFmtId="44" fontId="4" fillId="0" borderId="3" xfId="5" applyFont="1" applyBorder="1" applyAlignment="1">
      <alignment horizontal="left"/>
    </xf>
    <xf numFmtId="0" fontId="4" fillId="0" borderId="12" xfId="1" applyBorder="1" applyAlignment="1">
      <alignment horizontal="left"/>
    </xf>
    <xf numFmtId="0" fontId="4" fillId="0" borderId="10" xfId="1" applyBorder="1" applyAlignment="1">
      <alignment horizontal="left"/>
    </xf>
    <xf numFmtId="0" fontId="4" fillId="0" borderId="12" xfId="1" applyBorder="1" applyAlignment="1">
      <alignment wrapText="1"/>
    </xf>
    <xf numFmtId="0" fontId="4" fillId="0" borderId="10" xfId="1" applyBorder="1" applyAlignment="1">
      <alignment wrapText="1"/>
    </xf>
    <xf numFmtId="0" fontId="4" fillId="0" borderId="4" xfId="1" applyBorder="1" applyAlignment="1">
      <alignment horizontal="left" wrapText="1"/>
    </xf>
    <xf numFmtId="0" fontId="4" fillId="18" borderId="1" xfId="1" applyFill="1" applyBorder="1" applyAlignment="1">
      <alignment horizontal="center"/>
    </xf>
    <xf numFmtId="0" fontId="4" fillId="18" borderId="3" xfId="1" applyFill="1" applyBorder="1" applyAlignment="1">
      <alignment horizontal="center"/>
    </xf>
    <xf numFmtId="44" fontId="4" fillId="18" borderId="1" xfId="5" applyFont="1" applyFill="1" applyBorder="1" applyAlignment="1">
      <alignment horizontal="center"/>
    </xf>
    <xf numFmtId="44" fontId="4" fillId="18" borderId="3" xfId="5" applyFont="1" applyFill="1" applyBorder="1" applyAlignment="1">
      <alignment horizontal="center"/>
    </xf>
    <xf numFmtId="44" fontId="4" fillId="0" borderId="52" xfId="1" applyNumberFormat="1" applyBorder="1" applyAlignment="1">
      <alignment horizontal="center"/>
    </xf>
    <xf numFmtId="0" fontId="4" fillId="0" borderId="52" xfId="1" applyBorder="1" applyAlignment="1">
      <alignment horizontal="center"/>
    </xf>
    <xf numFmtId="3" fontId="4" fillId="0" borderId="3" xfId="1" applyNumberFormat="1" applyBorder="1" applyAlignment="1">
      <alignment horizontal="center"/>
    </xf>
    <xf numFmtId="0" fontId="4" fillId="9" borderId="12" xfId="1" applyFill="1" applyBorder="1" applyAlignment="1">
      <alignment wrapText="1"/>
    </xf>
    <xf numFmtId="0" fontId="4" fillId="9" borderId="10" xfId="1" applyFill="1" applyBorder="1" applyAlignment="1">
      <alignment wrapText="1"/>
    </xf>
    <xf numFmtId="0" fontId="4" fillId="0" borderId="4" xfId="1" applyBorder="1" applyAlignment="1" applyProtection="1">
      <alignment horizontal="left"/>
      <protection locked="0"/>
    </xf>
    <xf numFmtId="0" fontId="32" fillId="9" borderId="29" xfId="1" applyFont="1" applyFill="1" applyBorder="1" applyAlignment="1">
      <alignment horizontal="center"/>
    </xf>
    <xf numFmtId="0" fontId="32" fillId="9" borderId="3" xfId="1" applyFont="1" applyFill="1" applyBorder="1" applyAlignment="1">
      <alignment horizontal="center"/>
    </xf>
    <xf numFmtId="44" fontId="32" fillId="9" borderId="1" xfId="5" applyFont="1" applyFill="1" applyBorder="1" applyAlignment="1">
      <alignment horizontal="center"/>
    </xf>
    <xf numFmtId="44" fontId="32" fillId="9" borderId="3" xfId="5" applyFont="1" applyFill="1" applyBorder="1" applyAlignment="1">
      <alignment horizontal="center"/>
    </xf>
    <xf numFmtId="0" fontId="32" fillId="9" borderId="1" xfId="1" applyFont="1" applyFill="1" applyBorder="1" applyAlignment="1">
      <alignment horizontal="center"/>
    </xf>
    <xf numFmtId="0" fontId="32" fillId="9" borderId="4" xfId="1" applyFont="1" applyFill="1" applyBorder="1" applyAlignment="1">
      <alignment horizontal="center"/>
    </xf>
    <xf numFmtId="0" fontId="31" fillId="9" borderId="29" xfId="1" applyFont="1" applyFill="1" applyBorder="1" applyAlignment="1">
      <alignment horizontal="center"/>
    </xf>
    <xf numFmtId="0" fontId="31" fillId="9" borderId="3" xfId="1" applyFont="1" applyFill="1" applyBorder="1" applyAlignment="1">
      <alignment horizontal="center"/>
    </xf>
    <xf numFmtId="44" fontId="31" fillId="9" borderId="1" xfId="5" applyFont="1" applyFill="1" applyBorder="1" applyAlignment="1">
      <alignment horizontal="center"/>
    </xf>
    <xf numFmtId="44" fontId="31" fillId="9" borderId="3" xfId="5" applyFont="1" applyFill="1" applyBorder="1" applyAlignment="1">
      <alignment horizontal="center"/>
    </xf>
    <xf numFmtId="0" fontId="31" fillId="9" borderId="1" xfId="1" applyFont="1" applyFill="1" applyBorder="1" applyAlignment="1">
      <alignment horizontal="center"/>
    </xf>
    <xf numFmtId="0" fontId="31" fillId="9" borderId="4" xfId="1" applyFont="1" applyFill="1" applyBorder="1" applyAlignment="1">
      <alignment horizontal="center"/>
    </xf>
    <xf numFmtId="3" fontId="4" fillId="0" borderId="29" xfId="1" applyNumberFormat="1" applyBorder="1" applyAlignment="1">
      <alignment horizontal="center"/>
    </xf>
    <xf numFmtId="0" fontId="4" fillId="0" borderId="37" xfId="1" applyBorder="1" applyAlignment="1">
      <alignment horizontal="left"/>
    </xf>
    <xf numFmtId="0" fontId="4" fillId="0" borderId="29" xfId="1" applyBorder="1" applyAlignment="1">
      <alignment horizontal="left"/>
    </xf>
    <xf numFmtId="0" fontId="4" fillId="0" borderId="3" xfId="1" applyBorder="1" applyAlignment="1">
      <alignment horizontal="left"/>
    </xf>
    <xf numFmtId="0" fontId="4" fillId="0" borderId="33" xfId="1" applyBorder="1" applyAlignment="1">
      <alignment horizontal="left"/>
    </xf>
    <xf numFmtId="0" fontId="4" fillId="0" borderId="2" xfId="1" applyBorder="1" applyAlignment="1">
      <alignment horizontal="left"/>
    </xf>
    <xf numFmtId="0" fontId="4" fillId="0" borderId="34" xfId="1" applyBorder="1" applyAlignment="1">
      <alignment horizontal="left"/>
    </xf>
    <xf numFmtId="0" fontId="4" fillId="0" borderId="37" xfId="1" applyBorder="1" applyAlignment="1">
      <alignment horizontal="center"/>
    </xf>
    <xf numFmtId="0" fontId="4" fillId="0" borderId="38" xfId="1" applyBorder="1" applyAlignment="1">
      <alignment horizontal="center"/>
    </xf>
    <xf numFmtId="0" fontId="4" fillId="0" borderId="44" xfId="1" applyBorder="1" applyAlignment="1">
      <alignment horizontal="center"/>
    </xf>
    <xf numFmtId="0" fontId="4" fillId="0" borderId="9" xfId="1" applyBorder="1" applyAlignment="1">
      <alignment horizontal="center"/>
    </xf>
    <xf numFmtId="0" fontId="4" fillId="0" borderId="2" xfId="1" applyBorder="1" applyAlignment="1">
      <alignment horizontal="center"/>
    </xf>
    <xf numFmtId="0" fontId="4" fillId="0" borderId="34" xfId="1" applyBorder="1" applyAlignment="1">
      <alignment horizontal="center"/>
    </xf>
    <xf numFmtId="0" fontId="4" fillId="0" borderId="33" xfId="1" applyBorder="1" applyAlignment="1">
      <alignment horizontal="center"/>
    </xf>
    <xf numFmtId="0" fontId="4" fillId="0" borderId="35" xfId="1" applyBorder="1" applyAlignment="1">
      <alignment horizontal="left"/>
    </xf>
    <xf numFmtId="0" fontId="4" fillId="0" borderId="36" xfId="1" applyBorder="1" applyAlignment="1">
      <alignment horizontal="left"/>
    </xf>
    <xf numFmtId="0" fontId="4" fillId="0" borderId="48" xfId="1" applyBorder="1" applyAlignment="1">
      <alignment horizontal="left"/>
    </xf>
    <xf numFmtId="0" fontId="4" fillId="0" borderId="31" xfId="1" applyBorder="1" applyAlignment="1">
      <alignment horizontal="left"/>
    </xf>
    <xf numFmtId="0" fontId="4" fillId="0" borderId="32" xfId="1" applyBorder="1" applyAlignment="1">
      <alignment horizontal="left"/>
    </xf>
    <xf numFmtId="0" fontId="4" fillId="0" borderId="42" xfId="1" applyBorder="1" applyAlignment="1">
      <alignment horizontal="left"/>
    </xf>
    <xf numFmtId="0" fontId="4" fillId="0" borderId="43" xfId="1" applyBorder="1" applyAlignment="1">
      <alignment horizontal="left"/>
    </xf>
    <xf numFmtId="0" fontId="4" fillId="0" borderId="38" xfId="1" applyBorder="1" applyAlignment="1">
      <alignment horizontal="left"/>
    </xf>
    <xf numFmtId="0" fontId="4" fillId="0" borderId="45" xfId="1" applyBorder="1" applyAlignment="1">
      <alignment horizontal="left"/>
    </xf>
    <xf numFmtId="0" fontId="4" fillId="0" borderId="46" xfId="1" applyBorder="1" applyAlignment="1">
      <alignment horizontal="left"/>
    </xf>
    <xf numFmtId="0" fontId="4" fillId="0" borderId="47" xfId="1" applyBorder="1" applyAlignment="1">
      <alignment horizontal="left"/>
    </xf>
    <xf numFmtId="0" fontId="4" fillId="0" borderId="39" xfId="1" applyBorder="1" applyAlignment="1">
      <alignment horizontal="left"/>
    </xf>
    <xf numFmtId="0" fontId="4" fillId="0" borderId="40" xfId="1" applyBorder="1" applyAlignment="1">
      <alignment horizontal="left"/>
    </xf>
    <xf numFmtId="0" fontId="4" fillId="0" borderId="41" xfId="1" applyBorder="1" applyAlignment="1">
      <alignment horizontal="left"/>
    </xf>
    <xf numFmtId="0" fontId="34" fillId="0" borderId="4" xfId="1" applyFont="1" applyBorder="1" applyAlignment="1">
      <alignment horizontal="center"/>
    </xf>
    <xf numFmtId="0" fontId="4" fillId="0" borderId="1" xfId="1" quotePrefix="1" applyBorder="1" applyAlignment="1">
      <alignment horizontal="center"/>
    </xf>
    <xf numFmtId="44" fontId="4" fillId="13" borderId="1" xfId="5" applyFont="1" applyFill="1" applyBorder="1" applyAlignment="1" applyProtection="1">
      <alignment horizontal="center"/>
      <protection locked="0"/>
    </xf>
    <xf numFmtId="44" fontId="4" fillId="13" borderId="3" xfId="5" applyFont="1" applyFill="1" applyBorder="1" applyAlignment="1" applyProtection="1">
      <alignment horizontal="center"/>
      <protection locked="0"/>
    </xf>
    <xf numFmtId="0" fontId="4" fillId="13" borderId="1" xfId="1" applyFill="1" applyBorder="1" applyAlignment="1" applyProtection="1">
      <alignment horizontal="center"/>
      <protection locked="0"/>
    </xf>
    <xf numFmtId="0" fontId="4" fillId="13" borderId="62" xfId="1" applyFill="1" applyBorder="1" applyAlignment="1" applyProtection="1">
      <alignment horizontal="center"/>
      <protection locked="0"/>
    </xf>
    <xf numFmtId="0" fontId="4" fillId="13" borderId="3" xfId="1" applyFill="1" applyBorder="1" applyAlignment="1" applyProtection="1">
      <alignment horizontal="center"/>
      <protection locked="0"/>
    </xf>
    <xf numFmtId="0" fontId="4" fillId="13" borderId="68" xfId="1" applyFill="1" applyBorder="1" applyAlignment="1" applyProtection="1">
      <alignment horizontal="center"/>
      <protection locked="0"/>
    </xf>
    <xf numFmtId="0" fontId="4" fillId="13" borderId="29" xfId="1" applyFill="1" applyBorder="1" applyAlignment="1" applyProtection="1">
      <alignment horizontal="center"/>
      <protection locked="0"/>
    </xf>
    <xf numFmtId="0" fontId="5" fillId="3" borderId="12" xfId="1" applyFont="1" applyFill="1" applyBorder="1" applyAlignment="1">
      <alignment horizontal="center"/>
    </xf>
    <xf numFmtId="0" fontId="5" fillId="3" borderId="10" xfId="1" applyFont="1" applyFill="1" applyBorder="1" applyAlignment="1">
      <alignment horizontal="center"/>
    </xf>
    <xf numFmtId="0" fontId="17" fillId="13" borderId="68" xfId="1" applyFont="1" applyFill="1" applyBorder="1" applyAlignment="1" applyProtection="1">
      <alignment horizontal="center"/>
      <protection locked="0"/>
    </xf>
    <xf numFmtId="0" fontId="17" fillId="13" borderId="3" xfId="1" applyFont="1" applyFill="1" applyBorder="1" applyAlignment="1" applyProtection="1">
      <alignment horizontal="center"/>
      <protection locked="0"/>
    </xf>
    <xf numFmtId="0" fontId="17" fillId="13" borderId="1" xfId="1" applyFont="1" applyFill="1" applyBorder="1" applyAlignment="1" applyProtection="1">
      <alignment horizontal="center"/>
      <protection locked="0"/>
    </xf>
    <xf numFmtId="0" fontId="17" fillId="13" borderId="62" xfId="1" applyFont="1" applyFill="1" applyBorder="1" applyAlignment="1" applyProtection="1">
      <alignment horizontal="center"/>
      <protection locked="0"/>
    </xf>
    <xf numFmtId="0" fontId="4" fillId="13" borderId="12" xfId="1" applyFill="1" applyBorder="1" applyAlignment="1" applyProtection="1">
      <alignment horizontal="center"/>
      <protection locked="0"/>
    </xf>
    <xf numFmtId="0" fontId="4" fillId="13" borderId="10" xfId="1" applyFill="1" applyBorder="1" applyAlignment="1" applyProtection="1">
      <alignment horizontal="center"/>
      <protection locked="0"/>
    </xf>
    <xf numFmtId="0" fontId="4" fillId="9" borderId="29" xfId="1" applyFill="1" applyBorder="1" applyAlignment="1" applyProtection="1">
      <alignment horizontal="center"/>
      <protection locked="0"/>
    </xf>
    <xf numFmtId="0" fontId="4" fillId="9" borderId="3" xfId="1" applyFill="1" applyBorder="1" applyAlignment="1" applyProtection="1">
      <alignment horizontal="center"/>
      <protection locked="0"/>
    </xf>
    <xf numFmtId="44" fontId="4" fillId="9" borderId="1" xfId="5" applyFont="1" applyFill="1" applyBorder="1" applyAlignment="1" applyProtection="1">
      <alignment horizontal="center"/>
      <protection locked="0"/>
    </xf>
    <xf numFmtId="44" fontId="4" fillId="9" borderId="3" xfId="5" applyFont="1" applyFill="1" applyBorder="1" applyAlignment="1" applyProtection="1">
      <alignment horizontal="center"/>
      <protection locked="0"/>
    </xf>
    <xf numFmtId="0" fontId="4" fillId="9" borderId="1" xfId="1" applyFill="1" applyBorder="1" applyAlignment="1" applyProtection="1">
      <alignment horizontal="center"/>
      <protection locked="0"/>
    </xf>
    <xf numFmtId="0" fontId="4" fillId="13" borderId="12" xfId="1" applyFill="1" applyBorder="1" applyAlignment="1" applyProtection="1">
      <alignment horizontal="left"/>
      <protection locked="0"/>
    </xf>
    <xf numFmtId="0" fontId="4" fillId="13" borderId="10" xfId="1" applyFill="1" applyBorder="1" applyAlignment="1" applyProtection="1">
      <alignment horizontal="left"/>
      <protection locked="0"/>
    </xf>
    <xf numFmtId="0" fontId="4" fillId="9" borderId="68" xfId="1" applyFill="1" applyBorder="1" applyAlignment="1">
      <alignment horizontal="center"/>
    </xf>
    <xf numFmtId="0" fontId="4" fillId="9" borderId="12" xfId="1" applyFill="1" applyBorder="1" applyAlignment="1">
      <alignment horizontal="center"/>
    </xf>
    <xf numFmtId="0" fontId="4" fillId="9" borderId="15" xfId="1" applyFill="1" applyBorder="1" applyAlignment="1">
      <alignment horizontal="center"/>
    </xf>
    <xf numFmtId="0" fontId="4" fillId="9" borderId="10" xfId="1" applyFill="1" applyBorder="1" applyAlignment="1">
      <alignment horizontal="center"/>
    </xf>
    <xf numFmtId="0" fontId="1" fillId="11" borderId="65" xfId="1" applyFont="1" applyFill="1" applyBorder="1"/>
    <xf numFmtId="0" fontId="4" fillId="9" borderId="12" xfId="1" applyFill="1" applyBorder="1" applyAlignment="1"/>
    <xf numFmtId="0" fontId="4" fillId="9" borderId="10" xfId="1" applyFill="1" applyBorder="1" applyAlignment="1"/>
    <xf numFmtId="0" fontId="4" fillId="0" borderId="12" xfId="1" applyBorder="1" applyAlignment="1"/>
    <xf numFmtId="0" fontId="4" fillId="0" borderId="10" xfId="1" applyBorder="1" applyAlignment="1"/>
    <xf numFmtId="0" fontId="17" fillId="9" borderId="12" xfId="1" applyFont="1" applyFill="1" applyBorder="1" applyAlignment="1"/>
    <xf numFmtId="0" fontId="17" fillId="9" borderId="10" xfId="1" applyFont="1" applyFill="1" applyBorder="1" applyAlignment="1"/>
    <xf numFmtId="0" fontId="17" fillId="0" borderId="12" xfId="1" applyFont="1" applyBorder="1" applyAlignment="1"/>
    <xf numFmtId="0" fontId="17" fillId="0" borderId="10" xfId="1" applyFont="1" applyBorder="1" applyAlignment="1"/>
    <xf numFmtId="0" fontId="4" fillId="0" borderId="15" xfId="1" applyBorder="1" applyAlignment="1"/>
    <xf numFmtId="0" fontId="4" fillId="18" borderId="12" xfId="1" applyFill="1" applyBorder="1" applyAlignment="1"/>
    <xf numFmtId="0" fontId="4" fillId="18" borderId="10" xfId="1" applyFill="1" applyBorder="1" applyAlignment="1"/>
    <xf numFmtId="0" fontId="31" fillId="9" borderId="12" xfId="1" applyFont="1" applyFill="1" applyBorder="1" applyAlignment="1"/>
    <xf numFmtId="0" fontId="31" fillId="9" borderId="10" xfId="1" applyFont="1" applyFill="1" applyBorder="1" applyAlignment="1"/>
    <xf numFmtId="0" fontId="32" fillId="9" borderId="12" xfId="1" applyFont="1" applyFill="1" applyBorder="1" applyAlignment="1"/>
    <xf numFmtId="0" fontId="32" fillId="9" borderId="10" xfId="1" applyFont="1" applyFill="1" applyBorder="1" applyAlignment="1"/>
    <xf numFmtId="0" fontId="4" fillId="0" borderId="2" xfId="1" applyBorder="1" applyAlignment="1"/>
    <xf numFmtId="0" fontId="5" fillId="3" borderId="12" xfId="1" applyFont="1" applyFill="1" applyBorder="1" applyAlignment="1"/>
    <xf numFmtId="0" fontId="5" fillId="3" borderId="15" xfId="1" applyFont="1" applyFill="1" applyBorder="1" applyAlignment="1"/>
    <xf numFmtId="0" fontId="5" fillId="3" borderId="10" xfId="1" applyFont="1" applyFill="1" applyBorder="1" applyAlignment="1"/>
    <xf numFmtId="0" fontId="4" fillId="9" borderId="15" xfId="1" applyFill="1" applyBorder="1" applyAlignment="1"/>
    <xf numFmtId="0" fontId="4" fillId="13" borderId="12" xfId="1" applyFill="1" applyBorder="1" applyAlignment="1" applyProtection="1">
      <protection locked="0"/>
    </xf>
    <xf numFmtId="0" fontId="4" fillId="13" borderId="10" xfId="1" applyFill="1" applyBorder="1" applyAlignment="1" applyProtection="1">
      <protection locked="0"/>
    </xf>
    <xf numFmtId="0" fontId="4" fillId="13" borderId="15" xfId="1" applyFill="1" applyBorder="1" applyAlignment="1" applyProtection="1">
      <protection locked="0"/>
    </xf>
    <xf numFmtId="0" fontId="4" fillId="9" borderId="12" xfId="1" applyFill="1" applyBorder="1" applyAlignment="1" applyProtection="1">
      <protection locked="0"/>
    </xf>
    <xf numFmtId="0" fontId="4" fillId="9" borderId="10" xfId="1" applyFill="1" applyBorder="1" applyAlignment="1" applyProtection="1">
      <protection locked="0"/>
    </xf>
    <xf numFmtId="0" fontId="4" fillId="9" borderId="15" xfId="1" applyFill="1" applyBorder="1" applyAlignment="1" applyProtection="1">
      <protection locked="0"/>
    </xf>
    <xf numFmtId="0" fontId="4" fillId="0" borderId="75" xfId="1" applyBorder="1" applyAlignment="1"/>
    <xf numFmtId="0" fontId="4" fillId="0" borderId="19" xfId="1" applyBorder="1" applyAlignment="1"/>
    <xf numFmtId="0" fontId="4" fillId="0" borderId="76" xfId="1" applyBorder="1" applyAlignment="1"/>
    <xf numFmtId="0" fontId="4" fillId="0" borderId="61" xfId="1" applyBorder="1" applyAlignment="1"/>
    <xf numFmtId="0" fontId="4" fillId="0" borderId="24" xfId="1" applyBorder="1" applyAlignment="1"/>
    <xf numFmtId="0" fontId="4" fillId="0" borderId="16" xfId="1" applyBorder="1" applyAlignment="1"/>
    <xf numFmtId="0" fontId="4" fillId="20" borderId="12" xfId="1" applyFill="1" applyBorder="1" applyAlignment="1"/>
    <xf numFmtId="0" fontId="4" fillId="20" borderId="10" xfId="1" applyFill="1" applyBorder="1" applyAlignment="1"/>
  </cellXfs>
  <cellStyles count="6">
    <cellStyle name="Currency" xfId="5" builtinId="4"/>
    <cellStyle name="Farve4 2" xfId="3" xr:uid="{5DAFB720-5C7C-48D4-87E9-5B05C6AF6AF1}"/>
    <cellStyle name="Hyperlink" xfId="4" xr:uid="{00000000-000B-0000-0000-000008000000}"/>
    <cellStyle name="Link" xfId="2" xr:uid="{92F05247-36B3-4C4E-ACAE-1BF74FD2C3F3}"/>
    <cellStyle name="Normal" xfId="0" builtinId="0"/>
    <cellStyle name="Normal 2" xfId="1" xr:uid="{E9840884-29A1-4399-92E0-78A086EF1A6C}"/>
  </cellStyles>
  <dxfs count="19"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27" formatCode="dd/mm/yyyy\ hh:mm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0000"/>
      </font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colors>
    <mruColors>
      <color rgb="FFFFFFE5"/>
      <color rgb="FFD80A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customXml" Target="../customXml/item2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customXml" Target="../customXml/item3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calcChain" Target="calcChain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da-DK"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da-DK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Diagramtitel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0"/>
          <c:y val="0.16943205016039661"/>
          <c:w val="1"/>
          <c:h val="0.83056722076407119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4472C4"/>
              </a:solidFill>
              <a:prstDash val="solid"/>
              <a:round/>
            </a:ln>
          </c:spPr>
          <c:marker>
            <c:symbol val="none"/>
          </c:marker>
          <c:val>
            <c:numRef>
              <c:f>'Vestergade 19'!$B$18:$U$18</c:f>
              <c:numCache>
                <c:formatCode>_("kr."* #,##0.00_);_("kr."* \(#,##0.00\);_("kr."* "-"??_);_(@_)</c:formatCode>
                <c:ptCount val="20"/>
                <c:pt idx="0" formatCode="_(* #,##0.00_);_(* \(#,##0.0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5-4B65-88FE-44A67745B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049336"/>
        <c:axId val="440048024"/>
      </c:lineChart>
      <c:valAx>
        <c:axId val="440048024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da-DK"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0049336"/>
        <c:crosses val="autoZero"/>
        <c:crossBetween val="between"/>
      </c:valAx>
      <c:catAx>
        <c:axId val="440049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da-DK"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0048024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zero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da-DK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855661</xdr:colOff>
      <xdr:row>52</xdr:row>
      <xdr:rowOff>65090</xdr:rowOff>
    </xdr:from>
    <xdr:ext cx="12414251" cy="2743200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8F06389-506A-4222-A591-6535E44EF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CECAD-06E2-4256-A1AD-673B6CE6AC14}" name="Tabel1" displayName="Tabel1" ref="A1:Y167" totalsRowShown="0" headerRowDxfId="18" headerRowBorderDxfId="16" tableBorderDxfId="17">
  <autoFilter ref="A1:Y167" xr:uid="{8DF168B4-8EDF-4499-AE3D-B60F2D698202}"/>
  <tableColumns count="25">
    <tableColumn id="1" xr3:uid="{D1401D11-9465-4B1F-8BF8-3DD3A1120B02}" name="Betegnelse"/>
    <tableColumn id="2" xr3:uid="{A1ADB694-FB49-4B88-8BA7-4FABE15F639F}" name="Katalog" dataDxfId="15"/>
    <tableColumn id="3" xr3:uid="{783CE5E9-1033-447E-9601-2909A3ACF47A}" name="Pris1" dataDxfId="14"/>
    <tableColumn id="4" xr3:uid="{CACF45E6-F923-468D-9924-6F2CF8DC8B8F}" name="Pris2" dataDxfId="13"/>
    <tableColumn id="5" xr3:uid="{F14CE991-DE26-41E3-9599-D534E41CB925}" name="Pris3" dataDxfId="12"/>
    <tableColumn id="6" xr3:uid="{0F7875F5-F096-4ACF-9126-95BC117B9014}" name="Mængde1" dataDxfId="11"/>
    <tableColumn id="7" xr3:uid="{3DFFC934-C0A3-40FF-92D9-3AA52EBC1DCD}" name="Mængde 2" dataDxfId="10"/>
    <tableColumn id="8" xr3:uid="{8218299B-35BE-4E5B-BAD7-CE20EA255235}" name="Mængde 3" dataDxfId="9"/>
    <tableColumn id="9" xr3:uid="{EE8CADC6-947A-4CDD-9DF3-C785F9629E1E}" name="Levetid" dataDxfId="8"/>
    <tableColumn id="10" xr3:uid="{757B8390-A8C4-4991-A0D3-B2A6A31B9EB7}" name="Sfb-kode" dataDxfId="7"/>
    <tableColumn id="11" xr3:uid="{2692FAEA-ABE6-473F-A1E8-37E08FFC270F}" name="Sfbbetegnelse" dataDxfId="6"/>
    <tableColumn id="12" xr3:uid="{4739598A-FEB9-4F85-8015-3685B6A49998}" name="Aktivitetkategori" dataDxfId="5"/>
    <tableColumn id="13" xr3:uid="{94433732-FF3C-44E8-A51E-CB24BE451C01}" name="Interval"/>
    <tableColumn id="14" xr3:uid="{4F849DA2-EDF1-4060-A953-B737B8F6C39C}" name="Varighedtype" dataDxfId="4"/>
    <tableColumn id="15" xr3:uid="{0C37C3BF-B036-4378-8AA0-CCD237FEEDD3}" name="Sienhedkode"/>
    <tableColumn id="16" xr3:uid="{145B0AF5-FDB3-401C-AD47-D00EF003AC15}" name="Fritekstmaerke" dataDxfId="3"/>
    <tableColumn id="17" xr3:uid="{FA611E96-1CC0-442E-A6B6-9ACD2ABF96C5}" name="Prisindex Dato" dataDxfId="2"/>
    <tableColumn id="18" xr3:uid="{69BD8BAB-F26C-42A6-A204-B9D46277DABC}" name="Prisindex" dataDxfId="1"/>
    <tableColumn id="19" xr3:uid="{D23474BD-1802-4B3E-AE01-A4237150E511}" name="Interval Type"/>
    <tableColumn id="20" xr3:uid="{9B315588-6C3A-44EB-A0B0-EB5A18154AEE}" name="Tidsforbrug"/>
    <tableColumn id="21" xr3:uid="{21743218-FD4F-4022-A2CB-BFEF23F2CC36}" name="Dokument"/>
    <tableColumn id="22" xr3:uid="{1BD99BEE-3278-487B-A011-25A53DCD31F5}" name="Priskvalitet"/>
    <tableColumn id="23" xr3:uid="{36A2B4E5-9118-423D-B5C5-B1E457DBA860}" name="Kontonummer"/>
    <tableColumn id="24" xr3:uid="{9772A5D2-7726-433F-9BB7-D4DCE16A9DA8}" name="Kontobetegnelse" dataDxfId="0"/>
    <tableColumn id="25" xr3:uid="{F935EC51-7F44-4975-A362-EF9212CAA59D}" name="T-priorite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fmkdk.sharepoint.com/:f:/r/sites/ORG_Ejendom_Filer/Delte%20dokumenter/General/01_Ejendomme/Skolevej%208,%205750%20Ringe%20-%20Espe%20Skole%20og%20SFO/02_Drift/C04_Vedligehold/Vedligeholdelsesplan?csf=1&amp;web=1&amp;e=RqtiK4" TargetMode="Externa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54A-ABB3-4EB7-A9AC-D832102AE6CE}">
  <dimension ref="A1:AB169"/>
  <sheetViews>
    <sheetView showGridLines="0" topLeftCell="A119" zoomScale="85" zoomScaleNormal="85" workbookViewId="0">
      <selection activeCell="A121" activeCellId="1" sqref="A1 A121"/>
    </sheetView>
  </sheetViews>
  <sheetFormatPr defaultColWidth="8.85546875" defaultRowHeight="15"/>
  <cols>
    <col min="1" max="1" width="29.7109375" style="347" customWidth="1"/>
    <col min="2" max="2" width="26.5703125" style="348" customWidth="1"/>
    <col min="3" max="3" width="24.140625" style="348" bestFit="1" customWidth="1"/>
    <col min="4" max="4" width="33.5703125" style="348" customWidth="1"/>
    <col min="5" max="5" width="8.7109375" style="348" customWidth="1"/>
    <col min="6" max="6" width="12.28515625" style="348" bestFit="1" customWidth="1"/>
    <col min="7" max="7" width="16.7109375" style="348" customWidth="1"/>
    <col min="8" max="8" width="16.85546875" style="348" customWidth="1"/>
    <col min="9" max="9" width="16.42578125" style="348" bestFit="1" customWidth="1"/>
    <col min="10" max="25" width="10.5703125" style="348" customWidth="1"/>
    <col min="26" max="26" width="23" style="349" customWidth="1"/>
    <col min="27" max="27" width="8.7109375" style="348" customWidth="1"/>
    <col min="28" max="16384" width="8.85546875" style="348"/>
  </cols>
  <sheetData>
    <row r="1" spans="1:28" s="350" customFormat="1">
      <c r="A1" s="15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319" t="s">
        <v>6</v>
      </c>
    </row>
    <row r="2" spans="1:28">
      <c r="A2" s="52" t="s">
        <v>7</v>
      </c>
      <c r="B2" s="30" t="s">
        <v>8</v>
      </c>
      <c r="C2" s="30" t="s">
        <v>9</v>
      </c>
      <c r="D2" s="30" t="s">
        <v>10</v>
      </c>
      <c r="E2" s="31">
        <v>5600</v>
      </c>
      <c r="F2" s="32" t="s">
        <v>11</v>
      </c>
      <c r="G2" s="322">
        <f>'Adelgade 1'!C30</f>
        <v>0</v>
      </c>
      <c r="H2" s="322">
        <f>'Adelgade 1'!D30</f>
        <v>0</v>
      </c>
      <c r="I2" s="322">
        <f>'Adelgade 1'!E30</f>
        <v>0</v>
      </c>
      <c r="J2" s="322">
        <f>'Adelgade 1'!F30</f>
        <v>0</v>
      </c>
      <c r="K2" s="322">
        <f>'Adelgade 1'!G30</f>
        <v>0</v>
      </c>
      <c r="L2" s="322">
        <f>'Adelgade 1'!H30</f>
        <v>0</v>
      </c>
      <c r="M2" s="322">
        <f>'Adelgade 1'!I30</f>
        <v>0</v>
      </c>
      <c r="N2" s="322">
        <f>'Adelgade 1'!J30</f>
        <v>0</v>
      </c>
      <c r="O2" s="322">
        <f>'Adelgade 1'!K30</f>
        <v>0</v>
      </c>
      <c r="P2" s="322">
        <f>'Adelgade 1'!L30</f>
        <v>0</v>
      </c>
      <c r="Q2" s="322">
        <f>'Adelgade 1'!M30</f>
        <v>0</v>
      </c>
      <c r="R2" s="322">
        <f>'Adelgade 1'!N30</f>
        <v>0</v>
      </c>
      <c r="S2" s="322">
        <f>'Adelgade 1'!O30</f>
        <v>0</v>
      </c>
      <c r="T2" s="322">
        <f>'Adelgade 1'!P30</f>
        <v>0</v>
      </c>
      <c r="U2" s="322">
        <f>'Adelgade 1'!Q30</f>
        <v>0</v>
      </c>
      <c r="V2" s="322">
        <f>'Adelgade 1'!R30</f>
        <v>0</v>
      </c>
      <c r="W2" s="322">
        <f>'Adelgade 1'!S30</f>
        <v>0</v>
      </c>
      <c r="X2" s="322">
        <f>'Adelgade 1'!T30</f>
        <v>0</v>
      </c>
      <c r="Y2" s="322">
        <f>'Adelgade 1'!U30</f>
        <v>0</v>
      </c>
      <c r="Z2" s="320">
        <f>SUBTOTAL(109,G2:Y2)</f>
        <v>0</v>
      </c>
    </row>
    <row r="3" spans="1:28">
      <c r="A3" s="48" t="s">
        <v>12</v>
      </c>
      <c r="B3" s="33" t="s">
        <v>13</v>
      </c>
      <c r="C3" s="34" t="s">
        <v>14</v>
      </c>
      <c r="D3" s="34" t="s">
        <v>15</v>
      </c>
      <c r="E3" s="35">
        <v>5856</v>
      </c>
      <c r="F3" s="33" t="s">
        <v>16</v>
      </c>
      <c r="G3" s="323">
        <f>'Ahornvænget 5'!C76</f>
        <v>0</v>
      </c>
      <c r="H3" s="323">
        <f>'Ahornvænget 5'!D76</f>
        <v>99000</v>
      </c>
      <c r="I3" s="323">
        <f>'Ahornvænget 5'!E76</f>
        <v>67500</v>
      </c>
      <c r="J3" s="323">
        <f>'Ahornvænget 5'!F76</f>
        <v>291540</v>
      </c>
      <c r="K3" s="323">
        <f>'Ahornvænget 5'!G76</f>
        <v>193330</v>
      </c>
      <c r="L3" s="323">
        <f>'Ahornvænget 5'!H76</f>
        <v>240120</v>
      </c>
      <c r="M3" s="323">
        <f>'Ahornvænget 5'!I76</f>
        <v>247750</v>
      </c>
      <c r="N3" s="323">
        <f>'Ahornvænget 5'!J76</f>
        <v>112300</v>
      </c>
      <c r="O3" s="323">
        <f>'Ahornvænget 5'!K76</f>
        <v>43000</v>
      </c>
      <c r="P3" s="323">
        <f>'Ahornvænget 5'!L76</f>
        <v>25000</v>
      </c>
      <c r="Q3" s="323">
        <f>'Ahornvænget 5'!M76</f>
        <v>43000</v>
      </c>
      <c r="R3" s="323">
        <f>'Ahornvænget 5'!N76</f>
        <v>53000</v>
      </c>
      <c r="S3" s="323">
        <f>'Ahornvænget 5'!O76</f>
        <v>53500</v>
      </c>
      <c r="T3" s="323">
        <f>'Ahornvænget 5'!P76</f>
        <v>25000</v>
      </c>
      <c r="U3" s="323">
        <f>'Ahornvænget 5'!Q76</f>
        <v>43000</v>
      </c>
      <c r="V3" s="323">
        <f>'Ahornvænget 5'!R76</f>
        <v>25000</v>
      </c>
      <c r="W3" s="323">
        <f>'Ahornvænget 5'!S76</f>
        <v>71000</v>
      </c>
      <c r="X3" s="323">
        <f>'Ahornvænget 5'!T76</f>
        <v>25000</v>
      </c>
      <c r="Y3" s="323">
        <f>'Ahornvænget 5'!U76</f>
        <v>95000</v>
      </c>
      <c r="Z3" s="320">
        <f>SUBTOTAL(109,G3:Y3)</f>
        <v>1753040</v>
      </c>
    </row>
    <row r="4" spans="1:28">
      <c r="A4" s="48" t="s">
        <v>17</v>
      </c>
      <c r="B4" s="30" t="s">
        <v>18</v>
      </c>
      <c r="C4" s="30" t="s">
        <v>19</v>
      </c>
      <c r="D4" s="30" t="s">
        <v>15</v>
      </c>
      <c r="E4" s="36">
        <v>5750</v>
      </c>
      <c r="F4" s="30" t="s">
        <v>20</v>
      </c>
      <c r="G4" s="322">
        <f>'Algade 40'!C30</f>
        <v>0</v>
      </c>
      <c r="H4" s="322">
        <f>'Algade 40'!D30</f>
        <v>0</v>
      </c>
      <c r="I4" s="322">
        <f>'Algade 40'!E30</f>
        <v>0</v>
      </c>
      <c r="J4" s="322">
        <f>'Algade 40'!F30</f>
        <v>0</v>
      </c>
      <c r="K4" s="322">
        <f>'Algade 40'!G30</f>
        <v>0</v>
      </c>
      <c r="L4" s="322">
        <f>'Algade 40'!H30</f>
        <v>0</v>
      </c>
      <c r="M4" s="322">
        <f>'Algade 40'!I30</f>
        <v>0</v>
      </c>
      <c r="N4" s="322">
        <f>'Algade 40'!J30</f>
        <v>0</v>
      </c>
      <c r="O4" s="322">
        <f>'Algade 40'!K30</f>
        <v>0</v>
      </c>
      <c r="P4" s="322">
        <f>'Algade 40'!L30</f>
        <v>0</v>
      </c>
      <c r="Q4" s="322">
        <f>'Algade 40'!M30</f>
        <v>0</v>
      </c>
      <c r="R4" s="322">
        <f>'Algade 40'!N30</f>
        <v>0</v>
      </c>
      <c r="S4" s="322">
        <f>'Algade 40'!O30</f>
        <v>0</v>
      </c>
      <c r="T4" s="322">
        <f>'Algade 40'!P30</f>
        <v>0</v>
      </c>
      <c r="U4" s="322">
        <f>'Algade 40'!Q30</f>
        <v>0</v>
      </c>
      <c r="V4" s="322">
        <f>'Algade 40'!R30</f>
        <v>0</v>
      </c>
      <c r="W4" s="322">
        <f>'Algade 40'!S30</f>
        <v>0</v>
      </c>
      <c r="X4" s="322">
        <f>'Algade 40'!T30</f>
        <v>0</v>
      </c>
      <c r="Y4" s="322">
        <f>'Algade 40'!U30</f>
        <v>0</v>
      </c>
      <c r="Z4" s="320">
        <f>SUBTOTAL(109,G4:Y4)</f>
        <v>0</v>
      </c>
    </row>
    <row r="5" spans="1:28">
      <c r="A5" s="193" t="s">
        <v>21</v>
      </c>
      <c r="B5" s="33" t="s">
        <v>22</v>
      </c>
      <c r="C5" s="34"/>
      <c r="D5" s="34" t="s">
        <v>10</v>
      </c>
      <c r="E5" s="35">
        <v>5750</v>
      </c>
      <c r="F5" s="33" t="s">
        <v>20</v>
      </c>
      <c r="G5" s="323">
        <f>'Assensvej 183'!C30</f>
        <v>0</v>
      </c>
      <c r="H5" s="323">
        <f>'Assensvej 183'!D30</f>
        <v>0</v>
      </c>
      <c r="I5" s="323">
        <f>'Assensvej 183'!E30</f>
        <v>0</v>
      </c>
      <c r="J5" s="323">
        <f>'Assensvej 183'!F30</f>
        <v>0</v>
      </c>
      <c r="K5" s="323">
        <f>'Assensvej 183'!G30</f>
        <v>0</v>
      </c>
      <c r="L5" s="323">
        <f>'Assensvej 183'!H30</f>
        <v>0</v>
      </c>
      <c r="M5" s="323">
        <f>'Assensvej 183'!I30</f>
        <v>0</v>
      </c>
      <c r="N5" s="323">
        <f>'Assensvej 183'!J30</f>
        <v>0</v>
      </c>
      <c r="O5" s="323">
        <f>'Assensvej 183'!K30</f>
        <v>0</v>
      </c>
      <c r="P5" s="323">
        <f>'Assensvej 183'!L30</f>
        <v>0</v>
      </c>
      <c r="Q5" s="323">
        <f>'Assensvej 183'!M30</f>
        <v>0</v>
      </c>
      <c r="R5" s="323">
        <f>'Assensvej 183'!N30</f>
        <v>0</v>
      </c>
      <c r="S5" s="323">
        <f>'Assensvej 183'!O30</f>
        <v>0</v>
      </c>
      <c r="T5" s="323">
        <f>'Assensvej 183'!P30</f>
        <v>0</v>
      </c>
      <c r="U5" s="323">
        <f>'Assensvej 183'!Q30</f>
        <v>0</v>
      </c>
      <c r="V5" s="323">
        <f>'Assensvej 183'!R30</f>
        <v>0</v>
      </c>
      <c r="W5" s="323">
        <f>'Assensvej 183'!S30</f>
        <v>0</v>
      </c>
      <c r="X5" s="323">
        <f>'Assensvej 183'!T30</f>
        <v>0</v>
      </c>
      <c r="Y5" s="323">
        <f>'Assensvej 183'!U30</f>
        <v>0</v>
      </c>
      <c r="Z5" s="320">
        <f>SUBTOTAL(109,G5:Y5)</f>
        <v>0</v>
      </c>
    </row>
    <row r="6" spans="1:28">
      <c r="A6" s="193" t="s">
        <v>23</v>
      </c>
      <c r="B6" s="33" t="s">
        <v>24</v>
      </c>
      <c r="C6" s="34"/>
      <c r="D6" s="34" t="s">
        <v>25</v>
      </c>
      <c r="E6" s="36">
        <v>5642</v>
      </c>
      <c r="F6" s="30" t="s">
        <v>26</v>
      </c>
      <c r="G6" s="323">
        <f>'Assensvej 493'!C30</f>
        <v>0</v>
      </c>
      <c r="H6" s="323">
        <f>'Assensvej 493'!D30</f>
        <v>0</v>
      </c>
      <c r="I6" s="323">
        <f>'Assensvej 493'!E30</f>
        <v>0</v>
      </c>
      <c r="J6" s="323">
        <f>'Assensvej 493'!F30</f>
        <v>0</v>
      </c>
      <c r="K6" s="323">
        <f>'Assensvej 493'!G30</f>
        <v>0</v>
      </c>
      <c r="L6" s="323">
        <f>'Assensvej 493'!H30</f>
        <v>0</v>
      </c>
      <c r="M6" s="323">
        <f>'Assensvej 493'!I30</f>
        <v>0</v>
      </c>
      <c r="N6" s="323">
        <f>'Assensvej 493'!J30</f>
        <v>0</v>
      </c>
      <c r="O6" s="323">
        <f>'Assensvej 493'!K30</f>
        <v>0</v>
      </c>
      <c r="P6" s="323">
        <f>'Assensvej 493'!L30</f>
        <v>0</v>
      </c>
      <c r="Q6" s="323">
        <f>'Assensvej 493'!M30</f>
        <v>0</v>
      </c>
      <c r="R6" s="323">
        <f>'Assensvej 493'!N30</f>
        <v>0</v>
      </c>
      <c r="S6" s="323">
        <f>'Assensvej 493'!O30</f>
        <v>0</v>
      </c>
      <c r="T6" s="323">
        <f>'Assensvej 493'!P30</f>
        <v>0</v>
      </c>
      <c r="U6" s="323">
        <f>'Assensvej 493'!Q30</f>
        <v>0</v>
      </c>
      <c r="V6" s="323">
        <f>'Assensvej 493'!R30</f>
        <v>0</v>
      </c>
      <c r="W6" s="323">
        <f>'Assensvej 493'!S30</f>
        <v>0</v>
      </c>
      <c r="X6" s="323">
        <f>'Assensvej 493'!T30</f>
        <v>0</v>
      </c>
      <c r="Y6" s="323">
        <f>'Assensvej 493'!U30</f>
        <v>0</v>
      </c>
      <c r="Z6" s="320">
        <f>SUBTOTAL(109,G6:Y6)</f>
        <v>0</v>
      </c>
    </row>
    <row r="7" spans="1:28">
      <c r="A7" s="48" t="s">
        <v>27</v>
      </c>
      <c r="B7" s="30" t="s">
        <v>28</v>
      </c>
      <c r="C7" s="30" t="s">
        <v>29</v>
      </c>
      <c r="D7" s="30" t="s">
        <v>10</v>
      </c>
      <c r="E7" s="36">
        <v>5642</v>
      </c>
      <c r="F7" s="30" t="s">
        <v>26</v>
      </c>
      <c r="G7" s="322">
        <f>'Assensvej 497A'!C30</f>
        <v>0</v>
      </c>
      <c r="H7" s="322">
        <f>'Assensvej 497A'!D30</f>
        <v>0</v>
      </c>
      <c r="I7" s="322">
        <f>'Assensvej 497A'!E30</f>
        <v>0</v>
      </c>
      <c r="J7" s="322">
        <f>'Assensvej 497A'!F30</f>
        <v>0</v>
      </c>
      <c r="K7" s="322">
        <f>'Assensvej 497A'!G30</f>
        <v>0</v>
      </c>
      <c r="L7" s="322">
        <f>'Assensvej 497A'!H30</f>
        <v>0</v>
      </c>
      <c r="M7" s="322">
        <f>'Assensvej 497A'!I30</f>
        <v>0</v>
      </c>
      <c r="N7" s="322">
        <f>'Assensvej 497A'!J30</f>
        <v>0</v>
      </c>
      <c r="O7" s="322">
        <f>'Assensvej 497A'!K30</f>
        <v>0</v>
      </c>
      <c r="P7" s="322">
        <f>'Assensvej 497A'!L30</f>
        <v>0</v>
      </c>
      <c r="Q7" s="322">
        <f>'Assensvej 497A'!M30</f>
        <v>0</v>
      </c>
      <c r="R7" s="322">
        <f>'Assensvej 497A'!N30</f>
        <v>0</v>
      </c>
      <c r="S7" s="322">
        <f>'Assensvej 497A'!O30</f>
        <v>0</v>
      </c>
      <c r="T7" s="322">
        <f>'Assensvej 497A'!P30</f>
        <v>0</v>
      </c>
      <c r="U7" s="322">
        <f>'Assensvej 497A'!Q30</f>
        <v>0</v>
      </c>
      <c r="V7" s="322">
        <f>'Assensvej 497A'!R30</f>
        <v>0</v>
      </c>
      <c r="W7" s="322">
        <f>'Assensvej 497A'!S30</f>
        <v>0</v>
      </c>
      <c r="X7" s="322">
        <f>'Assensvej 497A'!T30</f>
        <v>0</v>
      </c>
      <c r="Y7" s="322">
        <f>'Assensvej 497A'!U30</f>
        <v>0</v>
      </c>
      <c r="Z7" s="320">
        <f>SUBTOTAL(109,G7:Y7)</f>
        <v>0</v>
      </c>
    </row>
    <row r="8" spans="1:28">
      <c r="A8" s="194" t="s">
        <v>30</v>
      </c>
      <c r="B8" s="30" t="s">
        <v>31</v>
      </c>
      <c r="C8" s="30"/>
      <c r="D8" s="30" t="s">
        <v>10</v>
      </c>
      <c r="E8" s="36">
        <v>5600</v>
      </c>
      <c r="F8" s="30" t="s">
        <v>11</v>
      </c>
      <c r="G8" s="322">
        <f>'Assensvej 96'!C30</f>
        <v>0</v>
      </c>
      <c r="H8" s="322">
        <f>'Assensvej 96'!D30</f>
        <v>0</v>
      </c>
      <c r="I8" s="322">
        <f>'Assensvej 96'!E30</f>
        <v>0</v>
      </c>
      <c r="J8" s="322">
        <f>'Assensvej 96'!F30</f>
        <v>0</v>
      </c>
      <c r="K8" s="322">
        <f>'Assensvej 96'!G30</f>
        <v>0</v>
      </c>
      <c r="L8" s="322">
        <f>'Assensvej 96'!H30</f>
        <v>0</v>
      </c>
      <c r="M8" s="322">
        <f>'Assensvej 96'!I30</f>
        <v>0</v>
      </c>
      <c r="N8" s="322">
        <f>'Assensvej 96'!J30</f>
        <v>0</v>
      </c>
      <c r="O8" s="322">
        <f>'Assensvej 96'!K30</f>
        <v>0</v>
      </c>
      <c r="P8" s="322">
        <f>'Assensvej 96'!L30</f>
        <v>0</v>
      </c>
      <c r="Q8" s="322">
        <f>'Assensvej 96'!M30</f>
        <v>0</v>
      </c>
      <c r="R8" s="322">
        <f>'Assensvej 96'!N30</f>
        <v>0</v>
      </c>
      <c r="S8" s="322">
        <f>'Assensvej 96'!O30</f>
        <v>0</v>
      </c>
      <c r="T8" s="322">
        <f>'Assensvej 96'!P30</f>
        <v>0</v>
      </c>
      <c r="U8" s="322">
        <f>'Assensvej 96'!Q30</f>
        <v>0</v>
      </c>
      <c r="V8" s="322">
        <f>'Assensvej 96'!R30</f>
        <v>0</v>
      </c>
      <c r="W8" s="322">
        <f>'Assensvej 96'!S30</f>
        <v>0</v>
      </c>
      <c r="X8" s="322">
        <f>'Assensvej 96'!T30</f>
        <v>0</v>
      </c>
      <c r="Y8" s="322">
        <f>'Assensvej 96'!U30</f>
        <v>0</v>
      </c>
      <c r="Z8" s="320">
        <f>SUBTOTAL(109,G8:Y8)</f>
        <v>0</v>
      </c>
    </row>
    <row r="9" spans="1:28">
      <c r="A9" s="222" t="s">
        <v>32</v>
      </c>
      <c r="B9" s="45" t="s">
        <v>33</v>
      </c>
      <c r="C9" s="45" t="s">
        <v>9</v>
      </c>
      <c r="D9" s="34" t="s">
        <v>25</v>
      </c>
      <c r="E9" s="35">
        <v>5602</v>
      </c>
      <c r="F9" s="33" t="s">
        <v>34</v>
      </c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3"/>
      <c r="X9" s="323"/>
      <c r="Y9" s="323"/>
      <c r="Z9" s="320"/>
    </row>
    <row r="10" spans="1:28">
      <c r="A10" s="222" t="s">
        <v>35</v>
      </c>
      <c r="B10" s="45" t="s">
        <v>33</v>
      </c>
      <c r="C10" s="128" t="s">
        <v>9</v>
      </c>
      <c r="D10" s="37" t="s">
        <v>25</v>
      </c>
      <c r="E10" s="35">
        <v>5602</v>
      </c>
      <c r="F10" s="33" t="s">
        <v>34</v>
      </c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0"/>
    </row>
    <row r="11" spans="1:28">
      <c r="A11" s="193" t="s">
        <v>36</v>
      </c>
      <c r="B11" s="30" t="s">
        <v>8</v>
      </c>
      <c r="C11" s="30" t="s">
        <v>9</v>
      </c>
      <c r="D11" s="30" t="s">
        <v>10</v>
      </c>
      <c r="E11" s="36">
        <v>5600</v>
      </c>
      <c r="F11" s="30" t="s">
        <v>11</v>
      </c>
      <c r="G11" s="322">
        <f>'Banegårdspladsen Toilet'!C30</f>
        <v>0</v>
      </c>
      <c r="H11" s="322">
        <f>'Banegårdspladsen Toilet'!D30</f>
        <v>0</v>
      </c>
      <c r="I11" s="322">
        <f>'Banegårdspladsen Toilet'!E30</f>
        <v>0</v>
      </c>
      <c r="J11" s="322">
        <f>'Banegårdspladsen Toilet'!F30</f>
        <v>0</v>
      </c>
      <c r="K11" s="322">
        <f>'Banegårdspladsen Toilet'!G30</f>
        <v>0</v>
      </c>
      <c r="L11" s="322">
        <f>'Banegårdspladsen Toilet'!H30</f>
        <v>0</v>
      </c>
      <c r="M11" s="322">
        <f>'Banegårdspladsen Toilet'!I30</f>
        <v>0</v>
      </c>
      <c r="N11" s="322">
        <f>'Banegårdspladsen Toilet'!J30</f>
        <v>0</v>
      </c>
      <c r="O11" s="322">
        <f>'Banegårdspladsen Toilet'!K30</f>
        <v>0</v>
      </c>
      <c r="P11" s="322">
        <f>'Banegårdspladsen Toilet'!L30</f>
        <v>0</v>
      </c>
      <c r="Q11" s="322">
        <f>'Banegårdspladsen Toilet'!M30</f>
        <v>0</v>
      </c>
      <c r="R11" s="322">
        <f>'Banegårdspladsen Toilet'!N30</f>
        <v>0</v>
      </c>
      <c r="S11" s="322">
        <f>'Banegårdspladsen Toilet'!O30</f>
        <v>0</v>
      </c>
      <c r="T11" s="322">
        <f>'Banegårdspladsen Toilet'!P30</f>
        <v>0</v>
      </c>
      <c r="U11" s="322">
        <f>'Banegårdspladsen Toilet'!Q30</f>
        <v>0</v>
      </c>
      <c r="V11" s="322">
        <f>'Banegårdspladsen Toilet'!R30</f>
        <v>0</v>
      </c>
      <c r="W11" s="322">
        <f>'Banegårdspladsen Toilet'!S30</f>
        <v>0</v>
      </c>
      <c r="X11" s="322">
        <f>'Banegårdspladsen Toilet'!T30</f>
        <v>0</v>
      </c>
      <c r="Y11" s="322">
        <f>'Banegårdspladsen Toilet'!U30</f>
        <v>0</v>
      </c>
      <c r="Z11" s="320">
        <f>SUBTOTAL(109,G11:Y11)</f>
        <v>0</v>
      </c>
    </row>
    <row r="12" spans="1:28">
      <c r="A12" s="48" t="s">
        <v>36</v>
      </c>
      <c r="B12" s="30" t="s">
        <v>37</v>
      </c>
      <c r="C12" s="30" t="s">
        <v>9</v>
      </c>
      <c r="D12" s="30" t="s">
        <v>38</v>
      </c>
      <c r="E12" s="36">
        <v>5600</v>
      </c>
      <c r="F12" s="30" t="s">
        <v>11</v>
      </c>
      <c r="G12" s="322">
        <f>'Banegårdspladsen 2 ABCD'!C30</f>
        <v>0</v>
      </c>
      <c r="H12" s="322">
        <f>'Banegårdspladsen 2 ABCD'!D30</f>
        <v>0</v>
      </c>
      <c r="I12" s="322">
        <f>'Banegårdspladsen 2 ABCD'!E30</f>
        <v>0</v>
      </c>
      <c r="J12" s="322">
        <f>'Banegårdspladsen 2 ABCD'!F30</f>
        <v>0</v>
      </c>
      <c r="K12" s="322">
        <f>'Banegårdspladsen 2 ABCD'!G30</f>
        <v>0</v>
      </c>
      <c r="L12" s="322">
        <f>'Banegårdspladsen 2 ABCD'!H30</f>
        <v>0</v>
      </c>
      <c r="M12" s="322">
        <f>'Banegårdspladsen 2 ABCD'!I30</f>
        <v>0</v>
      </c>
      <c r="N12" s="322">
        <f>'Banegårdspladsen 2 ABCD'!J30</f>
        <v>0</v>
      </c>
      <c r="O12" s="322">
        <f>'Banegårdspladsen 2 ABCD'!K30</f>
        <v>0</v>
      </c>
      <c r="P12" s="322">
        <f>'Banegårdspladsen 2 ABCD'!L30</f>
        <v>0</v>
      </c>
      <c r="Q12" s="322">
        <f>'Banegårdspladsen 2 ABCD'!M30</f>
        <v>0</v>
      </c>
      <c r="R12" s="322">
        <f>'Banegårdspladsen 2 ABCD'!N30</f>
        <v>0</v>
      </c>
      <c r="S12" s="322">
        <f>'Banegårdspladsen 2 ABCD'!O30</f>
        <v>0</v>
      </c>
      <c r="T12" s="322">
        <f>'Banegårdspladsen 2 ABCD'!P30</f>
        <v>0</v>
      </c>
      <c r="U12" s="322">
        <f>'Banegårdspladsen 2 ABCD'!Q30</f>
        <v>0</v>
      </c>
      <c r="V12" s="322">
        <f>'Banegårdspladsen 2 ABCD'!R30</f>
        <v>0</v>
      </c>
      <c r="W12" s="322">
        <f>'Banegårdspladsen 2 ABCD'!S30</f>
        <v>0</v>
      </c>
      <c r="X12" s="322">
        <f>'Banegårdspladsen 2 ABCD'!T30</f>
        <v>0</v>
      </c>
      <c r="Y12" s="322">
        <f>'Banegårdspladsen 2 ABCD'!U30</f>
        <v>0</v>
      </c>
      <c r="Z12" s="320">
        <f>SUBTOTAL(109,G12:Y12)</f>
        <v>0</v>
      </c>
    </row>
    <row r="13" spans="1:28">
      <c r="A13" s="48" t="s">
        <v>39</v>
      </c>
      <c r="B13" s="30" t="s">
        <v>40</v>
      </c>
      <c r="C13" s="30" t="s">
        <v>9</v>
      </c>
      <c r="D13" s="30" t="s">
        <v>38</v>
      </c>
      <c r="E13" s="36">
        <v>5600</v>
      </c>
      <c r="F13" s="30" t="s">
        <v>11</v>
      </c>
      <c r="G13" s="322">
        <f>'Banegårdspladsen 2 EF'!C30</f>
        <v>0</v>
      </c>
      <c r="H13" s="322">
        <f>'Banegårdspladsen 2 EF'!D30</f>
        <v>0</v>
      </c>
      <c r="I13" s="322">
        <f>'Banegårdspladsen 2 EF'!E30</f>
        <v>0</v>
      </c>
      <c r="J13" s="322">
        <f>'Banegårdspladsen 2 EF'!F30</f>
        <v>0</v>
      </c>
      <c r="K13" s="322">
        <f>'Banegårdspladsen 2 EF'!G30</f>
        <v>0</v>
      </c>
      <c r="L13" s="322">
        <f>'Banegårdspladsen 2 EF'!H30</f>
        <v>0</v>
      </c>
      <c r="M13" s="322">
        <f>'Banegårdspladsen 2 EF'!I30</f>
        <v>0</v>
      </c>
      <c r="N13" s="322">
        <f>'Banegårdspladsen 2 EF'!J30</f>
        <v>0</v>
      </c>
      <c r="O13" s="322">
        <f>'Banegårdspladsen 2 EF'!K30</f>
        <v>0</v>
      </c>
      <c r="P13" s="322">
        <f>'Banegårdspladsen 2 EF'!L30</f>
        <v>0</v>
      </c>
      <c r="Q13" s="322">
        <f>'Banegårdspladsen 2 EF'!M30</f>
        <v>0</v>
      </c>
      <c r="R13" s="322">
        <f>'Banegårdspladsen 2 EF'!N30</f>
        <v>0</v>
      </c>
      <c r="S13" s="322">
        <f>'Banegårdspladsen 2 EF'!O30</f>
        <v>0</v>
      </c>
      <c r="T13" s="322">
        <f>'Banegårdspladsen 2 EF'!P30</f>
        <v>0</v>
      </c>
      <c r="U13" s="322">
        <f>'Banegårdspladsen 2 EF'!Q30</f>
        <v>0</v>
      </c>
      <c r="V13" s="322">
        <f>'Banegårdspladsen 2 EF'!R30</f>
        <v>0</v>
      </c>
      <c r="W13" s="322">
        <f>'Banegårdspladsen 2 EF'!S30</f>
        <v>0</v>
      </c>
      <c r="X13" s="322">
        <f>'Banegårdspladsen 2 EF'!T30</f>
        <v>0</v>
      </c>
      <c r="Y13" s="322">
        <f>'Banegårdspladsen 2 EF'!U30</f>
        <v>0</v>
      </c>
      <c r="Z13" s="320">
        <f>SUBTOTAL(109,G13:Y13)</f>
        <v>0</v>
      </c>
    </row>
    <row r="14" spans="1:28">
      <c r="A14" s="48" t="s">
        <v>41</v>
      </c>
      <c r="B14" s="30" t="s">
        <v>42</v>
      </c>
      <c r="C14" s="30" t="s">
        <v>9</v>
      </c>
      <c r="D14" s="30" t="s">
        <v>38</v>
      </c>
      <c r="E14" s="36">
        <v>5600</v>
      </c>
      <c r="F14" s="30" t="s">
        <v>11</v>
      </c>
      <c r="G14" s="322">
        <f>'Banegårdspladsen 4'!C30</f>
        <v>0</v>
      </c>
      <c r="H14" s="322">
        <f>'Banegårdspladsen 4'!D30</f>
        <v>0</v>
      </c>
      <c r="I14" s="322">
        <f>'Banegårdspladsen 4'!E30</f>
        <v>0</v>
      </c>
      <c r="J14" s="322">
        <f>'Banegårdspladsen 4'!F30</f>
        <v>0</v>
      </c>
      <c r="K14" s="322">
        <f>'Banegårdspladsen 4'!G30</f>
        <v>0</v>
      </c>
      <c r="L14" s="322">
        <f>'Banegårdspladsen 4'!H30</f>
        <v>0</v>
      </c>
      <c r="M14" s="322">
        <f>'Banegårdspladsen 4'!I30</f>
        <v>0</v>
      </c>
      <c r="N14" s="322">
        <f>'Banegårdspladsen 4'!J30</f>
        <v>0</v>
      </c>
      <c r="O14" s="322">
        <f>'Banegårdspladsen 4'!K30</f>
        <v>0</v>
      </c>
      <c r="P14" s="322">
        <f>'Banegårdspladsen 4'!L30</f>
        <v>0</v>
      </c>
      <c r="Q14" s="322">
        <f>'Banegårdspladsen 4'!M30</f>
        <v>0</v>
      </c>
      <c r="R14" s="322">
        <f>'Banegårdspladsen 4'!N30</f>
        <v>0</v>
      </c>
      <c r="S14" s="322">
        <f>'Banegårdspladsen 4'!O30</f>
        <v>0</v>
      </c>
      <c r="T14" s="322">
        <f>'Banegårdspladsen 4'!P30</f>
        <v>0</v>
      </c>
      <c r="U14" s="322">
        <f>'Banegårdspladsen 4'!Q30</f>
        <v>0</v>
      </c>
      <c r="V14" s="322">
        <f>'Banegårdspladsen 4'!R30</f>
        <v>0</v>
      </c>
      <c r="W14" s="322">
        <f>'Banegårdspladsen 4'!S30</f>
        <v>0</v>
      </c>
      <c r="X14" s="322">
        <f>'Banegårdspladsen 4'!T30</f>
        <v>0</v>
      </c>
      <c r="Y14" s="322">
        <f>'Banegårdspladsen 4'!U30</f>
        <v>0</v>
      </c>
      <c r="Z14" s="320">
        <f>SUBTOTAL(109,G14:Y14)</f>
        <v>0</v>
      </c>
      <c r="AB14" s="348" t="s">
        <v>43</v>
      </c>
    </row>
    <row r="15" spans="1:28">
      <c r="A15" s="48" t="s">
        <v>44</v>
      </c>
      <c r="B15" s="30" t="s">
        <v>45</v>
      </c>
      <c r="C15" s="30" t="s">
        <v>9</v>
      </c>
      <c r="D15" s="30" t="s">
        <v>10</v>
      </c>
      <c r="E15" s="36">
        <v>5600</v>
      </c>
      <c r="F15" s="30" t="s">
        <v>11</v>
      </c>
      <c r="G15" s="322">
        <f>'Banegårdspladsen 7'!C30</f>
        <v>0</v>
      </c>
      <c r="H15" s="322">
        <f>'Banegårdspladsen 7'!D30</f>
        <v>0</v>
      </c>
      <c r="I15" s="322">
        <f>'Banegårdspladsen 7'!E30</f>
        <v>0</v>
      </c>
      <c r="J15" s="322">
        <f>'Banegårdspladsen 7'!F30</f>
        <v>0</v>
      </c>
      <c r="K15" s="322">
        <f>'Banegårdspladsen 7'!G30</f>
        <v>0</v>
      </c>
      <c r="L15" s="322">
        <f>'Banegårdspladsen 7'!H30</f>
        <v>0</v>
      </c>
      <c r="M15" s="322">
        <f>'Banegårdspladsen 7'!I30</f>
        <v>0</v>
      </c>
      <c r="N15" s="322">
        <f>'Banegårdspladsen 7'!J30</f>
        <v>0</v>
      </c>
      <c r="O15" s="322">
        <f>'Banegårdspladsen 7'!K30</f>
        <v>0</v>
      </c>
      <c r="P15" s="322">
        <f>'Banegårdspladsen 7'!L30</f>
        <v>0</v>
      </c>
      <c r="Q15" s="322">
        <f>'Banegårdspladsen 7'!M30</f>
        <v>0</v>
      </c>
      <c r="R15" s="322">
        <f>'Banegårdspladsen 7'!N30</f>
        <v>0</v>
      </c>
      <c r="S15" s="322">
        <f>'Banegårdspladsen 7'!O30</f>
        <v>0</v>
      </c>
      <c r="T15" s="322">
        <f>'Banegårdspladsen 7'!P30</f>
        <v>0</v>
      </c>
      <c r="U15" s="322">
        <f>'Banegårdspladsen 7'!Q30</f>
        <v>0</v>
      </c>
      <c r="V15" s="322">
        <f>'Banegårdspladsen 7'!R30</f>
        <v>0</v>
      </c>
      <c r="W15" s="322">
        <f>'Banegårdspladsen 7'!S30</f>
        <v>0</v>
      </c>
      <c r="X15" s="322">
        <f>'Banegårdspladsen 7'!T30</f>
        <v>0</v>
      </c>
      <c r="Y15" s="322">
        <f>'Banegårdspladsen 7'!U30</f>
        <v>0</v>
      </c>
      <c r="Z15" s="320">
        <f>SUBTOTAL(109,G15:Y15)</f>
        <v>0</v>
      </c>
    </row>
    <row r="16" spans="1:28">
      <c r="A16" s="48" t="s">
        <v>46</v>
      </c>
      <c r="B16" s="30" t="s">
        <v>47</v>
      </c>
      <c r="C16" s="30" t="s">
        <v>9</v>
      </c>
      <c r="D16" s="30" t="s">
        <v>15</v>
      </c>
      <c r="E16" s="36">
        <v>5772</v>
      </c>
      <c r="F16" s="30" t="s">
        <v>48</v>
      </c>
      <c r="G16" s="322">
        <f>'Banepladsen 2 '!C30</f>
        <v>0</v>
      </c>
      <c r="H16" s="322">
        <f>'Banepladsen 2 '!D30</f>
        <v>0</v>
      </c>
      <c r="I16" s="322">
        <f>'Banepladsen 2 '!E30</f>
        <v>0</v>
      </c>
      <c r="J16" s="322">
        <f>'Banepladsen 2 '!F30</f>
        <v>0</v>
      </c>
      <c r="K16" s="322">
        <f>'Banepladsen 2 '!G30</f>
        <v>0</v>
      </c>
      <c r="L16" s="322">
        <f>'Banepladsen 2 '!H30</f>
        <v>0</v>
      </c>
      <c r="M16" s="322">
        <f>'Banepladsen 2 '!I30</f>
        <v>0</v>
      </c>
      <c r="N16" s="322">
        <f>'Banepladsen 2 '!J30</f>
        <v>0</v>
      </c>
      <c r="O16" s="322">
        <f>'Banepladsen 2 '!K30</f>
        <v>0</v>
      </c>
      <c r="P16" s="322">
        <f>'Banepladsen 2 '!L30</f>
        <v>0</v>
      </c>
      <c r="Q16" s="322">
        <f>'Banepladsen 2 '!M30</f>
        <v>0</v>
      </c>
      <c r="R16" s="322">
        <f>'Banepladsen 2 '!N30</f>
        <v>0</v>
      </c>
      <c r="S16" s="322">
        <f>'Banepladsen 2 '!O30</f>
        <v>0</v>
      </c>
      <c r="T16" s="322">
        <f>'Banepladsen 2 '!P30</f>
        <v>0</v>
      </c>
      <c r="U16" s="322">
        <f>'Banepladsen 2 '!Q30</f>
        <v>0</v>
      </c>
      <c r="V16" s="322">
        <f>'Banepladsen 2 '!R30</f>
        <v>0</v>
      </c>
      <c r="W16" s="322">
        <f>'Banepladsen 2 '!S30</f>
        <v>0</v>
      </c>
      <c r="X16" s="322">
        <f>'Banepladsen 2 '!T30</f>
        <v>0</v>
      </c>
      <c r="Y16" s="322">
        <f>'Banepladsen 2 '!U30</f>
        <v>0</v>
      </c>
      <c r="Z16" s="320">
        <f>SUBTOTAL(109,G16:Y16)</f>
        <v>0</v>
      </c>
    </row>
    <row r="17" spans="1:26">
      <c r="A17" s="48" t="s">
        <v>49</v>
      </c>
      <c r="B17" s="33" t="s">
        <v>50</v>
      </c>
      <c r="C17" s="34" t="s">
        <v>14</v>
      </c>
      <c r="D17" s="34" t="s">
        <v>15</v>
      </c>
      <c r="E17" s="35">
        <v>5792</v>
      </c>
      <c r="F17" s="33" t="s">
        <v>51</v>
      </c>
      <c r="G17" s="323">
        <f>'Birkelundsvej 1'!C30</f>
        <v>0</v>
      </c>
      <c r="H17" s="323">
        <f>'Birkelundsvej 1'!D30</f>
        <v>0</v>
      </c>
      <c r="I17" s="323">
        <f>'Birkelundsvej 1'!E30</f>
        <v>0</v>
      </c>
      <c r="J17" s="323">
        <f>'Birkelundsvej 1'!F30</f>
        <v>0</v>
      </c>
      <c r="K17" s="323">
        <f>'Birkelundsvej 1'!G30</f>
        <v>0</v>
      </c>
      <c r="L17" s="323">
        <f>'Birkelundsvej 1'!H30</f>
        <v>0</v>
      </c>
      <c r="M17" s="323">
        <f>'Birkelundsvej 1'!I30</f>
        <v>0</v>
      </c>
      <c r="N17" s="323">
        <f>'Birkelundsvej 1'!J30</f>
        <v>0</v>
      </c>
      <c r="O17" s="323">
        <f>'Birkelundsvej 1'!K30</f>
        <v>0</v>
      </c>
      <c r="P17" s="323">
        <f>'Birkelundsvej 1'!L30</f>
        <v>0</v>
      </c>
      <c r="Q17" s="323">
        <f>'Birkelundsvej 1'!M30</f>
        <v>0</v>
      </c>
      <c r="R17" s="323">
        <f>'Birkelundsvej 1'!N30</f>
        <v>0</v>
      </c>
      <c r="S17" s="323">
        <f>'Birkelundsvej 1'!O30</f>
        <v>0</v>
      </c>
      <c r="T17" s="323">
        <f>'Birkelundsvej 1'!P30</f>
        <v>0</v>
      </c>
      <c r="U17" s="323">
        <f>'Birkelundsvej 1'!Q30</f>
        <v>0</v>
      </c>
      <c r="V17" s="323">
        <f>'Birkelundsvej 1'!R30</f>
        <v>0</v>
      </c>
      <c r="W17" s="323">
        <f>'Birkelundsvej 1'!S30</f>
        <v>0</v>
      </c>
      <c r="X17" s="323">
        <f>'Birkelundsvej 1'!T30</f>
        <v>0</v>
      </c>
      <c r="Y17" s="323">
        <f>'Birkelundsvej 1'!U30</f>
        <v>0</v>
      </c>
      <c r="Z17" s="320">
        <f>SUBTOTAL(109,G17:Y17)</f>
        <v>0</v>
      </c>
    </row>
    <row r="18" spans="1:26">
      <c r="A18" s="48" t="s">
        <v>52</v>
      </c>
      <c r="B18" s="33" t="s">
        <v>53</v>
      </c>
      <c r="C18" s="34" t="s">
        <v>14</v>
      </c>
      <c r="D18" s="34" t="s">
        <v>10</v>
      </c>
      <c r="E18" s="35">
        <v>5672</v>
      </c>
      <c r="F18" s="33" t="s">
        <v>54</v>
      </c>
      <c r="G18" s="323">
        <f>'Birkevej 15 (institution)'!C30</f>
        <v>0</v>
      </c>
      <c r="H18" s="323">
        <f>'Birkevej 15 (institution)'!D30</f>
        <v>0</v>
      </c>
      <c r="I18" s="323">
        <f>'Birkevej 15 (institution)'!E30</f>
        <v>0</v>
      </c>
      <c r="J18" s="323">
        <f>'Birkevej 15 (institution)'!F30</f>
        <v>0</v>
      </c>
      <c r="K18" s="323">
        <f>'Birkevej 15 (institution)'!G30</f>
        <v>0</v>
      </c>
      <c r="L18" s="323">
        <f>'Birkevej 15 (institution)'!H30</f>
        <v>0</v>
      </c>
      <c r="M18" s="323">
        <f>'Birkevej 15 (institution)'!I30</f>
        <v>0</v>
      </c>
      <c r="N18" s="323">
        <f>'Birkevej 15 (institution)'!J30</f>
        <v>0</v>
      </c>
      <c r="O18" s="323">
        <f>'Birkevej 15 (institution)'!K30</f>
        <v>0</v>
      </c>
      <c r="P18" s="323">
        <f>'Birkevej 15 (institution)'!L30</f>
        <v>0</v>
      </c>
      <c r="Q18" s="323">
        <f>'Birkevej 15 (institution)'!M30</f>
        <v>0</v>
      </c>
      <c r="R18" s="323">
        <f>'Birkevej 15 (institution)'!N30</f>
        <v>0</v>
      </c>
      <c r="S18" s="323">
        <f>'Birkevej 15 (institution)'!O30</f>
        <v>0</v>
      </c>
      <c r="T18" s="323">
        <f>'Birkevej 15 (institution)'!P30</f>
        <v>0</v>
      </c>
      <c r="U18" s="323">
        <f>'Birkevej 15 (institution)'!Q30</f>
        <v>0</v>
      </c>
      <c r="V18" s="323">
        <f>'Birkevej 15 (institution)'!R30</f>
        <v>0</v>
      </c>
      <c r="W18" s="323">
        <f>'Birkevej 15 (institution)'!S30</f>
        <v>0</v>
      </c>
      <c r="X18" s="323">
        <f>'Birkevej 15 (institution)'!T30</f>
        <v>0</v>
      </c>
      <c r="Y18" s="323">
        <f>'Birkevej 15 (institution)'!U30</f>
        <v>0</v>
      </c>
      <c r="Z18" s="320">
        <f>SUBTOTAL(109,G18:Y18)</f>
        <v>0</v>
      </c>
    </row>
    <row r="19" spans="1:26" s="351" customFormat="1">
      <c r="A19" s="48" t="s">
        <v>52</v>
      </c>
      <c r="B19" s="30" t="s">
        <v>55</v>
      </c>
      <c r="C19" s="30" t="s">
        <v>9</v>
      </c>
      <c r="D19" s="30" t="s">
        <v>10</v>
      </c>
      <c r="E19" s="36">
        <v>5672</v>
      </c>
      <c r="F19" s="30" t="s">
        <v>54</v>
      </c>
      <c r="G19" s="322">
        <f>'Birkevej 15 (konto 13)'!C30</f>
        <v>0</v>
      </c>
      <c r="H19" s="322">
        <f>'Birkevej 15 (konto 13)'!D30</f>
        <v>0</v>
      </c>
      <c r="I19" s="322">
        <f>'Birkevej 15 (konto 13)'!E30</f>
        <v>0</v>
      </c>
      <c r="J19" s="322">
        <f>'Birkevej 15 (konto 13)'!F30</f>
        <v>0</v>
      </c>
      <c r="K19" s="322">
        <f>'Birkevej 15 (konto 13)'!G30</f>
        <v>0</v>
      </c>
      <c r="L19" s="322">
        <f>'Birkevej 15 (konto 13)'!H30</f>
        <v>0</v>
      </c>
      <c r="M19" s="322">
        <f>'Birkevej 15 (konto 13)'!I30</f>
        <v>0</v>
      </c>
      <c r="N19" s="322">
        <f>'Birkevej 15 (konto 13)'!J30</f>
        <v>0</v>
      </c>
      <c r="O19" s="322">
        <f>'Birkevej 15 (konto 13)'!K30</f>
        <v>0</v>
      </c>
      <c r="P19" s="322">
        <f>'Birkevej 15 (konto 13)'!L30</f>
        <v>0</v>
      </c>
      <c r="Q19" s="322">
        <f>'Birkevej 15 (konto 13)'!M30</f>
        <v>0</v>
      </c>
      <c r="R19" s="322">
        <f>'Birkevej 15 (konto 13)'!N30</f>
        <v>0</v>
      </c>
      <c r="S19" s="322">
        <f>'Birkevej 15 (konto 13)'!O30</f>
        <v>0</v>
      </c>
      <c r="T19" s="322">
        <f>'Birkevej 15 (konto 13)'!P30</f>
        <v>0</v>
      </c>
      <c r="U19" s="322">
        <f>'Birkevej 15 (konto 13)'!Q30</f>
        <v>0</v>
      </c>
      <c r="V19" s="322">
        <f>'Birkevej 15 (konto 13)'!R30</f>
        <v>0</v>
      </c>
      <c r="W19" s="322">
        <f>'Birkevej 15 (konto 13)'!S30</f>
        <v>0</v>
      </c>
      <c r="X19" s="322">
        <f>'Birkevej 15 (konto 13)'!T30</f>
        <v>0</v>
      </c>
      <c r="Y19" s="322">
        <f>'Birkevej 15 (konto 13)'!U30</f>
        <v>0</v>
      </c>
      <c r="Z19" s="320">
        <f>SUBTOTAL(109,G19:Y19)</f>
        <v>0</v>
      </c>
    </row>
    <row r="20" spans="1:26" s="351" customFormat="1">
      <c r="A20" s="52" t="s">
        <v>56</v>
      </c>
      <c r="B20" s="45" t="s">
        <v>33</v>
      </c>
      <c r="C20" s="45" t="s">
        <v>9</v>
      </c>
      <c r="D20" s="34" t="s">
        <v>25</v>
      </c>
      <c r="E20" s="35">
        <v>5600</v>
      </c>
      <c r="F20" s="33" t="s">
        <v>11</v>
      </c>
      <c r="G20" s="322"/>
      <c r="H20" s="322"/>
      <c r="I20" s="322"/>
      <c r="J20" s="322"/>
      <c r="K20" s="322"/>
      <c r="L20" s="322"/>
      <c r="M20" s="322"/>
      <c r="N20" s="322"/>
      <c r="O20" s="322"/>
      <c r="P20" s="322"/>
      <c r="Q20" s="322"/>
      <c r="R20" s="322"/>
      <c r="S20" s="322"/>
      <c r="T20" s="322"/>
      <c r="U20" s="322"/>
      <c r="V20" s="322"/>
      <c r="W20" s="322"/>
      <c r="X20" s="322"/>
      <c r="Y20" s="322"/>
      <c r="Z20" s="320"/>
    </row>
    <row r="21" spans="1:26" s="351" customFormat="1">
      <c r="A21" s="48" t="s">
        <v>57</v>
      </c>
      <c r="B21" s="33" t="s">
        <v>58</v>
      </c>
      <c r="C21" s="34" t="s">
        <v>14</v>
      </c>
      <c r="D21" s="34" t="s">
        <v>25</v>
      </c>
      <c r="E21" s="35">
        <v>5672</v>
      </c>
      <c r="F21" s="33" t="s">
        <v>54</v>
      </c>
      <c r="G21" s="323">
        <f>'Broholmvej 42'!C52</f>
        <v>7500</v>
      </c>
      <c r="H21" s="323">
        <f>'Broholmvej 42'!D52</f>
        <v>42750</v>
      </c>
      <c r="I21" s="323">
        <f>'Broholmvej 42'!E52</f>
        <v>20000</v>
      </c>
      <c r="J21" s="323">
        <f>'Broholmvej 42'!F52</f>
        <v>76750</v>
      </c>
      <c r="K21" s="323">
        <f>'Broholmvej 42'!G52</f>
        <v>119300</v>
      </c>
      <c r="L21" s="323">
        <f>'Broholmvej 42'!H52</f>
        <v>45500</v>
      </c>
      <c r="M21" s="323">
        <f>'Broholmvej 42'!I52</f>
        <v>501120</v>
      </c>
      <c r="N21" s="323">
        <f>'Broholmvej 42'!J52</f>
        <v>45500</v>
      </c>
      <c r="O21" s="323">
        <f>'Broholmvej 42'!K52</f>
        <v>237100</v>
      </c>
      <c r="P21" s="323">
        <f>'Broholmvej 42'!L52</f>
        <v>116000</v>
      </c>
      <c r="Q21" s="323">
        <f>'Broholmvej 42'!M52</f>
        <v>31500</v>
      </c>
      <c r="R21" s="323">
        <f>'Broholmvej 42'!N52</f>
        <v>45500</v>
      </c>
      <c r="S21" s="323">
        <f>'Broholmvej 42'!O52</f>
        <v>71600</v>
      </c>
      <c r="T21" s="323">
        <f>'Broholmvej 42'!P52</f>
        <v>189250</v>
      </c>
      <c r="U21" s="323">
        <f>'Broholmvej 42'!Q52</f>
        <v>32700</v>
      </c>
      <c r="V21" s="323">
        <f>'Broholmvej 42'!R52</f>
        <v>68000</v>
      </c>
      <c r="W21" s="323">
        <f>'Broholmvej 42'!S52</f>
        <v>1495820</v>
      </c>
      <c r="X21" s="323">
        <f>'Broholmvej 42'!T52</f>
        <v>45500</v>
      </c>
      <c r="Y21" s="323">
        <f>'Broholmvej 42'!U52</f>
        <v>54000</v>
      </c>
      <c r="Z21" s="320">
        <f>SUBTOTAL(9,G21:Y21)</f>
        <v>3245390</v>
      </c>
    </row>
    <row r="22" spans="1:26" s="351" customFormat="1">
      <c r="A22" s="48" t="s">
        <v>59</v>
      </c>
      <c r="B22" s="37" t="s">
        <v>60</v>
      </c>
      <c r="C22" s="37" t="s">
        <v>61</v>
      </c>
      <c r="D22" s="37"/>
      <c r="E22" s="38">
        <v>5600</v>
      </c>
      <c r="F22" s="37" t="s">
        <v>11</v>
      </c>
      <c r="G22" s="324">
        <f>'Bryggergården 2&amp;6 '!C30</f>
        <v>0</v>
      </c>
      <c r="H22" s="324">
        <f>'Bryggergården 2&amp;6 '!D30</f>
        <v>0</v>
      </c>
      <c r="I22" s="324">
        <f>'Bryggergården 2&amp;6 '!E30</f>
        <v>0</v>
      </c>
      <c r="J22" s="324">
        <f>'Bryggergården 2&amp;6 '!F30</f>
        <v>0</v>
      </c>
      <c r="K22" s="324">
        <f>'Bryggergården 2&amp;6 '!G30</f>
        <v>0</v>
      </c>
      <c r="L22" s="324">
        <f>'Bryggergården 2&amp;6 '!H30</f>
        <v>0</v>
      </c>
      <c r="M22" s="324">
        <f>'Bryggergården 2&amp;6 '!I30</f>
        <v>0</v>
      </c>
      <c r="N22" s="324">
        <f>'Bryggergården 2&amp;6 '!J30</f>
        <v>0</v>
      </c>
      <c r="O22" s="324">
        <f>'Bryggergården 2&amp;6 '!K30</f>
        <v>0</v>
      </c>
      <c r="P22" s="324">
        <f>'Bryggergården 2&amp;6 '!L30</f>
        <v>0</v>
      </c>
      <c r="Q22" s="324">
        <f>'Bryggergården 2&amp;6 '!M30</f>
        <v>0</v>
      </c>
      <c r="R22" s="324">
        <f>'Bryggergården 2&amp;6 '!N30</f>
        <v>0</v>
      </c>
      <c r="S22" s="324">
        <f>'Bryggergården 2&amp;6 '!O30</f>
        <v>0</v>
      </c>
      <c r="T22" s="324">
        <f>'Bryggergården 2&amp;6 '!P30</f>
        <v>0</v>
      </c>
      <c r="U22" s="324">
        <f>'Bryggergården 2&amp;6 '!Q30</f>
        <v>0</v>
      </c>
      <c r="V22" s="324">
        <f>'Bryggergården 2&amp;6 '!R30</f>
        <v>0</v>
      </c>
      <c r="W22" s="324">
        <f>'Bryggergården 2&amp;6 '!S30</f>
        <v>0</v>
      </c>
      <c r="X22" s="324">
        <f>'Bryggergården 2&amp;6 '!T30</f>
        <v>0</v>
      </c>
      <c r="Y22" s="324">
        <f>'Bryggergården 2&amp;6 '!U30</f>
        <v>0</v>
      </c>
      <c r="Z22" s="320">
        <f>SUBTOTAL(109,G22:Y22)</f>
        <v>0</v>
      </c>
    </row>
    <row r="23" spans="1:26" s="351" customFormat="1">
      <c r="A23" s="48" t="s">
        <v>62</v>
      </c>
      <c r="B23" s="30" t="s">
        <v>63</v>
      </c>
      <c r="C23" s="37" t="s">
        <v>29</v>
      </c>
      <c r="D23" s="37"/>
      <c r="E23" s="36">
        <v>5854</v>
      </c>
      <c r="F23" s="30" t="s">
        <v>64</v>
      </c>
      <c r="G23" s="322">
        <f>'Bygmestervej 3'!C30</f>
        <v>0</v>
      </c>
      <c r="H23" s="322">
        <f>'Bygmestervej 3'!D30</f>
        <v>0</v>
      </c>
      <c r="I23" s="322">
        <f>'Bygmestervej 3'!E30</f>
        <v>0</v>
      </c>
      <c r="J23" s="322">
        <f>'Bygmestervej 3'!F30</f>
        <v>0</v>
      </c>
      <c r="K23" s="322">
        <f>'Bygmestervej 3'!G30</f>
        <v>0</v>
      </c>
      <c r="L23" s="322">
        <f>'Bygmestervej 3'!H30</f>
        <v>0</v>
      </c>
      <c r="M23" s="322">
        <f>'Bygmestervej 3'!I30</f>
        <v>0</v>
      </c>
      <c r="N23" s="322">
        <f>'Bygmestervej 3'!J30</f>
        <v>0</v>
      </c>
      <c r="O23" s="322">
        <f>'Bygmestervej 3'!K30</f>
        <v>0</v>
      </c>
      <c r="P23" s="322">
        <f>'Bygmestervej 3'!L30</f>
        <v>0</v>
      </c>
      <c r="Q23" s="322">
        <f>'Bygmestervej 3'!M30</f>
        <v>0</v>
      </c>
      <c r="R23" s="322">
        <f>'Bygmestervej 3'!N30</f>
        <v>0</v>
      </c>
      <c r="S23" s="322">
        <f>'Bygmestervej 3'!O30</f>
        <v>0</v>
      </c>
      <c r="T23" s="322">
        <f>'Bygmestervej 3'!P30</f>
        <v>0</v>
      </c>
      <c r="U23" s="322">
        <f>'Bygmestervej 3'!Q30</f>
        <v>0</v>
      </c>
      <c r="V23" s="322">
        <f>'Bygmestervej 3'!R30</f>
        <v>0</v>
      </c>
      <c r="W23" s="322">
        <f>'Bygmestervej 3'!S30</f>
        <v>0</v>
      </c>
      <c r="X23" s="322">
        <f>'Bygmestervej 3'!T30</f>
        <v>0</v>
      </c>
      <c r="Y23" s="322">
        <f>'Bygmestervej 3'!U30</f>
        <v>0</v>
      </c>
      <c r="Z23" s="320">
        <f>SUBTOTAL(109,G23:Y23)</f>
        <v>0</v>
      </c>
    </row>
    <row r="24" spans="1:26" s="351" customFormat="1">
      <c r="A24" s="48" t="s">
        <v>65</v>
      </c>
      <c r="B24" s="33" t="s">
        <v>66</v>
      </c>
      <c r="C24" s="34" t="s">
        <v>14</v>
      </c>
      <c r="D24" s="34" t="s">
        <v>25</v>
      </c>
      <c r="E24" s="35">
        <v>5600</v>
      </c>
      <c r="F24" s="33" t="s">
        <v>11</v>
      </c>
      <c r="G24" s="323">
        <f>'Bøgebjergvej 11A'!C30</f>
        <v>0</v>
      </c>
      <c r="H24" s="323">
        <f>'Bøgebjergvej 11A'!D30</f>
        <v>0</v>
      </c>
      <c r="I24" s="323">
        <f>'Bøgebjergvej 11A'!E30</f>
        <v>0</v>
      </c>
      <c r="J24" s="323">
        <f>'Bøgebjergvej 11A'!F30</f>
        <v>0</v>
      </c>
      <c r="K24" s="323">
        <f>'Bøgebjergvej 11A'!G30</f>
        <v>0</v>
      </c>
      <c r="L24" s="323">
        <f>'Bøgebjergvej 11A'!H30</f>
        <v>0</v>
      </c>
      <c r="M24" s="323">
        <f>'Bøgebjergvej 11A'!I30</f>
        <v>0</v>
      </c>
      <c r="N24" s="323">
        <f>'Bøgebjergvej 11A'!J30</f>
        <v>0</v>
      </c>
      <c r="O24" s="323">
        <f>'Bøgebjergvej 11A'!K30</f>
        <v>0</v>
      </c>
      <c r="P24" s="323">
        <f>'Bøgebjergvej 11A'!L30</f>
        <v>0</v>
      </c>
      <c r="Q24" s="323">
        <f>'Bøgebjergvej 11A'!M30</f>
        <v>0</v>
      </c>
      <c r="R24" s="323">
        <f>'Bøgebjergvej 11A'!N30</f>
        <v>0</v>
      </c>
      <c r="S24" s="323">
        <f>'Bøgebjergvej 11A'!O30</f>
        <v>0</v>
      </c>
      <c r="T24" s="323">
        <f>'Bøgebjergvej 11A'!P30</f>
        <v>0</v>
      </c>
      <c r="U24" s="323">
        <f>'Bøgebjergvej 11A'!Q30</f>
        <v>0</v>
      </c>
      <c r="V24" s="323">
        <f>'Bøgebjergvej 11A'!R30</f>
        <v>0</v>
      </c>
      <c r="W24" s="323">
        <f>'Bøgebjergvej 11A'!S30</f>
        <v>0</v>
      </c>
      <c r="X24" s="323">
        <f>'Bøgebjergvej 11A'!T30</f>
        <v>0</v>
      </c>
      <c r="Y24" s="323">
        <f>'Bøgebjergvej 11A'!U30</f>
        <v>0</v>
      </c>
      <c r="Z24" s="320">
        <f>SUBTOTAL(109,G24:Y24)</f>
        <v>0</v>
      </c>
    </row>
    <row r="25" spans="1:26" s="351" customFormat="1">
      <c r="A25" s="48" t="s">
        <v>67</v>
      </c>
      <c r="B25" s="30" t="s">
        <v>68</v>
      </c>
      <c r="C25" s="30" t="s">
        <v>9</v>
      </c>
      <c r="D25" s="30" t="s">
        <v>10</v>
      </c>
      <c r="E25" s="36">
        <v>5792</v>
      </c>
      <c r="F25" s="45" t="s">
        <v>51</v>
      </c>
      <c r="G25" s="322">
        <f>'Bøgeparken 41'!C30</f>
        <v>0</v>
      </c>
      <c r="H25" s="322">
        <f>'Bøgeparken 41'!D30</f>
        <v>0</v>
      </c>
      <c r="I25" s="322">
        <f>'Bøgeparken 41'!E30</f>
        <v>0</v>
      </c>
      <c r="J25" s="322">
        <f>'Bøgeparken 41'!F30</f>
        <v>0</v>
      </c>
      <c r="K25" s="322">
        <f>'Bøgeparken 41'!G30</f>
        <v>0</v>
      </c>
      <c r="L25" s="322">
        <f>'Bøgeparken 41'!H30</f>
        <v>0</v>
      </c>
      <c r="M25" s="322">
        <f>'Bøgeparken 41'!I30</f>
        <v>0</v>
      </c>
      <c r="N25" s="322">
        <f>'Bøgeparken 41'!J30</f>
        <v>0</v>
      </c>
      <c r="O25" s="322">
        <f>'Bøgeparken 41'!K30</f>
        <v>0</v>
      </c>
      <c r="P25" s="322">
        <f>'Bøgeparken 41'!L30</f>
        <v>0</v>
      </c>
      <c r="Q25" s="322">
        <f>'Bøgeparken 41'!M30</f>
        <v>0</v>
      </c>
      <c r="R25" s="322">
        <f>'Bøgeparken 41'!N30</f>
        <v>0</v>
      </c>
      <c r="S25" s="322">
        <f>'Bøgeparken 41'!O30</f>
        <v>0</v>
      </c>
      <c r="T25" s="322">
        <f>'Bøgeparken 41'!P30</f>
        <v>0</v>
      </c>
      <c r="U25" s="322">
        <f>'Bøgeparken 41'!Q30</f>
        <v>0</v>
      </c>
      <c r="V25" s="322">
        <f>'Bøgeparken 41'!R30</f>
        <v>0</v>
      </c>
      <c r="W25" s="322">
        <f>'Bøgeparken 41'!S30</f>
        <v>0</v>
      </c>
      <c r="X25" s="322">
        <f>'Bøgeparken 41'!T30</f>
        <v>0</v>
      </c>
      <c r="Y25" s="322">
        <f>'Bøgeparken 41'!U30</f>
        <v>0</v>
      </c>
      <c r="Z25" s="320">
        <f>SUBTOTAL(109,G25:Y25)</f>
        <v>0</v>
      </c>
    </row>
    <row r="26" spans="1:26" s="351" customFormat="1">
      <c r="A26" s="48" t="s">
        <v>69</v>
      </c>
      <c r="B26" s="30" t="s">
        <v>70</v>
      </c>
      <c r="C26" s="30"/>
      <c r="D26" s="30" t="s">
        <v>15</v>
      </c>
      <c r="E26" s="36">
        <v>5750</v>
      </c>
      <c r="F26" s="45" t="s">
        <v>20</v>
      </c>
      <c r="G26" s="322">
        <f>'Centrumpladsen 6 A+B'!C30</f>
        <v>0</v>
      </c>
      <c r="H26" s="322">
        <f>'Centrumpladsen 6 A+B'!D30</f>
        <v>0</v>
      </c>
      <c r="I26" s="322">
        <f>'Centrumpladsen 6 A+B'!E30</f>
        <v>0</v>
      </c>
      <c r="J26" s="322">
        <f>'Centrumpladsen 6 A+B'!F30</f>
        <v>0</v>
      </c>
      <c r="K26" s="322">
        <f>'Centrumpladsen 6 A+B'!G30</f>
        <v>0</v>
      </c>
      <c r="L26" s="322">
        <f>'Centrumpladsen 6 A+B'!H30</f>
        <v>0</v>
      </c>
      <c r="M26" s="322">
        <f>'Centrumpladsen 6 A+B'!I30</f>
        <v>0</v>
      </c>
      <c r="N26" s="322">
        <f>'Centrumpladsen 6 A+B'!J30</f>
        <v>0</v>
      </c>
      <c r="O26" s="322">
        <f>'Centrumpladsen 6 A+B'!K30</f>
        <v>0</v>
      </c>
      <c r="P26" s="322">
        <f>'Centrumpladsen 6 A+B'!L30</f>
        <v>0</v>
      </c>
      <c r="Q26" s="322">
        <f>'Centrumpladsen 6 A+B'!M30</f>
        <v>0</v>
      </c>
      <c r="R26" s="322">
        <f>'Centrumpladsen 6 A+B'!N30</f>
        <v>0</v>
      </c>
      <c r="S26" s="322">
        <f>'Centrumpladsen 6 A+B'!O30</f>
        <v>0</v>
      </c>
      <c r="T26" s="322">
        <f>'Centrumpladsen 6 A+B'!P30</f>
        <v>0</v>
      </c>
      <c r="U26" s="322">
        <f>'Centrumpladsen 6 A+B'!Q30</f>
        <v>0</v>
      </c>
      <c r="V26" s="322">
        <f>'Centrumpladsen 6 A+B'!R30</f>
        <v>0</v>
      </c>
      <c r="W26" s="322">
        <f>'Centrumpladsen 6 A+B'!S30</f>
        <v>0</v>
      </c>
      <c r="X26" s="322">
        <f>'Centrumpladsen 6 A+B'!T30</f>
        <v>0</v>
      </c>
      <c r="Y26" s="322">
        <f>'Centrumpladsen 6 A+B'!U30</f>
        <v>0</v>
      </c>
      <c r="Z26" s="320">
        <f>SUBTOTAL(109,G26:Y26)</f>
        <v>0</v>
      </c>
    </row>
    <row r="27" spans="1:26" s="351" customFormat="1">
      <c r="A27" s="193" t="s">
        <v>71</v>
      </c>
      <c r="B27" s="33" t="s">
        <v>72</v>
      </c>
      <c r="C27" s="34"/>
      <c r="D27" s="34" t="s">
        <v>38</v>
      </c>
      <c r="E27" s="35">
        <v>5600</v>
      </c>
      <c r="F27" s="33" t="s">
        <v>11</v>
      </c>
      <c r="G27" s="323">
        <f>'Chr. IX’s Vej 12'!C30</f>
        <v>0</v>
      </c>
      <c r="H27" s="323">
        <f>'Chr. IX’s Vej 12'!D30</f>
        <v>0</v>
      </c>
      <c r="I27" s="323">
        <f>'Chr. IX’s Vej 12'!E30</f>
        <v>0</v>
      </c>
      <c r="J27" s="323">
        <f>'Chr. IX’s Vej 12'!F30</f>
        <v>0</v>
      </c>
      <c r="K27" s="323">
        <f>'Chr. IX’s Vej 12'!G30</f>
        <v>0</v>
      </c>
      <c r="L27" s="323">
        <f>'Chr. IX’s Vej 12'!H30</f>
        <v>0</v>
      </c>
      <c r="M27" s="323">
        <f>'Chr. IX’s Vej 12'!I30</f>
        <v>0</v>
      </c>
      <c r="N27" s="323">
        <f>'Chr. IX’s Vej 12'!J30</f>
        <v>0</v>
      </c>
      <c r="O27" s="323">
        <f>'Chr. IX’s Vej 12'!K30</f>
        <v>0</v>
      </c>
      <c r="P27" s="323">
        <f>'Chr. IX’s Vej 12'!L30</f>
        <v>0</v>
      </c>
      <c r="Q27" s="323">
        <f>'Chr. IX’s Vej 12'!M30</f>
        <v>0</v>
      </c>
      <c r="R27" s="323">
        <f>'Chr. IX’s Vej 12'!N30</f>
        <v>0</v>
      </c>
      <c r="S27" s="323">
        <f>'Chr. IX’s Vej 12'!O30</f>
        <v>0</v>
      </c>
      <c r="T27" s="323">
        <f>'Chr. IX’s Vej 12'!P30</f>
        <v>0</v>
      </c>
      <c r="U27" s="323">
        <f>'Chr. IX’s Vej 12'!Q30</f>
        <v>0</v>
      </c>
      <c r="V27" s="323">
        <f>'Chr. IX’s Vej 12'!R30</f>
        <v>0</v>
      </c>
      <c r="W27" s="323">
        <f>'Chr. IX’s Vej 12'!S30</f>
        <v>0</v>
      </c>
      <c r="X27" s="323">
        <f>'Chr. IX’s Vej 12'!T30</f>
        <v>0</v>
      </c>
      <c r="Y27" s="323">
        <f>'Chr. IX’s Vej 12'!U30</f>
        <v>0</v>
      </c>
      <c r="Z27" s="320">
        <f>SUBTOTAL(109,G27:Y27)</f>
        <v>0</v>
      </c>
    </row>
    <row r="28" spans="1:26" s="351" customFormat="1">
      <c r="A28" s="222" t="s">
        <v>71</v>
      </c>
      <c r="B28" s="45" t="s">
        <v>33</v>
      </c>
      <c r="C28" s="128" t="s">
        <v>9</v>
      </c>
      <c r="D28" s="34" t="s">
        <v>38</v>
      </c>
      <c r="E28" s="35">
        <v>5600</v>
      </c>
      <c r="F28" s="33" t="s">
        <v>11</v>
      </c>
      <c r="G28" s="323"/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0"/>
    </row>
    <row r="29" spans="1:26" s="351" customFormat="1">
      <c r="A29" s="48" t="s">
        <v>73</v>
      </c>
      <c r="B29" s="30" t="s">
        <v>74</v>
      </c>
      <c r="C29" s="30" t="s">
        <v>29</v>
      </c>
      <c r="D29" s="30" t="s">
        <v>38</v>
      </c>
      <c r="E29" s="36">
        <v>5600</v>
      </c>
      <c r="F29" s="30" t="s">
        <v>11</v>
      </c>
      <c r="G29" s="322">
        <f>'Chr. IXs Vej 2'!C30</f>
        <v>0</v>
      </c>
      <c r="H29" s="322">
        <f>'Chr. IXs Vej 2'!D30</f>
        <v>0</v>
      </c>
      <c r="I29" s="322">
        <f>'Chr. IXs Vej 2'!E30</f>
        <v>0</v>
      </c>
      <c r="J29" s="322">
        <f>'Chr. IXs Vej 2'!F30</f>
        <v>0</v>
      </c>
      <c r="K29" s="322">
        <f>'Chr. IXs Vej 2'!G30</f>
        <v>0</v>
      </c>
      <c r="L29" s="322">
        <f>'Chr. IXs Vej 2'!H30</f>
        <v>0</v>
      </c>
      <c r="M29" s="322">
        <f>'Chr. IXs Vej 2'!I30</f>
        <v>0</v>
      </c>
      <c r="N29" s="322">
        <f>'Chr. IXs Vej 2'!J30</f>
        <v>0</v>
      </c>
      <c r="O29" s="322">
        <f>'Chr. IXs Vej 2'!K30</f>
        <v>0</v>
      </c>
      <c r="P29" s="322">
        <f>'Chr. IXs Vej 2'!L30</f>
        <v>0</v>
      </c>
      <c r="Q29" s="322">
        <f>'Chr. IXs Vej 2'!M30</f>
        <v>0</v>
      </c>
      <c r="R29" s="322">
        <f>'Chr. IXs Vej 2'!N30</f>
        <v>0</v>
      </c>
      <c r="S29" s="322">
        <f>'Chr. IXs Vej 2'!O30</f>
        <v>0</v>
      </c>
      <c r="T29" s="322">
        <f>'Chr. IXs Vej 2'!P30</f>
        <v>0</v>
      </c>
      <c r="U29" s="322">
        <f>'Chr. IXs Vej 2'!Q30</f>
        <v>0</v>
      </c>
      <c r="V29" s="322">
        <f>'Chr. IXs Vej 2'!R30</f>
        <v>0</v>
      </c>
      <c r="W29" s="322">
        <f>'Chr. IXs Vej 2'!S30</f>
        <v>0</v>
      </c>
      <c r="X29" s="322">
        <f>'Chr. IXs Vej 2'!T30</f>
        <v>0</v>
      </c>
      <c r="Y29" s="322">
        <f>'Chr. IXs Vej 2'!U30</f>
        <v>0</v>
      </c>
      <c r="Z29" s="320">
        <f>SUBTOTAL(109,G29:Y29)</f>
        <v>0</v>
      </c>
    </row>
    <row r="30" spans="1:26" s="351" customFormat="1">
      <c r="A30" s="48" t="s">
        <v>75</v>
      </c>
      <c r="B30" s="33" t="s">
        <v>75</v>
      </c>
      <c r="C30" s="34" t="s">
        <v>14</v>
      </c>
      <c r="D30" s="34" t="s">
        <v>38</v>
      </c>
      <c r="E30" s="35">
        <v>5600</v>
      </c>
      <c r="F30" s="33" t="s">
        <v>11</v>
      </c>
      <c r="G30" s="323">
        <f>'Damtoften 2'!C30</f>
        <v>0</v>
      </c>
      <c r="H30" s="323">
        <f>'Damtoften 2'!D30</f>
        <v>0</v>
      </c>
      <c r="I30" s="323">
        <f>'Damtoften 2'!E30</f>
        <v>0</v>
      </c>
      <c r="J30" s="323">
        <f>'Damtoften 2'!F30</f>
        <v>0</v>
      </c>
      <c r="K30" s="323">
        <f>'Damtoften 2'!G30</f>
        <v>0</v>
      </c>
      <c r="L30" s="323">
        <f>'Damtoften 2'!H30</f>
        <v>0</v>
      </c>
      <c r="M30" s="323">
        <f>'Damtoften 2'!I30</f>
        <v>0</v>
      </c>
      <c r="N30" s="323">
        <f>'Damtoften 2'!J30</f>
        <v>0</v>
      </c>
      <c r="O30" s="323">
        <f>'Damtoften 2'!K30</f>
        <v>0</v>
      </c>
      <c r="P30" s="323">
        <f>'Damtoften 2'!L30</f>
        <v>0</v>
      </c>
      <c r="Q30" s="323">
        <f>'Damtoften 2'!M30</f>
        <v>0</v>
      </c>
      <c r="R30" s="323">
        <f>'Damtoften 2'!N30</f>
        <v>0</v>
      </c>
      <c r="S30" s="323">
        <f>'Damtoften 2'!O30</f>
        <v>0</v>
      </c>
      <c r="T30" s="323">
        <f>'Damtoften 2'!P30</f>
        <v>0</v>
      </c>
      <c r="U30" s="323">
        <f>'Damtoften 2'!Q30</f>
        <v>0</v>
      </c>
      <c r="V30" s="323">
        <f>'Damtoften 2'!R30</f>
        <v>0</v>
      </c>
      <c r="W30" s="323">
        <f>'Damtoften 2'!S30</f>
        <v>0</v>
      </c>
      <c r="X30" s="323">
        <f>'Damtoften 2'!T30</f>
        <v>0</v>
      </c>
      <c r="Y30" s="323">
        <f>'Damtoften 2'!U30</f>
        <v>0</v>
      </c>
      <c r="Z30" s="320">
        <f>SUBTOTAL(109,G30:Y30)</f>
        <v>0</v>
      </c>
    </row>
    <row r="31" spans="1:26" s="351" customFormat="1">
      <c r="A31" s="48" t="s">
        <v>76</v>
      </c>
      <c r="B31" s="30" t="s">
        <v>28</v>
      </c>
      <c r="C31" s="30" t="s">
        <v>29</v>
      </c>
      <c r="D31" s="30" t="s">
        <v>10</v>
      </c>
      <c r="E31" s="36">
        <v>5600</v>
      </c>
      <c r="F31" s="30" t="s">
        <v>11</v>
      </c>
      <c r="G31" s="322">
        <f>'Damtoften 4'!C30</f>
        <v>0</v>
      </c>
      <c r="H31" s="322">
        <f>'Damtoften 4'!D30</f>
        <v>0</v>
      </c>
      <c r="I31" s="322">
        <f>'Damtoften 4'!E30</f>
        <v>0</v>
      </c>
      <c r="J31" s="322">
        <f>'Damtoften 4'!F30</f>
        <v>0</v>
      </c>
      <c r="K31" s="322">
        <f>'Damtoften 4'!G30</f>
        <v>0</v>
      </c>
      <c r="L31" s="322">
        <f>'Damtoften 4'!H30</f>
        <v>0</v>
      </c>
      <c r="M31" s="322">
        <f>'Damtoften 4'!I30</f>
        <v>0</v>
      </c>
      <c r="N31" s="322">
        <f>'Damtoften 4'!J30</f>
        <v>0</v>
      </c>
      <c r="O31" s="322">
        <f>'Damtoften 4'!K30</f>
        <v>0</v>
      </c>
      <c r="P31" s="322">
        <f>'Damtoften 4'!L30</f>
        <v>0</v>
      </c>
      <c r="Q31" s="322">
        <f>'Damtoften 4'!M30</f>
        <v>0</v>
      </c>
      <c r="R31" s="322">
        <f>'Damtoften 4'!N30</f>
        <v>0</v>
      </c>
      <c r="S31" s="322">
        <f>'Damtoften 4'!O30</f>
        <v>0</v>
      </c>
      <c r="T31" s="322">
        <f>'Damtoften 4'!P30</f>
        <v>0</v>
      </c>
      <c r="U31" s="322">
        <f>'Damtoften 4'!Q30</f>
        <v>0</v>
      </c>
      <c r="V31" s="322">
        <f>'Damtoften 4'!R30</f>
        <v>0</v>
      </c>
      <c r="W31" s="322">
        <f>'Damtoften 4'!S30</f>
        <v>0</v>
      </c>
      <c r="X31" s="322">
        <f>'Damtoften 4'!T30</f>
        <v>0</v>
      </c>
      <c r="Y31" s="322">
        <f>'Damtoften 4'!U30</f>
        <v>0</v>
      </c>
      <c r="Z31" s="320">
        <f>SUBTOTAL(109,G31:Y31)</f>
        <v>0</v>
      </c>
    </row>
    <row r="32" spans="1:26" s="351" customFormat="1">
      <c r="A32" s="193" t="s">
        <v>77</v>
      </c>
      <c r="B32" s="33" t="s">
        <v>78</v>
      </c>
      <c r="C32" s="34"/>
      <c r="D32" s="34" t="s">
        <v>25</v>
      </c>
      <c r="E32" s="35">
        <v>5600</v>
      </c>
      <c r="F32" s="33" t="s">
        <v>11</v>
      </c>
      <c r="G32" s="323">
        <f>'Diernæsvej 2'!C30</f>
        <v>0</v>
      </c>
      <c r="H32" s="323">
        <f>'Diernæsvej 2'!D30</f>
        <v>0</v>
      </c>
      <c r="I32" s="323">
        <f>'Diernæsvej 2'!E30</f>
        <v>0</v>
      </c>
      <c r="J32" s="323">
        <f>'Diernæsvej 2'!F30</f>
        <v>0</v>
      </c>
      <c r="K32" s="323">
        <f>'Diernæsvej 2'!G30</f>
        <v>0</v>
      </c>
      <c r="L32" s="323">
        <f>'Diernæsvej 2'!H30</f>
        <v>0</v>
      </c>
      <c r="M32" s="323">
        <f>'Diernæsvej 2'!I30</f>
        <v>0</v>
      </c>
      <c r="N32" s="323">
        <f>'Diernæsvej 2'!J30</f>
        <v>0</v>
      </c>
      <c r="O32" s="323">
        <f>'Diernæsvej 2'!K30</f>
        <v>0</v>
      </c>
      <c r="P32" s="323">
        <f>'Diernæsvej 2'!L30</f>
        <v>0</v>
      </c>
      <c r="Q32" s="323">
        <f>'Diernæsvej 2'!M30</f>
        <v>0</v>
      </c>
      <c r="R32" s="323">
        <f>'Diernæsvej 2'!N30</f>
        <v>0</v>
      </c>
      <c r="S32" s="323">
        <f>'Diernæsvej 2'!O30</f>
        <v>0</v>
      </c>
      <c r="T32" s="323">
        <f>'Diernæsvej 2'!P30</f>
        <v>0</v>
      </c>
      <c r="U32" s="323">
        <f>'Diernæsvej 2'!Q30</f>
        <v>0</v>
      </c>
      <c r="V32" s="323">
        <f>'Diernæsvej 2'!R30</f>
        <v>0</v>
      </c>
      <c r="W32" s="323">
        <f>'Diernæsvej 2'!S30</f>
        <v>0</v>
      </c>
      <c r="X32" s="323">
        <f>'Diernæsvej 2'!T30</f>
        <v>0</v>
      </c>
      <c r="Y32" s="323">
        <f>'Diernæsvej 2'!U30</f>
        <v>0</v>
      </c>
      <c r="Z32" s="320">
        <f>SUBTOTAL(109,G32:Y32)</f>
        <v>0</v>
      </c>
    </row>
    <row r="33" spans="1:28" s="351" customFormat="1">
      <c r="A33" s="222" t="s">
        <v>79</v>
      </c>
      <c r="B33" s="45" t="s">
        <v>33</v>
      </c>
      <c r="C33" s="45" t="s">
        <v>9</v>
      </c>
      <c r="D33" s="34" t="s">
        <v>10</v>
      </c>
      <c r="E33" s="35">
        <v>5600</v>
      </c>
      <c r="F33" s="33" t="s">
        <v>11</v>
      </c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0"/>
    </row>
    <row r="34" spans="1:28" s="351" customFormat="1">
      <c r="A34" s="48" t="s">
        <v>80</v>
      </c>
      <c r="B34" s="33" t="s">
        <v>81</v>
      </c>
      <c r="C34" s="34" t="s">
        <v>14</v>
      </c>
      <c r="D34" s="34" t="s">
        <v>25</v>
      </c>
      <c r="E34" s="35">
        <v>5672</v>
      </c>
      <c r="F34" s="33" t="s">
        <v>54</v>
      </c>
      <c r="G34" s="323">
        <f>'Egeballe 1A'!C30</f>
        <v>0</v>
      </c>
      <c r="H34" s="323">
        <f>'Egeballe 1A'!D30</f>
        <v>0</v>
      </c>
      <c r="I34" s="323">
        <f>'Egeballe 1A'!E30</f>
        <v>0</v>
      </c>
      <c r="J34" s="323">
        <f>'Egeballe 1A'!F30</f>
        <v>0</v>
      </c>
      <c r="K34" s="323">
        <f>'Egeballe 1A'!G30</f>
        <v>0</v>
      </c>
      <c r="L34" s="323">
        <f>'Egeballe 1A'!H30</f>
        <v>0</v>
      </c>
      <c r="M34" s="323">
        <f>'Egeballe 1A'!I30</f>
        <v>0</v>
      </c>
      <c r="N34" s="323">
        <f>'Egeballe 1A'!J30</f>
        <v>0</v>
      </c>
      <c r="O34" s="323">
        <f>'Egeballe 1A'!K30</f>
        <v>0</v>
      </c>
      <c r="P34" s="323">
        <f>'Egeballe 1A'!L30</f>
        <v>0</v>
      </c>
      <c r="Q34" s="323">
        <f>'Egeballe 1A'!M30</f>
        <v>0</v>
      </c>
      <c r="R34" s="323">
        <f>'Egeballe 1A'!N30</f>
        <v>0</v>
      </c>
      <c r="S34" s="323">
        <f>'Egeballe 1A'!O30</f>
        <v>0</v>
      </c>
      <c r="T34" s="323">
        <f>'Egeballe 1A'!P30</f>
        <v>0</v>
      </c>
      <c r="U34" s="323">
        <f>'Egeballe 1A'!Q30</f>
        <v>0</v>
      </c>
      <c r="V34" s="323">
        <f>'Egeballe 1A'!R30</f>
        <v>0</v>
      </c>
      <c r="W34" s="323">
        <f>'Egeballe 1A'!S30</f>
        <v>0</v>
      </c>
      <c r="X34" s="323">
        <f>'Egeballe 1A'!T30</f>
        <v>0</v>
      </c>
      <c r="Y34" s="323">
        <f>'Egeballe 1A'!U30</f>
        <v>0</v>
      </c>
      <c r="Z34" s="320">
        <f>SUBTOTAL(109,G34:Y34)</f>
        <v>0</v>
      </c>
    </row>
    <row r="35" spans="1:28" s="351" customFormat="1">
      <c r="A35" s="193" t="s">
        <v>82</v>
      </c>
      <c r="B35" s="33" t="s">
        <v>83</v>
      </c>
      <c r="C35" s="34"/>
      <c r="D35" s="34" t="s">
        <v>38</v>
      </c>
      <c r="E35" s="35">
        <v>5672</v>
      </c>
      <c r="F35" s="33" t="s">
        <v>54</v>
      </c>
      <c r="G35" s="323">
        <f>'Egeballe 4'!C30</f>
        <v>0</v>
      </c>
      <c r="H35" s="323">
        <f>'Egeballe 4'!D30</f>
        <v>0</v>
      </c>
      <c r="I35" s="323">
        <f>'Egeballe 4'!E30</f>
        <v>0</v>
      </c>
      <c r="J35" s="323">
        <f>'Egeballe 4'!F30</f>
        <v>0</v>
      </c>
      <c r="K35" s="323">
        <f>'Egeballe 4'!G30</f>
        <v>0</v>
      </c>
      <c r="L35" s="323">
        <f>'Egeballe 4'!H30</f>
        <v>0</v>
      </c>
      <c r="M35" s="323">
        <f>'Egeballe 4'!I30</f>
        <v>0</v>
      </c>
      <c r="N35" s="323">
        <f>'Egeballe 4'!J30</f>
        <v>0</v>
      </c>
      <c r="O35" s="323">
        <f>'Egeballe 4'!K30</f>
        <v>0</v>
      </c>
      <c r="P35" s="323">
        <f>'Egeballe 4'!L30</f>
        <v>0</v>
      </c>
      <c r="Q35" s="323">
        <f>'Egeballe 4'!M30</f>
        <v>0</v>
      </c>
      <c r="R35" s="323">
        <f>'Egeballe 4'!N30</f>
        <v>0</v>
      </c>
      <c r="S35" s="323">
        <f>'Egeballe 4'!O30</f>
        <v>0</v>
      </c>
      <c r="T35" s="323">
        <f>'Egeballe 4'!P30</f>
        <v>0</v>
      </c>
      <c r="U35" s="323">
        <f>'Egeballe 4'!Q30</f>
        <v>0</v>
      </c>
      <c r="V35" s="323">
        <f>'Egeballe 4'!R30</f>
        <v>0</v>
      </c>
      <c r="W35" s="323">
        <f>'Egeballe 4'!S30</f>
        <v>0</v>
      </c>
      <c r="X35" s="323">
        <f>'Egeballe 4'!T30</f>
        <v>0</v>
      </c>
      <c r="Y35" s="323">
        <f>'Egeballe 4'!U30</f>
        <v>0</v>
      </c>
      <c r="Z35" s="320">
        <f>SUBTOTAL(109,G35:Y35)</f>
        <v>0</v>
      </c>
    </row>
    <row r="36" spans="1:28" s="351" customFormat="1">
      <c r="A36" s="193" t="s">
        <v>84</v>
      </c>
      <c r="B36" s="33" t="s">
        <v>85</v>
      </c>
      <c r="C36" s="34"/>
      <c r="D36" s="34" t="s">
        <v>38</v>
      </c>
      <c r="E36" s="35">
        <v>5672</v>
      </c>
      <c r="F36" s="33" t="s">
        <v>54</v>
      </c>
      <c r="G36" s="323">
        <f>'Egeballe 4A'!C30</f>
        <v>0</v>
      </c>
      <c r="H36" s="323">
        <f>'Egeballe 4A'!D30</f>
        <v>0</v>
      </c>
      <c r="I36" s="323">
        <f>'Egeballe 4A'!E30</f>
        <v>0</v>
      </c>
      <c r="J36" s="323">
        <f>'Egeballe 4A'!F30</f>
        <v>0</v>
      </c>
      <c r="K36" s="323">
        <f>'Egeballe 4A'!G30</f>
        <v>0</v>
      </c>
      <c r="L36" s="323">
        <f>'Egeballe 4A'!H30</f>
        <v>0</v>
      </c>
      <c r="M36" s="323">
        <f>'Egeballe 4A'!I30</f>
        <v>0</v>
      </c>
      <c r="N36" s="323">
        <f>'Egeballe 4A'!J30</f>
        <v>0</v>
      </c>
      <c r="O36" s="323">
        <f>'Egeballe 4A'!K30</f>
        <v>0</v>
      </c>
      <c r="P36" s="323">
        <f>'Egeballe 4A'!L30</f>
        <v>0</v>
      </c>
      <c r="Q36" s="323">
        <f>'Egeballe 4A'!M30</f>
        <v>0</v>
      </c>
      <c r="R36" s="323">
        <f>'Egeballe 4A'!N30</f>
        <v>0</v>
      </c>
      <c r="S36" s="323">
        <f>'Egeballe 4A'!O30</f>
        <v>0</v>
      </c>
      <c r="T36" s="323">
        <f>'Egeballe 4A'!P30</f>
        <v>0</v>
      </c>
      <c r="U36" s="323">
        <f>'Egeballe 4A'!Q30</f>
        <v>0</v>
      </c>
      <c r="V36" s="323">
        <f>'Egeballe 4A'!R30</f>
        <v>0</v>
      </c>
      <c r="W36" s="323">
        <f>'Egeballe 4A'!S30</f>
        <v>0</v>
      </c>
      <c r="X36" s="323">
        <f>'Egeballe 4A'!T30</f>
        <v>0</v>
      </c>
      <c r="Y36" s="323">
        <f>'Egeballe 4A'!U30</f>
        <v>0</v>
      </c>
      <c r="Z36" s="320">
        <f>SUBTOTAL(109,G36:Y36)</f>
        <v>0</v>
      </c>
    </row>
    <row r="37" spans="1:28" s="351" customFormat="1">
      <c r="A37" s="48" t="s">
        <v>86</v>
      </c>
      <c r="B37" s="30" t="s">
        <v>86</v>
      </c>
      <c r="C37" s="30" t="s">
        <v>29</v>
      </c>
      <c r="D37" s="30" t="s">
        <v>38</v>
      </c>
      <c r="E37" s="36">
        <v>5772</v>
      </c>
      <c r="F37" s="30" t="s">
        <v>48</v>
      </c>
      <c r="G37" s="322">
        <f>'Egeparken 2'!C30</f>
        <v>0</v>
      </c>
      <c r="H37" s="322">
        <f>'Egeparken 2'!D30</f>
        <v>0</v>
      </c>
      <c r="I37" s="322">
        <f>'Egeparken 2'!E30</f>
        <v>0</v>
      </c>
      <c r="J37" s="322">
        <f>'Egeparken 2'!F30</f>
        <v>0</v>
      </c>
      <c r="K37" s="322">
        <f>'Egeparken 2'!G30</f>
        <v>0</v>
      </c>
      <c r="L37" s="322">
        <f>'Egeparken 2'!H30</f>
        <v>0</v>
      </c>
      <c r="M37" s="322">
        <f>'Egeparken 2'!I30</f>
        <v>0</v>
      </c>
      <c r="N37" s="322">
        <f>'Egeparken 2'!J30</f>
        <v>0</v>
      </c>
      <c r="O37" s="322">
        <f>'Egeparken 2'!K30</f>
        <v>0</v>
      </c>
      <c r="P37" s="322">
        <f>'Egeparken 2'!L30</f>
        <v>0</v>
      </c>
      <c r="Q37" s="322">
        <f>'Egeparken 2'!M30</f>
        <v>0</v>
      </c>
      <c r="R37" s="322">
        <f>'Egeparken 2'!N30</f>
        <v>0</v>
      </c>
      <c r="S37" s="322">
        <f>'Egeparken 2'!O30</f>
        <v>0</v>
      </c>
      <c r="T37" s="322">
        <f>'Egeparken 2'!P30</f>
        <v>0</v>
      </c>
      <c r="U37" s="322">
        <f>'Egeparken 2'!Q30</f>
        <v>0</v>
      </c>
      <c r="V37" s="322">
        <f>'Egeparken 2'!R30</f>
        <v>0</v>
      </c>
      <c r="W37" s="322">
        <f>'Egeparken 2'!S30</f>
        <v>0</v>
      </c>
      <c r="X37" s="322">
        <f>'Egeparken 2'!T30</f>
        <v>0</v>
      </c>
      <c r="Y37" s="322">
        <f>'Egeparken 2'!U30</f>
        <v>0</v>
      </c>
      <c r="Z37" s="320">
        <f>SUBTOTAL(109,G37:Y37)</f>
        <v>0</v>
      </c>
      <c r="AB37" s="351" t="s">
        <v>43</v>
      </c>
    </row>
    <row r="38" spans="1:28" s="351" customFormat="1">
      <c r="A38" s="48" t="s">
        <v>87</v>
      </c>
      <c r="B38" s="30" t="s">
        <v>87</v>
      </c>
      <c r="C38" s="30" t="s">
        <v>29</v>
      </c>
      <c r="D38" s="30" t="s">
        <v>38</v>
      </c>
      <c r="E38" s="36">
        <v>5772</v>
      </c>
      <c r="F38" s="30" t="s">
        <v>48</v>
      </c>
      <c r="G38" s="322">
        <f>'Egeparken 62'!C30</f>
        <v>0</v>
      </c>
      <c r="H38" s="322">
        <f>'Egeparken 62'!D30</f>
        <v>0</v>
      </c>
      <c r="I38" s="322">
        <f>'Egeparken 62'!E30</f>
        <v>0</v>
      </c>
      <c r="J38" s="322">
        <f>'Egeparken 62'!F30</f>
        <v>0</v>
      </c>
      <c r="K38" s="322">
        <f>'Egeparken 62'!G30</f>
        <v>0</v>
      </c>
      <c r="L38" s="322">
        <f>'Egeparken 62'!H30</f>
        <v>0</v>
      </c>
      <c r="M38" s="322">
        <f>'Egeparken 62'!I30</f>
        <v>0</v>
      </c>
      <c r="N38" s="322">
        <f>'Egeparken 62'!J30</f>
        <v>0</v>
      </c>
      <c r="O38" s="322">
        <f>'Egeparken 62'!K30</f>
        <v>0</v>
      </c>
      <c r="P38" s="322">
        <f>'Egeparken 62'!L30</f>
        <v>0</v>
      </c>
      <c r="Q38" s="322">
        <f>'Egeparken 62'!M30</f>
        <v>0</v>
      </c>
      <c r="R38" s="322">
        <f>'Egeparken 62'!N30</f>
        <v>0</v>
      </c>
      <c r="S38" s="322">
        <f>'Egeparken 62'!O30</f>
        <v>0</v>
      </c>
      <c r="T38" s="322">
        <f>'Egeparken 62'!P30</f>
        <v>0</v>
      </c>
      <c r="U38" s="322">
        <f>'Egeparken 62'!Q30</f>
        <v>0</v>
      </c>
      <c r="V38" s="322">
        <f>'Egeparken 62'!R30</f>
        <v>0</v>
      </c>
      <c r="W38" s="322">
        <f>'Egeparken 62'!S30</f>
        <v>0</v>
      </c>
      <c r="X38" s="322">
        <f>'Egeparken 62'!T30</f>
        <v>0</v>
      </c>
      <c r="Y38" s="322">
        <f>'Egeparken 62'!U30</f>
        <v>0</v>
      </c>
      <c r="Z38" s="320">
        <f>SUBTOTAL(109,G38:Y38)</f>
        <v>0</v>
      </c>
    </row>
    <row r="39" spans="1:28" s="351" customFormat="1">
      <c r="A39" s="193" t="s">
        <v>88</v>
      </c>
      <c r="B39" s="33" t="s">
        <v>89</v>
      </c>
      <c r="C39" s="34" t="s">
        <v>90</v>
      </c>
      <c r="D39" s="34" t="s">
        <v>38</v>
      </c>
      <c r="E39" s="35">
        <v>5772</v>
      </c>
      <c r="F39" s="33" t="s">
        <v>48</v>
      </c>
      <c r="G39" s="323">
        <f>'Egeparken 64'!C30</f>
        <v>0</v>
      </c>
      <c r="H39" s="323">
        <f>'Egeparken 64'!D30</f>
        <v>0</v>
      </c>
      <c r="I39" s="323">
        <f>'Egeparken 64'!E30</f>
        <v>0</v>
      </c>
      <c r="J39" s="323">
        <f>'Egeparken 64'!F30</f>
        <v>0</v>
      </c>
      <c r="K39" s="323">
        <f>'Egeparken 64'!G30</f>
        <v>0</v>
      </c>
      <c r="L39" s="323">
        <f>'Egeparken 64'!H30</f>
        <v>0</v>
      </c>
      <c r="M39" s="323">
        <f>'Egeparken 64'!I30</f>
        <v>0</v>
      </c>
      <c r="N39" s="323">
        <f>'Egeparken 64'!J30</f>
        <v>0</v>
      </c>
      <c r="O39" s="323">
        <f>'Egeparken 64'!K30</f>
        <v>0</v>
      </c>
      <c r="P39" s="323">
        <f>'Egeparken 64'!L30</f>
        <v>0</v>
      </c>
      <c r="Q39" s="323">
        <f>'Egeparken 64'!M30</f>
        <v>0</v>
      </c>
      <c r="R39" s="323">
        <f>'Egeparken 64'!N30</f>
        <v>0</v>
      </c>
      <c r="S39" s="323">
        <f>'Egeparken 64'!O30</f>
        <v>0</v>
      </c>
      <c r="T39" s="323">
        <f>'Egeparken 64'!P30</f>
        <v>0</v>
      </c>
      <c r="U39" s="323">
        <f>'Egeparken 64'!Q30</f>
        <v>0</v>
      </c>
      <c r="V39" s="323">
        <f>'Egeparken 64'!R30</f>
        <v>0</v>
      </c>
      <c r="W39" s="323">
        <f>'Egeparken 64'!S30</f>
        <v>0</v>
      </c>
      <c r="X39" s="323">
        <f>'Egeparken 64'!T30</f>
        <v>0</v>
      </c>
      <c r="Y39" s="323">
        <f>'Egeparken 64'!U30</f>
        <v>0</v>
      </c>
      <c r="Z39" s="320">
        <f>SUBTOTAL(109,G39:Y39)</f>
        <v>0</v>
      </c>
    </row>
    <row r="40" spans="1:28" s="351" customFormat="1">
      <c r="A40" s="52" t="s">
        <v>91</v>
      </c>
      <c r="B40" s="45" t="s">
        <v>33</v>
      </c>
      <c r="C40" s="45" t="s">
        <v>9</v>
      </c>
      <c r="D40" s="34" t="s">
        <v>10</v>
      </c>
      <c r="E40" s="35">
        <v>5642</v>
      </c>
      <c r="F40" s="33" t="s">
        <v>26</v>
      </c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3"/>
      <c r="W40" s="323"/>
      <c r="X40" s="323"/>
      <c r="Y40" s="323"/>
      <c r="Z40" s="320"/>
    </row>
    <row r="41" spans="1:28" s="351" customFormat="1">
      <c r="A41" s="52" t="s">
        <v>92</v>
      </c>
      <c r="B41" s="45" t="s">
        <v>33</v>
      </c>
      <c r="C41" s="128" t="s">
        <v>9</v>
      </c>
      <c r="D41" s="34" t="s">
        <v>10</v>
      </c>
      <c r="E41" s="35">
        <v>5600</v>
      </c>
      <c r="F41" s="33" t="s">
        <v>11</v>
      </c>
      <c r="G41" s="323"/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3"/>
      <c r="W41" s="323"/>
      <c r="X41" s="323"/>
      <c r="Y41" s="323"/>
      <c r="Z41" s="320"/>
    </row>
    <row r="42" spans="1:28" s="351" customFormat="1">
      <c r="A42" s="48" t="s">
        <v>93</v>
      </c>
      <c r="B42" s="37" t="s">
        <v>94</v>
      </c>
      <c r="C42" s="37" t="s">
        <v>61</v>
      </c>
      <c r="D42" s="37" t="s">
        <v>15</v>
      </c>
      <c r="E42" s="38">
        <v>5750</v>
      </c>
      <c r="F42" s="37" t="s">
        <v>20</v>
      </c>
      <c r="G42" s="324">
        <f>'Floravej 15'!C30</f>
        <v>0</v>
      </c>
      <c r="H42" s="324">
        <f>'Floravej 15'!D30</f>
        <v>0</v>
      </c>
      <c r="I42" s="324">
        <f>'Floravej 15'!E30</f>
        <v>0</v>
      </c>
      <c r="J42" s="324">
        <f>'Floravej 15'!F30</f>
        <v>0</v>
      </c>
      <c r="K42" s="324">
        <f>'Floravej 15'!G30</f>
        <v>0</v>
      </c>
      <c r="L42" s="324">
        <f>'Floravej 15'!H30</f>
        <v>0</v>
      </c>
      <c r="M42" s="324">
        <f>'Floravej 15'!I30</f>
        <v>0</v>
      </c>
      <c r="N42" s="324">
        <f>'Floravej 15'!J30</f>
        <v>0</v>
      </c>
      <c r="O42" s="324">
        <f>'Floravej 15'!K30</f>
        <v>0</v>
      </c>
      <c r="P42" s="324">
        <f>'Floravej 15'!L30</f>
        <v>0</v>
      </c>
      <c r="Q42" s="324">
        <f>'Floravej 15'!M30</f>
        <v>0</v>
      </c>
      <c r="R42" s="324">
        <f>'Floravej 15'!N30</f>
        <v>0</v>
      </c>
      <c r="S42" s="324">
        <f>'Floravej 15'!O30</f>
        <v>0</v>
      </c>
      <c r="T42" s="324">
        <f>'Floravej 15'!P30</f>
        <v>0</v>
      </c>
      <c r="U42" s="324">
        <f>'Floravej 15'!Q30</f>
        <v>0</v>
      </c>
      <c r="V42" s="324">
        <f>'Floravej 15'!R30</f>
        <v>0</v>
      </c>
      <c r="W42" s="324">
        <f>'Floravej 15'!S30</f>
        <v>0</v>
      </c>
      <c r="X42" s="324">
        <f>'Floravej 15'!T30</f>
        <v>0</v>
      </c>
      <c r="Y42" s="324">
        <f>'Floravej 15'!U30</f>
        <v>0</v>
      </c>
      <c r="Z42" s="320">
        <f>SUBTOTAL(109,G42:Y42)</f>
        <v>0</v>
      </c>
    </row>
    <row r="43" spans="1:28" s="351" customFormat="1">
      <c r="A43" s="48" t="s">
        <v>95</v>
      </c>
      <c r="B43" s="37" t="s">
        <v>96</v>
      </c>
      <c r="C43" s="37" t="s">
        <v>61</v>
      </c>
      <c r="D43" s="37" t="s">
        <v>15</v>
      </c>
      <c r="E43" s="38">
        <v>5750</v>
      </c>
      <c r="F43" s="37" t="s">
        <v>20</v>
      </c>
      <c r="G43" s="324">
        <f>'Floravej 17'!C30</f>
        <v>0</v>
      </c>
      <c r="H43" s="324">
        <f>'Floravej 17'!D30</f>
        <v>0</v>
      </c>
      <c r="I43" s="324">
        <f>'Floravej 17'!E30</f>
        <v>0</v>
      </c>
      <c r="J43" s="324">
        <f>'Floravej 17'!F30</f>
        <v>0</v>
      </c>
      <c r="K43" s="324">
        <f>'Floravej 17'!G30</f>
        <v>0</v>
      </c>
      <c r="L43" s="324">
        <f>'Floravej 17'!H30</f>
        <v>0</v>
      </c>
      <c r="M43" s="324">
        <f>'Floravej 17'!I30</f>
        <v>0</v>
      </c>
      <c r="N43" s="324">
        <f>'Floravej 17'!J30</f>
        <v>0</v>
      </c>
      <c r="O43" s="324">
        <f>'Floravej 17'!K30</f>
        <v>0</v>
      </c>
      <c r="P43" s="324">
        <f>'Floravej 17'!L30</f>
        <v>0</v>
      </c>
      <c r="Q43" s="324">
        <f>'Floravej 17'!M30</f>
        <v>0</v>
      </c>
      <c r="R43" s="324">
        <f>'Floravej 17'!N30</f>
        <v>0</v>
      </c>
      <c r="S43" s="324">
        <f>'Floravej 17'!O30</f>
        <v>0</v>
      </c>
      <c r="T43" s="324">
        <f>'Floravej 17'!P30</f>
        <v>0</v>
      </c>
      <c r="U43" s="324">
        <f>'Floravej 17'!Q30</f>
        <v>0</v>
      </c>
      <c r="V43" s="324">
        <f>'Floravej 17'!R30</f>
        <v>0</v>
      </c>
      <c r="W43" s="324">
        <f>'Floravej 17'!S30</f>
        <v>0</v>
      </c>
      <c r="X43" s="324">
        <f>'Floravej 17'!T30</f>
        <v>0</v>
      </c>
      <c r="Y43" s="324">
        <f>'Floravej 17'!U30</f>
        <v>0</v>
      </c>
      <c r="Z43" s="320">
        <f>SUBTOTAL(109,G43:Y43)</f>
        <v>0</v>
      </c>
    </row>
    <row r="44" spans="1:28" s="351" customFormat="1">
      <c r="A44" s="48" t="s">
        <v>97</v>
      </c>
      <c r="B44" s="30" t="s">
        <v>98</v>
      </c>
      <c r="C44" s="37" t="s">
        <v>29</v>
      </c>
      <c r="D44" s="37" t="s">
        <v>10</v>
      </c>
      <c r="E44" s="36">
        <v>5600</v>
      </c>
      <c r="F44" s="30" t="s">
        <v>11</v>
      </c>
      <c r="G44" s="322">
        <f>'Grønnegade 71-73'!C30</f>
        <v>0</v>
      </c>
      <c r="H44" s="322">
        <f>'Grønnegade 71-73'!D30</f>
        <v>0</v>
      </c>
      <c r="I44" s="322">
        <f>'Grønnegade 71-73'!E30</f>
        <v>0</v>
      </c>
      <c r="J44" s="322">
        <f>'Grønnegade 71-73'!F30</f>
        <v>0</v>
      </c>
      <c r="K44" s="322">
        <f>'Grønnegade 71-73'!G30</f>
        <v>0</v>
      </c>
      <c r="L44" s="322">
        <f>'Grønnegade 71-73'!H30</f>
        <v>0</v>
      </c>
      <c r="M44" s="322">
        <f>'Grønnegade 71-73'!I30</f>
        <v>0</v>
      </c>
      <c r="N44" s="322">
        <f>'Grønnegade 71-73'!J30</f>
        <v>0</v>
      </c>
      <c r="O44" s="322">
        <f>'Grønnegade 71-73'!K30</f>
        <v>0</v>
      </c>
      <c r="P44" s="322">
        <f>'Grønnegade 71-73'!L30</f>
        <v>0</v>
      </c>
      <c r="Q44" s="322">
        <f>'Grønnegade 71-73'!M30</f>
        <v>0</v>
      </c>
      <c r="R44" s="322">
        <f>'Grønnegade 71-73'!N30</f>
        <v>0</v>
      </c>
      <c r="S44" s="322">
        <f>'Grønnegade 71-73'!O30</f>
        <v>0</v>
      </c>
      <c r="T44" s="322">
        <f>'Grønnegade 71-73'!P30</f>
        <v>0</v>
      </c>
      <c r="U44" s="322">
        <f>'Grønnegade 71-73'!Q30</f>
        <v>0</v>
      </c>
      <c r="V44" s="322">
        <f>'Grønnegade 71-73'!R30</f>
        <v>0</v>
      </c>
      <c r="W44" s="322">
        <f>'Grønnegade 71-73'!S30</f>
        <v>0</v>
      </c>
      <c r="X44" s="322">
        <f>'Grønnegade 71-73'!T30</f>
        <v>0</v>
      </c>
      <c r="Y44" s="322">
        <f>'Grønnegade 71-73'!U30</f>
        <v>0</v>
      </c>
      <c r="Z44" s="320">
        <f>SUBTOTAL(109,G44:Y44)</f>
        <v>0</v>
      </c>
    </row>
    <row r="45" spans="1:28" s="351" customFormat="1">
      <c r="A45" s="48" t="s">
        <v>99</v>
      </c>
      <c r="B45" s="33" t="s">
        <v>100</v>
      </c>
      <c r="C45" s="34" t="s">
        <v>101</v>
      </c>
      <c r="D45" s="34" t="s">
        <v>15</v>
      </c>
      <c r="E45" s="35">
        <v>5856</v>
      </c>
      <c r="F45" s="33" t="s">
        <v>16</v>
      </c>
      <c r="G45" s="323">
        <f>'Graabjergvej 10'!C75</f>
        <v>82670</v>
      </c>
      <c r="H45" s="323">
        <f>'Graabjergvej 10'!D75</f>
        <v>101730</v>
      </c>
      <c r="I45" s="323">
        <f>'Graabjergvej 10'!E75</f>
        <v>445345</v>
      </c>
      <c r="J45" s="323">
        <f>'Graabjergvej 10'!F75</f>
        <v>77750</v>
      </c>
      <c r="K45" s="323">
        <f>'Graabjergvej 10'!G75</f>
        <v>320560</v>
      </c>
      <c r="L45" s="323">
        <f>'Graabjergvej 10'!H75</f>
        <v>70250</v>
      </c>
      <c r="M45" s="323">
        <f>'Graabjergvej 10'!I75</f>
        <v>1837715</v>
      </c>
      <c r="N45" s="323">
        <f>'Graabjergvej 10'!J75</f>
        <v>281210</v>
      </c>
      <c r="O45" s="323">
        <f>'Graabjergvej 10'!K75</f>
        <v>77750</v>
      </c>
      <c r="P45" s="323">
        <f>'Graabjergvej 10'!L75</f>
        <v>1294230</v>
      </c>
      <c r="Q45" s="323">
        <f>'Graabjergvej 10'!M75</f>
        <v>70250</v>
      </c>
      <c r="R45" s="323">
        <f>'Graabjergvej 10'!N75</f>
        <v>70250</v>
      </c>
      <c r="S45" s="323">
        <f>'Graabjergvej 10'!O75</f>
        <v>70250</v>
      </c>
      <c r="T45" s="323">
        <f>'Graabjergvej 10'!P75</f>
        <v>77750</v>
      </c>
      <c r="U45" s="323">
        <f>'Graabjergvej 10'!Q75</f>
        <v>70250</v>
      </c>
      <c r="V45" s="323">
        <f>'Graabjergvej 10'!R75</f>
        <v>70250</v>
      </c>
      <c r="W45" s="323">
        <f>'Graabjergvej 10'!S75</f>
        <v>70250</v>
      </c>
      <c r="X45" s="323">
        <f>'Graabjergvej 10'!T75</f>
        <v>70250</v>
      </c>
      <c r="Y45" s="323">
        <f>'Graabjergvej 10'!U75</f>
        <v>77750</v>
      </c>
      <c r="Z45" s="320">
        <f>SUBTOTAL(109,G45:Y45)</f>
        <v>5236460</v>
      </c>
    </row>
    <row r="46" spans="1:28" s="351" customFormat="1">
      <c r="A46" s="193" t="s">
        <v>102</v>
      </c>
      <c r="B46" s="33" t="s">
        <v>103</v>
      </c>
      <c r="C46" s="34"/>
      <c r="D46" s="34" t="s">
        <v>10</v>
      </c>
      <c r="E46" s="35">
        <v>5600</v>
      </c>
      <c r="F46" s="33" t="s">
        <v>11</v>
      </c>
      <c r="G46" s="323">
        <f>'Havnegade 5'!C30</f>
        <v>0</v>
      </c>
      <c r="H46" s="323">
        <f>'Havnegade 5'!D30</f>
        <v>0</v>
      </c>
      <c r="I46" s="323">
        <f>'Havnegade 5'!E30</f>
        <v>0</v>
      </c>
      <c r="J46" s="323">
        <f>'Havnegade 5'!F30</f>
        <v>0</v>
      </c>
      <c r="K46" s="323">
        <f>'Havnegade 5'!G30</f>
        <v>0</v>
      </c>
      <c r="L46" s="323">
        <f>'Havnegade 5'!H30</f>
        <v>0</v>
      </c>
      <c r="M46" s="323">
        <f>'Havnegade 5'!I30</f>
        <v>0</v>
      </c>
      <c r="N46" s="323">
        <f>'Havnegade 5'!J30</f>
        <v>0</v>
      </c>
      <c r="O46" s="323">
        <f>'Havnegade 5'!K30</f>
        <v>0</v>
      </c>
      <c r="P46" s="323">
        <f>'Havnegade 5'!L30</f>
        <v>0</v>
      </c>
      <c r="Q46" s="323">
        <f>'Havnegade 5'!M30</f>
        <v>0</v>
      </c>
      <c r="R46" s="323">
        <f>'Havnegade 5'!N30</f>
        <v>0</v>
      </c>
      <c r="S46" s="323">
        <f>'Havnegade 5'!O30</f>
        <v>0</v>
      </c>
      <c r="T46" s="323">
        <f>'Havnegade 5'!P30</f>
        <v>0</v>
      </c>
      <c r="U46" s="323">
        <f>'Havnegade 5'!Q30</f>
        <v>0</v>
      </c>
      <c r="V46" s="323">
        <f>'Havnegade 5'!R30</f>
        <v>0</v>
      </c>
      <c r="W46" s="323">
        <f>'Havnegade 5'!S30</f>
        <v>0</v>
      </c>
      <c r="X46" s="323">
        <f>'Havnegade 5'!T30</f>
        <v>0</v>
      </c>
      <c r="Y46" s="323">
        <f>'Havnegade 5'!U30</f>
        <v>0</v>
      </c>
      <c r="Z46" s="320">
        <f>SUBTOTAL(109,G46:Y46)</f>
        <v>0</v>
      </c>
    </row>
    <row r="47" spans="1:28" s="351" customFormat="1">
      <c r="A47" s="193" t="s">
        <v>104</v>
      </c>
      <c r="B47" s="33" t="s">
        <v>105</v>
      </c>
      <c r="C47" s="34"/>
      <c r="D47" s="34" t="s">
        <v>38</v>
      </c>
      <c r="E47" s="35">
        <v>5750</v>
      </c>
      <c r="F47" s="33" t="s">
        <v>20</v>
      </c>
      <c r="G47" s="323">
        <f>'Hedebovej 48'!C30</f>
        <v>0</v>
      </c>
      <c r="H47" s="323">
        <f>'Hedebovej 48'!D30</f>
        <v>0</v>
      </c>
      <c r="I47" s="323">
        <f>'Hedebovej 48'!E30</f>
        <v>0</v>
      </c>
      <c r="J47" s="323">
        <f>'Hedebovej 48'!F30</f>
        <v>0</v>
      </c>
      <c r="K47" s="323">
        <f>'Hedebovej 48'!G30</f>
        <v>0</v>
      </c>
      <c r="L47" s="323">
        <f>'Hedebovej 48'!H30</f>
        <v>0</v>
      </c>
      <c r="M47" s="323">
        <f>'Hedebovej 48'!I30</f>
        <v>0</v>
      </c>
      <c r="N47" s="323">
        <f>'Hedebovej 48'!J30</f>
        <v>0</v>
      </c>
      <c r="O47" s="323">
        <f>'Hedebovej 48'!K30</f>
        <v>0</v>
      </c>
      <c r="P47" s="323">
        <f>'Hedebovej 48'!L30</f>
        <v>0</v>
      </c>
      <c r="Q47" s="323">
        <f>'Hedebovej 48'!M30</f>
        <v>0</v>
      </c>
      <c r="R47" s="323">
        <f>'Hedebovej 48'!N30</f>
        <v>0</v>
      </c>
      <c r="S47" s="323">
        <f>'Hedebovej 48'!O30</f>
        <v>0</v>
      </c>
      <c r="T47" s="323">
        <f>'Hedebovej 48'!P30</f>
        <v>0</v>
      </c>
      <c r="U47" s="323">
        <f>'Hedebovej 48'!Q30</f>
        <v>0</v>
      </c>
      <c r="V47" s="323">
        <f>'Hedebovej 48'!R30</f>
        <v>0</v>
      </c>
      <c r="W47" s="323">
        <f>'Hedebovej 48'!S30</f>
        <v>0</v>
      </c>
      <c r="X47" s="323">
        <f>'Hedebovej 48'!T30</f>
        <v>0</v>
      </c>
      <c r="Y47" s="323">
        <f>'Hedebovej 48'!U30</f>
        <v>0</v>
      </c>
      <c r="Z47" s="320">
        <f>SUBTOTAL(109,G47:Y47)</f>
        <v>0</v>
      </c>
    </row>
    <row r="48" spans="1:28" s="351" customFormat="1">
      <c r="A48" s="48" t="s">
        <v>106</v>
      </c>
      <c r="B48" s="30" t="s">
        <v>107</v>
      </c>
      <c r="C48" s="37" t="s">
        <v>19</v>
      </c>
      <c r="D48" s="37" t="s">
        <v>25</v>
      </c>
      <c r="E48" s="36">
        <v>5600</v>
      </c>
      <c r="F48" s="30" t="s">
        <v>11</v>
      </c>
      <c r="G48" s="322">
        <f>Herregårdscentret!C30</f>
        <v>0</v>
      </c>
      <c r="H48" s="322">
        <f>Herregårdscentret!D30</f>
        <v>0</v>
      </c>
      <c r="I48" s="322">
        <f>Herregårdscentret!E30</f>
        <v>0</v>
      </c>
      <c r="J48" s="322">
        <f>Herregårdscentret!F30</f>
        <v>0</v>
      </c>
      <c r="K48" s="322">
        <f>Herregårdscentret!G30</f>
        <v>0</v>
      </c>
      <c r="L48" s="322">
        <f>Herregårdscentret!H30</f>
        <v>0</v>
      </c>
      <c r="M48" s="322">
        <f>Herregårdscentret!I30</f>
        <v>0</v>
      </c>
      <c r="N48" s="322">
        <f>Herregårdscentret!J30</f>
        <v>0</v>
      </c>
      <c r="O48" s="322">
        <f>Herregårdscentret!K30</f>
        <v>0</v>
      </c>
      <c r="P48" s="322">
        <f>Herregårdscentret!L30</f>
        <v>0</v>
      </c>
      <c r="Q48" s="322">
        <f>Herregårdscentret!M30</f>
        <v>0</v>
      </c>
      <c r="R48" s="322">
        <f>Herregårdscentret!N30</f>
        <v>0</v>
      </c>
      <c r="S48" s="322">
        <f>Herregårdscentret!O30</f>
        <v>0</v>
      </c>
      <c r="T48" s="322">
        <f>Herregårdscentret!P30</f>
        <v>0</v>
      </c>
      <c r="U48" s="322">
        <f>Herregårdscentret!Q30</f>
        <v>0</v>
      </c>
      <c r="V48" s="322">
        <f>Herregårdscentret!R30</f>
        <v>0</v>
      </c>
      <c r="W48" s="322">
        <f>Herregårdscentret!S30</f>
        <v>0</v>
      </c>
      <c r="X48" s="322">
        <f>Herregårdscentret!T30</f>
        <v>0</v>
      </c>
      <c r="Y48" s="322">
        <f>Herregårdscentret!U30</f>
        <v>0</v>
      </c>
      <c r="Z48" s="320">
        <f>SUBTOTAL(109,G48:Y48)</f>
        <v>0</v>
      </c>
    </row>
    <row r="49" spans="1:26" s="351" customFormat="1">
      <c r="A49" s="48" t="s">
        <v>108</v>
      </c>
      <c r="B49" s="33" t="s">
        <v>109</v>
      </c>
      <c r="C49" s="34" t="s">
        <v>14</v>
      </c>
      <c r="D49" s="34" t="s">
        <v>15</v>
      </c>
      <c r="E49" s="35">
        <v>5750</v>
      </c>
      <c r="F49" s="33" t="s">
        <v>20</v>
      </c>
      <c r="G49" s="323">
        <f>'Hestehavevej 1B'!C30</f>
        <v>0</v>
      </c>
      <c r="H49" s="323">
        <f>'Hestehavevej 1B'!D30</f>
        <v>0</v>
      </c>
      <c r="I49" s="323">
        <f>'Hestehavevej 1B'!E30</f>
        <v>0</v>
      </c>
      <c r="J49" s="323">
        <f>'Hestehavevej 1B'!F30</f>
        <v>0</v>
      </c>
      <c r="K49" s="323">
        <f>'Hestehavevej 1B'!G30</f>
        <v>0</v>
      </c>
      <c r="L49" s="323">
        <f>'Hestehavevej 1B'!H30</f>
        <v>0</v>
      </c>
      <c r="M49" s="323">
        <f>'Hestehavevej 1B'!I30</f>
        <v>0</v>
      </c>
      <c r="N49" s="323">
        <f>'Hestehavevej 1B'!J30</f>
        <v>0</v>
      </c>
      <c r="O49" s="323">
        <f>'Hestehavevej 1B'!K30</f>
        <v>0</v>
      </c>
      <c r="P49" s="323">
        <f>'Hestehavevej 1B'!L30</f>
        <v>0</v>
      </c>
      <c r="Q49" s="323">
        <f>'Hestehavevej 1B'!M30</f>
        <v>0</v>
      </c>
      <c r="R49" s="323">
        <f>'Hestehavevej 1B'!N30</f>
        <v>0</v>
      </c>
      <c r="S49" s="323">
        <f>'Hestehavevej 1B'!O30</f>
        <v>0</v>
      </c>
      <c r="T49" s="323">
        <f>'Hestehavevej 1B'!P30</f>
        <v>0</v>
      </c>
      <c r="U49" s="323">
        <f>'Hestehavevej 1B'!Q30</f>
        <v>0</v>
      </c>
      <c r="V49" s="323">
        <f>'Hestehavevej 1B'!R30</f>
        <v>0</v>
      </c>
      <c r="W49" s="323">
        <f>'Hestehavevej 1B'!S30</f>
        <v>0</v>
      </c>
      <c r="X49" s="323">
        <f>'Hestehavevej 1B'!T30</f>
        <v>0</v>
      </c>
      <c r="Y49" s="323">
        <f>'Hestehavevej 1B'!U30</f>
        <v>0</v>
      </c>
      <c r="Z49" s="320">
        <f>SUBTOTAL(109,G49:Y49)</f>
        <v>0</v>
      </c>
    </row>
    <row r="50" spans="1:26">
      <c r="A50" s="48" t="s">
        <v>110</v>
      </c>
      <c r="B50" s="33" t="s">
        <v>111</v>
      </c>
      <c r="C50" s="34" t="s">
        <v>14</v>
      </c>
      <c r="D50" s="34" t="s">
        <v>15</v>
      </c>
      <c r="E50" s="35">
        <v>5750</v>
      </c>
      <c r="F50" s="33" t="s">
        <v>20</v>
      </c>
      <c r="G50" s="323">
        <f>'Holmehøjvej 34'!C30</f>
        <v>0</v>
      </c>
      <c r="H50" s="323">
        <f>'Holmehøjvej 34'!D30</f>
        <v>0</v>
      </c>
      <c r="I50" s="323">
        <f>'Holmehøjvej 34'!E30</f>
        <v>0</v>
      </c>
      <c r="J50" s="323">
        <f>'Holmehøjvej 34'!F30</f>
        <v>0</v>
      </c>
      <c r="K50" s="323">
        <f>'Holmehøjvej 34'!G30</f>
        <v>0</v>
      </c>
      <c r="L50" s="323">
        <f>'Holmehøjvej 34'!H30</f>
        <v>0</v>
      </c>
      <c r="M50" s="323">
        <f>'Holmehøjvej 34'!I30</f>
        <v>0</v>
      </c>
      <c r="N50" s="323">
        <f>'Holmehøjvej 34'!J30</f>
        <v>0</v>
      </c>
      <c r="O50" s="323">
        <f>'Holmehøjvej 34'!K30</f>
        <v>0</v>
      </c>
      <c r="P50" s="323">
        <f>'Holmehøjvej 34'!L30</f>
        <v>0</v>
      </c>
      <c r="Q50" s="323">
        <f>'Holmehøjvej 34'!M30</f>
        <v>0</v>
      </c>
      <c r="R50" s="323">
        <f>'Holmehøjvej 34'!N30</f>
        <v>0</v>
      </c>
      <c r="S50" s="323">
        <f>'Holmehøjvej 34'!O30</f>
        <v>0</v>
      </c>
      <c r="T50" s="323">
        <f>'Holmehøjvej 34'!P30</f>
        <v>0</v>
      </c>
      <c r="U50" s="323">
        <f>'Holmehøjvej 34'!Q30</f>
        <v>0</v>
      </c>
      <c r="V50" s="323">
        <f>'Holmehøjvej 34'!R30</f>
        <v>0</v>
      </c>
      <c r="W50" s="323">
        <f>'Holmehøjvej 34'!S30</f>
        <v>0</v>
      </c>
      <c r="X50" s="323">
        <f>'Holmehøjvej 34'!T30</f>
        <v>0</v>
      </c>
      <c r="Y50" s="323">
        <f>'Holmehøjvej 34'!U30</f>
        <v>0</v>
      </c>
      <c r="Z50" s="320">
        <f>SUBTOTAL(109,G50:Y50)</f>
        <v>0</v>
      </c>
    </row>
    <row r="51" spans="1:26">
      <c r="A51" s="193" t="s">
        <v>112</v>
      </c>
      <c r="B51" s="33" t="s">
        <v>113</v>
      </c>
      <c r="C51" s="34" t="s">
        <v>90</v>
      </c>
      <c r="D51" s="34" t="s">
        <v>38</v>
      </c>
      <c r="E51" s="35">
        <v>5792</v>
      </c>
      <c r="F51" s="33" t="s">
        <v>51</v>
      </c>
      <c r="G51" s="323">
        <f>'Humlehaven 1'!C30</f>
        <v>0</v>
      </c>
      <c r="H51" s="323">
        <f>'Humlehaven 1'!D30</f>
        <v>0</v>
      </c>
      <c r="I51" s="323">
        <f>'Humlehaven 1'!E30</f>
        <v>0</v>
      </c>
      <c r="J51" s="323">
        <f>'Humlehaven 1'!F30</f>
        <v>0</v>
      </c>
      <c r="K51" s="323">
        <f>'Humlehaven 1'!G30</f>
        <v>0</v>
      </c>
      <c r="L51" s="323">
        <f>'Humlehaven 1'!H30</f>
        <v>0</v>
      </c>
      <c r="M51" s="323">
        <f>'Humlehaven 1'!I30</f>
        <v>0</v>
      </c>
      <c r="N51" s="323">
        <f>'Humlehaven 1'!J30</f>
        <v>0</v>
      </c>
      <c r="O51" s="323">
        <f>'Humlehaven 1'!K30</f>
        <v>0</v>
      </c>
      <c r="P51" s="323">
        <f>'Humlehaven 1'!L30</f>
        <v>0</v>
      </c>
      <c r="Q51" s="323">
        <f>'Humlehaven 1'!M30</f>
        <v>0</v>
      </c>
      <c r="R51" s="323">
        <f>'Humlehaven 1'!N30</f>
        <v>0</v>
      </c>
      <c r="S51" s="323">
        <f>'Humlehaven 1'!O30</f>
        <v>0</v>
      </c>
      <c r="T51" s="323">
        <f>'Humlehaven 1'!P30</f>
        <v>0</v>
      </c>
      <c r="U51" s="323">
        <f>'Humlehaven 1'!Q30</f>
        <v>0</v>
      </c>
      <c r="V51" s="323">
        <f>'Humlehaven 1'!R30</f>
        <v>0</v>
      </c>
      <c r="W51" s="323">
        <f>'Humlehaven 1'!S30</f>
        <v>0</v>
      </c>
      <c r="X51" s="323">
        <f>'Humlehaven 1'!T30</f>
        <v>0</v>
      </c>
      <c r="Y51" s="323">
        <f>'Humlehaven 1'!U30</f>
        <v>0</v>
      </c>
      <c r="Z51" s="320">
        <f>SUBTOTAL(109,G51:Y51)</f>
        <v>0</v>
      </c>
    </row>
    <row r="52" spans="1:26">
      <c r="A52" s="193" t="s">
        <v>114</v>
      </c>
      <c r="B52" s="33" t="s">
        <v>115</v>
      </c>
      <c r="C52" s="34"/>
      <c r="D52" s="34" t="s">
        <v>38</v>
      </c>
      <c r="E52" s="35">
        <v>5600</v>
      </c>
      <c r="F52" s="33" t="s">
        <v>11</v>
      </c>
      <c r="G52" s="323">
        <f>'Jordløsevej 13'!C30</f>
        <v>0</v>
      </c>
      <c r="H52" s="323">
        <f>'Jordløsevej 13'!D30</f>
        <v>0</v>
      </c>
      <c r="I52" s="323">
        <f>'Jordløsevej 13'!E30</f>
        <v>0</v>
      </c>
      <c r="J52" s="323">
        <f>'Jordløsevej 13'!F30</f>
        <v>0</v>
      </c>
      <c r="K52" s="323">
        <f>'Jordløsevej 13'!G30</f>
        <v>0</v>
      </c>
      <c r="L52" s="323">
        <f>'Jordløsevej 13'!H30</f>
        <v>0</v>
      </c>
      <c r="M52" s="323">
        <f>'Jordløsevej 13'!I30</f>
        <v>0</v>
      </c>
      <c r="N52" s="323">
        <f>'Jordløsevej 13'!J30</f>
        <v>0</v>
      </c>
      <c r="O52" s="323">
        <f>'Jordløsevej 13'!K30</f>
        <v>0</v>
      </c>
      <c r="P52" s="323">
        <f>'Jordløsevej 13'!L30</f>
        <v>0</v>
      </c>
      <c r="Q52" s="323">
        <f>'Jordløsevej 13'!M30</f>
        <v>0</v>
      </c>
      <c r="R52" s="323">
        <f>'Jordløsevej 13'!N30</f>
        <v>0</v>
      </c>
      <c r="S52" s="323">
        <f>'Jordløsevej 13'!O30</f>
        <v>0</v>
      </c>
      <c r="T52" s="323">
        <f>'Jordløsevej 13'!P30</f>
        <v>0</v>
      </c>
      <c r="U52" s="323">
        <f>'Jordløsevej 13'!Q30</f>
        <v>0</v>
      </c>
      <c r="V52" s="323">
        <f>'Jordløsevej 13'!R30</f>
        <v>0</v>
      </c>
      <c r="W52" s="323">
        <f>'Jordløsevej 13'!S30</f>
        <v>0</v>
      </c>
      <c r="X52" s="323">
        <f>'Jordløsevej 13'!T30</f>
        <v>0</v>
      </c>
      <c r="Y52" s="323">
        <f>'Jordløsevej 13'!U30</f>
        <v>0</v>
      </c>
      <c r="Z52" s="320">
        <f>SUBTOTAL(109,G52:Y52)</f>
        <v>0</v>
      </c>
    </row>
    <row r="53" spans="1:26">
      <c r="A53" s="48" t="s">
        <v>116</v>
      </c>
      <c r="B53" s="30" t="s">
        <v>117</v>
      </c>
      <c r="C53" s="30" t="s">
        <v>29</v>
      </c>
      <c r="D53" s="30" t="s">
        <v>10</v>
      </c>
      <c r="E53" s="36">
        <v>5600</v>
      </c>
      <c r="F53" s="30" t="s">
        <v>11</v>
      </c>
      <c r="G53" s="322">
        <f>'Kaj Lykkesvej 2-4 B, Korinth'!C30</f>
        <v>0</v>
      </c>
      <c r="H53" s="322">
        <f>'Kaj Lykkesvej 2-4 B, Korinth'!D30</f>
        <v>0</v>
      </c>
      <c r="I53" s="322">
        <f>'Kaj Lykkesvej 2-4 B, Korinth'!E30</f>
        <v>0</v>
      </c>
      <c r="J53" s="322">
        <f>'Kaj Lykkesvej 2-4 B, Korinth'!F30</f>
        <v>0</v>
      </c>
      <c r="K53" s="322">
        <f>'Kaj Lykkesvej 2-4 B, Korinth'!G30</f>
        <v>0</v>
      </c>
      <c r="L53" s="322">
        <f>'Kaj Lykkesvej 2-4 B, Korinth'!H30</f>
        <v>0</v>
      </c>
      <c r="M53" s="322">
        <f>'Kaj Lykkesvej 2-4 B, Korinth'!I30</f>
        <v>0</v>
      </c>
      <c r="N53" s="322">
        <f>'Kaj Lykkesvej 2-4 B, Korinth'!J30</f>
        <v>0</v>
      </c>
      <c r="O53" s="322">
        <f>'Kaj Lykkesvej 2-4 B, Korinth'!K30</f>
        <v>0</v>
      </c>
      <c r="P53" s="322">
        <f>'Kaj Lykkesvej 2-4 B, Korinth'!L30</f>
        <v>0</v>
      </c>
      <c r="Q53" s="322">
        <f>'Kaj Lykkesvej 2-4 B, Korinth'!M30</f>
        <v>0</v>
      </c>
      <c r="R53" s="322">
        <f>'Kaj Lykkesvej 2-4 B, Korinth'!N30</f>
        <v>0</v>
      </c>
      <c r="S53" s="322">
        <f>'Kaj Lykkesvej 2-4 B, Korinth'!O30</f>
        <v>0</v>
      </c>
      <c r="T53" s="322">
        <f>'Kaj Lykkesvej 2-4 B, Korinth'!P30</f>
        <v>0</v>
      </c>
      <c r="U53" s="322">
        <f>'Kaj Lykkesvej 2-4 B, Korinth'!Q30</f>
        <v>0</v>
      </c>
      <c r="V53" s="322">
        <f>'Kaj Lykkesvej 2-4 B, Korinth'!R30</f>
        <v>0</v>
      </c>
      <c r="W53" s="322">
        <f>'Kaj Lykkesvej 2-4 B, Korinth'!S30</f>
        <v>0</v>
      </c>
      <c r="X53" s="322">
        <f>'Kaj Lykkesvej 2-4 B, Korinth'!T30</f>
        <v>0</v>
      </c>
      <c r="Y53" s="322">
        <f>'Kaj Lykkesvej 2-4 B, Korinth'!U30</f>
        <v>0</v>
      </c>
      <c r="Z53" s="320">
        <f>SUBTOTAL(109,G53:Y53)</f>
        <v>0</v>
      </c>
    </row>
    <row r="54" spans="1:26">
      <c r="A54" s="48" t="s">
        <v>118</v>
      </c>
      <c r="B54" s="32" t="s">
        <v>8</v>
      </c>
      <c r="C54" s="32" t="s">
        <v>9</v>
      </c>
      <c r="D54" s="128" t="s">
        <v>10</v>
      </c>
      <c r="E54" s="39">
        <v>5600</v>
      </c>
      <c r="F54" s="32" t="s">
        <v>11</v>
      </c>
      <c r="G54" s="322">
        <f>Kaj_Lykkesvej_4c!C30</f>
        <v>0</v>
      </c>
      <c r="H54" s="322">
        <f>Kaj_Lykkesvej_4c!D30</f>
        <v>0</v>
      </c>
      <c r="I54" s="322">
        <f>Kaj_Lykkesvej_4c!E30</f>
        <v>0</v>
      </c>
      <c r="J54" s="322">
        <f>Kaj_Lykkesvej_4c!F30</f>
        <v>0</v>
      </c>
      <c r="K54" s="322">
        <f>Kaj_Lykkesvej_4c!G30</f>
        <v>0</v>
      </c>
      <c r="L54" s="322">
        <f>Kaj_Lykkesvej_4c!H30</f>
        <v>0</v>
      </c>
      <c r="M54" s="322">
        <f>Kaj_Lykkesvej_4c!I30</f>
        <v>0</v>
      </c>
      <c r="N54" s="322">
        <f>Kaj_Lykkesvej_4c!J30</f>
        <v>0</v>
      </c>
      <c r="O54" s="322">
        <f>Kaj_Lykkesvej_4c!K30</f>
        <v>0</v>
      </c>
      <c r="P54" s="322">
        <f>Kaj_Lykkesvej_4c!L30</f>
        <v>0</v>
      </c>
      <c r="Q54" s="322">
        <f>Kaj_Lykkesvej_4c!M30</f>
        <v>0</v>
      </c>
      <c r="R54" s="322">
        <f>Kaj_Lykkesvej_4c!N30</f>
        <v>0</v>
      </c>
      <c r="S54" s="322">
        <f>Kaj_Lykkesvej_4c!O30</f>
        <v>0</v>
      </c>
      <c r="T54" s="322">
        <f>Kaj_Lykkesvej_4c!P30</f>
        <v>0</v>
      </c>
      <c r="U54" s="322">
        <f>Kaj_Lykkesvej_4c!Q30</f>
        <v>0</v>
      </c>
      <c r="V54" s="322">
        <f>Kaj_Lykkesvej_4c!R30</f>
        <v>0</v>
      </c>
      <c r="W54" s="322">
        <f>Kaj_Lykkesvej_4c!S30</f>
        <v>0</v>
      </c>
      <c r="X54" s="322">
        <f>Kaj_Lykkesvej_4c!T30</f>
        <v>0</v>
      </c>
      <c r="Y54" s="322">
        <f>Kaj_Lykkesvej_4c!U30</f>
        <v>0</v>
      </c>
      <c r="Z54" s="320">
        <f>SUBTOTAL(109,G54:Y54)</f>
        <v>0</v>
      </c>
    </row>
    <row r="55" spans="1:26">
      <c r="A55" s="48" t="s">
        <v>119</v>
      </c>
      <c r="B55" s="32" t="s">
        <v>8</v>
      </c>
      <c r="C55" s="32" t="s">
        <v>9</v>
      </c>
      <c r="D55" s="128" t="s">
        <v>10</v>
      </c>
      <c r="E55" s="39">
        <v>5600</v>
      </c>
      <c r="F55" s="32" t="s">
        <v>11</v>
      </c>
      <c r="G55" s="322">
        <f>Kalvørevej_7!C30</f>
        <v>0</v>
      </c>
      <c r="H55" s="322">
        <f>Kalvørevej_7!D30</f>
        <v>0</v>
      </c>
      <c r="I55" s="322">
        <f>Kalvørevej_7!E30</f>
        <v>4350</v>
      </c>
      <c r="J55" s="322">
        <f>Kalvørevej_7!F30</f>
        <v>0</v>
      </c>
      <c r="K55" s="322">
        <f>Kalvørevej_7!G30</f>
        <v>0</v>
      </c>
      <c r="L55" s="322">
        <f>Kalvørevej_7!H30</f>
        <v>0</v>
      </c>
      <c r="M55" s="322">
        <f>Kalvørevej_7!I30</f>
        <v>2200</v>
      </c>
      <c r="N55" s="322">
        <f>Kalvørevej_7!J30</f>
        <v>4350</v>
      </c>
      <c r="O55" s="322">
        <f>Kalvørevej_7!K30</f>
        <v>8400</v>
      </c>
      <c r="P55" s="322">
        <f>Kalvørevej_7!L30</f>
        <v>0</v>
      </c>
      <c r="Q55" s="322">
        <f>Kalvørevej_7!M30</f>
        <v>0</v>
      </c>
      <c r="R55" s="322">
        <f>Kalvørevej_7!N30</f>
        <v>0</v>
      </c>
      <c r="S55" s="322">
        <f>Kalvørevej_7!O30</f>
        <v>20850</v>
      </c>
      <c r="T55" s="322">
        <f>Kalvørevej_7!P30</f>
        <v>0</v>
      </c>
      <c r="U55" s="322">
        <f>Kalvørevej_7!Q30</f>
        <v>0</v>
      </c>
      <c r="V55" s="322">
        <f>Kalvørevej_7!R30</f>
        <v>0</v>
      </c>
      <c r="W55" s="322">
        <f>Kalvørevej_7!S30</f>
        <v>0</v>
      </c>
      <c r="X55" s="322">
        <f>Kalvørevej_7!T30</f>
        <v>4350</v>
      </c>
      <c r="Y55" s="322">
        <f>Kalvørevej_7!U30</f>
        <v>32000</v>
      </c>
      <c r="Z55" s="320">
        <f>SUBTOTAL(109,G55:Y55)</f>
        <v>76500</v>
      </c>
    </row>
    <row r="56" spans="1:26">
      <c r="A56" s="48" t="s">
        <v>120</v>
      </c>
      <c r="B56" s="30" t="s">
        <v>121</v>
      </c>
      <c r="C56" s="30" t="s">
        <v>29</v>
      </c>
      <c r="D56" s="30" t="s">
        <v>38</v>
      </c>
      <c r="E56" s="36">
        <v>5600</v>
      </c>
      <c r="F56" s="30" t="s">
        <v>11</v>
      </c>
      <c r="G56" s="322">
        <f>'Kanalvej 20'!C30</f>
        <v>0</v>
      </c>
      <c r="H56" s="322">
        <f>'Kanalvej 20'!D30</f>
        <v>0</v>
      </c>
      <c r="I56" s="322">
        <f>'Kanalvej 20'!E30</f>
        <v>0</v>
      </c>
      <c r="J56" s="322">
        <f>'Kanalvej 20'!F30</f>
        <v>0</v>
      </c>
      <c r="K56" s="322">
        <f>'Kanalvej 20'!G30</f>
        <v>0</v>
      </c>
      <c r="L56" s="322">
        <f>'Kanalvej 20'!H30</f>
        <v>0</v>
      </c>
      <c r="M56" s="322">
        <f>'Kanalvej 20'!I30</f>
        <v>0</v>
      </c>
      <c r="N56" s="322">
        <f>'Kanalvej 20'!J30</f>
        <v>0</v>
      </c>
      <c r="O56" s="322">
        <f>'Kanalvej 20'!K30</f>
        <v>0</v>
      </c>
      <c r="P56" s="322">
        <f>'Kanalvej 20'!L30</f>
        <v>0</v>
      </c>
      <c r="Q56" s="322">
        <f>'Kanalvej 20'!M30</f>
        <v>0</v>
      </c>
      <c r="R56" s="322">
        <f>'Kanalvej 20'!N30</f>
        <v>0</v>
      </c>
      <c r="S56" s="322">
        <f>'Kanalvej 20'!O30</f>
        <v>0</v>
      </c>
      <c r="T56" s="322">
        <f>'Kanalvej 20'!P30</f>
        <v>0</v>
      </c>
      <c r="U56" s="322">
        <f>'Kanalvej 20'!Q30</f>
        <v>0</v>
      </c>
      <c r="V56" s="322">
        <f>'Kanalvej 20'!R30</f>
        <v>0</v>
      </c>
      <c r="W56" s="322">
        <f>'Kanalvej 20'!S30</f>
        <v>0</v>
      </c>
      <c r="X56" s="322">
        <f>'Kanalvej 20'!T30</f>
        <v>0</v>
      </c>
      <c r="Y56" s="322">
        <f>'Kanalvej 20'!U30</f>
        <v>0</v>
      </c>
      <c r="Z56" s="320">
        <f>SUBTOTAL(109,G56:Y56)</f>
        <v>0</v>
      </c>
    </row>
    <row r="57" spans="1:26">
      <c r="A57" s="193" t="s">
        <v>122</v>
      </c>
      <c r="B57" s="33" t="s">
        <v>123</v>
      </c>
      <c r="C57" s="34"/>
      <c r="D57" s="34" t="s">
        <v>38</v>
      </c>
      <c r="E57" s="35">
        <v>5750</v>
      </c>
      <c r="F57" s="33" t="s">
        <v>20</v>
      </c>
      <c r="G57" s="323">
        <f ca="1">'Kirkegyden 1B og 1C'!C57</f>
        <v>0</v>
      </c>
      <c r="H57" s="323">
        <f ca="1">'Kirkegyden 1B og 1C'!D57</f>
        <v>0</v>
      </c>
      <c r="I57" s="323">
        <f ca="1">'Kirkegyden 1B og 1C'!E57</f>
        <v>0</v>
      </c>
      <c r="J57" s="323">
        <f ca="1">'Kirkegyden 1B og 1C'!F57</f>
        <v>0</v>
      </c>
      <c r="K57" s="323">
        <f ca="1">'Kirkegyden 1B og 1C'!G57</f>
        <v>0</v>
      </c>
      <c r="L57" s="323">
        <f ca="1">'Kirkegyden 1B og 1C'!H57</f>
        <v>0</v>
      </c>
      <c r="M57" s="323">
        <f ca="1">'Kirkegyden 1B og 1C'!I57</f>
        <v>0</v>
      </c>
      <c r="N57" s="323">
        <f ca="1">'Kirkegyden 1B og 1C'!J57</f>
        <v>0</v>
      </c>
      <c r="O57" s="323">
        <f ca="1">'Kirkegyden 1B og 1C'!K57</f>
        <v>0</v>
      </c>
      <c r="P57" s="323">
        <f ca="1">'Kirkegyden 1B og 1C'!L57</f>
        <v>0</v>
      </c>
      <c r="Q57" s="323">
        <f ca="1">'Kirkegyden 1B og 1C'!M57</f>
        <v>0</v>
      </c>
      <c r="R57" s="323">
        <f ca="1">'Kirkegyden 1B og 1C'!N57</f>
        <v>0</v>
      </c>
      <c r="S57" s="323">
        <f ca="1">'Kirkegyden 1B og 1C'!O57</f>
        <v>0</v>
      </c>
      <c r="T57" s="323">
        <f ca="1">'Kirkegyden 1B og 1C'!P57</f>
        <v>0</v>
      </c>
      <c r="U57" s="323">
        <f ca="1">'Kirkegyden 1B og 1C'!Q57</f>
        <v>0</v>
      </c>
      <c r="V57" s="323">
        <f ca="1">'Kirkegyden 1B og 1C'!R57</f>
        <v>0</v>
      </c>
      <c r="W57" s="323">
        <f ca="1">'Kirkegyden 1B og 1C'!S57</f>
        <v>0</v>
      </c>
      <c r="X57" s="323">
        <f ca="1">'Kirkegyden 1B og 1C'!T57</f>
        <v>0</v>
      </c>
      <c r="Y57" s="323">
        <f ca="1">'Kirkegyden 1B og 1C'!U57</f>
        <v>0</v>
      </c>
      <c r="Z57" s="320">
        <f ca="1">SUBTOTAL(109,G57:Y57)</f>
        <v>0</v>
      </c>
    </row>
    <row r="58" spans="1:26">
      <c r="A58" s="48" t="s">
        <v>124</v>
      </c>
      <c r="B58" s="33" t="s">
        <v>125</v>
      </c>
      <c r="C58" s="34" t="s">
        <v>14</v>
      </c>
      <c r="D58" s="34" t="s">
        <v>10</v>
      </c>
      <c r="E58" s="35">
        <v>5642</v>
      </c>
      <c r="F58" s="33" t="s">
        <v>26</v>
      </c>
      <c r="G58" s="323">
        <f>'Kirkegyden 31 '!C30</f>
        <v>0</v>
      </c>
      <c r="H58" s="323">
        <f>'Kirkegyden 31 '!D30</f>
        <v>0</v>
      </c>
      <c r="I58" s="323">
        <f>'Kirkegyden 31 '!E30</f>
        <v>0</v>
      </c>
      <c r="J58" s="323">
        <f>'Kirkegyden 31 '!F30</f>
        <v>0</v>
      </c>
      <c r="K58" s="323">
        <f>'Kirkegyden 31 '!G30</f>
        <v>0</v>
      </c>
      <c r="L58" s="323">
        <f>'Kirkegyden 31 '!H30</f>
        <v>0</v>
      </c>
      <c r="M58" s="323">
        <f>'Kirkegyden 31 '!I30</f>
        <v>0</v>
      </c>
      <c r="N58" s="323">
        <f>'Kirkegyden 31 '!J30</f>
        <v>0</v>
      </c>
      <c r="O58" s="323">
        <f>'Kirkegyden 31 '!K30</f>
        <v>0</v>
      </c>
      <c r="P58" s="323">
        <f>'Kirkegyden 31 '!L30</f>
        <v>0</v>
      </c>
      <c r="Q58" s="323">
        <f>'Kirkegyden 31 '!M30</f>
        <v>0</v>
      </c>
      <c r="R58" s="323">
        <f>'Kirkegyden 31 '!N30</f>
        <v>0</v>
      </c>
      <c r="S58" s="323">
        <f>'Kirkegyden 31 '!O30</f>
        <v>0</v>
      </c>
      <c r="T58" s="323">
        <f>'Kirkegyden 31 '!P30</f>
        <v>0</v>
      </c>
      <c r="U58" s="323">
        <f>'Kirkegyden 31 '!Q30</f>
        <v>0</v>
      </c>
      <c r="V58" s="323">
        <f>'Kirkegyden 31 '!R30</f>
        <v>0</v>
      </c>
      <c r="W58" s="323">
        <f>'Kirkegyden 31 '!S30</f>
        <v>0</v>
      </c>
      <c r="X58" s="323">
        <f>'Kirkegyden 31 '!T30</f>
        <v>0</v>
      </c>
      <c r="Y58" s="323">
        <f>'Kirkegyden 31 '!U30</f>
        <v>0</v>
      </c>
      <c r="Z58" s="320">
        <f>SUBTOTAL(109,G58:Y58)</f>
        <v>0</v>
      </c>
    </row>
    <row r="59" spans="1:26">
      <c r="A59" s="48" t="s">
        <v>126</v>
      </c>
      <c r="B59" s="33" t="s">
        <v>127</v>
      </c>
      <c r="C59" s="34" t="s">
        <v>101</v>
      </c>
      <c r="D59" s="34" t="s">
        <v>10</v>
      </c>
      <c r="E59" s="35">
        <v>5642</v>
      </c>
      <c r="F59" s="33" t="s">
        <v>26</v>
      </c>
      <c r="G59" s="323">
        <f>'Kirkegyden 33'!C82</f>
        <v>0</v>
      </c>
      <c r="H59" s="323">
        <f>'Kirkegyden 33'!D82</f>
        <v>65880</v>
      </c>
      <c r="I59" s="323">
        <f>'Kirkegyden 33'!E82</f>
        <v>30880</v>
      </c>
      <c r="J59" s="323">
        <f>'Kirkegyden 33'!F82</f>
        <v>159770</v>
      </c>
      <c r="K59" s="323">
        <f>'Kirkegyden 33'!G82</f>
        <v>30880</v>
      </c>
      <c r="L59" s="323">
        <f>'Kirkegyden 33'!H82</f>
        <v>65880</v>
      </c>
      <c r="M59" s="323">
        <f>'Kirkegyden 33'!I82</f>
        <v>34480</v>
      </c>
      <c r="N59" s="323">
        <f>'Kirkegyden 33'!J82</f>
        <v>69480</v>
      </c>
      <c r="O59" s="323">
        <f>'Kirkegyden 33'!K82</f>
        <v>794480</v>
      </c>
      <c r="P59" s="323">
        <f>'Kirkegyden 33'!L82</f>
        <v>244980</v>
      </c>
      <c r="Q59" s="323">
        <f>'Kirkegyden 33'!M82</f>
        <v>1641980</v>
      </c>
      <c r="R59" s="323">
        <f>'Kirkegyden 33'!N82</f>
        <v>375480</v>
      </c>
      <c r="S59" s="323">
        <f>'Kirkegyden 33'!O82</f>
        <v>1049480</v>
      </c>
      <c r="T59" s="323">
        <f>'Kirkegyden 33'!P82</f>
        <v>163370</v>
      </c>
      <c r="U59" s="323">
        <f>'Kirkegyden 33'!Q82</f>
        <v>1168480</v>
      </c>
      <c r="V59" s="323">
        <f>'Kirkegyden 33'!R82</f>
        <v>69480</v>
      </c>
      <c r="W59" s="323">
        <f>'Kirkegyden 33'!S82</f>
        <v>34480</v>
      </c>
      <c r="X59" s="323">
        <f>'Kirkegyden 33'!T82</f>
        <v>69480</v>
      </c>
      <c r="Y59" s="323">
        <f>'Kirkegyden 33'!U82</f>
        <v>34480</v>
      </c>
      <c r="Z59" s="320">
        <f>SUBTOTAL(109,G59:Y59)</f>
        <v>6103420</v>
      </c>
    </row>
    <row r="60" spans="1:26">
      <c r="A60" s="48" t="s">
        <v>128</v>
      </c>
      <c r="B60" s="32" t="s">
        <v>129</v>
      </c>
      <c r="C60" s="32" t="s">
        <v>29</v>
      </c>
      <c r="D60" s="32" t="s">
        <v>10</v>
      </c>
      <c r="E60" s="39">
        <v>5600</v>
      </c>
      <c r="F60" s="32" t="s">
        <v>11</v>
      </c>
      <c r="G60" s="322">
        <f>'Kirkemarken 3 (konto 11)'!C39</f>
        <v>0</v>
      </c>
      <c r="H60" s="322">
        <f>'Kirkemarken 3 (konto 11)'!D39</f>
        <v>0</v>
      </c>
      <c r="I60" s="322">
        <f>'Kirkemarken 3 (konto 11)'!E39</f>
        <v>0</v>
      </c>
      <c r="J60" s="322">
        <f>'Kirkemarken 3 (konto 11)'!F39</f>
        <v>0</v>
      </c>
      <c r="K60" s="322">
        <f>'Kirkemarken 3 (konto 11)'!G39</f>
        <v>0</v>
      </c>
      <c r="L60" s="322">
        <f>'Kirkemarken 3 (konto 11)'!H39</f>
        <v>0</v>
      </c>
      <c r="M60" s="322">
        <f>'Kirkemarken 3 (konto 11)'!I39</f>
        <v>0</v>
      </c>
      <c r="N60" s="322">
        <f>'Kirkemarken 3 (konto 11)'!J39</f>
        <v>0</v>
      </c>
      <c r="O60" s="322">
        <f>'Kirkemarken 3 (konto 11)'!K39</f>
        <v>0</v>
      </c>
      <c r="P60" s="322">
        <f>'Kirkemarken 3 (konto 11)'!L39</f>
        <v>0</v>
      </c>
      <c r="Q60" s="322">
        <f>'Kirkemarken 3 (konto 11)'!M39</f>
        <v>0</v>
      </c>
      <c r="R60" s="322">
        <f>'Kirkemarken 3 (konto 11)'!N39</f>
        <v>0</v>
      </c>
      <c r="S60" s="322">
        <f>'Kirkemarken 3 (konto 11)'!O39</f>
        <v>0</v>
      </c>
      <c r="T60" s="322">
        <f>'Kirkemarken 3 (konto 11)'!P39</f>
        <v>0</v>
      </c>
      <c r="U60" s="322">
        <f>'Kirkemarken 3 (konto 11)'!Q39</f>
        <v>0</v>
      </c>
      <c r="V60" s="322">
        <f>'Kirkemarken 3 (konto 11)'!R39</f>
        <v>0</v>
      </c>
      <c r="W60" s="322">
        <f>'Kirkemarken 3 (konto 11)'!S39</f>
        <v>0</v>
      </c>
      <c r="X60" s="322">
        <f>'Kirkemarken 3 (konto 11)'!T39</f>
        <v>0</v>
      </c>
      <c r="Y60" s="322">
        <f>'Kirkemarken 3 (konto 11)'!U39</f>
        <v>0</v>
      </c>
      <c r="Z60" s="320">
        <f>SUBTOTAL(109,G60:Y60)</f>
        <v>0</v>
      </c>
    </row>
    <row r="61" spans="1:26">
      <c r="A61" s="48" t="s">
        <v>128</v>
      </c>
      <c r="B61" s="40" t="s">
        <v>129</v>
      </c>
      <c r="C61" s="32" t="s">
        <v>9</v>
      </c>
      <c r="D61" s="32" t="s">
        <v>38</v>
      </c>
      <c r="E61" s="41">
        <v>5600</v>
      </c>
      <c r="F61" s="40" t="s">
        <v>11</v>
      </c>
      <c r="G61" s="322">
        <f>'Kirkemarken 3 (konto 13)'!C30</f>
        <v>0</v>
      </c>
      <c r="H61" s="322">
        <f>'Kirkemarken 3 (konto 13)'!D30</f>
        <v>0</v>
      </c>
      <c r="I61" s="322">
        <f>'Kirkemarken 3 (konto 13)'!E30</f>
        <v>0</v>
      </c>
      <c r="J61" s="322">
        <f>'Kirkemarken 3 (konto 13)'!F30</f>
        <v>0</v>
      </c>
      <c r="K61" s="322">
        <f>'Kirkemarken 3 (konto 13)'!G30</f>
        <v>0</v>
      </c>
      <c r="L61" s="322">
        <f>'Kirkemarken 3 (konto 13)'!H30</f>
        <v>0</v>
      </c>
      <c r="M61" s="322">
        <f>'Kirkemarken 3 (konto 13)'!I30</f>
        <v>0</v>
      </c>
      <c r="N61" s="322">
        <f>'Kirkemarken 3 (konto 13)'!J30</f>
        <v>0</v>
      </c>
      <c r="O61" s="322">
        <f>'Kirkemarken 3 (konto 13)'!K30</f>
        <v>0</v>
      </c>
      <c r="P61" s="322">
        <f>'Kirkemarken 3 (konto 13)'!L30</f>
        <v>0</v>
      </c>
      <c r="Q61" s="322">
        <f>'Kirkemarken 3 (konto 13)'!M30</f>
        <v>0</v>
      </c>
      <c r="R61" s="322">
        <f>'Kirkemarken 3 (konto 13)'!N30</f>
        <v>0</v>
      </c>
      <c r="S61" s="322">
        <f>'Kirkemarken 3 (konto 13)'!O30</f>
        <v>0</v>
      </c>
      <c r="T61" s="322">
        <f>'Kirkemarken 3 (konto 13)'!P30</f>
        <v>0</v>
      </c>
      <c r="U61" s="322">
        <f>'Kirkemarken 3 (konto 13)'!Q30</f>
        <v>0</v>
      </c>
      <c r="V61" s="322">
        <f>'Kirkemarken 3 (konto 13)'!R30</f>
        <v>0</v>
      </c>
      <c r="W61" s="322">
        <f>'Kirkemarken 3 (konto 13)'!S30</f>
        <v>0</v>
      </c>
      <c r="X61" s="322">
        <f>'Kirkemarken 3 (konto 13)'!T30</f>
        <v>0</v>
      </c>
      <c r="Y61" s="322">
        <f>'Kirkemarken 3 (konto 13)'!U30</f>
        <v>0</v>
      </c>
      <c r="Z61" s="320">
        <f>SUBTOTAL(109,G61:Y61)</f>
        <v>0</v>
      </c>
    </row>
    <row r="62" spans="1:26">
      <c r="A62" s="48" t="s">
        <v>130</v>
      </c>
      <c r="B62" s="33" t="s">
        <v>131</v>
      </c>
      <c r="C62" s="34" t="s">
        <v>14</v>
      </c>
      <c r="D62" s="34" t="s">
        <v>15</v>
      </c>
      <c r="E62" s="35">
        <v>5772</v>
      </c>
      <c r="F62" s="33" t="s">
        <v>48</v>
      </c>
      <c r="G62" s="323">
        <f>'Kirkevej 12'!C30</f>
        <v>0</v>
      </c>
      <c r="H62" s="323">
        <f>'Kirkevej 12'!D30</f>
        <v>0</v>
      </c>
      <c r="I62" s="323">
        <f>'Kirkevej 12'!E30</f>
        <v>0</v>
      </c>
      <c r="J62" s="323">
        <f>'Kirkevej 12'!F30</f>
        <v>0</v>
      </c>
      <c r="K62" s="323">
        <f>'Kirkevej 12'!G30</f>
        <v>0</v>
      </c>
      <c r="L62" s="323">
        <f>'Kirkevej 12'!H30</f>
        <v>0</v>
      </c>
      <c r="M62" s="323">
        <f>'Kirkevej 12'!I30</f>
        <v>0</v>
      </c>
      <c r="N62" s="323">
        <f>'Kirkevej 12'!J30</f>
        <v>0</v>
      </c>
      <c r="O62" s="323">
        <f>'Kirkevej 12'!K30</f>
        <v>0</v>
      </c>
      <c r="P62" s="323">
        <f>'Kirkevej 12'!L30</f>
        <v>0</v>
      </c>
      <c r="Q62" s="323">
        <f>'Kirkevej 12'!M30</f>
        <v>0</v>
      </c>
      <c r="R62" s="323">
        <f>'Kirkevej 12'!N30</f>
        <v>0</v>
      </c>
      <c r="S62" s="323">
        <f>'Kirkevej 12'!O30</f>
        <v>0</v>
      </c>
      <c r="T62" s="323">
        <f>'Kirkevej 12'!P30</f>
        <v>0</v>
      </c>
      <c r="U62" s="323">
        <f>'Kirkevej 12'!Q30</f>
        <v>0</v>
      </c>
      <c r="V62" s="323">
        <f>'Kirkevej 12'!R30</f>
        <v>0</v>
      </c>
      <c r="W62" s="323">
        <f>'Kirkevej 12'!S30</f>
        <v>0</v>
      </c>
      <c r="X62" s="323">
        <f>'Kirkevej 12'!T30</f>
        <v>0</v>
      </c>
      <c r="Y62" s="323">
        <f>'Kirkevej 12'!U30</f>
        <v>0</v>
      </c>
      <c r="Z62" s="320">
        <f>SUBTOTAL(109,G62:Y62)</f>
        <v>0</v>
      </c>
    </row>
    <row r="63" spans="1:26">
      <c r="A63" s="48" t="s">
        <v>132</v>
      </c>
      <c r="B63" s="30" t="s">
        <v>133</v>
      </c>
      <c r="C63" s="32" t="s">
        <v>19</v>
      </c>
      <c r="D63" s="34" t="s">
        <v>15</v>
      </c>
      <c r="E63" s="36">
        <v>5792</v>
      </c>
      <c r="F63" s="30" t="s">
        <v>51</v>
      </c>
      <c r="G63" s="322">
        <f>'kirkevej 14'!C30</f>
        <v>0</v>
      </c>
      <c r="H63" s="322">
        <f>'kirkevej 14'!D30</f>
        <v>0</v>
      </c>
      <c r="I63" s="322">
        <f>'kirkevej 14'!E30</f>
        <v>0</v>
      </c>
      <c r="J63" s="322">
        <f>'kirkevej 14'!F30</f>
        <v>0</v>
      </c>
      <c r="K63" s="322">
        <f>'kirkevej 14'!G30</f>
        <v>0</v>
      </c>
      <c r="L63" s="322">
        <f>'kirkevej 14'!H30</f>
        <v>0</v>
      </c>
      <c r="M63" s="322">
        <f>'kirkevej 14'!I30</f>
        <v>0</v>
      </c>
      <c r="N63" s="322">
        <f>'kirkevej 14'!J30</f>
        <v>0</v>
      </c>
      <c r="O63" s="322">
        <f>'kirkevej 14'!K30</f>
        <v>0</v>
      </c>
      <c r="P63" s="322">
        <f>'kirkevej 14'!L30</f>
        <v>0</v>
      </c>
      <c r="Q63" s="322">
        <f>'kirkevej 14'!M30</f>
        <v>0</v>
      </c>
      <c r="R63" s="322">
        <f>'kirkevej 14'!N30</f>
        <v>0</v>
      </c>
      <c r="S63" s="322">
        <f>'kirkevej 14'!O30</f>
        <v>0</v>
      </c>
      <c r="T63" s="322">
        <f>'kirkevej 14'!P30</f>
        <v>0</v>
      </c>
      <c r="U63" s="322">
        <f>'kirkevej 14'!Q30</f>
        <v>0</v>
      </c>
      <c r="V63" s="322">
        <f>'kirkevej 14'!R30</f>
        <v>0</v>
      </c>
      <c r="W63" s="322">
        <f>'kirkevej 14'!S30</f>
        <v>0</v>
      </c>
      <c r="X63" s="322">
        <f>'kirkevej 14'!T30</f>
        <v>0</v>
      </c>
      <c r="Y63" s="322">
        <f>'kirkevej 14'!U30</f>
        <v>0</v>
      </c>
      <c r="Z63" s="320">
        <f>SUBTOTAL(109,G63:Y63)</f>
        <v>0</v>
      </c>
    </row>
    <row r="64" spans="1:26">
      <c r="A64" s="48" t="s">
        <v>134</v>
      </c>
      <c r="B64" s="33" t="s">
        <v>135</v>
      </c>
      <c r="C64" s="34" t="s">
        <v>101</v>
      </c>
      <c r="D64" s="34" t="s">
        <v>15</v>
      </c>
      <c r="E64" s="35">
        <v>5772</v>
      </c>
      <c r="F64" s="33" t="s">
        <v>48</v>
      </c>
      <c r="G64" s="323">
        <f>'Kirkevej 3'!C31</f>
        <v>0</v>
      </c>
      <c r="H64" s="323">
        <f>'Kirkevej 3'!D31</f>
        <v>0</v>
      </c>
      <c r="I64" s="323">
        <f>'Kirkevej 3'!E31</f>
        <v>0</v>
      </c>
      <c r="J64" s="323">
        <f>'Kirkevej 3'!F31</f>
        <v>42000</v>
      </c>
      <c r="K64" s="323">
        <f>'Kirkevej 3'!G31</f>
        <v>51000</v>
      </c>
      <c r="L64" s="323">
        <f>'Kirkevej 3'!H31</f>
        <v>40000</v>
      </c>
      <c r="M64" s="323">
        <f>'Kirkevej 3'!I31</f>
        <v>160000</v>
      </c>
      <c r="N64" s="323">
        <f>'Kirkevej 3'!J31</f>
        <v>0</v>
      </c>
      <c r="O64" s="323">
        <f>'Kirkevej 3'!K31</f>
        <v>0</v>
      </c>
      <c r="P64" s="323">
        <f>'Kirkevej 3'!L31</f>
        <v>0</v>
      </c>
      <c r="Q64" s="323">
        <f>'Kirkevej 3'!M31</f>
        <v>0</v>
      </c>
      <c r="R64" s="323">
        <f>'Kirkevej 3'!N31</f>
        <v>16000</v>
      </c>
      <c r="S64" s="323">
        <f>'Kirkevej 3'!O31</f>
        <v>0</v>
      </c>
      <c r="T64" s="323">
        <f>'Kirkevej 3'!P31</f>
        <v>0</v>
      </c>
      <c r="U64" s="323">
        <f>'Kirkevej 3'!Q31</f>
        <v>0</v>
      </c>
      <c r="V64" s="323">
        <f>'Kirkevej 3'!R31</f>
        <v>0</v>
      </c>
      <c r="W64" s="323">
        <f>'Kirkevej 3'!S31</f>
        <v>0</v>
      </c>
      <c r="X64" s="323">
        <f>'Kirkevej 3'!T31</f>
        <v>0</v>
      </c>
      <c r="Y64" s="323">
        <f>'Kirkevej 3'!U31</f>
        <v>0</v>
      </c>
      <c r="Z64" s="320">
        <f>SUBTOTAL(109,G64:Y64)</f>
        <v>309000</v>
      </c>
    </row>
    <row r="65" spans="1:26">
      <c r="A65" s="49" t="s">
        <v>136</v>
      </c>
      <c r="B65" s="32" t="s">
        <v>8</v>
      </c>
      <c r="C65" s="32" t="s">
        <v>9</v>
      </c>
      <c r="D65" s="32" t="s">
        <v>10</v>
      </c>
      <c r="E65" s="39">
        <v>5642</v>
      </c>
      <c r="F65" s="32" t="s">
        <v>26</v>
      </c>
      <c r="G65" s="322">
        <f>Klintholmvej_46!C30</f>
        <v>0</v>
      </c>
      <c r="H65" s="322">
        <f>Klintholmvej_46!D30</f>
        <v>0</v>
      </c>
      <c r="I65" s="322">
        <f>Klintholmvej_46!E30</f>
        <v>0</v>
      </c>
      <c r="J65" s="322">
        <f>Klintholmvej_46!F30</f>
        <v>0</v>
      </c>
      <c r="K65" s="322">
        <f>Klintholmvej_46!G30</f>
        <v>0</v>
      </c>
      <c r="L65" s="322">
        <f>Klintholmvej_46!H30</f>
        <v>0</v>
      </c>
      <c r="M65" s="322">
        <f>Klintholmvej_46!I30</f>
        <v>0</v>
      </c>
      <c r="N65" s="322">
        <f>Klintholmvej_46!J30</f>
        <v>0</v>
      </c>
      <c r="O65" s="322">
        <f>Klintholmvej_46!K30</f>
        <v>0</v>
      </c>
      <c r="P65" s="322">
        <f>Klintholmvej_46!L30</f>
        <v>0</v>
      </c>
      <c r="Q65" s="322">
        <f>Klintholmvej_46!M30</f>
        <v>0</v>
      </c>
      <c r="R65" s="322">
        <f>Klintholmvej_46!N30</f>
        <v>0</v>
      </c>
      <c r="S65" s="322">
        <f>Klintholmvej_46!O30</f>
        <v>0</v>
      </c>
      <c r="T65" s="322">
        <f>Klintholmvej_46!P30</f>
        <v>0</v>
      </c>
      <c r="U65" s="322">
        <f>Klintholmvej_46!Q30</f>
        <v>0</v>
      </c>
      <c r="V65" s="322">
        <f>Klintholmvej_46!R30</f>
        <v>0</v>
      </c>
      <c r="W65" s="322">
        <f>Klintholmvej_46!S30</f>
        <v>0</v>
      </c>
      <c r="X65" s="322">
        <f>Klintholmvej_46!T30</f>
        <v>0</v>
      </c>
      <c r="Y65" s="322">
        <f>Klintholmvej_46!U30</f>
        <v>0</v>
      </c>
      <c r="Z65" s="320">
        <f>SUBTOTAL(109,G65:Y65)</f>
        <v>0</v>
      </c>
    </row>
    <row r="66" spans="1:26">
      <c r="A66" s="49" t="s">
        <v>137</v>
      </c>
      <c r="B66" s="309" t="s">
        <v>8</v>
      </c>
      <c r="C66" s="32" t="s">
        <v>9</v>
      </c>
      <c r="D66" s="32" t="s">
        <v>10</v>
      </c>
      <c r="E66" s="39">
        <v>5600</v>
      </c>
      <c r="F66" s="32" t="s">
        <v>11</v>
      </c>
      <c r="G66" s="322">
        <f>Knoldsvej_1!C28</f>
        <v>35600</v>
      </c>
      <c r="H66" s="322">
        <f>Knoldsvej_1!D28</f>
        <v>0</v>
      </c>
      <c r="I66" s="322">
        <f>Knoldsvej_1!E28</f>
        <v>0</v>
      </c>
      <c r="J66" s="322">
        <f>Knoldsvej_1!F28</f>
        <v>2850</v>
      </c>
      <c r="K66" s="322">
        <f>Knoldsvej_1!G28</f>
        <v>0</v>
      </c>
      <c r="L66" s="322">
        <f>Knoldsvej_1!H28</f>
        <v>29250</v>
      </c>
      <c r="M66" s="322">
        <f>Knoldsvej_1!I28</f>
        <v>25550</v>
      </c>
      <c r="N66" s="322">
        <f>Knoldsvej_1!J28</f>
        <v>0</v>
      </c>
      <c r="O66" s="322">
        <f>Knoldsvej_1!K28</f>
        <v>1250</v>
      </c>
      <c r="P66" s="322">
        <f>Knoldsvej_1!L28</f>
        <v>1600</v>
      </c>
      <c r="Q66" s="322">
        <f>Knoldsvej_1!M28</f>
        <v>4000</v>
      </c>
      <c r="R66" s="322">
        <f>Knoldsvej_1!N28</f>
        <v>0</v>
      </c>
      <c r="S66" s="322">
        <f>Knoldsvej_1!O28</f>
        <v>1600</v>
      </c>
      <c r="T66" s="322">
        <f>Knoldsvej_1!P28</f>
        <v>1250</v>
      </c>
      <c r="U66" s="322">
        <f>Knoldsvej_1!Q28</f>
        <v>0</v>
      </c>
      <c r="V66" s="322">
        <f>Knoldsvej_1!R28</f>
        <v>9650</v>
      </c>
      <c r="W66" s="322">
        <f>Knoldsvej_1!S28</f>
        <v>0</v>
      </c>
      <c r="X66" s="322">
        <f>Knoldsvej_1!T28</f>
        <v>0</v>
      </c>
      <c r="Y66" s="322">
        <f>Knoldsvej_1!U28</f>
        <v>2850</v>
      </c>
      <c r="Z66" s="320">
        <f>SUBTOTAL(109,G66:Y66)</f>
        <v>115450</v>
      </c>
    </row>
    <row r="67" spans="1:26">
      <c r="A67" s="48" t="s">
        <v>138</v>
      </c>
      <c r="B67" s="313" t="s">
        <v>139</v>
      </c>
      <c r="C67" s="37" t="s">
        <v>61</v>
      </c>
      <c r="D67" s="37" t="s">
        <v>15</v>
      </c>
      <c r="E67" s="38">
        <v>5750</v>
      </c>
      <c r="F67" s="37" t="s">
        <v>20</v>
      </c>
      <c r="G67" s="324">
        <f>'Lindevej 5'!C30</f>
        <v>0</v>
      </c>
      <c r="H67" s="324">
        <f>'Lindevej 5'!D30</f>
        <v>0</v>
      </c>
      <c r="I67" s="324">
        <f>'Lindevej 5'!E30</f>
        <v>0</v>
      </c>
      <c r="J67" s="324">
        <f>'Lindevej 5'!F30</f>
        <v>0</v>
      </c>
      <c r="K67" s="324">
        <f>'Lindevej 5'!G30</f>
        <v>0</v>
      </c>
      <c r="L67" s="324">
        <f>'Lindevej 5'!H30</f>
        <v>0</v>
      </c>
      <c r="M67" s="324">
        <f>'Lindevej 5'!I30</f>
        <v>0</v>
      </c>
      <c r="N67" s="324">
        <f>'Lindevej 5'!J30</f>
        <v>0</v>
      </c>
      <c r="O67" s="324">
        <f>'Lindevej 5'!K30</f>
        <v>0</v>
      </c>
      <c r="P67" s="324">
        <f>'Lindevej 5'!L30</f>
        <v>0</v>
      </c>
      <c r="Q67" s="324">
        <f>'Lindevej 5'!M30</f>
        <v>0</v>
      </c>
      <c r="R67" s="324">
        <f>'Lindevej 5'!N30</f>
        <v>0</v>
      </c>
      <c r="S67" s="324">
        <f>'Lindevej 5'!O30</f>
        <v>0</v>
      </c>
      <c r="T67" s="324">
        <f>'Lindevej 5'!P30</f>
        <v>0</v>
      </c>
      <c r="U67" s="324">
        <f>'Lindevej 5'!Q30</f>
        <v>0</v>
      </c>
      <c r="V67" s="324">
        <f>'Lindevej 5'!R30</f>
        <v>0</v>
      </c>
      <c r="W67" s="324">
        <f>'Lindevej 5'!S30</f>
        <v>0</v>
      </c>
      <c r="X67" s="324">
        <f>'Lindevej 5'!T30</f>
        <v>0</v>
      </c>
      <c r="Y67" s="324">
        <f>'Lindevej 5'!U30</f>
        <v>0</v>
      </c>
      <c r="Z67" s="320">
        <f>SUBTOTAL(109,G67:Y67)</f>
        <v>0</v>
      </c>
    </row>
    <row r="68" spans="1:26">
      <c r="A68" s="48" t="s">
        <v>140</v>
      </c>
      <c r="B68" s="42" t="s">
        <v>141</v>
      </c>
      <c r="C68" s="42" t="s">
        <v>61</v>
      </c>
      <c r="D68" s="42" t="s">
        <v>15</v>
      </c>
      <c r="E68" s="43">
        <v>5750</v>
      </c>
      <c r="F68" s="42" t="s">
        <v>20</v>
      </c>
      <c r="G68" s="324">
        <f>'Lindevej 5A'!C30</f>
        <v>0</v>
      </c>
      <c r="H68" s="324">
        <f>'Lindevej 5A'!D30</f>
        <v>0</v>
      </c>
      <c r="I68" s="324">
        <f>'Lindevej 5A'!E30</f>
        <v>0</v>
      </c>
      <c r="J68" s="324">
        <f>'Lindevej 5A'!F30</f>
        <v>0</v>
      </c>
      <c r="K68" s="324">
        <f>'Lindevej 5A'!G30</f>
        <v>0</v>
      </c>
      <c r="L68" s="324">
        <f>'Lindevej 5A'!H30</f>
        <v>0</v>
      </c>
      <c r="M68" s="324">
        <f>'Lindevej 5A'!I30</f>
        <v>0</v>
      </c>
      <c r="N68" s="324">
        <f>'Lindevej 5A'!J30</f>
        <v>0</v>
      </c>
      <c r="O68" s="324">
        <f>'Lindevej 5A'!K30</f>
        <v>0</v>
      </c>
      <c r="P68" s="324">
        <f>'Lindevej 5A'!L30</f>
        <v>0</v>
      </c>
      <c r="Q68" s="324">
        <f>'Lindevej 5A'!M30</f>
        <v>0</v>
      </c>
      <c r="R68" s="324">
        <f>'Lindevej 5A'!N30</f>
        <v>0</v>
      </c>
      <c r="S68" s="324">
        <f>'Lindevej 5A'!O30</f>
        <v>0</v>
      </c>
      <c r="T68" s="324">
        <f>'Lindevej 5A'!P30</f>
        <v>0</v>
      </c>
      <c r="U68" s="324">
        <f>'Lindevej 5A'!Q30</f>
        <v>0</v>
      </c>
      <c r="V68" s="324">
        <f>'Lindevej 5A'!R30</f>
        <v>0</v>
      </c>
      <c r="W68" s="324">
        <f>'Lindevej 5A'!S30</f>
        <v>0</v>
      </c>
      <c r="X68" s="324">
        <f>'Lindevej 5A'!T30</f>
        <v>0</v>
      </c>
      <c r="Y68" s="324">
        <f>'Lindevej 5A'!U30</f>
        <v>0</v>
      </c>
      <c r="Z68" s="320">
        <f>SUBTOTAL(109,G68:Y68)</f>
        <v>0</v>
      </c>
    </row>
    <row r="69" spans="1:26">
      <c r="A69" s="48" t="s">
        <v>142</v>
      </c>
      <c r="B69" s="32" t="s">
        <v>8</v>
      </c>
      <c r="C69" s="32" t="s">
        <v>9</v>
      </c>
      <c r="D69" s="32" t="s">
        <v>10</v>
      </c>
      <c r="E69" s="39">
        <v>5600</v>
      </c>
      <c r="F69" s="32" t="s">
        <v>11</v>
      </c>
      <c r="G69" s="322">
        <f>Lucienvej_14!C30</f>
        <v>0</v>
      </c>
      <c r="H69" s="322">
        <f>Lucienvej_14!D30</f>
        <v>0</v>
      </c>
      <c r="I69" s="322">
        <f>Lucienvej_14!E30</f>
        <v>0</v>
      </c>
      <c r="J69" s="322">
        <f>Lucienvej_14!F30</f>
        <v>0</v>
      </c>
      <c r="K69" s="322">
        <f>Lucienvej_14!G30</f>
        <v>0</v>
      </c>
      <c r="L69" s="322">
        <f>Lucienvej_14!H30</f>
        <v>0</v>
      </c>
      <c r="M69" s="322">
        <f>Lucienvej_14!I30</f>
        <v>0</v>
      </c>
      <c r="N69" s="322">
        <f>Lucienvej_14!J30</f>
        <v>0</v>
      </c>
      <c r="O69" s="322">
        <f>Lucienvej_14!K30</f>
        <v>0</v>
      </c>
      <c r="P69" s="322">
        <f>Lucienvej_14!L30</f>
        <v>0</v>
      </c>
      <c r="Q69" s="322">
        <f>Lucienvej_14!M30</f>
        <v>0</v>
      </c>
      <c r="R69" s="322">
        <f>Lucienvej_14!N30</f>
        <v>0</v>
      </c>
      <c r="S69" s="322">
        <f>Lucienvej_14!O30</f>
        <v>0</v>
      </c>
      <c r="T69" s="322">
        <f>Lucienvej_14!P30</f>
        <v>0</v>
      </c>
      <c r="U69" s="322">
        <f>Lucienvej_14!Q30</f>
        <v>0</v>
      </c>
      <c r="V69" s="322">
        <f>Lucienvej_14!R30</f>
        <v>0</v>
      </c>
      <c r="W69" s="322">
        <f>Lucienvej_14!S30</f>
        <v>0</v>
      </c>
      <c r="X69" s="322">
        <f>Lucienvej_14!T30</f>
        <v>0</v>
      </c>
      <c r="Y69" s="322">
        <f>Lucienvej_14!U30</f>
        <v>0</v>
      </c>
      <c r="Z69" s="320">
        <f>SUBTOTAL(109,G69:Y69)</f>
        <v>0</v>
      </c>
    </row>
    <row r="70" spans="1:26">
      <c r="A70" s="48" t="s">
        <v>143</v>
      </c>
      <c r="B70" s="33" t="s">
        <v>144</v>
      </c>
      <c r="C70" s="34" t="s">
        <v>101</v>
      </c>
      <c r="D70" s="34" t="s">
        <v>25</v>
      </c>
      <c r="E70" s="35">
        <v>5792</v>
      </c>
      <c r="F70" s="33" t="s">
        <v>51</v>
      </c>
      <c r="G70" s="323">
        <f>'Lumbyvej 64'!C131</f>
        <v>887230</v>
      </c>
      <c r="H70" s="323">
        <f>'Lumbyvej 64'!D131</f>
        <v>1398170</v>
      </c>
      <c r="I70" s="323">
        <f>'Lumbyvej 64'!E131</f>
        <v>1031800</v>
      </c>
      <c r="J70" s="323">
        <f>'Lumbyvej 64'!F131</f>
        <v>1015195</v>
      </c>
      <c r="K70" s="323">
        <f>'Lumbyvej 64'!G131</f>
        <v>1571900</v>
      </c>
      <c r="L70" s="323">
        <f>'Lumbyvej 64'!H131</f>
        <v>579635</v>
      </c>
      <c r="M70" s="323">
        <f>'Lumbyvej 64'!I131</f>
        <v>2082380</v>
      </c>
      <c r="N70" s="323">
        <f>'Lumbyvej 64'!J131</f>
        <v>567275</v>
      </c>
      <c r="O70" s="323">
        <f>'Lumbyvej 64'!K131</f>
        <v>845300</v>
      </c>
      <c r="P70" s="323">
        <f>'Lumbyvej 64'!L131</f>
        <v>920875</v>
      </c>
      <c r="Q70" s="323">
        <f>'Lumbyvej 64'!M131</f>
        <v>796460</v>
      </c>
      <c r="R70" s="323">
        <f>'Lumbyvej 64'!N131</f>
        <v>4080655</v>
      </c>
      <c r="S70" s="323">
        <f>'Lumbyvej 64'!O131</f>
        <v>505300</v>
      </c>
      <c r="T70" s="323">
        <f>'Lumbyvej 64'!P131</f>
        <v>2200875</v>
      </c>
      <c r="U70" s="323">
        <f>'Lumbyvej 64'!Q131</f>
        <v>1735300</v>
      </c>
      <c r="V70" s="323">
        <f>'Lumbyvej 64'!R131</f>
        <v>507035</v>
      </c>
      <c r="W70" s="323">
        <f>'Lumbyvej 64'!S131</f>
        <v>903480</v>
      </c>
      <c r="X70" s="323">
        <f>'Lumbyvej 64'!T131</f>
        <v>530875</v>
      </c>
      <c r="Y70" s="323">
        <f>'Lumbyvej 64'!U131</f>
        <v>490300</v>
      </c>
      <c r="Z70" s="320">
        <f>SUBTOTAL(109,G70:Y70)</f>
        <v>22650040</v>
      </c>
    </row>
    <row r="71" spans="1:26">
      <c r="A71" s="48" t="s">
        <v>145</v>
      </c>
      <c r="B71" s="33" t="s">
        <v>146</v>
      </c>
      <c r="C71" s="34" t="s">
        <v>101</v>
      </c>
      <c r="D71" s="34" t="s">
        <v>25</v>
      </c>
      <c r="E71" s="35">
        <v>5792</v>
      </c>
      <c r="F71" s="33" t="s">
        <v>51</v>
      </c>
      <c r="G71" s="323">
        <f>'Lumbyvej 64C'!C30</f>
        <v>0</v>
      </c>
      <c r="H71" s="323">
        <f>'Lumbyvej 64C'!D30</f>
        <v>0</v>
      </c>
      <c r="I71" s="323">
        <f>'Lumbyvej 64C'!E30</f>
        <v>0</v>
      </c>
      <c r="J71" s="323">
        <f>'Lumbyvej 64C'!F30</f>
        <v>0</v>
      </c>
      <c r="K71" s="323">
        <f>'Lumbyvej 64C'!G30</f>
        <v>0</v>
      </c>
      <c r="L71" s="323">
        <f>'Lumbyvej 64C'!H30</f>
        <v>0</v>
      </c>
      <c r="M71" s="323">
        <f>'Lumbyvej 64C'!I30</f>
        <v>0</v>
      </c>
      <c r="N71" s="323">
        <f>'Lumbyvej 64C'!J30</f>
        <v>0</v>
      </c>
      <c r="O71" s="323">
        <f>'Lumbyvej 64C'!K30</f>
        <v>0</v>
      </c>
      <c r="P71" s="323">
        <f>'Lumbyvej 64C'!L30</f>
        <v>0</v>
      </c>
      <c r="Q71" s="323">
        <f>'Lumbyvej 64C'!M30</f>
        <v>0</v>
      </c>
      <c r="R71" s="323">
        <f>'Lumbyvej 64C'!N30</f>
        <v>0</v>
      </c>
      <c r="S71" s="323">
        <f>'Lumbyvej 64C'!O30</f>
        <v>0</v>
      </c>
      <c r="T71" s="323">
        <f>'Lumbyvej 64C'!P30</f>
        <v>0</v>
      </c>
      <c r="U71" s="323">
        <f>'Lumbyvej 64C'!Q30</f>
        <v>0</v>
      </c>
      <c r="V71" s="323">
        <f>'Lumbyvej 64C'!R30</f>
        <v>0</v>
      </c>
      <c r="W71" s="323">
        <f>'Lumbyvej 64C'!S30</f>
        <v>0</v>
      </c>
      <c r="X71" s="323">
        <f>'Lumbyvej 64C'!T30</f>
        <v>0</v>
      </c>
      <c r="Y71" s="323">
        <f>'Lumbyvej 64C'!U30</f>
        <v>0</v>
      </c>
      <c r="Z71" s="320">
        <f>SUBTOTAL(109,G71:Y71)</f>
        <v>0</v>
      </c>
    </row>
    <row r="72" spans="1:26">
      <c r="A72" s="193" t="s">
        <v>147</v>
      </c>
      <c r="B72" s="33" t="s">
        <v>148</v>
      </c>
      <c r="C72" s="34"/>
      <c r="D72" s="34" t="s">
        <v>38</v>
      </c>
      <c r="E72" s="35">
        <v>5792</v>
      </c>
      <c r="F72" s="33" t="s">
        <v>51</v>
      </c>
      <c r="G72" s="323">
        <f>'Lundegårdsvej 1'!C30</f>
        <v>0</v>
      </c>
      <c r="H72" s="323">
        <f>'Lundegårdsvej 1'!D30</f>
        <v>0</v>
      </c>
      <c r="I72" s="323">
        <f>'Lundegårdsvej 1'!E30</f>
        <v>0</v>
      </c>
      <c r="J72" s="323">
        <f>'Lundegårdsvej 1'!F30</f>
        <v>0</v>
      </c>
      <c r="K72" s="323">
        <f>'Lundegårdsvej 1'!G30</f>
        <v>0</v>
      </c>
      <c r="L72" s="323">
        <f>'Lundegårdsvej 1'!H30</f>
        <v>0</v>
      </c>
      <c r="M72" s="323">
        <f>'Lundegårdsvej 1'!I30</f>
        <v>0</v>
      </c>
      <c r="N72" s="323">
        <f>'Lundegårdsvej 1'!J30</f>
        <v>0</v>
      </c>
      <c r="O72" s="323">
        <f>'Lundegårdsvej 1'!K30</f>
        <v>0</v>
      </c>
      <c r="P72" s="323">
        <f>'Lundegårdsvej 1'!L30</f>
        <v>0</v>
      </c>
      <c r="Q72" s="323">
        <f>'Lundegårdsvej 1'!M30</f>
        <v>0</v>
      </c>
      <c r="R72" s="323">
        <f>'Lundegårdsvej 1'!N30</f>
        <v>0</v>
      </c>
      <c r="S72" s="323">
        <f>'Lundegårdsvej 1'!O30</f>
        <v>0</v>
      </c>
      <c r="T72" s="323">
        <f>'Lundegårdsvej 1'!P30</f>
        <v>0</v>
      </c>
      <c r="U72" s="323">
        <f>'Lundegårdsvej 1'!Q30</f>
        <v>0</v>
      </c>
      <c r="V72" s="323">
        <f>'Lundegårdsvej 1'!R30</f>
        <v>0</v>
      </c>
      <c r="W72" s="323">
        <f>'Lundegårdsvej 1'!S30</f>
        <v>0</v>
      </c>
      <c r="X72" s="323">
        <f>'Lundegårdsvej 1'!T30</f>
        <v>0</v>
      </c>
      <c r="Y72" s="323">
        <f>'Lundegårdsvej 1'!U30</f>
        <v>0</v>
      </c>
      <c r="Z72" s="320">
        <f>SUBTOTAL(109,G72:Y72)</f>
        <v>0</v>
      </c>
    </row>
    <row r="73" spans="1:26">
      <c r="A73" s="193" t="s">
        <v>149</v>
      </c>
      <c r="B73" s="281" t="s">
        <v>150</v>
      </c>
      <c r="C73" s="34"/>
      <c r="D73" s="34" t="s">
        <v>38</v>
      </c>
      <c r="E73" s="35">
        <v>5600</v>
      </c>
      <c r="F73" s="32" t="s">
        <v>11</v>
      </c>
      <c r="G73" s="323">
        <f>'Lykkevalg 17'!C30</f>
        <v>0</v>
      </c>
      <c r="H73" s="323">
        <f>'Lykkevalg 17'!D30</f>
        <v>0</v>
      </c>
      <c r="I73" s="323">
        <f>'Lykkevalg 17'!E30</f>
        <v>0</v>
      </c>
      <c r="J73" s="323">
        <f>'Lykkevalg 17'!F30</f>
        <v>0</v>
      </c>
      <c r="K73" s="323">
        <f>'Lykkevalg 17'!G30</f>
        <v>0</v>
      </c>
      <c r="L73" s="323">
        <f>'Lykkevalg 17'!H30</f>
        <v>0</v>
      </c>
      <c r="M73" s="323">
        <f>'Lykkevalg 17'!I30</f>
        <v>0</v>
      </c>
      <c r="N73" s="323">
        <f>'Lykkevalg 17'!J30</f>
        <v>0</v>
      </c>
      <c r="O73" s="323">
        <f>'Lykkevalg 17'!K30</f>
        <v>0</v>
      </c>
      <c r="P73" s="323">
        <f>'Lykkevalg 17'!L30</f>
        <v>0</v>
      </c>
      <c r="Q73" s="323">
        <f>'Lykkevalg 17'!M30</f>
        <v>0</v>
      </c>
      <c r="R73" s="323">
        <f>'Lykkevalg 17'!N30</f>
        <v>0</v>
      </c>
      <c r="S73" s="323">
        <f>'Lykkevalg 17'!O30</f>
        <v>0</v>
      </c>
      <c r="T73" s="323">
        <f>'Lykkevalg 17'!P30</f>
        <v>0</v>
      </c>
      <c r="U73" s="323">
        <f>'Lykkevalg 17'!Q30</f>
        <v>0</v>
      </c>
      <c r="V73" s="323">
        <f>'Lykkevalg 17'!R30</f>
        <v>0</v>
      </c>
      <c r="W73" s="323">
        <f>'Lykkevalg 17'!S30</f>
        <v>0</v>
      </c>
      <c r="X73" s="323">
        <f>'Lykkevalg 17'!T30</f>
        <v>0</v>
      </c>
      <c r="Y73" s="323">
        <f>'Lykkevalg 17'!U30</f>
        <v>0</v>
      </c>
      <c r="Z73" s="320">
        <f>SUBTOTAL(109,G73:Y73)</f>
        <v>0</v>
      </c>
    </row>
    <row r="74" spans="1:26">
      <c r="A74" s="193" t="s">
        <v>151</v>
      </c>
      <c r="B74" s="281" t="s">
        <v>152</v>
      </c>
      <c r="C74" s="34" t="s">
        <v>90</v>
      </c>
      <c r="D74" s="34" t="s">
        <v>38</v>
      </c>
      <c r="E74" s="35">
        <v>5600</v>
      </c>
      <c r="F74" s="32" t="s">
        <v>11</v>
      </c>
      <c r="G74" s="323">
        <f>'Lykkevalg 5B'!C30</f>
        <v>0</v>
      </c>
      <c r="H74" s="323">
        <f>'Lykkevalg 5B'!D30</f>
        <v>0</v>
      </c>
      <c r="I74" s="323">
        <f>'Lykkevalg 5B'!E30</f>
        <v>0</v>
      </c>
      <c r="J74" s="323">
        <f>'Lykkevalg 5B'!F30</f>
        <v>0</v>
      </c>
      <c r="K74" s="323">
        <f>'Lykkevalg 5B'!G30</f>
        <v>0</v>
      </c>
      <c r="L74" s="323">
        <f>'Lykkevalg 5B'!H30</f>
        <v>0</v>
      </c>
      <c r="M74" s="323">
        <f>'Lykkevalg 5B'!I30</f>
        <v>0</v>
      </c>
      <c r="N74" s="323">
        <f>'Lykkevalg 5B'!J30</f>
        <v>0</v>
      </c>
      <c r="O74" s="323">
        <f>'Lykkevalg 5B'!K30</f>
        <v>0</v>
      </c>
      <c r="P74" s="323">
        <f>'Lykkevalg 5B'!L30</f>
        <v>0</v>
      </c>
      <c r="Q74" s="323">
        <f>'Lykkevalg 5B'!M30</f>
        <v>0</v>
      </c>
      <c r="R74" s="323">
        <f>'Lykkevalg 5B'!N30</f>
        <v>0</v>
      </c>
      <c r="S74" s="323">
        <f>'Lykkevalg 5B'!O30</f>
        <v>0</v>
      </c>
      <c r="T74" s="323">
        <f>'Lykkevalg 5B'!P30</f>
        <v>0</v>
      </c>
      <c r="U74" s="323">
        <f>'Lykkevalg 5B'!Q30</f>
        <v>0</v>
      </c>
      <c r="V74" s="323">
        <f>'Lykkevalg 5B'!R30</f>
        <v>0</v>
      </c>
      <c r="W74" s="323">
        <f>'Lykkevalg 5B'!S30</f>
        <v>0</v>
      </c>
      <c r="X74" s="323">
        <f>'Lykkevalg 5B'!T30</f>
        <v>0</v>
      </c>
      <c r="Y74" s="323">
        <f>'Lykkevalg 5B'!U30</f>
        <v>0</v>
      </c>
      <c r="Z74" s="320">
        <f>SUBTOTAL(109,G74:Y74)</f>
        <v>0</v>
      </c>
    </row>
    <row r="75" spans="1:26">
      <c r="A75" s="193" t="s">
        <v>153</v>
      </c>
      <c r="B75" s="33" t="s">
        <v>154</v>
      </c>
      <c r="C75" s="34" t="s">
        <v>90</v>
      </c>
      <c r="D75" s="34" t="s">
        <v>38</v>
      </c>
      <c r="E75" s="35">
        <v>5600</v>
      </c>
      <c r="F75" s="32" t="s">
        <v>11</v>
      </c>
      <c r="G75" s="323">
        <f>'Lysbjergparken 1'!C30</f>
        <v>0</v>
      </c>
      <c r="H75" s="323">
        <f>'Lysbjergparken 1'!D30</f>
        <v>0</v>
      </c>
      <c r="I75" s="323">
        <f>'Lysbjergparken 1'!E30</f>
        <v>0</v>
      </c>
      <c r="J75" s="323">
        <f>'Lysbjergparken 1'!F30</f>
        <v>0</v>
      </c>
      <c r="K75" s="323">
        <f>'Lysbjergparken 1'!G30</f>
        <v>0</v>
      </c>
      <c r="L75" s="323">
        <f>'Lysbjergparken 1'!H30</f>
        <v>0</v>
      </c>
      <c r="M75" s="323">
        <f>'Lysbjergparken 1'!I30</f>
        <v>0</v>
      </c>
      <c r="N75" s="323">
        <f>'Lysbjergparken 1'!J30</f>
        <v>0</v>
      </c>
      <c r="O75" s="323">
        <f>'Lysbjergparken 1'!K30</f>
        <v>0</v>
      </c>
      <c r="P75" s="323">
        <f>'Lysbjergparken 1'!L30</f>
        <v>0</v>
      </c>
      <c r="Q75" s="323">
        <f>'Lysbjergparken 1'!M30</f>
        <v>0</v>
      </c>
      <c r="R75" s="323">
        <f>'Lysbjergparken 1'!N30</f>
        <v>0</v>
      </c>
      <c r="S75" s="323">
        <f>'Lysbjergparken 1'!O30</f>
        <v>0</v>
      </c>
      <c r="T75" s="323">
        <f>'Lysbjergparken 1'!P30</f>
        <v>0</v>
      </c>
      <c r="U75" s="323">
        <f>'Lysbjergparken 1'!Q30</f>
        <v>0</v>
      </c>
      <c r="V75" s="323">
        <f>'Lysbjergparken 1'!R30</f>
        <v>0</v>
      </c>
      <c r="W75" s="323">
        <f>'Lysbjergparken 1'!S30</f>
        <v>0</v>
      </c>
      <c r="X75" s="323">
        <f>'Lysbjergparken 1'!T30</f>
        <v>0</v>
      </c>
      <c r="Y75" s="323">
        <f>'Lysbjergparken 1'!U30</f>
        <v>0</v>
      </c>
      <c r="Z75" s="320">
        <f>SUBTOTAL(109,G75:Y75)</f>
        <v>0</v>
      </c>
    </row>
    <row r="76" spans="1:26">
      <c r="A76" s="48" t="s">
        <v>155</v>
      </c>
      <c r="B76" s="32" t="s">
        <v>8</v>
      </c>
      <c r="C76" s="32" t="s">
        <v>9</v>
      </c>
      <c r="D76" s="32" t="s">
        <v>25</v>
      </c>
      <c r="E76" s="39">
        <v>5600</v>
      </c>
      <c r="F76" s="32" t="s">
        <v>11</v>
      </c>
      <c r="G76" s="322">
        <f>Lyø_Havn!C30</f>
        <v>0</v>
      </c>
      <c r="H76" s="322">
        <f>Lyø_Havn!D30</f>
        <v>0</v>
      </c>
      <c r="I76" s="322">
        <f>Lyø_Havn!E30</f>
        <v>0</v>
      </c>
      <c r="J76" s="322">
        <f>Lyø_Havn!F30</f>
        <v>0</v>
      </c>
      <c r="K76" s="322">
        <f>Lyø_Havn!G30</f>
        <v>0</v>
      </c>
      <c r="L76" s="322">
        <f>Lyø_Havn!H30</f>
        <v>0</v>
      </c>
      <c r="M76" s="322">
        <f>Lyø_Havn!I30</f>
        <v>0</v>
      </c>
      <c r="N76" s="322">
        <f>Lyø_Havn!J30</f>
        <v>0</v>
      </c>
      <c r="O76" s="322">
        <f>Lyø_Havn!K30</f>
        <v>0</v>
      </c>
      <c r="P76" s="322">
        <f>Lyø_Havn!L30</f>
        <v>0</v>
      </c>
      <c r="Q76" s="322">
        <f>Lyø_Havn!M30</f>
        <v>0</v>
      </c>
      <c r="R76" s="322">
        <f>Lyø_Havn!N30</f>
        <v>0</v>
      </c>
      <c r="S76" s="322">
        <f>Lyø_Havn!O30</f>
        <v>0</v>
      </c>
      <c r="T76" s="322">
        <f>Lyø_Havn!P30</f>
        <v>0</v>
      </c>
      <c r="U76" s="322">
        <f>Lyø_Havn!Q30</f>
        <v>0</v>
      </c>
      <c r="V76" s="322">
        <f>Lyø_Havn!R30</f>
        <v>0</v>
      </c>
      <c r="W76" s="322">
        <f>Lyø_Havn!S30</f>
        <v>0</v>
      </c>
      <c r="X76" s="322">
        <f>Lyø_Havn!T30</f>
        <v>0</v>
      </c>
      <c r="Y76" s="322">
        <f>Lyø_Havn!U30</f>
        <v>0</v>
      </c>
      <c r="Z76" s="320">
        <f>SUBTOTAL(109,G76:Y76)</f>
        <v>0</v>
      </c>
    </row>
    <row r="77" spans="1:26">
      <c r="A77" s="193" t="s">
        <v>156</v>
      </c>
      <c r="B77" s="33" t="s">
        <v>157</v>
      </c>
      <c r="C77" s="34"/>
      <c r="D77" s="34" t="s">
        <v>25</v>
      </c>
      <c r="E77" s="35">
        <v>5601</v>
      </c>
      <c r="F77" s="33" t="s">
        <v>158</v>
      </c>
      <c r="G77" s="323">
        <f>Lyø_Havn!C30</f>
        <v>0</v>
      </c>
      <c r="H77" s="323">
        <f>Lyø_Havn!D30</f>
        <v>0</v>
      </c>
      <c r="I77" s="323">
        <f>Lyø_Havn!E30</f>
        <v>0</v>
      </c>
      <c r="J77" s="323">
        <f>Lyø_Havn!F30</f>
        <v>0</v>
      </c>
      <c r="K77" s="323">
        <f>Lyø_Havn!G30</f>
        <v>0</v>
      </c>
      <c r="L77" s="323">
        <f>Lyø_Havn!H30</f>
        <v>0</v>
      </c>
      <c r="M77" s="323">
        <f>Lyø_Havn!I30</f>
        <v>0</v>
      </c>
      <c r="N77" s="323">
        <f>Lyø_Havn!J30</f>
        <v>0</v>
      </c>
      <c r="O77" s="323">
        <f>Lyø_Havn!K30</f>
        <v>0</v>
      </c>
      <c r="P77" s="323">
        <f>Lyø_Havn!L30</f>
        <v>0</v>
      </c>
      <c r="Q77" s="323">
        <f>Lyø_Havn!M30</f>
        <v>0</v>
      </c>
      <c r="R77" s="323">
        <f>Lyø_Havn!N30</f>
        <v>0</v>
      </c>
      <c r="S77" s="323">
        <f>Lyø_Havn!O30</f>
        <v>0</v>
      </c>
      <c r="T77" s="323">
        <f>Lyø_Havn!P30</f>
        <v>0</v>
      </c>
      <c r="U77" s="323">
        <f>Lyø_Havn!Q30</f>
        <v>0</v>
      </c>
      <c r="V77" s="323">
        <f>Lyø_Havn!R30</f>
        <v>0</v>
      </c>
      <c r="W77" s="323">
        <f>Lyø_Havn!S30</f>
        <v>0</v>
      </c>
      <c r="X77" s="323">
        <f>Lyø_Havn!T30</f>
        <v>0</v>
      </c>
      <c r="Y77" s="323">
        <f>Lyø_Havn!U30</f>
        <v>0</v>
      </c>
      <c r="Z77" s="320">
        <f>SUBTOTAL(109,G77:Y77)</f>
        <v>0</v>
      </c>
    </row>
    <row r="78" spans="1:26">
      <c r="A78" s="49" t="s">
        <v>159</v>
      </c>
      <c r="B78" s="32" t="s">
        <v>8</v>
      </c>
      <c r="C78" s="32" t="s">
        <v>9</v>
      </c>
      <c r="D78" s="32" t="s">
        <v>10</v>
      </c>
      <c r="E78" s="39">
        <v>5600</v>
      </c>
      <c r="F78" s="32" t="s">
        <v>11</v>
      </c>
      <c r="G78" s="322">
        <f>'Lyøvej 3'!C30</f>
        <v>0</v>
      </c>
      <c r="H78" s="322">
        <f>'Lyøvej 3'!D30</f>
        <v>0</v>
      </c>
      <c r="I78" s="322">
        <f>'Lyøvej 3'!E30</f>
        <v>0</v>
      </c>
      <c r="J78" s="322">
        <f>'Lyøvej 3'!F30</f>
        <v>0</v>
      </c>
      <c r="K78" s="322">
        <f>'Lyøvej 3'!G30</f>
        <v>0</v>
      </c>
      <c r="L78" s="322">
        <f>'Lyøvej 3'!H30</f>
        <v>0</v>
      </c>
      <c r="M78" s="322">
        <f>'Lyøvej 3'!I30</f>
        <v>0</v>
      </c>
      <c r="N78" s="322">
        <f>'Lyøvej 3'!J30</f>
        <v>0</v>
      </c>
      <c r="O78" s="322">
        <f>'Lyøvej 3'!K30</f>
        <v>0</v>
      </c>
      <c r="P78" s="322">
        <f>'Lyøvej 3'!L30</f>
        <v>0</v>
      </c>
      <c r="Q78" s="322">
        <f>'Lyøvej 3'!M30</f>
        <v>0</v>
      </c>
      <c r="R78" s="322">
        <f>'Lyøvej 3'!N30</f>
        <v>0</v>
      </c>
      <c r="S78" s="322">
        <f>'Lyøvej 3'!O30</f>
        <v>0</v>
      </c>
      <c r="T78" s="322">
        <f>'Lyøvej 3'!P30</f>
        <v>0</v>
      </c>
      <c r="U78" s="322">
        <f>'Lyøvej 3'!Q30</f>
        <v>0</v>
      </c>
      <c r="V78" s="322">
        <f>'Lyøvej 3'!R30</f>
        <v>0</v>
      </c>
      <c r="W78" s="322">
        <f>'Lyøvej 3'!S30</f>
        <v>0</v>
      </c>
      <c r="X78" s="322">
        <f>'Lyøvej 3'!T30</f>
        <v>0</v>
      </c>
      <c r="Y78" s="322">
        <f>'Lyøvej 3'!U30</f>
        <v>0</v>
      </c>
      <c r="Z78" s="320">
        <f>SUBTOTAL(109,G78:Y78)</f>
        <v>0</v>
      </c>
    </row>
    <row r="79" spans="1:26">
      <c r="A79" s="222" t="s">
        <v>160</v>
      </c>
      <c r="B79" s="33" t="s">
        <v>161</v>
      </c>
      <c r="C79" s="34"/>
      <c r="D79" s="34" t="s">
        <v>10</v>
      </c>
      <c r="E79" s="35">
        <v>5600</v>
      </c>
      <c r="F79" s="33" t="s">
        <v>11</v>
      </c>
      <c r="G79" s="323">
        <f>'Markedspladsen 21'!C30</f>
        <v>0</v>
      </c>
      <c r="H79" s="323">
        <f>'Markedspladsen 21'!D30</f>
        <v>0</v>
      </c>
      <c r="I79" s="323">
        <f>'Markedspladsen 21'!E30</f>
        <v>0</v>
      </c>
      <c r="J79" s="323">
        <f>'Markedspladsen 21'!F30</f>
        <v>0</v>
      </c>
      <c r="K79" s="323">
        <f>'Markedspladsen 21'!G30</f>
        <v>0</v>
      </c>
      <c r="L79" s="323">
        <f>'Markedspladsen 21'!H30</f>
        <v>0</v>
      </c>
      <c r="M79" s="323">
        <f>'Markedspladsen 21'!I30</f>
        <v>0</v>
      </c>
      <c r="N79" s="323">
        <f>'Markedspladsen 21'!J30</f>
        <v>0</v>
      </c>
      <c r="O79" s="323">
        <f>'Markedspladsen 21'!K30</f>
        <v>0</v>
      </c>
      <c r="P79" s="323">
        <f>'Markedspladsen 21'!L30</f>
        <v>0</v>
      </c>
      <c r="Q79" s="323">
        <f>'Markedspladsen 21'!M30</f>
        <v>0</v>
      </c>
      <c r="R79" s="323">
        <f>'Markedspladsen 21'!N30</f>
        <v>0</v>
      </c>
      <c r="S79" s="323">
        <f>'Markedspladsen 21'!O30</f>
        <v>0</v>
      </c>
      <c r="T79" s="323">
        <f>'Markedspladsen 21'!P30</f>
        <v>0</v>
      </c>
      <c r="U79" s="323">
        <f>'Markedspladsen 21'!Q30</f>
        <v>0</v>
      </c>
      <c r="V79" s="323">
        <f>'Markedspladsen 21'!R30</f>
        <v>0</v>
      </c>
      <c r="W79" s="323">
        <f>'Markedspladsen 21'!S30</f>
        <v>0</v>
      </c>
      <c r="X79" s="323">
        <f>'Markedspladsen 21'!T30</f>
        <v>0</v>
      </c>
      <c r="Y79" s="323">
        <f>'Markedspladsen 21'!U30</f>
        <v>0</v>
      </c>
      <c r="Z79" s="320">
        <f>SUBTOTAL(109,G79:Y79)</f>
        <v>0</v>
      </c>
    </row>
    <row r="80" spans="1:26">
      <c r="A80" s="48" t="s">
        <v>162</v>
      </c>
      <c r="B80" s="37" t="s">
        <v>163</v>
      </c>
      <c r="C80" s="37" t="s">
        <v>61</v>
      </c>
      <c r="D80" s="37" t="s">
        <v>25</v>
      </c>
      <c r="E80" s="38">
        <v>5600</v>
      </c>
      <c r="F80" s="37" t="s">
        <v>11</v>
      </c>
      <c r="G80" s="324">
        <f>'Mellemgade 15'!C30</f>
        <v>0</v>
      </c>
      <c r="H80" s="324">
        <f>'Mellemgade 15'!D30</f>
        <v>0</v>
      </c>
      <c r="I80" s="324">
        <f>'Mellemgade 15'!E30</f>
        <v>0</v>
      </c>
      <c r="J80" s="324">
        <f>'Mellemgade 15'!F30</f>
        <v>0</v>
      </c>
      <c r="K80" s="324">
        <f>'Mellemgade 15'!G30</f>
        <v>0</v>
      </c>
      <c r="L80" s="324">
        <f>'Mellemgade 15'!H30</f>
        <v>0</v>
      </c>
      <c r="M80" s="324">
        <f>'Mellemgade 15'!I30</f>
        <v>0</v>
      </c>
      <c r="N80" s="324">
        <f>'Mellemgade 15'!J30</f>
        <v>0</v>
      </c>
      <c r="O80" s="324">
        <f>'Mellemgade 15'!K30</f>
        <v>0</v>
      </c>
      <c r="P80" s="324">
        <f>'Mellemgade 15'!L30</f>
        <v>0</v>
      </c>
      <c r="Q80" s="324">
        <f>'Mellemgade 15'!M30</f>
        <v>0</v>
      </c>
      <c r="R80" s="324">
        <f>'Mellemgade 15'!N30</f>
        <v>0</v>
      </c>
      <c r="S80" s="324">
        <f>'Mellemgade 15'!O30</f>
        <v>0</v>
      </c>
      <c r="T80" s="324">
        <f>'Mellemgade 15'!P30</f>
        <v>0</v>
      </c>
      <c r="U80" s="324">
        <f>'Mellemgade 15'!Q30</f>
        <v>0</v>
      </c>
      <c r="V80" s="324">
        <f>'Mellemgade 15'!R30</f>
        <v>0</v>
      </c>
      <c r="W80" s="324">
        <f>'Mellemgade 15'!S30</f>
        <v>0</v>
      </c>
      <c r="X80" s="324">
        <f>'Mellemgade 15'!T30</f>
        <v>0</v>
      </c>
      <c r="Y80" s="324">
        <f>'Mellemgade 15'!U30</f>
        <v>0</v>
      </c>
      <c r="Z80" s="320">
        <f>SUBTOTAL(109,G80:Y80)</f>
        <v>0</v>
      </c>
    </row>
    <row r="81" spans="1:26">
      <c r="A81" s="49" t="s">
        <v>164</v>
      </c>
      <c r="B81" s="32" t="s">
        <v>8</v>
      </c>
      <c r="C81" s="32" t="s">
        <v>9</v>
      </c>
      <c r="D81" s="32" t="s">
        <v>10</v>
      </c>
      <c r="E81" s="39">
        <v>5600</v>
      </c>
      <c r="F81" s="32" t="s">
        <v>11</v>
      </c>
      <c r="G81" s="322">
        <f>Mellemgade_18A!C30</f>
        <v>0</v>
      </c>
      <c r="H81" s="322">
        <f>Mellemgade_18A!D30</f>
        <v>0</v>
      </c>
      <c r="I81" s="322">
        <f>Mellemgade_18A!E30</f>
        <v>0</v>
      </c>
      <c r="J81" s="322">
        <f>Mellemgade_18A!F30</f>
        <v>0</v>
      </c>
      <c r="K81" s="322">
        <f>Mellemgade_18A!G30</f>
        <v>0</v>
      </c>
      <c r="L81" s="322">
        <f>Mellemgade_18A!H30</f>
        <v>0</v>
      </c>
      <c r="M81" s="322">
        <f>Mellemgade_18A!I30</f>
        <v>0</v>
      </c>
      <c r="N81" s="322">
        <f>Mellemgade_18A!J30</f>
        <v>0</v>
      </c>
      <c r="O81" s="322">
        <f>Mellemgade_18A!K30</f>
        <v>0</v>
      </c>
      <c r="P81" s="322">
        <f>Mellemgade_18A!L30</f>
        <v>0</v>
      </c>
      <c r="Q81" s="322">
        <f>Mellemgade_18A!M30</f>
        <v>0</v>
      </c>
      <c r="R81" s="322">
        <f>Mellemgade_18A!N30</f>
        <v>0</v>
      </c>
      <c r="S81" s="322">
        <f>Mellemgade_18A!O30</f>
        <v>0</v>
      </c>
      <c r="T81" s="322">
        <f>Mellemgade_18A!P30</f>
        <v>0</v>
      </c>
      <c r="U81" s="322">
        <f>Mellemgade_18A!Q30</f>
        <v>0</v>
      </c>
      <c r="V81" s="322">
        <f>Mellemgade_18A!R30</f>
        <v>0</v>
      </c>
      <c r="W81" s="322">
        <f>Mellemgade_18A!S30</f>
        <v>0</v>
      </c>
      <c r="X81" s="322">
        <f>Mellemgade_18A!T30</f>
        <v>0</v>
      </c>
      <c r="Y81" s="322">
        <f>Mellemgade_18A!U30</f>
        <v>0</v>
      </c>
      <c r="Z81" s="320">
        <f>SUBTOTAL(109,G81:Y81)</f>
        <v>0</v>
      </c>
    </row>
    <row r="82" spans="1:26">
      <c r="A82" s="49" t="s">
        <v>165</v>
      </c>
      <c r="B82" s="32" t="s">
        <v>8</v>
      </c>
      <c r="C82" s="32" t="s">
        <v>9</v>
      </c>
      <c r="D82" s="32" t="s">
        <v>10</v>
      </c>
      <c r="E82" s="39">
        <v>5600</v>
      </c>
      <c r="F82" s="32" t="s">
        <v>11</v>
      </c>
      <c r="G82" s="322">
        <f>Nabgyden_30A!C26</f>
        <v>6525</v>
      </c>
      <c r="H82" s="322">
        <f>Nabgyden_30A!D26</f>
        <v>1250</v>
      </c>
      <c r="I82" s="322">
        <f>Nabgyden_30A!E26</f>
        <v>24000</v>
      </c>
      <c r="J82" s="322">
        <f>Nabgyden_30A!F26</f>
        <v>7960</v>
      </c>
      <c r="K82" s="322">
        <f>Nabgyden_30A!G26</f>
        <v>8250</v>
      </c>
      <c r="L82" s="322">
        <f>Nabgyden_30A!H26</f>
        <v>29025</v>
      </c>
      <c r="M82" s="322">
        <f>Nabgyden_30A!I26</f>
        <v>9750</v>
      </c>
      <c r="N82" s="322">
        <f>Nabgyden_30A!J26</f>
        <v>1250</v>
      </c>
      <c r="O82" s="322">
        <f>Nabgyden_30A!K26</f>
        <v>0</v>
      </c>
      <c r="P82" s="322">
        <f>Nabgyden_30A!L26</f>
        <v>0</v>
      </c>
      <c r="Q82" s="322">
        <f>Nabgyden_30A!M26</f>
        <v>7775</v>
      </c>
      <c r="R82" s="322">
        <f>Nabgyden_30A!N26</f>
        <v>0</v>
      </c>
      <c r="S82" s="322">
        <f>Nabgyden_30A!O26</f>
        <v>0</v>
      </c>
      <c r="T82" s="322">
        <f>Nabgyden_30A!P26</f>
        <v>1250</v>
      </c>
      <c r="U82" s="322">
        <f>Nabgyden_30A!Q26</f>
        <v>0</v>
      </c>
      <c r="V82" s="322">
        <f>Nabgyden_30A!R26</f>
        <v>6525</v>
      </c>
      <c r="W82" s="322">
        <f>Nabgyden_30A!S26</f>
        <v>1250</v>
      </c>
      <c r="X82" s="322">
        <f>Nabgyden_30A!T26</f>
        <v>0</v>
      </c>
      <c r="Y82" s="322">
        <f>Nabgyden_30A!U26</f>
        <v>7960</v>
      </c>
      <c r="Z82" s="320">
        <f>SUBTOTAL(109,G82:Y82)</f>
        <v>112770</v>
      </c>
    </row>
    <row r="83" spans="1:26">
      <c r="A83" s="193" t="s">
        <v>166</v>
      </c>
      <c r="B83" s="33" t="s">
        <v>167</v>
      </c>
      <c r="C83" s="34"/>
      <c r="D83" s="34" t="s">
        <v>38</v>
      </c>
      <c r="E83" s="35">
        <v>5600</v>
      </c>
      <c r="F83" s="33" t="s">
        <v>11</v>
      </c>
      <c r="G83" s="323">
        <f>'Nørregade 13'!C30</f>
        <v>0</v>
      </c>
      <c r="H83" s="323">
        <f>'Nørregade 13'!D30</f>
        <v>0</v>
      </c>
      <c r="I83" s="323">
        <f>'Nørregade 13'!E30</f>
        <v>0</v>
      </c>
      <c r="J83" s="323">
        <f>'Nørregade 13'!F30</f>
        <v>0</v>
      </c>
      <c r="K83" s="323">
        <f>'Nørregade 13'!G30</f>
        <v>0</v>
      </c>
      <c r="L83" s="323">
        <f>'Nørregade 13'!H30</f>
        <v>0</v>
      </c>
      <c r="M83" s="323">
        <f>'Nørregade 13'!I30</f>
        <v>0</v>
      </c>
      <c r="N83" s="323">
        <f>'Nørregade 13'!J30</f>
        <v>0</v>
      </c>
      <c r="O83" s="323">
        <f>'Nørregade 13'!K30</f>
        <v>0</v>
      </c>
      <c r="P83" s="323">
        <f>'Nørregade 13'!L30</f>
        <v>0</v>
      </c>
      <c r="Q83" s="323">
        <f>'Nørregade 13'!M30</f>
        <v>0</v>
      </c>
      <c r="R83" s="323">
        <f>'Nørregade 13'!N30</f>
        <v>0</v>
      </c>
      <c r="S83" s="323">
        <f>'Nørregade 13'!O30</f>
        <v>0</v>
      </c>
      <c r="T83" s="323">
        <f>'Nørregade 13'!P30</f>
        <v>0</v>
      </c>
      <c r="U83" s="323">
        <f>'Nørregade 13'!Q30</f>
        <v>0</v>
      </c>
      <c r="V83" s="323">
        <f>'Nørregade 13'!R30</f>
        <v>0</v>
      </c>
      <c r="W83" s="323">
        <f>'Nørregade 13'!S30</f>
        <v>0</v>
      </c>
      <c r="X83" s="323">
        <f>'Nørregade 13'!T30</f>
        <v>0</v>
      </c>
      <c r="Y83" s="323">
        <f>'Nørregade 13'!U30</f>
        <v>0</v>
      </c>
      <c r="Z83" s="320">
        <f>SUBTOTAL(109,G83:Y83)</f>
        <v>0</v>
      </c>
    </row>
    <row r="84" spans="1:26">
      <c r="A84" s="48" t="s">
        <v>168</v>
      </c>
      <c r="B84" s="37" t="s">
        <v>163</v>
      </c>
      <c r="C84" s="37" t="s">
        <v>61</v>
      </c>
      <c r="D84" s="37" t="s">
        <v>25</v>
      </c>
      <c r="E84" s="38">
        <v>5600</v>
      </c>
      <c r="F84" s="37" t="s">
        <v>11</v>
      </c>
      <c r="G84" s="324">
        <f>'Nørregade 2'!C30</f>
        <v>0</v>
      </c>
      <c r="H84" s="324">
        <f>'Nørregade 2'!D30</f>
        <v>0</v>
      </c>
      <c r="I84" s="324">
        <f>'Nørregade 2'!E30</f>
        <v>0</v>
      </c>
      <c r="J84" s="324">
        <f>'Nørregade 2'!F30</f>
        <v>0</v>
      </c>
      <c r="K84" s="324">
        <f>'Nørregade 2'!G30</f>
        <v>0</v>
      </c>
      <c r="L84" s="324">
        <f>'Nørregade 2'!H30</f>
        <v>0</v>
      </c>
      <c r="M84" s="324">
        <f>'Nørregade 2'!I30</f>
        <v>0</v>
      </c>
      <c r="N84" s="324">
        <f>'Nørregade 2'!J30</f>
        <v>0</v>
      </c>
      <c r="O84" s="324">
        <f>'Nørregade 2'!K30</f>
        <v>0</v>
      </c>
      <c r="P84" s="324">
        <f>'Nørregade 2'!L30</f>
        <v>0</v>
      </c>
      <c r="Q84" s="324">
        <f>'Nørregade 2'!M30</f>
        <v>0</v>
      </c>
      <c r="R84" s="324">
        <f>'Nørregade 2'!N30</f>
        <v>0</v>
      </c>
      <c r="S84" s="324">
        <f>'Nørregade 2'!O30</f>
        <v>0</v>
      </c>
      <c r="T84" s="324">
        <f>'Nørregade 2'!P30</f>
        <v>0</v>
      </c>
      <c r="U84" s="324">
        <f>'Nørregade 2'!Q30</f>
        <v>0</v>
      </c>
      <c r="V84" s="324">
        <f>'Nørregade 2'!R30</f>
        <v>0</v>
      </c>
      <c r="W84" s="324">
        <f>'Nørregade 2'!S30</f>
        <v>0</v>
      </c>
      <c r="X84" s="324">
        <f>'Nørregade 2'!T30</f>
        <v>0</v>
      </c>
      <c r="Y84" s="324">
        <f>'Nørregade 2'!U30</f>
        <v>0</v>
      </c>
      <c r="Z84" s="320">
        <f>SUBTOTAL(109,G84:Y84)</f>
        <v>0</v>
      </c>
    </row>
    <row r="85" spans="1:26">
      <c r="A85" s="48" t="s">
        <v>169</v>
      </c>
      <c r="B85" s="37" t="s">
        <v>163</v>
      </c>
      <c r="C85" s="37" t="s">
        <v>61</v>
      </c>
      <c r="D85" s="37" t="s">
        <v>25</v>
      </c>
      <c r="E85" s="38">
        <v>5600</v>
      </c>
      <c r="F85" s="37" t="s">
        <v>11</v>
      </c>
      <c r="G85" s="324">
        <f>'Nørregade 4'!C30</f>
        <v>0</v>
      </c>
      <c r="H85" s="324">
        <f>'Nørregade 4'!D30</f>
        <v>0</v>
      </c>
      <c r="I85" s="324">
        <f>'Nørregade 4'!E30</f>
        <v>0</v>
      </c>
      <c r="J85" s="324">
        <f>'Nørregade 4'!F30</f>
        <v>0</v>
      </c>
      <c r="K85" s="324">
        <f>'Nørregade 4'!G30</f>
        <v>0</v>
      </c>
      <c r="L85" s="324">
        <f>'Nørregade 4'!H30</f>
        <v>0</v>
      </c>
      <c r="M85" s="324">
        <f>'Nørregade 4'!I30</f>
        <v>0</v>
      </c>
      <c r="N85" s="324">
        <f>'Nørregade 4'!J30</f>
        <v>0</v>
      </c>
      <c r="O85" s="324">
        <f>'Nørregade 4'!K30</f>
        <v>0</v>
      </c>
      <c r="P85" s="324">
        <f>'Nørregade 4'!L30</f>
        <v>0</v>
      </c>
      <c r="Q85" s="324">
        <f>'Nørregade 4'!M30</f>
        <v>0</v>
      </c>
      <c r="R85" s="324">
        <f>'Nørregade 4'!N30</f>
        <v>0</v>
      </c>
      <c r="S85" s="324">
        <f>'Nørregade 4'!O30</f>
        <v>0</v>
      </c>
      <c r="T85" s="324">
        <f>'Nørregade 4'!P30</f>
        <v>0</v>
      </c>
      <c r="U85" s="324">
        <f>'Nørregade 4'!Q30</f>
        <v>0</v>
      </c>
      <c r="V85" s="324">
        <f>'Nørregade 4'!R30</f>
        <v>0</v>
      </c>
      <c r="W85" s="324">
        <f>'Nørregade 4'!S30</f>
        <v>0</v>
      </c>
      <c r="X85" s="324">
        <f>'Nørregade 4'!T30</f>
        <v>0</v>
      </c>
      <c r="Y85" s="324">
        <f>'Nørregade 4'!U30</f>
        <v>0</v>
      </c>
      <c r="Z85" s="320">
        <f>SUBTOTAL(109,G85:Y85)</f>
        <v>0</v>
      </c>
    </row>
    <row r="86" spans="1:26">
      <c r="A86" s="193" t="s">
        <v>170</v>
      </c>
      <c r="B86" s="33" t="s">
        <v>171</v>
      </c>
      <c r="C86" s="34" t="s">
        <v>90</v>
      </c>
      <c r="D86" s="34" t="s">
        <v>38</v>
      </c>
      <c r="E86" s="35">
        <v>5845</v>
      </c>
      <c r="F86" s="33" t="s">
        <v>64</v>
      </c>
      <c r="G86" s="323">
        <f>'Nørrevænget 1'!C30</f>
        <v>0</v>
      </c>
      <c r="H86" s="323">
        <f>'Nørrevænget 1'!D30</f>
        <v>0</v>
      </c>
      <c r="I86" s="323">
        <f>'Nørrevænget 1'!E30</f>
        <v>0</v>
      </c>
      <c r="J86" s="323">
        <f>'Nørrevænget 1'!F30</f>
        <v>0</v>
      </c>
      <c r="K86" s="323">
        <f>'Nørrevænget 1'!G30</f>
        <v>0</v>
      </c>
      <c r="L86" s="323">
        <f>'Nørrevænget 1'!H30</f>
        <v>0</v>
      </c>
      <c r="M86" s="323">
        <f>'Nørrevænget 1'!I30</f>
        <v>0</v>
      </c>
      <c r="N86" s="323">
        <f>'Nørrevænget 1'!J30</f>
        <v>0</v>
      </c>
      <c r="O86" s="323">
        <f>'Nørrevænget 1'!K30</f>
        <v>0</v>
      </c>
      <c r="P86" s="323">
        <f>'Nørrevænget 1'!L30</f>
        <v>0</v>
      </c>
      <c r="Q86" s="323">
        <f>'Nørrevænget 1'!M30</f>
        <v>0</v>
      </c>
      <c r="R86" s="323">
        <f>'Nørrevænget 1'!N30</f>
        <v>0</v>
      </c>
      <c r="S86" s="323">
        <f>'Nørrevænget 1'!O30</f>
        <v>0</v>
      </c>
      <c r="T86" s="323">
        <f>'Nørrevænget 1'!P30</f>
        <v>0</v>
      </c>
      <c r="U86" s="323">
        <f>'Nørrevænget 1'!Q30</f>
        <v>0</v>
      </c>
      <c r="V86" s="323">
        <f>'Nørrevænget 1'!R30</f>
        <v>0</v>
      </c>
      <c r="W86" s="323">
        <f>'Nørrevænget 1'!S30</f>
        <v>0</v>
      </c>
      <c r="X86" s="323">
        <f>'Nørrevænget 1'!T30</f>
        <v>0</v>
      </c>
      <c r="Y86" s="323">
        <f>'Nørrevænget 1'!U30</f>
        <v>0</v>
      </c>
      <c r="Z86" s="320">
        <f>SUBTOTAL(109,G86:Y86)</f>
        <v>0</v>
      </c>
    </row>
    <row r="87" spans="1:26">
      <c r="A87" s="193" t="s">
        <v>172</v>
      </c>
      <c r="B87" s="33" t="s">
        <v>173</v>
      </c>
      <c r="C87" s="34"/>
      <c r="D87" s="34" t="s">
        <v>38</v>
      </c>
      <c r="E87" s="35">
        <v>5772</v>
      </c>
      <c r="F87" s="33" t="s">
        <v>48</v>
      </c>
      <c r="G87" s="323">
        <f>'Odensevej 26A'!C30</f>
        <v>0</v>
      </c>
      <c r="H87" s="323">
        <f>'Odensevej 26A'!D30</f>
        <v>0</v>
      </c>
      <c r="I87" s="323">
        <f>'Odensevej 26A'!E30</f>
        <v>0</v>
      </c>
      <c r="J87" s="323">
        <f>'Odensevej 26A'!F30</f>
        <v>0</v>
      </c>
      <c r="K87" s="323">
        <f>'Odensevej 26A'!G30</f>
        <v>0</v>
      </c>
      <c r="L87" s="323">
        <f>'Odensevej 26A'!H30</f>
        <v>0</v>
      </c>
      <c r="M87" s="323">
        <f>'Odensevej 26A'!I30</f>
        <v>0</v>
      </c>
      <c r="N87" s="323">
        <f>'Odensevej 26A'!J30</f>
        <v>0</v>
      </c>
      <c r="O87" s="323">
        <f>'Odensevej 26A'!K30</f>
        <v>0</v>
      </c>
      <c r="P87" s="323">
        <f>'Odensevej 26A'!L30</f>
        <v>0</v>
      </c>
      <c r="Q87" s="323">
        <f>'Odensevej 26A'!M30</f>
        <v>0</v>
      </c>
      <c r="R87" s="323">
        <f>'Odensevej 26A'!N30</f>
        <v>0</v>
      </c>
      <c r="S87" s="323">
        <f>'Odensevej 26A'!O30</f>
        <v>0</v>
      </c>
      <c r="T87" s="323">
        <f>'Odensevej 26A'!P30</f>
        <v>0</v>
      </c>
      <c r="U87" s="323">
        <f>'Odensevej 26A'!Q30</f>
        <v>0</v>
      </c>
      <c r="V87" s="323">
        <f>'Odensevej 26A'!R30</f>
        <v>0</v>
      </c>
      <c r="W87" s="323">
        <f>'Odensevej 26A'!S30</f>
        <v>0</v>
      </c>
      <c r="X87" s="323">
        <f>'Odensevej 26A'!T30</f>
        <v>0</v>
      </c>
      <c r="Y87" s="323">
        <f>'Odensevej 26A'!U30</f>
        <v>0</v>
      </c>
      <c r="Z87" s="320">
        <f>SUBTOTAL(109,G87:Y87)</f>
        <v>0</v>
      </c>
    </row>
    <row r="88" spans="1:26">
      <c r="A88" s="48" t="s">
        <v>174</v>
      </c>
      <c r="B88" s="30" t="s">
        <v>175</v>
      </c>
      <c r="C88" s="30" t="s">
        <v>29</v>
      </c>
      <c r="D88" s="30" t="s">
        <v>10</v>
      </c>
      <c r="E88" s="36">
        <v>5600</v>
      </c>
      <c r="F88" s="30" t="s">
        <v>11</v>
      </c>
      <c r="G88" s="322">
        <f>'Odensevej 44'!C30</f>
        <v>0</v>
      </c>
      <c r="H88" s="322">
        <f>'Odensevej 44'!D30</f>
        <v>0</v>
      </c>
      <c r="I88" s="322">
        <f>'Odensevej 44'!E30</f>
        <v>0</v>
      </c>
      <c r="J88" s="322">
        <f>'Odensevej 44'!F30</f>
        <v>0</v>
      </c>
      <c r="K88" s="322">
        <f>'Odensevej 44'!G30</f>
        <v>0</v>
      </c>
      <c r="L88" s="322">
        <f>'Odensevej 44'!H30</f>
        <v>0</v>
      </c>
      <c r="M88" s="322">
        <f>'Odensevej 44'!I30</f>
        <v>0</v>
      </c>
      <c r="N88" s="322">
        <f>'Odensevej 44'!J30</f>
        <v>0</v>
      </c>
      <c r="O88" s="322">
        <f>'Odensevej 44'!K30</f>
        <v>0</v>
      </c>
      <c r="P88" s="322">
        <f>'Odensevej 44'!L30</f>
        <v>0</v>
      </c>
      <c r="Q88" s="322">
        <f>'Odensevej 44'!M30</f>
        <v>0</v>
      </c>
      <c r="R88" s="322">
        <f>'Odensevej 44'!N30</f>
        <v>0</v>
      </c>
      <c r="S88" s="322">
        <f>'Odensevej 44'!O30</f>
        <v>0</v>
      </c>
      <c r="T88" s="322">
        <f>'Odensevej 44'!P30</f>
        <v>0</v>
      </c>
      <c r="U88" s="322">
        <f>'Odensevej 44'!Q30</f>
        <v>0</v>
      </c>
      <c r="V88" s="322">
        <f>'Odensevej 44'!R30</f>
        <v>0</v>
      </c>
      <c r="W88" s="322">
        <f>'Odensevej 44'!S30</f>
        <v>0</v>
      </c>
      <c r="X88" s="322">
        <f>'Odensevej 44'!T30</f>
        <v>0</v>
      </c>
      <c r="Y88" s="322">
        <f>'Odensevej 44'!U30</f>
        <v>0</v>
      </c>
      <c r="Z88" s="320">
        <f>SUBTOTAL(109,G88:Y88)</f>
        <v>0</v>
      </c>
    </row>
    <row r="89" spans="1:26">
      <c r="A89" s="48" t="s">
        <v>176</v>
      </c>
      <c r="B89" s="30" t="s">
        <v>175</v>
      </c>
      <c r="C89" s="30" t="s">
        <v>29</v>
      </c>
      <c r="D89" s="30" t="s">
        <v>10</v>
      </c>
      <c r="E89" s="36">
        <v>5600</v>
      </c>
      <c r="F89" s="30" t="s">
        <v>11</v>
      </c>
      <c r="G89" s="322">
        <f>'Odensevej 46'!C30</f>
        <v>0</v>
      </c>
      <c r="H89" s="322">
        <f>'Odensevej 46'!D30</f>
        <v>0</v>
      </c>
      <c r="I89" s="322">
        <f>'Odensevej 46'!E30</f>
        <v>0</v>
      </c>
      <c r="J89" s="322">
        <f>'Odensevej 46'!F30</f>
        <v>0</v>
      </c>
      <c r="K89" s="322">
        <f>'Odensevej 46'!G30</f>
        <v>0</v>
      </c>
      <c r="L89" s="322">
        <f>'Odensevej 46'!H30</f>
        <v>0</v>
      </c>
      <c r="M89" s="322">
        <f>'Odensevej 46'!I30</f>
        <v>0</v>
      </c>
      <c r="N89" s="322">
        <f>'Odensevej 46'!J30</f>
        <v>0</v>
      </c>
      <c r="O89" s="322">
        <f>'Odensevej 46'!K30</f>
        <v>0</v>
      </c>
      <c r="P89" s="322">
        <f>'Odensevej 46'!L30</f>
        <v>0</v>
      </c>
      <c r="Q89" s="322">
        <f>'Odensevej 46'!M30</f>
        <v>0</v>
      </c>
      <c r="R89" s="322">
        <f>'Odensevej 46'!N30</f>
        <v>0</v>
      </c>
      <c r="S89" s="322">
        <f>'Odensevej 46'!O30</f>
        <v>0</v>
      </c>
      <c r="T89" s="322">
        <f>'Odensevej 46'!P30</f>
        <v>0</v>
      </c>
      <c r="U89" s="322">
        <f>'Odensevej 46'!Q30</f>
        <v>0</v>
      </c>
      <c r="V89" s="322">
        <f>'Odensevej 46'!R30</f>
        <v>0</v>
      </c>
      <c r="W89" s="322">
        <f>'Odensevej 46'!S30</f>
        <v>0</v>
      </c>
      <c r="X89" s="322">
        <f>'Odensevej 46'!T30</f>
        <v>0</v>
      </c>
      <c r="Y89" s="322">
        <f>'Odensevej 46'!U30</f>
        <v>0</v>
      </c>
      <c r="Z89" s="320">
        <f>SUBTOTAL(109,G89:Y89)</f>
        <v>0</v>
      </c>
    </row>
    <row r="90" spans="1:26">
      <c r="A90" s="193" t="s">
        <v>177</v>
      </c>
      <c r="B90" s="33" t="s">
        <v>178</v>
      </c>
      <c r="C90" s="34"/>
      <c r="D90" s="34" t="s">
        <v>38</v>
      </c>
      <c r="E90" s="35">
        <v>5792</v>
      </c>
      <c r="F90" s="33" t="s">
        <v>51</v>
      </c>
      <c r="G90" s="323">
        <f>'Over Bækken 1E'!C30</f>
        <v>0</v>
      </c>
      <c r="H90" s="323">
        <f>'Over Bækken 1E'!D30</f>
        <v>0</v>
      </c>
      <c r="I90" s="323">
        <f>'Over Bækken 1E'!E30</f>
        <v>0</v>
      </c>
      <c r="J90" s="323">
        <f>'Over Bækken 1E'!F30</f>
        <v>0</v>
      </c>
      <c r="K90" s="323">
        <f>'Over Bækken 1E'!G30</f>
        <v>0</v>
      </c>
      <c r="L90" s="323">
        <f>'Over Bækken 1E'!H30</f>
        <v>0</v>
      </c>
      <c r="M90" s="323">
        <f>'Over Bækken 1E'!I30</f>
        <v>0</v>
      </c>
      <c r="N90" s="323">
        <f>'Over Bækken 1E'!J30</f>
        <v>0</v>
      </c>
      <c r="O90" s="323">
        <f>'Over Bækken 1E'!K30</f>
        <v>0</v>
      </c>
      <c r="P90" s="323">
        <f>'Over Bækken 1E'!L30</f>
        <v>0</v>
      </c>
      <c r="Q90" s="323">
        <f>'Over Bækken 1E'!M30</f>
        <v>0</v>
      </c>
      <c r="R90" s="323">
        <f>'Over Bækken 1E'!N30</f>
        <v>0</v>
      </c>
      <c r="S90" s="323">
        <f>'Over Bækken 1E'!O30</f>
        <v>0</v>
      </c>
      <c r="T90" s="323">
        <f>'Over Bækken 1E'!P30</f>
        <v>0</v>
      </c>
      <c r="U90" s="323">
        <f>'Over Bækken 1E'!Q30</f>
        <v>0</v>
      </c>
      <c r="V90" s="323">
        <f>'Over Bækken 1E'!R30</f>
        <v>0</v>
      </c>
      <c r="W90" s="323">
        <f>'Over Bækken 1E'!S30</f>
        <v>0</v>
      </c>
      <c r="X90" s="323">
        <f>'Over Bækken 1E'!T30</f>
        <v>0</v>
      </c>
      <c r="Y90" s="323">
        <f>'Over Bækken 1E'!U30</f>
        <v>0</v>
      </c>
      <c r="Z90" s="320">
        <f>SUBTOTAL(109,G90:Y90)</f>
        <v>0</v>
      </c>
    </row>
    <row r="91" spans="1:26">
      <c r="A91" s="48" t="s">
        <v>179</v>
      </c>
      <c r="B91" s="33" t="s">
        <v>180</v>
      </c>
      <c r="C91" s="34" t="s">
        <v>101</v>
      </c>
      <c r="D91" s="34" t="s">
        <v>15</v>
      </c>
      <c r="E91" s="35">
        <v>5792</v>
      </c>
      <c r="F91" s="33" t="s">
        <v>51</v>
      </c>
      <c r="G91" s="323">
        <f>'Overvejen 54'!C155</f>
        <v>0</v>
      </c>
      <c r="H91" s="323">
        <f>'Overvejen 54'!D155</f>
        <v>105450</v>
      </c>
      <c r="I91" s="323">
        <f>'Overvejen 54'!E155</f>
        <v>198600</v>
      </c>
      <c r="J91" s="323">
        <f>'Overvejen 54'!F155</f>
        <v>126950</v>
      </c>
      <c r="K91" s="323">
        <f>'Overvejen 54'!G155</f>
        <v>167060</v>
      </c>
      <c r="L91" s="323">
        <f>'Overvejen 54'!H155</f>
        <v>1321260</v>
      </c>
      <c r="M91" s="323">
        <f>'Overvejen 54'!I155</f>
        <v>398300</v>
      </c>
      <c r="N91" s="323">
        <f>'Overvejen 54'!J155</f>
        <v>77650</v>
      </c>
      <c r="O91" s="323">
        <f>'Overvejen 54'!K155</f>
        <v>1587400</v>
      </c>
      <c r="P91" s="323">
        <f>'Overvejen 54'!L155</f>
        <v>33250</v>
      </c>
      <c r="Q91" s="323">
        <f>'Overvejen 54'!M155</f>
        <v>123000</v>
      </c>
      <c r="R91" s="323">
        <f>'Overvejen 54'!N155</f>
        <v>1405800</v>
      </c>
      <c r="S91" s="323">
        <f>'Overvejen 54'!O155</f>
        <v>153200</v>
      </c>
      <c r="T91" s="323">
        <f>'Overvejen 54'!P155</f>
        <v>24450</v>
      </c>
      <c r="U91" s="323">
        <f>'Overvejen 54'!Q155</f>
        <v>189760</v>
      </c>
      <c r="V91" s="323">
        <f>'Overvejen 54'!R155</f>
        <v>226950</v>
      </c>
      <c r="W91" s="323">
        <f>'Overvejen 54'!S155</f>
        <v>1163500</v>
      </c>
      <c r="X91" s="323">
        <f>'Overvejen 54'!T155</f>
        <v>63650</v>
      </c>
      <c r="Y91" s="323">
        <f>'Overvejen 54'!U155</f>
        <v>967700</v>
      </c>
      <c r="Z91" s="320">
        <f>SUBTOTAL(109,G91:Y91)</f>
        <v>8333930</v>
      </c>
    </row>
    <row r="92" spans="1:26">
      <c r="A92" s="48" t="s">
        <v>181</v>
      </c>
      <c r="B92" s="33" t="s">
        <v>182</v>
      </c>
      <c r="C92" s="34" t="s">
        <v>14</v>
      </c>
      <c r="D92" s="34" t="s">
        <v>15</v>
      </c>
      <c r="E92" s="35">
        <v>5792</v>
      </c>
      <c r="F92" s="33" t="s">
        <v>51</v>
      </c>
      <c r="G92" s="323">
        <f>'Overvejen 62'!C33</f>
        <v>0</v>
      </c>
      <c r="H92" s="323">
        <f>'Overvejen 62'!D33</f>
        <v>0</v>
      </c>
      <c r="I92" s="323">
        <f>'Overvejen 62'!E33</f>
        <v>34628</v>
      </c>
      <c r="J92" s="323">
        <f>'Overvejen 62'!F33</f>
        <v>332000</v>
      </c>
      <c r="K92" s="323">
        <f>'Overvejen 62'!G33</f>
        <v>0</v>
      </c>
      <c r="L92" s="323">
        <f>'Overvejen 62'!H33</f>
        <v>0</v>
      </c>
      <c r="M92" s="323">
        <f>'Overvejen 62'!I33</f>
        <v>363000</v>
      </c>
      <c r="N92" s="323">
        <f>'Overvejen 62'!J33</f>
        <v>0</v>
      </c>
      <c r="O92" s="323">
        <f>'Overvejen 62'!K33</f>
        <v>0</v>
      </c>
      <c r="P92" s="323">
        <f>'Overvejen 62'!L33</f>
        <v>396000</v>
      </c>
      <c r="Q92" s="323">
        <f>'Overvejen 62'!M33</f>
        <v>0</v>
      </c>
      <c r="R92" s="323">
        <f>'Overvejen 62'!N33</f>
        <v>0</v>
      </c>
      <c r="S92" s="323">
        <f>'Overvejen 62'!O33</f>
        <v>91000</v>
      </c>
      <c r="T92" s="323">
        <f>'Overvejen 62'!P33</f>
        <v>0</v>
      </c>
      <c r="U92" s="323">
        <f>'Overvejen 62'!Q33</f>
        <v>0</v>
      </c>
      <c r="V92" s="323">
        <f>'Overvejen 62'!R33</f>
        <v>91000</v>
      </c>
      <c r="W92" s="323">
        <f>'Overvejen 62'!S33</f>
        <v>0</v>
      </c>
      <c r="X92" s="323">
        <f>'Overvejen 62'!T33</f>
        <v>0</v>
      </c>
      <c r="Y92" s="323">
        <f>'Overvejen 62'!U33</f>
        <v>91000</v>
      </c>
      <c r="Z92" s="320">
        <f>SUBTOTAL(109,G92:Y92)</f>
        <v>1398628</v>
      </c>
    </row>
    <row r="93" spans="1:26">
      <c r="A93" s="48" t="s">
        <v>183</v>
      </c>
      <c r="B93" s="33" t="s">
        <v>184</v>
      </c>
      <c r="C93" s="34" t="s">
        <v>14</v>
      </c>
      <c r="D93" s="34" t="s">
        <v>15</v>
      </c>
      <c r="E93" s="35">
        <v>5792</v>
      </c>
      <c r="F93" s="33" t="s">
        <v>51</v>
      </c>
      <c r="G93" s="323">
        <f>'Overvejen 70'!C30</f>
        <v>0</v>
      </c>
      <c r="H93" s="323">
        <f>'Overvejen 70'!D30</f>
        <v>0</v>
      </c>
      <c r="I93" s="323">
        <f>'Overvejen 70'!E30</f>
        <v>0</v>
      </c>
      <c r="J93" s="323">
        <f>'Overvejen 70'!F30</f>
        <v>0</v>
      </c>
      <c r="K93" s="323">
        <f>'Overvejen 70'!G30</f>
        <v>0</v>
      </c>
      <c r="L93" s="323">
        <f>'Overvejen 70'!H30</f>
        <v>0</v>
      </c>
      <c r="M93" s="323">
        <f>'Overvejen 70'!I30</f>
        <v>0</v>
      </c>
      <c r="N93" s="323">
        <f>'Overvejen 70'!J30</f>
        <v>0</v>
      </c>
      <c r="O93" s="323">
        <f>'Overvejen 70'!K30</f>
        <v>0</v>
      </c>
      <c r="P93" s="323">
        <f>'Overvejen 70'!L30</f>
        <v>0</v>
      </c>
      <c r="Q93" s="323">
        <f>'Overvejen 70'!M30</f>
        <v>0</v>
      </c>
      <c r="R93" s="323">
        <f>'Overvejen 70'!N30</f>
        <v>0</v>
      </c>
      <c r="S93" s="323">
        <f>'Overvejen 70'!O30</f>
        <v>0</v>
      </c>
      <c r="T93" s="323">
        <f>'Overvejen 70'!P30</f>
        <v>0</v>
      </c>
      <c r="U93" s="323">
        <f>'Overvejen 70'!Q30</f>
        <v>0</v>
      </c>
      <c r="V93" s="323">
        <f>'Overvejen 70'!R30</f>
        <v>0</v>
      </c>
      <c r="W93" s="323">
        <f>'Overvejen 70'!S30</f>
        <v>0</v>
      </c>
      <c r="X93" s="323">
        <f>'Overvejen 70'!T30</f>
        <v>0</v>
      </c>
      <c r="Y93" s="323">
        <f>'Overvejen 70'!U30</f>
        <v>0</v>
      </c>
      <c r="Z93" s="320">
        <f>SUBTOTAL(109,G93:Y93)</f>
        <v>0</v>
      </c>
    </row>
    <row r="94" spans="1:26">
      <c r="A94" s="48" t="s">
        <v>185</v>
      </c>
      <c r="B94" s="30" t="s">
        <v>175</v>
      </c>
      <c r="C94" s="30" t="s">
        <v>29</v>
      </c>
      <c r="D94" s="30" t="s">
        <v>10</v>
      </c>
      <c r="E94" s="36">
        <v>5600</v>
      </c>
      <c r="F94" s="30" t="s">
        <v>11</v>
      </c>
      <c r="G94" s="322">
        <f>'Plantagen 17 Korinth (konto 11)'!C30</f>
        <v>0</v>
      </c>
      <c r="H94" s="322">
        <f>'Plantagen 17 Korinth (konto 11)'!D30</f>
        <v>0</v>
      </c>
      <c r="I94" s="322">
        <f>'Plantagen 17 Korinth (konto 11)'!E30</f>
        <v>0</v>
      </c>
      <c r="J94" s="322">
        <f>'Plantagen 17 Korinth (konto 11)'!F30</f>
        <v>0</v>
      </c>
      <c r="K94" s="322">
        <f>'Plantagen 17 Korinth (konto 11)'!G30</f>
        <v>0</v>
      </c>
      <c r="L94" s="322">
        <f>'Plantagen 17 Korinth (konto 11)'!H30</f>
        <v>0</v>
      </c>
      <c r="M94" s="322">
        <f>'Plantagen 17 Korinth (konto 11)'!I30</f>
        <v>0</v>
      </c>
      <c r="N94" s="322">
        <f>'Plantagen 17 Korinth (konto 11)'!J30</f>
        <v>0</v>
      </c>
      <c r="O94" s="322">
        <f>'Plantagen 17 Korinth (konto 11)'!K30</f>
        <v>0</v>
      </c>
      <c r="P94" s="322">
        <f>'Plantagen 17 Korinth (konto 11)'!L30</f>
        <v>0</v>
      </c>
      <c r="Q94" s="322">
        <f>'Plantagen 17 Korinth (konto 11)'!M30</f>
        <v>0</v>
      </c>
      <c r="R94" s="322">
        <f>'Plantagen 17 Korinth (konto 11)'!N30</f>
        <v>0</v>
      </c>
      <c r="S94" s="322">
        <f>'Plantagen 17 Korinth (konto 11)'!O30</f>
        <v>0</v>
      </c>
      <c r="T94" s="322">
        <f>'Plantagen 17 Korinth (konto 11)'!P30</f>
        <v>0</v>
      </c>
      <c r="U94" s="322">
        <f>'Plantagen 17 Korinth (konto 11)'!Q30</f>
        <v>0</v>
      </c>
      <c r="V94" s="322">
        <f>'Plantagen 17 Korinth (konto 11)'!R30</f>
        <v>0</v>
      </c>
      <c r="W94" s="322">
        <f>'Plantagen 17 Korinth (konto 11)'!S30</f>
        <v>0</v>
      </c>
      <c r="X94" s="322">
        <f>'Plantagen 17 Korinth (konto 11)'!T30</f>
        <v>0</v>
      </c>
      <c r="Y94" s="322">
        <f>'Plantagen 17 Korinth (konto 11)'!U30</f>
        <v>0</v>
      </c>
      <c r="Z94" s="320">
        <f>SUBTOTAL(109,G94:Y94)</f>
        <v>0</v>
      </c>
    </row>
    <row r="95" spans="1:26" ht="15.75">
      <c r="A95" s="49" t="s">
        <v>185</v>
      </c>
      <c r="B95" s="44" t="s">
        <v>175</v>
      </c>
      <c r="C95" s="45" t="s">
        <v>9</v>
      </c>
      <c r="D95" s="45" t="s">
        <v>38</v>
      </c>
      <c r="E95" s="46">
        <v>5600</v>
      </c>
      <c r="F95" s="44" t="s">
        <v>11</v>
      </c>
      <c r="G95" s="323">
        <f>'Plantagen_17 (konto 13)'!C30</f>
        <v>0</v>
      </c>
      <c r="H95" s="323">
        <f>'Plantagen_17 (konto 13)'!D30</f>
        <v>0</v>
      </c>
      <c r="I95" s="323">
        <f>'Plantagen_17 (konto 13)'!E30</f>
        <v>0</v>
      </c>
      <c r="J95" s="323">
        <f>'Plantagen_17 (konto 13)'!F30</f>
        <v>0</v>
      </c>
      <c r="K95" s="323">
        <f>'Plantagen_17 (konto 13)'!G30</f>
        <v>0</v>
      </c>
      <c r="L95" s="323">
        <f>'Plantagen_17 (konto 13)'!H30</f>
        <v>0</v>
      </c>
      <c r="M95" s="323">
        <f>'Plantagen_17 (konto 13)'!I30</f>
        <v>0</v>
      </c>
      <c r="N95" s="323">
        <f>'Plantagen_17 (konto 13)'!J30</f>
        <v>0</v>
      </c>
      <c r="O95" s="323">
        <f>'Plantagen_17 (konto 13)'!K30</f>
        <v>0</v>
      </c>
      <c r="P95" s="323">
        <f>'Plantagen_17 (konto 13)'!L30</f>
        <v>0</v>
      </c>
      <c r="Q95" s="323">
        <f>'Plantagen_17 (konto 13)'!M30</f>
        <v>0</v>
      </c>
      <c r="R95" s="323">
        <f>'Plantagen_17 (konto 13)'!N30</f>
        <v>0</v>
      </c>
      <c r="S95" s="323">
        <f>'Plantagen_17 (konto 13)'!O30</f>
        <v>0</v>
      </c>
      <c r="T95" s="323">
        <f>'Plantagen_17 (konto 13)'!P30</f>
        <v>0</v>
      </c>
      <c r="U95" s="323">
        <f>'Plantagen_17 (konto 13)'!Q30</f>
        <v>0</v>
      </c>
      <c r="V95" s="323">
        <f>'Plantagen_17 (konto 13)'!R30</f>
        <v>0</v>
      </c>
      <c r="W95" s="323">
        <f>'Plantagen_17 (konto 13)'!S30</f>
        <v>0</v>
      </c>
      <c r="X95" s="323">
        <f>'Plantagen_17 (konto 13)'!T30</f>
        <v>0</v>
      </c>
      <c r="Y95" s="323">
        <f>'Plantagen_17 (konto 13)'!U30</f>
        <v>0</v>
      </c>
      <c r="Z95" s="320">
        <f>SUBTOTAL(109,G95:Y95)</f>
        <v>0</v>
      </c>
    </row>
    <row r="96" spans="1:26">
      <c r="A96" s="193" t="s">
        <v>186</v>
      </c>
      <c r="B96" s="33" t="s">
        <v>187</v>
      </c>
      <c r="C96" s="34" t="s">
        <v>90</v>
      </c>
      <c r="D96" s="34" t="s">
        <v>38</v>
      </c>
      <c r="E96" s="35">
        <v>5600</v>
      </c>
      <c r="F96" s="33" t="s">
        <v>11</v>
      </c>
      <c r="G96" s="323">
        <f>'Prices Have Centret 1'!C30</f>
        <v>0</v>
      </c>
      <c r="H96" s="323">
        <f>'Prices Have Centret 1'!D30</f>
        <v>0</v>
      </c>
      <c r="I96" s="323">
        <f>'Prices Have Centret 1'!E30</f>
        <v>0</v>
      </c>
      <c r="J96" s="323">
        <f>'Prices Have Centret 1'!F30</f>
        <v>0</v>
      </c>
      <c r="K96" s="323">
        <f>'Prices Have Centret 1'!G30</f>
        <v>0</v>
      </c>
      <c r="L96" s="323">
        <f>'Prices Have Centret 1'!H30</f>
        <v>0</v>
      </c>
      <c r="M96" s="323">
        <f>'Prices Have Centret 1'!I30</f>
        <v>0</v>
      </c>
      <c r="N96" s="323">
        <f>'Prices Have Centret 1'!J30</f>
        <v>0</v>
      </c>
      <c r="O96" s="323">
        <f>'Prices Have Centret 1'!K30</f>
        <v>0</v>
      </c>
      <c r="P96" s="323">
        <f>'Prices Have Centret 1'!L30</f>
        <v>0</v>
      </c>
      <c r="Q96" s="323">
        <f>'Prices Have Centret 1'!M30</f>
        <v>0</v>
      </c>
      <c r="R96" s="323">
        <f>'Prices Have Centret 1'!N30</f>
        <v>0</v>
      </c>
      <c r="S96" s="323">
        <f>'Prices Have Centret 1'!O30</f>
        <v>0</v>
      </c>
      <c r="T96" s="323">
        <f>'Prices Have Centret 1'!P30</f>
        <v>0</v>
      </c>
      <c r="U96" s="323">
        <f>'Prices Have Centret 1'!Q30</f>
        <v>0</v>
      </c>
      <c r="V96" s="323">
        <f>'Prices Have Centret 1'!R30</f>
        <v>0</v>
      </c>
      <c r="W96" s="323">
        <f>'Prices Have Centret 1'!S30</f>
        <v>0</v>
      </c>
      <c r="X96" s="323">
        <f>'Prices Have Centret 1'!T30</f>
        <v>0</v>
      </c>
      <c r="Y96" s="323">
        <f>'Prices Have Centret 1'!U30</f>
        <v>0</v>
      </c>
      <c r="Z96" s="320">
        <f>SUBTOTAL(109,G96:Y96)</f>
        <v>0</v>
      </c>
    </row>
    <row r="97" spans="1:26">
      <c r="A97" s="49" t="s">
        <v>188</v>
      </c>
      <c r="B97" s="32" t="s">
        <v>8</v>
      </c>
      <c r="C97" s="32" t="s">
        <v>9</v>
      </c>
      <c r="D97" s="32" t="s">
        <v>10</v>
      </c>
      <c r="E97" s="39">
        <v>5600</v>
      </c>
      <c r="F97" s="32" t="s">
        <v>11</v>
      </c>
      <c r="G97" s="322">
        <f>Priorensgade_71B!C30</f>
        <v>0</v>
      </c>
      <c r="H97" s="322">
        <f>Priorensgade_71B!D30</f>
        <v>0</v>
      </c>
      <c r="I97" s="322">
        <f>Priorensgade_71B!E30</f>
        <v>0</v>
      </c>
      <c r="J97" s="322">
        <f>Priorensgade_71B!F30</f>
        <v>0</v>
      </c>
      <c r="K97" s="322">
        <f>Priorensgade_71B!G30</f>
        <v>0</v>
      </c>
      <c r="L97" s="322">
        <f>Priorensgade_71B!H30</f>
        <v>0</v>
      </c>
      <c r="M97" s="322">
        <f>Priorensgade_71B!I30</f>
        <v>0</v>
      </c>
      <c r="N97" s="322">
        <f>Priorensgade_71B!J30</f>
        <v>0</v>
      </c>
      <c r="O97" s="322">
        <f>Priorensgade_71B!K30</f>
        <v>0</v>
      </c>
      <c r="P97" s="322">
        <f>Priorensgade_71B!L30</f>
        <v>0</v>
      </c>
      <c r="Q97" s="322">
        <f>Priorensgade_71B!M30</f>
        <v>0</v>
      </c>
      <c r="R97" s="322">
        <f>Priorensgade_71B!N30</f>
        <v>0</v>
      </c>
      <c r="S97" s="322">
        <f>Priorensgade_71B!O30</f>
        <v>0</v>
      </c>
      <c r="T97" s="322">
        <f>Priorensgade_71B!P30</f>
        <v>0</v>
      </c>
      <c r="U97" s="322">
        <f>Priorensgade_71B!Q30</f>
        <v>0</v>
      </c>
      <c r="V97" s="322">
        <f>Priorensgade_71B!R30</f>
        <v>0</v>
      </c>
      <c r="W97" s="322">
        <f>Priorensgade_71B!S30</f>
        <v>0</v>
      </c>
      <c r="X97" s="322">
        <f>Priorensgade_71B!T30</f>
        <v>0</v>
      </c>
      <c r="Y97" s="322">
        <f>Priorensgade_71B!U30</f>
        <v>0</v>
      </c>
      <c r="Z97" s="320">
        <f>SUBTOTAL(109,G97:Y97)</f>
        <v>0</v>
      </c>
    </row>
    <row r="98" spans="1:26">
      <c r="A98" s="49" t="s">
        <v>189</v>
      </c>
      <c r="B98" s="32" t="s">
        <v>190</v>
      </c>
      <c r="C98" s="32" t="s">
        <v>9</v>
      </c>
      <c r="D98" s="32" t="s">
        <v>38</v>
      </c>
      <c r="E98" s="39">
        <v>5600</v>
      </c>
      <c r="F98" s="32" t="s">
        <v>11</v>
      </c>
      <c r="G98" s="322">
        <f>Præstekærgaard_1!C30</f>
        <v>0</v>
      </c>
      <c r="H98" s="322">
        <f>Præstekærgaard_1!D30</f>
        <v>0</v>
      </c>
      <c r="I98" s="322">
        <f>Præstekærgaard_1!E30</f>
        <v>0</v>
      </c>
      <c r="J98" s="322">
        <f>Præstekærgaard_1!F30</f>
        <v>0</v>
      </c>
      <c r="K98" s="322">
        <f>Præstekærgaard_1!G30</f>
        <v>0</v>
      </c>
      <c r="L98" s="322">
        <f>Præstekærgaard_1!H30</f>
        <v>0</v>
      </c>
      <c r="M98" s="322">
        <f>Præstekærgaard_1!I30</f>
        <v>0</v>
      </c>
      <c r="N98" s="322">
        <f>Præstekærgaard_1!J30</f>
        <v>0</v>
      </c>
      <c r="O98" s="322">
        <f>Præstekærgaard_1!K30</f>
        <v>0</v>
      </c>
      <c r="P98" s="322">
        <f>Præstekærgaard_1!L30</f>
        <v>0</v>
      </c>
      <c r="Q98" s="322">
        <f>Præstekærgaard_1!M30</f>
        <v>0</v>
      </c>
      <c r="R98" s="322">
        <f>Præstekærgaard_1!N30</f>
        <v>0</v>
      </c>
      <c r="S98" s="322">
        <f>Præstekærgaard_1!O30</f>
        <v>0</v>
      </c>
      <c r="T98" s="322">
        <f>Præstekærgaard_1!P30</f>
        <v>0</v>
      </c>
      <c r="U98" s="322">
        <f>Præstekærgaard_1!Q30</f>
        <v>0</v>
      </c>
      <c r="V98" s="322">
        <f>Præstekærgaard_1!R30</f>
        <v>0</v>
      </c>
      <c r="W98" s="322">
        <f>Præstekærgaard_1!S30</f>
        <v>0</v>
      </c>
      <c r="X98" s="322">
        <f>Præstekærgaard_1!T30</f>
        <v>0</v>
      </c>
      <c r="Y98" s="322">
        <f>Præstekærgaard_1!U30</f>
        <v>0</v>
      </c>
      <c r="Z98" s="320">
        <f>SUBTOTAL(109,G98:Y98)</f>
        <v>0</v>
      </c>
    </row>
    <row r="99" spans="1:26">
      <c r="A99" s="193" t="s">
        <v>191</v>
      </c>
      <c r="B99" s="33" t="s">
        <v>192</v>
      </c>
      <c r="C99" s="34"/>
      <c r="D99" s="34" t="s">
        <v>38</v>
      </c>
      <c r="E99" s="35">
        <v>5600</v>
      </c>
      <c r="F99" s="33" t="s">
        <v>11</v>
      </c>
      <c r="G99" s="323">
        <f>'Pugesøvej 22'!C30</f>
        <v>0</v>
      </c>
      <c r="H99" s="323">
        <f>'Pugesøvej 22'!D30</f>
        <v>0</v>
      </c>
      <c r="I99" s="323">
        <f>'Pugesøvej 22'!E30</f>
        <v>0</v>
      </c>
      <c r="J99" s="323">
        <f>'Pugesøvej 22'!F30</f>
        <v>0</v>
      </c>
      <c r="K99" s="323">
        <f>'Pugesøvej 22'!G30</f>
        <v>0</v>
      </c>
      <c r="L99" s="323">
        <f>'Pugesøvej 22'!H30</f>
        <v>0</v>
      </c>
      <c r="M99" s="323">
        <f>'Pugesøvej 22'!I30</f>
        <v>0</v>
      </c>
      <c r="N99" s="323">
        <f>'Pugesøvej 22'!J30</f>
        <v>0</v>
      </c>
      <c r="O99" s="323">
        <f>'Pugesøvej 22'!K30</f>
        <v>0</v>
      </c>
      <c r="P99" s="323">
        <f>'Pugesøvej 22'!L30</f>
        <v>0</v>
      </c>
      <c r="Q99" s="323">
        <f>'Pugesøvej 22'!M30</f>
        <v>0</v>
      </c>
      <c r="R99" s="323">
        <f>'Pugesøvej 22'!N30</f>
        <v>0</v>
      </c>
      <c r="S99" s="323">
        <f>'Pugesøvej 22'!O30</f>
        <v>0</v>
      </c>
      <c r="T99" s="323">
        <f>'Pugesøvej 22'!P30</f>
        <v>0</v>
      </c>
      <c r="U99" s="323">
        <f>'Pugesøvej 22'!Q30</f>
        <v>0</v>
      </c>
      <c r="V99" s="323">
        <f>'Pugesøvej 22'!R30</f>
        <v>0</v>
      </c>
      <c r="W99" s="323">
        <f>'Pugesøvej 22'!S30</f>
        <v>0</v>
      </c>
      <c r="X99" s="323">
        <f>'Pugesøvej 22'!T30</f>
        <v>0</v>
      </c>
      <c r="Y99" s="323">
        <f>'Pugesøvej 22'!U30</f>
        <v>0</v>
      </c>
      <c r="Z99" s="320">
        <f>SUBTOTAL(109,G99:Y99)</f>
        <v>0</v>
      </c>
    </row>
    <row r="100" spans="1:26">
      <c r="A100" s="48" t="s">
        <v>193</v>
      </c>
      <c r="B100" s="33" t="s">
        <v>194</v>
      </c>
      <c r="C100" s="34" t="s">
        <v>101</v>
      </c>
      <c r="D100" s="34" t="s">
        <v>25</v>
      </c>
      <c r="E100" s="35">
        <v>5600</v>
      </c>
      <c r="F100" s="33" t="s">
        <v>11</v>
      </c>
      <c r="G100" s="323">
        <f>'Reventlowsvej 26'!C30</f>
        <v>0</v>
      </c>
      <c r="H100" s="323">
        <f>'Reventlowsvej 26'!D30</f>
        <v>0</v>
      </c>
      <c r="I100" s="323">
        <f>'Reventlowsvej 26'!E30</f>
        <v>0</v>
      </c>
      <c r="J100" s="323">
        <f>'Reventlowsvej 26'!F30</f>
        <v>0</v>
      </c>
      <c r="K100" s="323">
        <f>'Reventlowsvej 26'!G30</f>
        <v>0</v>
      </c>
      <c r="L100" s="323">
        <f>'Reventlowsvej 26'!H30</f>
        <v>0</v>
      </c>
      <c r="M100" s="323">
        <f>'Reventlowsvej 26'!I30</f>
        <v>0</v>
      </c>
      <c r="N100" s="323">
        <f>'Reventlowsvej 26'!J30</f>
        <v>0</v>
      </c>
      <c r="O100" s="323">
        <f>'Reventlowsvej 26'!K30</f>
        <v>0</v>
      </c>
      <c r="P100" s="323">
        <f>'Reventlowsvej 26'!L30</f>
        <v>0</v>
      </c>
      <c r="Q100" s="323">
        <f>'Reventlowsvej 26'!M30</f>
        <v>0</v>
      </c>
      <c r="R100" s="323">
        <f>'Reventlowsvej 26'!N30</f>
        <v>0</v>
      </c>
      <c r="S100" s="323">
        <f>'Reventlowsvej 26'!O30</f>
        <v>0</v>
      </c>
      <c r="T100" s="323">
        <f>'Reventlowsvej 26'!P30</f>
        <v>0</v>
      </c>
      <c r="U100" s="323">
        <f>'Reventlowsvej 26'!Q30</f>
        <v>0</v>
      </c>
      <c r="V100" s="323">
        <f>'Reventlowsvej 26'!R30</f>
        <v>0</v>
      </c>
      <c r="W100" s="323">
        <f>'Reventlowsvej 26'!S30</f>
        <v>0</v>
      </c>
      <c r="X100" s="323">
        <f>'Reventlowsvej 26'!T30</f>
        <v>0</v>
      </c>
      <c r="Y100" s="323">
        <f>'Reventlowsvej 26'!U30</f>
        <v>0</v>
      </c>
      <c r="Z100" s="320">
        <f>SUBTOTAL(109,G100:Y100)</f>
        <v>0</v>
      </c>
    </row>
    <row r="101" spans="1:26">
      <c r="A101" s="222" t="s">
        <v>195</v>
      </c>
      <c r="B101" s="33" t="s">
        <v>196</v>
      </c>
      <c r="C101" s="34"/>
      <c r="D101" s="34" t="s">
        <v>38</v>
      </c>
      <c r="E101" s="35">
        <v>5600</v>
      </c>
      <c r="F101" s="33" t="s">
        <v>11</v>
      </c>
      <c r="G101" s="323">
        <f>'Reventlowsvej 28A'!C30</f>
        <v>0</v>
      </c>
      <c r="H101" s="323">
        <f>'Reventlowsvej 28A'!D30</f>
        <v>0</v>
      </c>
      <c r="I101" s="323">
        <f>'Reventlowsvej 28A'!E30</f>
        <v>0</v>
      </c>
      <c r="J101" s="323">
        <f>'Reventlowsvej 28A'!F30</f>
        <v>0</v>
      </c>
      <c r="K101" s="323">
        <f>'Reventlowsvej 28A'!G30</f>
        <v>0</v>
      </c>
      <c r="L101" s="323">
        <f>'Reventlowsvej 28A'!H30</f>
        <v>0</v>
      </c>
      <c r="M101" s="323">
        <f>'Reventlowsvej 28A'!I30</f>
        <v>0</v>
      </c>
      <c r="N101" s="323">
        <f>'Reventlowsvej 28A'!J30</f>
        <v>0</v>
      </c>
      <c r="O101" s="323">
        <f>'Reventlowsvej 28A'!K30</f>
        <v>0</v>
      </c>
      <c r="P101" s="323">
        <f>'Reventlowsvej 28A'!L30</f>
        <v>0</v>
      </c>
      <c r="Q101" s="323">
        <f>'Reventlowsvej 28A'!M30</f>
        <v>0</v>
      </c>
      <c r="R101" s="323">
        <f>'Reventlowsvej 28A'!N30</f>
        <v>0</v>
      </c>
      <c r="S101" s="323">
        <f>'Reventlowsvej 28A'!O30</f>
        <v>0</v>
      </c>
      <c r="T101" s="323">
        <f>'Reventlowsvej 28A'!P30</f>
        <v>0</v>
      </c>
      <c r="U101" s="323">
        <f>'Reventlowsvej 28A'!Q30</f>
        <v>0</v>
      </c>
      <c r="V101" s="323">
        <f>'Reventlowsvej 28A'!R30</f>
        <v>0</v>
      </c>
      <c r="W101" s="323">
        <f>'Reventlowsvej 28A'!S30</f>
        <v>0</v>
      </c>
      <c r="X101" s="323">
        <f>'Reventlowsvej 28A'!T30</f>
        <v>0</v>
      </c>
      <c r="Y101" s="323">
        <f>'Reventlowsvej 28A'!U30</f>
        <v>0</v>
      </c>
      <c r="Z101" s="320">
        <f>SUBTOTAL(109,G101:Y101)</f>
        <v>0</v>
      </c>
    </row>
    <row r="102" spans="1:26">
      <c r="A102" s="49" t="s">
        <v>197</v>
      </c>
      <c r="B102" s="32" t="s">
        <v>8</v>
      </c>
      <c r="C102" s="32" t="s">
        <v>9</v>
      </c>
      <c r="D102" s="32" t="s">
        <v>38</v>
      </c>
      <c r="E102" s="39">
        <v>5600</v>
      </c>
      <c r="F102" s="32" t="s">
        <v>11</v>
      </c>
      <c r="G102" s="322">
        <f>'Roestofvej 8 lyø havn '!C30</f>
        <v>0</v>
      </c>
      <c r="H102" s="322">
        <f>'Roestofvej 8 lyø havn '!D30</f>
        <v>0</v>
      </c>
      <c r="I102" s="322">
        <f>'Roestofvej 8 lyø havn '!E30</f>
        <v>0</v>
      </c>
      <c r="J102" s="322">
        <f>'Roestofvej 8 lyø havn '!F30</f>
        <v>0</v>
      </c>
      <c r="K102" s="322">
        <f>'Roestofvej 8 lyø havn '!G30</f>
        <v>0</v>
      </c>
      <c r="L102" s="322">
        <f>'Roestofvej 8 lyø havn '!H30</f>
        <v>0</v>
      </c>
      <c r="M102" s="322">
        <f>'Roestofvej 8 lyø havn '!I30</f>
        <v>0</v>
      </c>
      <c r="N102" s="322">
        <f>'Roestofvej 8 lyø havn '!J30</f>
        <v>0</v>
      </c>
      <c r="O102" s="322">
        <f>'Roestofvej 8 lyø havn '!K30</f>
        <v>0</v>
      </c>
      <c r="P102" s="322">
        <f>'Roestofvej 8 lyø havn '!L30</f>
        <v>0</v>
      </c>
      <c r="Q102" s="322">
        <f>'Roestofvej 8 lyø havn '!M30</f>
        <v>0</v>
      </c>
      <c r="R102" s="322">
        <f>'Roestofvej 8 lyø havn '!N30</f>
        <v>0</v>
      </c>
      <c r="S102" s="322">
        <f>'Roestofvej 8 lyø havn '!O30</f>
        <v>0</v>
      </c>
      <c r="T102" s="322">
        <f>'Roestofvej 8 lyø havn '!P30</f>
        <v>0</v>
      </c>
      <c r="U102" s="322">
        <f>'Roestofvej 8 lyø havn '!Q30</f>
        <v>0</v>
      </c>
      <c r="V102" s="322">
        <f>'Roestofvej 8 lyø havn '!R30</f>
        <v>0</v>
      </c>
      <c r="W102" s="322">
        <f>'Roestofvej 8 lyø havn '!S30</f>
        <v>0</v>
      </c>
      <c r="X102" s="322">
        <f>'Roestofvej 8 lyø havn '!T30</f>
        <v>0</v>
      </c>
      <c r="Y102" s="322">
        <f>'Roestofvej 8 lyø havn '!U30</f>
        <v>0</v>
      </c>
      <c r="Z102" s="320">
        <f>SUBTOTAL(109,G102:Y102)</f>
        <v>0</v>
      </c>
    </row>
    <row r="103" spans="1:26">
      <c r="A103" s="48" t="s">
        <v>198</v>
      </c>
      <c r="B103" s="33" t="s">
        <v>199</v>
      </c>
      <c r="C103" s="34" t="s">
        <v>101</v>
      </c>
      <c r="D103" s="34" t="s">
        <v>15</v>
      </c>
      <c r="E103" s="35">
        <v>5750</v>
      </c>
      <c r="F103" s="33" t="s">
        <v>20</v>
      </c>
      <c r="G103" s="323">
        <f>'Rolighedsvej 16-20'!C58</f>
        <v>3000</v>
      </c>
      <c r="H103" s="323">
        <f>'Rolighedsvej 16-20'!D58</f>
        <v>184332</v>
      </c>
      <c r="I103" s="323">
        <f>'Rolighedsvej 16-20'!E58</f>
        <v>581792</v>
      </c>
      <c r="J103" s="323">
        <f>'Rolighedsvej 16-20'!F58</f>
        <v>646106</v>
      </c>
      <c r="K103" s="323">
        <f>'Rolighedsvej 16-20'!G58</f>
        <v>142262</v>
      </c>
      <c r="L103" s="323">
        <f>'Rolighedsvej 16-20'!H58</f>
        <v>13736</v>
      </c>
      <c r="M103" s="323">
        <f>'Rolighedsvej 16-20'!I58</f>
        <v>156606</v>
      </c>
      <c r="N103" s="323">
        <f>'Rolighedsvej 16-20'!J58</f>
        <v>107276</v>
      </c>
      <c r="O103" s="323">
        <f>'Rolighedsvej 16-20'!K58</f>
        <v>157796</v>
      </c>
      <c r="P103" s="323">
        <f>'Rolighedsvej 16-20'!L58</f>
        <v>214540</v>
      </c>
      <c r="Q103" s="323">
        <f>'Rolighedsvej 16-20'!M58</f>
        <v>35486</v>
      </c>
      <c r="R103" s="323">
        <f>'Rolighedsvej 16-20'!N58</f>
        <v>96476</v>
      </c>
      <c r="S103" s="323">
        <f>'Rolighedsvej 16-20'!O58</f>
        <v>53336</v>
      </c>
      <c r="T103" s="323">
        <f>'Rolighedsvej 16-20'!P58</f>
        <v>84076</v>
      </c>
      <c r="U103" s="323">
        <f>'Rolighedsvej 16-20'!Q58</f>
        <v>35486</v>
      </c>
      <c r="V103" s="323">
        <f>'Rolighedsvej 16-20'!R58</f>
        <v>84076</v>
      </c>
      <c r="W103" s="323">
        <f>'Rolighedsvej 16-20'!S58</f>
        <v>47886</v>
      </c>
      <c r="X103" s="323">
        <f>'Rolighedsvej 16-20'!T58</f>
        <v>25736</v>
      </c>
      <c r="Y103" s="323">
        <f>'Rolighedsvej 16-20'!U58</f>
        <v>35486</v>
      </c>
      <c r="Z103" s="320">
        <f>SUBTOTAL(109,G103:Y103)</f>
        <v>2705490</v>
      </c>
    </row>
    <row r="104" spans="1:26">
      <c r="A104" s="222" t="s">
        <v>200</v>
      </c>
      <c r="B104" s="33" t="s">
        <v>201</v>
      </c>
      <c r="C104" s="34"/>
      <c r="D104" s="34" t="s">
        <v>38</v>
      </c>
      <c r="E104" s="35">
        <v>5750</v>
      </c>
      <c r="F104" s="33" t="s">
        <v>20</v>
      </c>
      <c r="G104" s="323">
        <f>'Rolighedsvej 3'!C30</f>
        <v>0</v>
      </c>
      <c r="H104" s="323">
        <f>'Rolighedsvej 3'!D30</f>
        <v>0</v>
      </c>
      <c r="I104" s="323">
        <f>'Rolighedsvej 3'!E30</f>
        <v>0</v>
      </c>
      <c r="J104" s="323">
        <f>'Rolighedsvej 3'!F30</f>
        <v>0</v>
      </c>
      <c r="K104" s="323">
        <f>'Rolighedsvej 3'!G30</f>
        <v>0</v>
      </c>
      <c r="L104" s="323">
        <f>'Rolighedsvej 3'!H30</f>
        <v>0</v>
      </c>
      <c r="M104" s="323">
        <f>'Rolighedsvej 3'!I30</f>
        <v>0</v>
      </c>
      <c r="N104" s="323">
        <f>'Rolighedsvej 3'!J30</f>
        <v>0</v>
      </c>
      <c r="O104" s="323">
        <f>'Rolighedsvej 3'!K30</f>
        <v>0</v>
      </c>
      <c r="P104" s="323">
        <f>'Rolighedsvej 3'!L30</f>
        <v>0</v>
      </c>
      <c r="Q104" s="323">
        <f>'Rolighedsvej 3'!M30</f>
        <v>0</v>
      </c>
      <c r="R104" s="323">
        <f>'Rolighedsvej 3'!N30</f>
        <v>0</v>
      </c>
      <c r="S104" s="323">
        <f>'Rolighedsvej 3'!O30</f>
        <v>0</v>
      </c>
      <c r="T104" s="323">
        <f>'Rolighedsvej 3'!P30</f>
        <v>0</v>
      </c>
      <c r="U104" s="323">
        <f>'Rolighedsvej 3'!Q30</f>
        <v>0</v>
      </c>
      <c r="V104" s="323">
        <f>'Rolighedsvej 3'!R30</f>
        <v>0</v>
      </c>
      <c r="W104" s="323">
        <f>'Rolighedsvej 3'!S30</f>
        <v>0</v>
      </c>
      <c r="X104" s="323">
        <f>'Rolighedsvej 3'!T30</f>
        <v>0</v>
      </c>
      <c r="Y104" s="323">
        <f>'Rolighedsvej 3'!U30</f>
        <v>0</v>
      </c>
      <c r="Z104" s="320">
        <f>SUBTOTAL(109,G104:Y104)</f>
        <v>0</v>
      </c>
    </row>
    <row r="105" spans="1:26">
      <c r="A105" s="48" t="s">
        <v>202</v>
      </c>
      <c r="B105" s="33" t="s">
        <v>203</v>
      </c>
      <c r="C105" s="34" t="s">
        <v>14</v>
      </c>
      <c r="D105" s="34" t="s">
        <v>25</v>
      </c>
      <c r="E105" s="35">
        <v>5792</v>
      </c>
      <c r="F105" s="33" t="s">
        <v>51</v>
      </c>
      <c r="G105" s="323">
        <f>'Røjlevej 22 B'!C30</f>
        <v>0</v>
      </c>
      <c r="H105" s="323">
        <f>'Røjlevej 22 B'!D30</f>
        <v>0</v>
      </c>
      <c r="I105" s="323">
        <f>'Røjlevej 22 B'!E30</f>
        <v>0</v>
      </c>
      <c r="J105" s="323">
        <f>'Røjlevej 22 B'!F30</f>
        <v>0</v>
      </c>
      <c r="K105" s="323">
        <f>'Røjlevej 22 B'!G30</f>
        <v>0</v>
      </c>
      <c r="L105" s="323">
        <f>'Røjlevej 22 B'!H30</f>
        <v>0</v>
      </c>
      <c r="M105" s="323">
        <f>'Røjlevej 22 B'!I30</f>
        <v>0</v>
      </c>
      <c r="N105" s="323">
        <f>'Røjlevej 22 B'!J30</f>
        <v>0</v>
      </c>
      <c r="O105" s="323">
        <f>'Røjlevej 22 B'!K30</f>
        <v>0</v>
      </c>
      <c r="P105" s="323">
        <f>'Røjlevej 22 B'!L30</f>
        <v>0</v>
      </c>
      <c r="Q105" s="323">
        <f>'Røjlevej 22 B'!M30</f>
        <v>0</v>
      </c>
      <c r="R105" s="323">
        <f>'Røjlevej 22 B'!N30</f>
        <v>0</v>
      </c>
      <c r="S105" s="323">
        <f>'Røjlevej 22 B'!O30</f>
        <v>0</v>
      </c>
      <c r="T105" s="323">
        <f>'Røjlevej 22 B'!P30</f>
        <v>0</v>
      </c>
      <c r="U105" s="323">
        <f>'Røjlevej 22 B'!Q30</f>
        <v>0</v>
      </c>
      <c r="V105" s="323">
        <f>'Røjlevej 22 B'!R30</f>
        <v>0</v>
      </c>
      <c r="W105" s="323">
        <f>'Røjlevej 22 B'!S30</f>
        <v>0</v>
      </c>
      <c r="X105" s="323">
        <f>'Røjlevej 22 B'!T30</f>
        <v>0</v>
      </c>
      <c r="Y105" s="323">
        <f>'Røjlevej 22 B'!U30</f>
        <v>0</v>
      </c>
      <c r="Z105" s="320">
        <f>SUBTOTAL(109,G105:Y105)</f>
        <v>0</v>
      </c>
    </row>
    <row r="106" spans="1:26">
      <c r="A106" s="48" t="s">
        <v>204</v>
      </c>
      <c r="B106" s="37" t="s">
        <v>205</v>
      </c>
      <c r="C106" s="37" t="s">
        <v>61</v>
      </c>
      <c r="D106" s="37" t="s">
        <v>15</v>
      </c>
      <c r="E106" s="38">
        <v>5856</v>
      </c>
      <c r="F106" s="37" t="s">
        <v>16</v>
      </c>
      <c r="G106" s="324">
        <f>'Rådhusvænget 27'!C30</f>
        <v>0</v>
      </c>
      <c r="H106" s="324">
        <f>'Rådhusvænget 27'!D30</f>
        <v>0</v>
      </c>
      <c r="I106" s="324">
        <f>'Rådhusvænget 27'!E30</f>
        <v>0</v>
      </c>
      <c r="J106" s="324">
        <f>'Rådhusvænget 27'!F30</f>
        <v>0</v>
      </c>
      <c r="K106" s="324">
        <f>'Rådhusvænget 27'!G30</f>
        <v>0</v>
      </c>
      <c r="L106" s="324">
        <f>'Rådhusvænget 27'!H30</f>
        <v>0</v>
      </c>
      <c r="M106" s="324">
        <f>'Rådhusvænget 27'!I30</f>
        <v>0</v>
      </c>
      <c r="N106" s="324">
        <f>'Rådhusvænget 27'!J30</f>
        <v>0</v>
      </c>
      <c r="O106" s="324">
        <f>'Rådhusvænget 27'!K30</f>
        <v>0</v>
      </c>
      <c r="P106" s="324">
        <f>'Rådhusvænget 27'!L30</f>
        <v>0</v>
      </c>
      <c r="Q106" s="324">
        <f>'Rådhusvænget 27'!M30</f>
        <v>0</v>
      </c>
      <c r="R106" s="324">
        <f>'Rådhusvænget 27'!N30</f>
        <v>0</v>
      </c>
      <c r="S106" s="324">
        <f>'Rådhusvænget 27'!O30</f>
        <v>0</v>
      </c>
      <c r="T106" s="324">
        <f>'Rådhusvænget 27'!P30</f>
        <v>0</v>
      </c>
      <c r="U106" s="324">
        <f>'Rådhusvænget 27'!Q30</f>
        <v>0</v>
      </c>
      <c r="V106" s="324">
        <f>'Rådhusvænget 27'!R30</f>
        <v>0</v>
      </c>
      <c r="W106" s="324">
        <f>'Rådhusvænget 27'!S30</f>
        <v>0</v>
      </c>
      <c r="X106" s="324">
        <f>'Rådhusvænget 27'!T30</f>
        <v>0</v>
      </c>
      <c r="Y106" s="324">
        <f>'Rådhusvænget 27'!U30</f>
        <v>0</v>
      </c>
      <c r="Z106" s="320">
        <f>SUBTOTAL(109,G106:Y106)</f>
        <v>0</v>
      </c>
    </row>
    <row r="107" spans="1:26">
      <c r="A107" s="48" t="s">
        <v>206</v>
      </c>
      <c r="B107" s="30" t="s">
        <v>207</v>
      </c>
      <c r="C107" s="30" t="s">
        <v>29</v>
      </c>
      <c r="D107" s="37" t="s">
        <v>15</v>
      </c>
      <c r="E107" s="36">
        <v>5600</v>
      </c>
      <c r="F107" s="30" t="s">
        <v>11</v>
      </c>
      <c r="G107" s="322">
        <f>'Sanatorievej 14B'!C30</f>
        <v>0</v>
      </c>
      <c r="H107" s="322">
        <f>'Sanatorievej 14B'!D30</f>
        <v>0</v>
      </c>
      <c r="I107" s="322">
        <f>'Sanatorievej 14B'!E30</f>
        <v>0</v>
      </c>
      <c r="J107" s="322">
        <f>'Sanatorievej 14B'!F30</f>
        <v>0</v>
      </c>
      <c r="K107" s="322">
        <f>'Sanatorievej 14B'!G30</f>
        <v>0</v>
      </c>
      <c r="L107" s="322">
        <f>'Sanatorievej 14B'!H30</f>
        <v>0</v>
      </c>
      <c r="M107" s="322">
        <f>'Sanatorievej 14B'!I30</f>
        <v>0</v>
      </c>
      <c r="N107" s="322">
        <f>'Sanatorievej 14B'!J30</f>
        <v>0</v>
      </c>
      <c r="O107" s="322">
        <f>'Sanatorievej 14B'!K30</f>
        <v>0</v>
      </c>
      <c r="P107" s="322">
        <f>'Sanatorievej 14B'!L30</f>
        <v>0</v>
      </c>
      <c r="Q107" s="322">
        <f>'Sanatorievej 14B'!M30</f>
        <v>0</v>
      </c>
      <c r="R107" s="322">
        <f>'Sanatorievej 14B'!N30</f>
        <v>0</v>
      </c>
      <c r="S107" s="322">
        <f>'Sanatorievej 14B'!O30</f>
        <v>0</v>
      </c>
      <c r="T107" s="322">
        <f>'Sanatorievej 14B'!P30</f>
        <v>0</v>
      </c>
      <c r="U107" s="322">
        <f>'Sanatorievej 14B'!Q30</f>
        <v>0</v>
      </c>
      <c r="V107" s="322">
        <f>'Sanatorievej 14B'!R30</f>
        <v>0</v>
      </c>
      <c r="W107" s="322">
        <f>'Sanatorievej 14B'!S30</f>
        <v>0</v>
      </c>
      <c r="X107" s="322">
        <f>'Sanatorievej 14B'!T30</f>
        <v>0</v>
      </c>
      <c r="Y107" s="322">
        <f>'Sanatorievej 14B'!U30</f>
        <v>0</v>
      </c>
      <c r="Z107" s="320">
        <f>SUBTOTAL(109,G107:Y107)</f>
        <v>0</v>
      </c>
    </row>
    <row r="108" spans="1:26">
      <c r="A108" s="48" t="s">
        <v>208</v>
      </c>
      <c r="B108" s="33" t="s">
        <v>209</v>
      </c>
      <c r="C108" s="34" t="s">
        <v>14</v>
      </c>
      <c r="D108" s="37" t="s">
        <v>25</v>
      </c>
      <c r="E108" s="35">
        <v>5600</v>
      </c>
      <c r="F108" s="33" t="s">
        <v>11</v>
      </c>
      <c r="G108" s="323">
        <f>'Saugstedvang 1'!C30</f>
        <v>0</v>
      </c>
      <c r="H108" s="323">
        <f>'Saugstedvang 1'!D30</f>
        <v>0</v>
      </c>
      <c r="I108" s="323">
        <f>'Saugstedvang 1'!E30</f>
        <v>0</v>
      </c>
      <c r="J108" s="323">
        <f>'Saugstedvang 1'!F30</f>
        <v>0</v>
      </c>
      <c r="K108" s="323">
        <f>'Saugstedvang 1'!G30</f>
        <v>0</v>
      </c>
      <c r="L108" s="323">
        <f>'Saugstedvang 1'!H30</f>
        <v>0</v>
      </c>
      <c r="M108" s="323">
        <f>'Saugstedvang 1'!I30</f>
        <v>0</v>
      </c>
      <c r="N108" s="323">
        <f>'Saugstedvang 1'!J30</f>
        <v>0</v>
      </c>
      <c r="O108" s="323">
        <f>'Saugstedvang 1'!K30</f>
        <v>0</v>
      </c>
      <c r="P108" s="323">
        <f>'Saugstedvang 1'!L30</f>
        <v>0</v>
      </c>
      <c r="Q108" s="323">
        <f>'Saugstedvang 1'!M30</f>
        <v>0</v>
      </c>
      <c r="R108" s="323">
        <f>'Saugstedvang 1'!N30</f>
        <v>0</v>
      </c>
      <c r="S108" s="323">
        <f>'Saugstedvang 1'!O30</f>
        <v>0</v>
      </c>
      <c r="T108" s="323">
        <f>'Saugstedvang 1'!P30</f>
        <v>0</v>
      </c>
      <c r="U108" s="323">
        <f>'Saugstedvang 1'!Q30</f>
        <v>0</v>
      </c>
      <c r="V108" s="323">
        <f>'Saugstedvang 1'!R30</f>
        <v>0</v>
      </c>
      <c r="W108" s="323">
        <f>'Saugstedvang 1'!S30</f>
        <v>0</v>
      </c>
      <c r="X108" s="323">
        <f>'Saugstedvang 1'!T30</f>
        <v>0</v>
      </c>
      <c r="Y108" s="323">
        <f>'Saugstedvang 1'!U30</f>
        <v>0</v>
      </c>
      <c r="Z108" s="320">
        <f>SUBTOTAL(109,G108:Y108)</f>
        <v>0</v>
      </c>
    </row>
    <row r="109" spans="1:26">
      <c r="A109" s="48" t="s">
        <v>210</v>
      </c>
      <c r="B109" s="33" t="s">
        <v>211</v>
      </c>
      <c r="C109" s="34" t="s">
        <v>14</v>
      </c>
      <c r="D109" s="37" t="s">
        <v>15</v>
      </c>
      <c r="E109" s="35">
        <v>5750</v>
      </c>
      <c r="F109" s="33" t="s">
        <v>20</v>
      </c>
      <c r="G109" s="323">
        <f>'Sdr. Højrupvejen 97 A, Søllinge'!C30</f>
        <v>0</v>
      </c>
      <c r="H109" s="323">
        <f>'Sdr. Højrupvejen 97 A, Søllinge'!D30</f>
        <v>0</v>
      </c>
      <c r="I109" s="323">
        <f>'Sdr. Højrupvejen 97 A, Søllinge'!E30</f>
        <v>0</v>
      </c>
      <c r="J109" s="323">
        <f>'Sdr. Højrupvejen 97 A, Søllinge'!F30</f>
        <v>0</v>
      </c>
      <c r="K109" s="323">
        <f>'Sdr. Højrupvejen 97 A, Søllinge'!G30</f>
        <v>0</v>
      </c>
      <c r="L109" s="323">
        <f>'Sdr. Højrupvejen 97 A, Søllinge'!H30</f>
        <v>0</v>
      </c>
      <c r="M109" s="323">
        <f>'Sdr. Højrupvejen 97 A, Søllinge'!I30</f>
        <v>0</v>
      </c>
      <c r="N109" s="323">
        <f>'Sdr. Højrupvejen 97 A, Søllinge'!J30</f>
        <v>0</v>
      </c>
      <c r="O109" s="323">
        <f>'Sdr. Højrupvejen 97 A, Søllinge'!K30</f>
        <v>0</v>
      </c>
      <c r="P109" s="323">
        <f>'Sdr. Højrupvejen 97 A, Søllinge'!L30</f>
        <v>0</v>
      </c>
      <c r="Q109" s="323">
        <f>'Sdr. Højrupvejen 97 A, Søllinge'!M30</f>
        <v>0</v>
      </c>
      <c r="R109" s="323">
        <f>'Sdr. Højrupvejen 97 A, Søllinge'!N30</f>
        <v>0</v>
      </c>
      <c r="S109" s="323">
        <f>'Sdr. Højrupvejen 97 A, Søllinge'!O30</f>
        <v>0</v>
      </c>
      <c r="T109" s="323">
        <f>'Sdr. Højrupvejen 97 A, Søllinge'!P30</f>
        <v>0</v>
      </c>
      <c r="U109" s="323">
        <f>'Sdr. Højrupvejen 97 A, Søllinge'!Q30</f>
        <v>0</v>
      </c>
      <c r="V109" s="323">
        <f>'Sdr. Højrupvejen 97 A, Søllinge'!R30</f>
        <v>0</v>
      </c>
      <c r="W109" s="323">
        <f>'Sdr. Højrupvejen 97 A, Søllinge'!S30</f>
        <v>0</v>
      </c>
      <c r="X109" s="323">
        <f>'Sdr. Højrupvejen 97 A, Søllinge'!T30</f>
        <v>0</v>
      </c>
      <c r="Y109" s="323">
        <f>'Sdr. Højrupvejen 97 A, Søllinge'!U30</f>
        <v>0</v>
      </c>
      <c r="Z109" s="320">
        <f>SUBTOTAL(109,G109:Y109)</f>
        <v>0</v>
      </c>
    </row>
    <row r="110" spans="1:26">
      <c r="A110" s="48" t="s">
        <v>212</v>
      </c>
      <c r="B110" s="30" t="s">
        <v>213</v>
      </c>
      <c r="C110" s="30" t="s">
        <v>29</v>
      </c>
      <c r="D110" s="37" t="s">
        <v>15</v>
      </c>
      <c r="E110" s="36">
        <v>5750</v>
      </c>
      <c r="F110" s="30" t="s">
        <v>20</v>
      </c>
      <c r="G110" s="322">
        <f>'Sdr. Højrupvejen 97, Søllinge'!C78</f>
        <v>0</v>
      </c>
      <c r="H110" s="322">
        <f>'Sdr. Højrupvejen 97, Søllinge'!D78</f>
        <v>160810</v>
      </c>
      <c r="I110" s="322">
        <f>'Sdr. Højrupvejen 97, Søllinge'!E78</f>
        <v>1414968</v>
      </c>
      <c r="J110" s="322">
        <f>'Sdr. Højrupvejen 97, Søllinge'!F78</f>
        <v>236660</v>
      </c>
      <c r="K110" s="322">
        <f>'Sdr. Højrupvejen 97, Søllinge'!G78</f>
        <v>247990</v>
      </c>
      <c r="L110" s="322">
        <f>'Sdr. Højrupvejen 97, Søllinge'!H78</f>
        <v>141216</v>
      </c>
      <c r="M110" s="322">
        <f>'Sdr. Højrupvejen 97, Søllinge'!I78</f>
        <v>145892</v>
      </c>
      <c r="N110" s="322">
        <f>'Sdr. Højrupvejen 97, Søllinge'!J78</f>
        <v>147170</v>
      </c>
      <c r="O110" s="322">
        <f>'Sdr. Højrupvejen 97, Søllinge'!K78</f>
        <v>61000</v>
      </c>
      <c r="P110" s="322">
        <f>'Sdr. Højrupvejen 97, Søllinge'!L78</f>
        <v>133660</v>
      </c>
      <c r="Q110" s="322">
        <f>'Sdr. Højrupvejen 97, Søllinge'!M78</f>
        <v>119290</v>
      </c>
      <c r="R110" s="322">
        <f>'Sdr. Højrupvejen 97, Søllinge'!N78</f>
        <v>301840</v>
      </c>
      <c r="S110" s="322">
        <f>'Sdr. Højrupvejen 97, Søllinge'!O78</f>
        <v>186264</v>
      </c>
      <c r="T110" s="322">
        <f>'Sdr. Højrupvejen 97, Søllinge'!P78</f>
        <v>77950</v>
      </c>
      <c r="U110" s="322">
        <f>'Sdr. Højrupvejen 97, Søllinge'!Q78</f>
        <v>34600</v>
      </c>
      <c r="V110" s="322">
        <f>'Sdr. Højrupvejen 97, Søllinge'!R78</f>
        <v>70700</v>
      </c>
      <c r="W110" s="322">
        <f>'Sdr. Højrupvejen 97, Søllinge'!S78</f>
        <v>61850</v>
      </c>
      <c r="X110" s="322">
        <f>'Sdr. Højrupvejen 97, Søllinge'!T78</f>
        <v>109700</v>
      </c>
      <c r="Y110" s="322">
        <f>'Sdr. Højrupvejen 97, Søllinge'!U78</f>
        <v>17600</v>
      </c>
      <c r="Z110" s="320">
        <f>SUBTOTAL(109,G110:Y110)</f>
        <v>3669160</v>
      </c>
    </row>
    <row r="111" spans="1:26">
      <c r="A111" s="222" t="s">
        <v>214</v>
      </c>
      <c r="B111" s="33" t="s">
        <v>215</v>
      </c>
      <c r="C111" s="34"/>
      <c r="D111" s="34" t="s">
        <v>38</v>
      </c>
      <c r="E111" s="35">
        <v>5600</v>
      </c>
      <c r="F111" s="33" t="s">
        <v>11</v>
      </c>
      <c r="G111" s="323">
        <f>'Sinebjergvej 61'!C30</f>
        <v>0</v>
      </c>
      <c r="H111" s="323">
        <f>'Sinebjergvej 61'!D30</f>
        <v>0</v>
      </c>
      <c r="I111" s="323">
        <f>'Sinebjergvej 61'!E30</f>
        <v>0</v>
      </c>
      <c r="J111" s="323">
        <f>'Sinebjergvej 61'!F30</f>
        <v>0</v>
      </c>
      <c r="K111" s="323">
        <f>'Sinebjergvej 61'!G30</f>
        <v>0</v>
      </c>
      <c r="L111" s="323">
        <f>'Sinebjergvej 61'!H30</f>
        <v>0</v>
      </c>
      <c r="M111" s="323">
        <f>'Sinebjergvej 61'!I30</f>
        <v>0</v>
      </c>
      <c r="N111" s="323">
        <f>'Sinebjergvej 61'!J30</f>
        <v>0</v>
      </c>
      <c r="O111" s="323">
        <f>'Sinebjergvej 61'!K30</f>
        <v>0</v>
      </c>
      <c r="P111" s="323">
        <f>'Sinebjergvej 61'!L30</f>
        <v>0</v>
      </c>
      <c r="Q111" s="323">
        <f>'Sinebjergvej 61'!M30</f>
        <v>0</v>
      </c>
      <c r="R111" s="323">
        <f>'Sinebjergvej 61'!N30</f>
        <v>0</v>
      </c>
      <c r="S111" s="323">
        <f>'Sinebjergvej 61'!O30</f>
        <v>0</v>
      </c>
      <c r="T111" s="323">
        <f>'Sinebjergvej 61'!P30</f>
        <v>0</v>
      </c>
      <c r="U111" s="323">
        <f>'Sinebjergvej 61'!Q30</f>
        <v>0</v>
      </c>
      <c r="V111" s="323">
        <f>'Sinebjergvej 61'!R30</f>
        <v>0</v>
      </c>
      <c r="W111" s="323">
        <f>'Sinebjergvej 61'!S30</f>
        <v>0</v>
      </c>
      <c r="X111" s="323">
        <f>'Sinebjergvej 61'!T30</f>
        <v>0</v>
      </c>
      <c r="Y111" s="323">
        <f>'Sinebjergvej 61'!U30</f>
        <v>0</v>
      </c>
      <c r="Z111" s="320">
        <f>SUBTOTAL(109,G111:Y111)</f>
        <v>0</v>
      </c>
    </row>
    <row r="112" spans="1:26">
      <c r="A112" s="48" t="s">
        <v>216</v>
      </c>
      <c r="B112" s="33" t="s">
        <v>217</v>
      </c>
      <c r="C112" s="34" t="s">
        <v>101</v>
      </c>
      <c r="D112" s="34" t="s">
        <v>15</v>
      </c>
      <c r="E112" s="35">
        <v>5863</v>
      </c>
      <c r="F112" s="33" t="s">
        <v>218</v>
      </c>
      <c r="G112" s="323">
        <f>'Skolevej 16'!C30</f>
        <v>0</v>
      </c>
      <c r="H112" s="323">
        <f>'Skolevej 16'!D30</f>
        <v>0</v>
      </c>
      <c r="I112" s="323">
        <f>'Skolevej 16'!E30</f>
        <v>0</v>
      </c>
      <c r="J112" s="323">
        <f>'Skolevej 16'!F30</f>
        <v>0</v>
      </c>
      <c r="K112" s="323">
        <f>'Skolevej 16'!G30</f>
        <v>0</v>
      </c>
      <c r="L112" s="323">
        <f>'Skolevej 16'!H30</f>
        <v>0</v>
      </c>
      <c r="M112" s="323">
        <f>'Skolevej 16'!I30</f>
        <v>0</v>
      </c>
      <c r="N112" s="323">
        <f>'Skolevej 16'!J30</f>
        <v>0</v>
      </c>
      <c r="O112" s="323">
        <f>'Skolevej 16'!K30</f>
        <v>0</v>
      </c>
      <c r="P112" s="323">
        <f>'Skolevej 16'!L30</f>
        <v>0</v>
      </c>
      <c r="Q112" s="323">
        <f>'Skolevej 16'!M30</f>
        <v>0</v>
      </c>
      <c r="R112" s="323">
        <f>'Skolevej 16'!N30</f>
        <v>0</v>
      </c>
      <c r="S112" s="323">
        <f>'Skolevej 16'!O30</f>
        <v>0</v>
      </c>
      <c r="T112" s="323">
        <f>'Skolevej 16'!P30</f>
        <v>0</v>
      </c>
      <c r="U112" s="323">
        <f>'Skolevej 16'!Q30</f>
        <v>0</v>
      </c>
      <c r="V112" s="323">
        <f>'Skolevej 16'!R30</f>
        <v>0</v>
      </c>
      <c r="W112" s="323">
        <f>'Skolevej 16'!S30</f>
        <v>0</v>
      </c>
      <c r="X112" s="323">
        <f>'Skolevej 16'!T30</f>
        <v>0</v>
      </c>
      <c r="Y112" s="323">
        <f>'Skolevej 16'!U30</f>
        <v>0</v>
      </c>
      <c r="Z112" s="320">
        <f>SUBTOTAL(109,G112:Y112)</f>
        <v>0</v>
      </c>
    </row>
    <row r="113" spans="1:26">
      <c r="A113" s="48" t="s">
        <v>219</v>
      </c>
      <c r="B113" s="33" t="s">
        <v>220</v>
      </c>
      <c r="C113" s="34" t="s">
        <v>101</v>
      </c>
      <c r="D113" s="34" t="s">
        <v>10</v>
      </c>
      <c r="E113" s="35">
        <v>5600</v>
      </c>
      <c r="F113" s="33" t="s">
        <v>11</v>
      </c>
      <c r="G113" s="323">
        <f>'Skolevej 2 (Skole)'!C30</f>
        <v>0</v>
      </c>
      <c r="H113" s="323">
        <f>'Skolevej 2 (Skole)'!D30</f>
        <v>0</v>
      </c>
      <c r="I113" s="323">
        <f>'Skolevej 2 (Skole)'!E30</f>
        <v>0</v>
      </c>
      <c r="J113" s="323">
        <f>'Skolevej 2 (Skole)'!F30</f>
        <v>0</v>
      </c>
      <c r="K113" s="323">
        <f>'Skolevej 2 (Skole)'!G30</f>
        <v>0</v>
      </c>
      <c r="L113" s="323">
        <f>'Skolevej 2 (Skole)'!H30</f>
        <v>0</v>
      </c>
      <c r="M113" s="323">
        <f>'Skolevej 2 (Skole)'!I30</f>
        <v>0</v>
      </c>
      <c r="N113" s="323">
        <f>'Skolevej 2 (Skole)'!J30</f>
        <v>0</v>
      </c>
      <c r="O113" s="323">
        <f>'Skolevej 2 (Skole)'!K30</f>
        <v>0</v>
      </c>
      <c r="P113" s="323">
        <f>'Skolevej 2 (Skole)'!L30</f>
        <v>0</v>
      </c>
      <c r="Q113" s="323">
        <f>'Skolevej 2 (Skole)'!M30</f>
        <v>0</v>
      </c>
      <c r="R113" s="323">
        <f>'Skolevej 2 (Skole)'!N30</f>
        <v>0</v>
      </c>
      <c r="S113" s="323">
        <f>'Skolevej 2 (Skole)'!O30</f>
        <v>0</v>
      </c>
      <c r="T113" s="323">
        <f>'Skolevej 2 (Skole)'!P30</f>
        <v>0</v>
      </c>
      <c r="U113" s="323">
        <f>'Skolevej 2 (Skole)'!Q30</f>
        <v>0</v>
      </c>
      <c r="V113" s="323">
        <f>'Skolevej 2 (Skole)'!R30</f>
        <v>0</v>
      </c>
      <c r="W113" s="323">
        <f>'Skolevej 2 (Skole)'!S30</f>
        <v>0</v>
      </c>
      <c r="X113" s="323">
        <f>'Skolevej 2 (Skole)'!T30</f>
        <v>0</v>
      </c>
      <c r="Y113" s="323">
        <f>'Skolevej 2 (Skole)'!U30</f>
        <v>0</v>
      </c>
      <c r="Z113" s="320">
        <f>SUBTOTAL(109,G113:Y113)</f>
        <v>0</v>
      </c>
    </row>
    <row r="114" spans="1:26">
      <c r="A114" s="50" t="s">
        <v>219</v>
      </c>
      <c r="B114" s="33" t="s">
        <v>221</v>
      </c>
      <c r="C114" s="34" t="s">
        <v>14</v>
      </c>
      <c r="D114" s="34" t="s">
        <v>10</v>
      </c>
      <c r="E114" s="35">
        <v>5600</v>
      </c>
      <c r="F114" s="33" t="s">
        <v>11</v>
      </c>
      <c r="G114" s="323">
        <f>'Skolevej 2 (Institution)'!C30</f>
        <v>0</v>
      </c>
      <c r="H114" s="323">
        <f>'Skolevej 2 (Institution)'!D30</f>
        <v>0</v>
      </c>
      <c r="I114" s="323">
        <f>'Skolevej 2 (Institution)'!E30</f>
        <v>0</v>
      </c>
      <c r="J114" s="323">
        <f>'Skolevej 2 (Institution)'!F30</f>
        <v>0</v>
      </c>
      <c r="K114" s="323">
        <f>'Skolevej 2 (Institution)'!G30</f>
        <v>0</v>
      </c>
      <c r="L114" s="323">
        <f>'Skolevej 2 (Institution)'!H30</f>
        <v>0</v>
      </c>
      <c r="M114" s="323">
        <f>'Skolevej 2 (Institution)'!I30</f>
        <v>0</v>
      </c>
      <c r="N114" s="323">
        <f>'Skolevej 2 (Institution)'!J30</f>
        <v>0</v>
      </c>
      <c r="O114" s="323">
        <f>'Skolevej 2 (Institution)'!K30</f>
        <v>0</v>
      </c>
      <c r="P114" s="323">
        <f>'Skolevej 2 (Institution)'!L30</f>
        <v>0</v>
      </c>
      <c r="Q114" s="323">
        <f>'Skolevej 2 (Institution)'!M30</f>
        <v>0</v>
      </c>
      <c r="R114" s="323">
        <f>'Skolevej 2 (Institution)'!N30</f>
        <v>0</v>
      </c>
      <c r="S114" s="323">
        <f>'Skolevej 2 (Institution)'!O30</f>
        <v>0</v>
      </c>
      <c r="T114" s="323">
        <f>'Skolevej 2 (Institution)'!P30</f>
        <v>0</v>
      </c>
      <c r="U114" s="323">
        <f>'Skolevej 2 (Institution)'!Q30</f>
        <v>0</v>
      </c>
      <c r="V114" s="323">
        <f>'Skolevej 2 (Institution)'!R30</f>
        <v>0</v>
      </c>
      <c r="W114" s="323">
        <f>'Skolevej 2 (Institution)'!S30</f>
        <v>0</v>
      </c>
      <c r="X114" s="323">
        <f>'Skolevej 2 (Institution)'!T30</f>
        <v>0</v>
      </c>
      <c r="Y114" s="323">
        <f>'Skolevej 2 (Institution)'!U30</f>
        <v>0</v>
      </c>
      <c r="Z114" s="320">
        <f>SUBTOTAL(109,G114:Y114)</f>
        <v>0</v>
      </c>
    </row>
    <row r="115" spans="1:26">
      <c r="A115" s="48" t="s">
        <v>222</v>
      </c>
      <c r="B115" s="33" t="s">
        <v>223</v>
      </c>
      <c r="C115" s="34" t="s">
        <v>101</v>
      </c>
      <c r="D115" s="34" t="s">
        <v>25</v>
      </c>
      <c r="E115" s="35">
        <v>5672</v>
      </c>
      <c r="F115" s="33" t="s">
        <v>54</v>
      </c>
      <c r="G115" s="323">
        <f>'Skolevej 4 (Skole)'!C30</f>
        <v>0</v>
      </c>
      <c r="H115" s="323">
        <f>'Skolevej 4 (Skole)'!D30</f>
        <v>0</v>
      </c>
      <c r="I115" s="323">
        <f>'Skolevej 4 (Skole)'!E30</f>
        <v>0</v>
      </c>
      <c r="J115" s="323">
        <f>'Skolevej 4 (Skole)'!F30</f>
        <v>0</v>
      </c>
      <c r="K115" s="323">
        <f>'Skolevej 4 (Skole)'!G30</f>
        <v>0</v>
      </c>
      <c r="L115" s="323">
        <f>'Skolevej 4 (Skole)'!H30</f>
        <v>0</v>
      </c>
      <c r="M115" s="323">
        <f>'Skolevej 4 (Skole)'!I30</f>
        <v>0</v>
      </c>
      <c r="N115" s="323">
        <f>'Skolevej 4 (Skole)'!J30</f>
        <v>0</v>
      </c>
      <c r="O115" s="323">
        <f>'Skolevej 4 (Skole)'!K30</f>
        <v>0</v>
      </c>
      <c r="P115" s="323">
        <f>'Skolevej 4 (Skole)'!L30</f>
        <v>0</v>
      </c>
      <c r="Q115" s="323">
        <f>'Skolevej 4 (Skole)'!M30</f>
        <v>0</v>
      </c>
      <c r="R115" s="323">
        <f>'Skolevej 4 (Skole)'!N30</f>
        <v>0</v>
      </c>
      <c r="S115" s="323">
        <f>'Skolevej 4 (Skole)'!O30</f>
        <v>0</v>
      </c>
      <c r="T115" s="323">
        <f>'Skolevej 4 (Skole)'!P30</f>
        <v>0</v>
      </c>
      <c r="U115" s="323">
        <f>'Skolevej 4 (Skole)'!Q30</f>
        <v>0</v>
      </c>
      <c r="V115" s="323">
        <f>'Skolevej 4 (Skole)'!R30</f>
        <v>0</v>
      </c>
      <c r="W115" s="323">
        <f>'Skolevej 4 (Skole)'!S30</f>
        <v>0</v>
      </c>
      <c r="X115" s="323">
        <f>'Skolevej 4 (Skole)'!T30</f>
        <v>0</v>
      </c>
      <c r="Y115" s="323">
        <f>'Skolevej 4 (Skole)'!U30</f>
        <v>0</v>
      </c>
      <c r="Z115" s="320">
        <f>SUBTOTAL(109,G115:Y115)</f>
        <v>0</v>
      </c>
    </row>
    <row r="116" spans="1:26">
      <c r="A116" s="48" t="s">
        <v>224</v>
      </c>
      <c r="B116" s="33" t="s">
        <v>225</v>
      </c>
      <c r="C116" s="34" t="s">
        <v>14</v>
      </c>
      <c r="D116" s="34" t="s">
        <v>15</v>
      </c>
      <c r="E116" s="35">
        <v>5750</v>
      </c>
      <c r="F116" s="33" t="s">
        <v>20</v>
      </c>
      <c r="G116" s="323">
        <f>'Skolevej 4, Espe'!C30</f>
        <v>0</v>
      </c>
      <c r="H116" s="323">
        <f>'Skolevej 4, Espe'!D30</f>
        <v>0</v>
      </c>
      <c r="I116" s="323">
        <f>'Skolevej 4, Espe'!E30</f>
        <v>0</v>
      </c>
      <c r="J116" s="323">
        <f>'Skolevej 4, Espe'!F30</f>
        <v>0</v>
      </c>
      <c r="K116" s="323">
        <f>'Skolevej 4, Espe'!G30</f>
        <v>0</v>
      </c>
      <c r="L116" s="323">
        <f>'Skolevej 4, Espe'!H30</f>
        <v>0</v>
      </c>
      <c r="M116" s="323">
        <f>'Skolevej 4, Espe'!I30</f>
        <v>0</v>
      </c>
      <c r="N116" s="323">
        <f>'Skolevej 4, Espe'!J30</f>
        <v>0</v>
      </c>
      <c r="O116" s="323">
        <f>'Skolevej 4, Espe'!K30</f>
        <v>0</v>
      </c>
      <c r="P116" s="323">
        <f>'Skolevej 4, Espe'!L30</f>
        <v>0</v>
      </c>
      <c r="Q116" s="323">
        <f>'Skolevej 4, Espe'!M30</f>
        <v>0</v>
      </c>
      <c r="R116" s="323">
        <f>'Skolevej 4, Espe'!N30</f>
        <v>0</v>
      </c>
      <c r="S116" s="323">
        <f>'Skolevej 4, Espe'!O30</f>
        <v>0</v>
      </c>
      <c r="T116" s="323">
        <f>'Skolevej 4, Espe'!P30</f>
        <v>0</v>
      </c>
      <c r="U116" s="323">
        <f>'Skolevej 4, Espe'!Q30</f>
        <v>0</v>
      </c>
      <c r="V116" s="323">
        <f>'Skolevej 4, Espe'!R30</f>
        <v>0</v>
      </c>
      <c r="W116" s="323">
        <f>'Skolevej 4, Espe'!S30</f>
        <v>0</v>
      </c>
      <c r="X116" s="323">
        <f>'Skolevej 4, Espe'!T30</f>
        <v>0</v>
      </c>
      <c r="Y116" s="323">
        <f>'Skolevej 4, Espe'!U30</f>
        <v>0</v>
      </c>
      <c r="Z116" s="320">
        <f>SUBTOTAL(109,G116:Y116)</f>
        <v>0</v>
      </c>
    </row>
    <row r="117" spans="1:26">
      <c r="A117" s="48" t="s">
        <v>226</v>
      </c>
      <c r="B117" s="33" t="s">
        <v>227</v>
      </c>
      <c r="C117" s="34" t="s">
        <v>14</v>
      </c>
      <c r="D117" s="34" t="s">
        <v>25</v>
      </c>
      <c r="E117" s="35">
        <v>5600</v>
      </c>
      <c r="F117" s="33" t="s">
        <v>11</v>
      </c>
      <c r="G117" s="323">
        <f>'Skolevej 4, Horne'!C30</f>
        <v>0</v>
      </c>
      <c r="H117" s="323">
        <f>'Skolevej 4, Horne'!D30</f>
        <v>0</v>
      </c>
      <c r="I117" s="323">
        <f>'Skolevej 4, Horne'!E30</f>
        <v>0</v>
      </c>
      <c r="J117" s="323">
        <f>'Skolevej 4, Horne'!F30</f>
        <v>0</v>
      </c>
      <c r="K117" s="323">
        <f>'Skolevej 4, Horne'!G30</f>
        <v>0</v>
      </c>
      <c r="L117" s="323">
        <f>'Skolevej 4, Horne'!H30</f>
        <v>0</v>
      </c>
      <c r="M117" s="323">
        <f>'Skolevej 4, Horne'!I30</f>
        <v>0</v>
      </c>
      <c r="N117" s="323">
        <f>'Skolevej 4, Horne'!J30</f>
        <v>0</v>
      </c>
      <c r="O117" s="323">
        <f>'Skolevej 4, Horne'!K30</f>
        <v>0</v>
      </c>
      <c r="P117" s="323">
        <f>'Skolevej 4, Horne'!L30</f>
        <v>0</v>
      </c>
      <c r="Q117" s="323">
        <f>'Skolevej 4, Horne'!M30</f>
        <v>0</v>
      </c>
      <c r="R117" s="323">
        <f>'Skolevej 4, Horne'!N30</f>
        <v>0</v>
      </c>
      <c r="S117" s="323">
        <f>'Skolevej 4, Horne'!O30</f>
        <v>0</v>
      </c>
      <c r="T117" s="323">
        <f>'Skolevej 4, Horne'!P30</f>
        <v>0</v>
      </c>
      <c r="U117" s="323">
        <f>'Skolevej 4, Horne'!Q30</f>
        <v>0</v>
      </c>
      <c r="V117" s="323">
        <f>'Skolevej 4, Horne'!R30</f>
        <v>0</v>
      </c>
      <c r="W117" s="323">
        <f>'Skolevej 4, Horne'!S30</f>
        <v>0</v>
      </c>
      <c r="X117" s="323">
        <f>'Skolevej 4, Horne'!T30</f>
        <v>0</v>
      </c>
      <c r="Y117" s="323">
        <f>'Skolevej 4, Horne'!U30</f>
        <v>0</v>
      </c>
      <c r="Z117" s="320">
        <f>SUBTOTAL(109,G117:Y117)</f>
        <v>0</v>
      </c>
    </row>
    <row r="118" spans="1:26">
      <c r="A118" s="48" t="s">
        <v>228</v>
      </c>
      <c r="B118" s="37" t="s">
        <v>229</v>
      </c>
      <c r="C118" s="37" t="s">
        <v>61</v>
      </c>
      <c r="D118" s="34" t="s">
        <v>15</v>
      </c>
      <c r="E118" s="38">
        <v>5854</v>
      </c>
      <c r="F118" s="37" t="s">
        <v>64</v>
      </c>
      <c r="G118" s="324">
        <f>'Skolevej 6'!C30</f>
        <v>0</v>
      </c>
      <c r="H118" s="324">
        <f>'Skolevej 6'!D30</f>
        <v>0</v>
      </c>
      <c r="I118" s="324">
        <f>'Skolevej 6'!E30</f>
        <v>0</v>
      </c>
      <c r="J118" s="324">
        <f>'Skolevej 6'!F30</f>
        <v>0</v>
      </c>
      <c r="K118" s="324">
        <f>'Skolevej 6'!G30</f>
        <v>0</v>
      </c>
      <c r="L118" s="324">
        <f>'Skolevej 6'!H30</f>
        <v>0</v>
      </c>
      <c r="M118" s="324">
        <f>'Skolevej 6'!I30</f>
        <v>0</v>
      </c>
      <c r="N118" s="324">
        <f>'Skolevej 6'!J30</f>
        <v>0</v>
      </c>
      <c r="O118" s="324">
        <f>'Skolevej 6'!K30</f>
        <v>0</v>
      </c>
      <c r="P118" s="324">
        <f>'Skolevej 6'!L30</f>
        <v>0</v>
      </c>
      <c r="Q118" s="324">
        <f>'Skolevej 6'!M30</f>
        <v>0</v>
      </c>
      <c r="R118" s="324">
        <f>'Skolevej 6'!N30</f>
        <v>0</v>
      </c>
      <c r="S118" s="324">
        <f>'Skolevej 6'!O30</f>
        <v>0</v>
      </c>
      <c r="T118" s="324">
        <f>'Skolevej 6'!P30</f>
        <v>0</v>
      </c>
      <c r="U118" s="324">
        <f>'Skolevej 6'!Q30</f>
        <v>0</v>
      </c>
      <c r="V118" s="324">
        <f>'Skolevej 6'!R30</f>
        <v>0</v>
      </c>
      <c r="W118" s="324">
        <f>'Skolevej 6'!S30</f>
        <v>0</v>
      </c>
      <c r="X118" s="324">
        <f>'Skolevej 6'!T30</f>
        <v>0</v>
      </c>
      <c r="Y118" s="324">
        <f>'Skolevej 6'!U30</f>
        <v>0</v>
      </c>
      <c r="Z118" s="320">
        <f>SUBTOTAL(109,G118:Y118)</f>
        <v>0</v>
      </c>
    </row>
    <row r="119" spans="1:26">
      <c r="A119" s="48" t="s">
        <v>230</v>
      </c>
      <c r="B119" s="30" t="s">
        <v>231</v>
      </c>
      <c r="C119" s="37" t="s">
        <v>19</v>
      </c>
      <c r="D119" s="34" t="s">
        <v>25</v>
      </c>
      <c r="E119" s="36">
        <v>5672</v>
      </c>
      <c r="F119" s="30" t="s">
        <v>54</v>
      </c>
      <c r="G119" s="322">
        <f>'Skovvej 2 (Bibliotek)'!C30</f>
        <v>0</v>
      </c>
      <c r="H119" s="322">
        <f>'Skovvej 2 (Bibliotek)'!D30</f>
        <v>0</v>
      </c>
      <c r="I119" s="322">
        <f>'Skovvej 2 (Bibliotek)'!E30</f>
        <v>0</v>
      </c>
      <c r="J119" s="322">
        <f>'Skovvej 2 (Bibliotek)'!F30</f>
        <v>0</v>
      </c>
      <c r="K119" s="322">
        <f>'Skovvej 2 (Bibliotek)'!G30</f>
        <v>0</v>
      </c>
      <c r="L119" s="322">
        <f>'Skovvej 2 (Bibliotek)'!H30</f>
        <v>0</v>
      </c>
      <c r="M119" s="322">
        <f>'Skovvej 2 (Bibliotek)'!I30</f>
        <v>0</v>
      </c>
      <c r="N119" s="322">
        <f>'Skovvej 2 (Bibliotek)'!J30</f>
        <v>0</v>
      </c>
      <c r="O119" s="322">
        <f>'Skovvej 2 (Bibliotek)'!K30</f>
        <v>0</v>
      </c>
      <c r="P119" s="322">
        <f>'Skovvej 2 (Bibliotek)'!L30</f>
        <v>0</v>
      </c>
      <c r="Q119" s="322">
        <f>'Skovvej 2 (Bibliotek)'!M30</f>
        <v>0</v>
      </c>
      <c r="R119" s="322">
        <f>'Skovvej 2 (Bibliotek)'!N30</f>
        <v>0</v>
      </c>
      <c r="S119" s="322">
        <f>'Skovvej 2 (Bibliotek)'!O30</f>
        <v>0</v>
      </c>
      <c r="T119" s="322">
        <f>'Skovvej 2 (Bibliotek)'!P30</f>
        <v>0</v>
      </c>
      <c r="U119" s="322">
        <f>'Skovvej 2 (Bibliotek)'!Q30</f>
        <v>0</v>
      </c>
      <c r="V119" s="322">
        <f>'Skovvej 2 (Bibliotek)'!R30</f>
        <v>0</v>
      </c>
      <c r="W119" s="322">
        <f>'Skovvej 2 (Bibliotek)'!S30</f>
        <v>0</v>
      </c>
      <c r="X119" s="322">
        <f>'Skovvej 2 (Bibliotek)'!T30</f>
        <v>0</v>
      </c>
      <c r="Y119" s="322">
        <f>'Skovvej 2 (Bibliotek)'!U30</f>
        <v>0</v>
      </c>
      <c r="Z119" s="320">
        <f>SUBTOTAL(109,G119:Y119)</f>
        <v>0</v>
      </c>
    </row>
    <row r="120" spans="1:26">
      <c r="A120" s="48" t="s">
        <v>230</v>
      </c>
      <c r="B120" s="33" t="s">
        <v>232</v>
      </c>
      <c r="C120" s="34" t="s">
        <v>101</v>
      </c>
      <c r="D120" s="34" t="s">
        <v>25</v>
      </c>
      <c r="E120" s="35">
        <v>5672</v>
      </c>
      <c r="F120" s="33" t="s">
        <v>54</v>
      </c>
      <c r="G120" s="323">
        <f>'Skovvej 2 (Skole)'!C107</f>
        <v>260000</v>
      </c>
      <c r="H120" s="323">
        <f>'Skovvej 2 (Skole)'!D107</f>
        <v>424250</v>
      </c>
      <c r="I120" s="323">
        <f>'Skovvej 2 (Skole)'!E107</f>
        <v>568225</v>
      </c>
      <c r="J120" s="323">
        <f>'Skovvej 2 (Skole)'!F107</f>
        <v>752500</v>
      </c>
      <c r="K120" s="323">
        <f>'Skovvej 2 (Skole)'!G107</f>
        <v>564750</v>
      </c>
      <c r="L120" s="323">
        <f>'Skovvej 2 (Skole)'!H107</f>
        <v>436250</v>
      </c>
      <c r="M120" s="323">
        <f>'Skovvej 2 (Skole)'!I107</f>
        <v>1045250</v>
      </c>
      <c r="N120" s="323">
        <f>'Skovvej 2 (Skole)'!J107</f>
        <v>443500</v>
      </c>
      <c r="O120" s="323">
        <f>'Skovvej 2 (Skole)'!K107</f>
        <v>1092925</v>
      </c>
      <c r="P120" s="323">
        <f>'Skovvej 2 (Skole)'!L107</f>
        <v>487250</v>
      </c>
      <c r="Q120" s="323">
        <f>'Skovvej 2 (Skole)'!M107</f>
        <v>1526465</v>
      </c>
      <c r="R120" s="323">
        <f>'Skovvej 2 (Skole)'!N107</f>
        <v>1653500</v>
      </c>
      <c r="S120" s="323">
        <f>'Skovvej 2 (Skole)'!O107</f>
        <v>632250</v>
      </c>
      <c r="T120" s="323">
        <f>'Skovvej 2 (Skole)'!P107</f>
        <v>436250</v>
      </c>
      <c r="U120" s="323">
        <f>'Skovvej 2 (Skole)'!Q107</f>
        <v>632250</v>
      </c>
      <c r="V120" s="323">
        <f>'Skovvej 2 (Skole)'!R107</f>
        <v>443500</v>
      </c>
      <c r="W120" s="323">
        <f>'Skovvej 2 (Skole)'!S107</f>
        <v>2148250</v>
      </c>
      <c r="X120" s="323">
        <f>'Skovvej 2 (Skole)'!T107</f>
        <v>427250</v>
      </c>
      <c r="Y120" s="323">
        <f>'Skovvej 2 (Skole)'!U107</f>
        <v>632250</v>
      </c>
      <c r="Z120" s="320">
        <f>SUBTOTAL(109,G120:Y120)</f>
        <v>14606865</v>
      </c>
    </row>
    <row r="121" spans="1:26">
      <c r="A121" s="48" t="s">
        <v>233</v>
      </c>
      <c r="B121" s="33" t="s">
        <v>225</v>
      </c>
      <c r="C121" s="34" t="s">
        <v>101</v>
      </c>
      <c r="D121" s="34" t="s">
        <v>15</v>
      </c>
      <c r="E121" s="35">
        <v>5750</v>
      </c>
      <c r="F121" s="33" t="s">
        <v>20</v>
      </c>
      <c r="G121" s="323">
        <f>'Skovvej 8'!C57</f>
        <v>0</v>
      </c>
      <c r="H121" s="323">
        <f>'Skovvej 8'!D57</f>
        <v>38000</v>
      </c>
      <c r="I121" s="323">
        <f>'Skovvej 8'!E57</f>
        <v>208100</v>
      </c>
      <c r="J121" s="323">
        <f>'Skovvej 8'!F57</f>
        <v>456520</v>
      </c>
      <c r="K121" s="323">
        <f>'Skovvej 8'!G57</f>
        <v>193000</v>
      </c>
      <c r="L121" s="323">
        <f>'Skovvej 8'!H57</f>
        <v>269350</v>
      </c>
      <c r="M121" s="323">
        <f>'Skovvej 8'!I57</f>
        <v>161600</v>
      </c>
      <c r="N121" s="323">
        <f>'Skovvej 8'!J57</f>
        <v>257400</v>
      </c>
      <c r="O121" s="323">
        <f>'Skovvej 8'!K57</f>
        <v>166000</v>
      </c>
      <c r="P121" s="323">
        <f>'Skovvej 8'!L57</f>
        <v>32000</v>
      </c>
      <c r="Q121" s="323">
        <f>'Skovvej 8'!M57</f>
        <v>40250</v>
      </c>
      <c r="R121" s="323">
        <f>'Skovvej 8'!N57</f>
        <v>282000</v>
      </c>
      <c r="S121" s="323">
        <f>'Skovvej 8'!O57</f>
        <v>189000</v>
      </c>
      <c r="T121" s="323">
        <f>'Skovvej 8'!P57</f>
        <v>210100</v>
      </c>
      <c r="U121" s="323">
        <f>'Skovvej 8'!Q57</f>
        <v>27000</v>
      </c>
      <c r="V121" s="323">
        <f>'Skovvej 8'!R57</f>
        <v>32000</v>
      </c>
      <c r="W121" s="323">
        <f>'Skovvej 8'!S57</f>
        <v>833000</v>
      </c>
      <c r="X121" s="323">
        <f>'Skovvej 8'!T57</f>
        <v>172000</v>
      </c>
      <c r="Y121" s="323">
        <f>'Skovvej 8'!U57</f>
        <v>27000</v>
      </c>
      <c r="Z121" s="320">
        <f>SUBTOTAL(109,G121:Y121)</f>
        <v>3594320</v>
      </c>
    </row>
    <row r="122" spans="1:26">
      <c r="A122" s="193" t="s">
        <v>234</v>
      </c>
      <c r="B122" s="136" t="s">
        <v>235</v>
      </c>
      <c r="C122" s="134"/>
      <c r="D122" s="134" t="s">
        <v>38</v>
      </c>
      <c r="E122" s="135">
        <v>5750</v>
      </c>
      <c r="F122" s="136" t="s">
        <v>20</v>
      </c>
      <c r="G122" s="325">
        <f>'Snarupvejen 9B'!C30</f>
        <v>0</v>
      </c>
      <c r="H122" s="325">
        <f>'Snarupvejen 9B'!D30</f>
        <v>0</v>
      </c>
      <c r="I122" s="325">
        <f>'Snarupvejen 9B'!E30</f>
        <v>0</v>
      </c>
      <c r="J122" s="325">
        <f>'Snarupvejen 9B'!F30</f>
        <v>0</v>
      </c>
      <c r="K122" s="325">
        <f>'Snarupvejen 9B'!G30</f>
        <v>0</v>
      </c>
      <c r="L122" s="325">
        <f>'Snarupvejen 9B'!H30</f>
        <v>0</v>
      </c>
      <c r="M122" s="325">
        <f>'Snarupvejen 9B'!I30</f>
        <v>0</v>
      </c>
      <c r="N122" s="325">
        <f>'Snarupvejen 9B'!J30</f>
        <v>0</v>
      </c>
      <c r="O122" s="325">
        <f>'Snarupvejen 9B'!K30</f>
        <v>0</v>
      </c>
      <c r="P122" s="325">
        <f>'Snarupvejen 9B'!L30</f>
        <v>0</v>
      </c>
      <c r="Q122" s="325">
        <f>'Snarupvejen 9B'!M30</f>
        <v>0</v>
      </c>
      <c r="R122" s="325">
        <f>'Snarupvejen 9B'!N30</f>
        <v>0</v>
      </c>
      <c r="S122" s="325">
        <f>'Snarupvejen 9B'!O30</f>
        <v>0</v>
      </c>
      <c r="T122" s="325">
        <f>'Snarupvejen 9B'!P30</f>
        <v>0</v>
      </c>
      <c r="U122" s="325">
        <f>'Snarupvejen 9B'!Q30</f>
        <v>0</v>
      </c>
      <c r="V122" s="325">
        <f>'Snarupvejen 9B'!R30</f>
        <v>0</v>
      </c>
      <c r="W122" s="325">
        <f>'Snarupvejen 9B'!S30</f>
        <v>0</v>
      </c>
      <c r="X122" s="325">
        <f>'Snarupvejen 9B'!T30</f>
        <v>0</v>
      </c>
      <c r="Y122" s="325">
        <f>'Snarupvejen 9B'!U30</f>
        <v>0</v>
      </c>
      <c r="Z122" s="320">
        <f>SUBTOTAL(109,G122:Y122)</f>
        <v>0</v>
      </c>
    </row>
    <row r="123" spans="1:26">
      <c r="A123" s="49" t="s">
        <v>236</v>
      </c>
      <c r="B123" s="153" t="s">
        <v>8</v>
      </c>
      <c r="C123" s="153" t="s">
        <v>9</v>
      </c>
      <c r="D123" s="159" t="s">
        <v>10</v>
      </c>
      <c r="E123" s="160">
        <v>5750</v>
      </c>
      <c r="F123" s="153" t="s">
        <v>20</v>
      </c>
      <c r="G123" s="327">
        <f>'Stationsvej 7'!C30</f>
        <v>0</v>
      </c>
      <c r="H123" s="327">
        <f>'Stationsvej 7'!D30</f>
        <v>0</v>
      </c>
      <c r="I123" s="327">
        <f>'Stationsvej 7'!E30</f>
        <v>0</v>
      </c>
      <c r="J123" s="327">
        <f>'Stationsvej 7'!F30</f>
        <v>0</v>
      </c>
      <c r="K123" s="327">
        <f>'Stationsvej 7'!G30</f>
        <v>0</v>
      </c>
      <c r="L123" s="327">
        <f>'Stationsvej 7'!H30</f>
        <v>0</v>
      </c>
      <c r="M123" s="327">
        <f>'Stationsvej 7'!I30</f>
        <v>0</v>
      </c>
      <c r="N123" s="327">
        <f>'Stationsvej 7'!J30</f>
        <v>0</v>
      </c>
      <c r="O123" s="327">
        <f>'Stationsvej 7'!K30</f>
        <v>0</v>
      </c>
      <c r="P123" s="327">
        <f>'Stationsvej 7'!L30</f>
        <v>0</v>
      </c>
      <c r="Q123" s="327">
        <f>'Stationsvej 7'!M30</f>
        <v>0</v>
      </c>
      <c r="R123" s="327">
        <f>'Stationsvej 7'!N30</f>
        <v>0</v>
      </c>
      <c r="S123" s="327">
        <f>'Stationsvej 7'!O30</f>
        <v>0</v>
      </c>
      <c r="T123" s="327">
        <f>'Stationsvej 7'!P30</f>
        <v>0</v>
      </c>
      <c r="U123" s="327">
        <f>'Stationsvej 7'!Q30</f>
        <v>0</v>
      </c>
      <c r="V123" s="327">
        <f>'Stationsvej 7'!R30</f>
        <v>0</v>
      </c>
      <c r="W123" s="327">
        <f>'Stationsvej 7'!S30</f>
        <v>0</v>
      </c>
      <c r="X123" s="327">
        <f>'Stationsvej 7'!T30</f>
        <v>0</v>
      </c>
      <c r="Y123" s="327">
        <f>'Stationsvej 7'!U30</f>
        <v>0</v>
      </c>
      <c r="Z123" s="320">
        <f>SUBTOTAL(109,G123:Y123)</f>
        <v>0</v>
      </c>
    </row>
    <row r="124" spans="1:26">
      <c r="A124" s="193" t="s">
        <v>237</v>
      </c>
      <c r="B124" s="139" t="s">
        <v>238</v>
      </c>
      <c r="C124" s="137" t="s">
        <v>90</v>
      </c>
      <c r="D124" s="134" t="s">
        <v>38</v>
      </c>
      <c r="E124" s="138">
        <v>5642</v>
      </c>
      <c r="F124" s="139" t="s">
        <v>26</v>
      </c>
      <c r="G124" s="326">
        <f>'Steensvang 1'!C30</f>
        <v>0</v>
      </c>
      <c r="H124" s="326">
        <f>'Steensvang 1'!D30</f>
        <v>0</v>
      </c>
      <c r="I124" s="326">
        <f>'Steensvang 1'!E30</f>
        <v>0</v>
      </c>
      <c r="J124" s="326">
        <f>'Steensvang 1'!F30</f>
        <v>0</v>
      </c>
      <c r="K124" s="326">
        <f>'Steensvang 1'!G30</f>
        <v>0</v>
      </c>
      <c r="L124" s="326">
        <f>'Steensvang 1'!H30</f>
        <v>0</v>
      </c>
      <c r="M124" s="326">
        <f>'Steensvang 1'!I30</f>
        <v>0</v>
      </c>
      <c r="N124" s="326">
        <f>'Steensvang 1'!J30</f>
        <v>0</v>
      </c>
      <c r="O124" s="326">
        <f>'Steensvang 1'!K30</f>
        <v>0</v>
      </c>
      <c r="P124" s="326">
        <f>'Steensvang 1'!L30</f>
        <v>0</v>
      </c>
      <c r="Q124" s="326">
        <f>'Steensvang 1'!M30</f>
        <v>0</v>
      </c>
      <c r="R124" s="326">
        <f>'Steensvang 1'!N30</f>
        <v>0</v>
      </c>
      <c r="S124" s="326">
        <f>'Steensvang 1'!O30</f>
        <v>0</v>
      </c>
      <c r="T124" s="326">
        <f>'Steensvang 1'!P30</f>
        <v>0</v>
      </c>
      <c r="U124" s="326">
        <f>'Steensvang 1'!Q30</f>
        <v>0</v>
      </c>
      <c r="V124" s="326">
        <f>'Steensvang 1'!R30</f>
        <v>0</v>
      </c>
      <c r="W124" s="326">
        <f>'Steensvang 1'!S30</f>
        <v>0</v>
      </c>
      <c r="X124" s="326">
        <f>'Steensvang 1'!T30</f>
        <v>0</v>
      </c>
      <c r="Y124" s="326">
        <f>'Steensvang 1'!U30</f>
        <v>0</v>
      </c>
      <c r="Z124" s="320">
        <f>SUBTOTAL(109,G124:Y124)</f>
        <v>0</v>
      </c>
    </row>
    <row r="125" spans="1:26">
      <c r="A125" s="49" t="s">
        <v>239</v>
      </c>
      <c r="B125" s="153" t="s">
        <v>8</v>
      </c>
      <c r="C125" s="153" t="s">
        <v>9</v>
      </c>
      <c r="D125" s="159" t="s">
        <v>25</v>
      </c>
      <c r="E125" s="160">
        <v>5601</v>
      </c>
      <c r="F125" s="153" t="s">
        <v>158</v>
      </c>
      <c r="G125" s="327">
        <f>'Strandvejen Lyø'!C30</f>
        <v>0</v>
      </c>
      <c r="H125" s="327">
        <f>'Strandvejen Lyø'!D30</f>
        <v>0</v>
      </c>
      <c r="I125" s="327">
        <f>'Strandvejen Lyø'!E30</f>
        <v>0</v>
      </c>
      <c r="J125" s="327">
        <f>'Strandvejen Lyø'!F30</f>
        <v>0</v>
      </c>
      <c r="K125" s="327">
        <f>'Strandvejen Lyø'!G30</f>
        <v>0</v>
      </c>
      <c r="L125" s="327">
        <f>'Strandvejen Lyø'!H30</f>
        <v>0</v>
      </c>
      <c r="M125" s="327">
        <f>'Strandvejen Lyø'!I30</f>
        <v>0</v>
      </c>
      <c r="N125" s="327">
        <f>'Strandvejen Lyø'!J30</f>
        <v>0</v>
      </c>
      <c r="O125" s="327">
        <f>'Strandvejen Lyø'!K30</f>
        <v>0</v>
      </c>
      <c r="P125" s="327">
        <f>'Strandvejen Lyø'!L30</f>
        <v>0</v>
      </c>
      <c r="Q125" s="327">
        <f>'Strandvejen Lyø'!M30</f>
        <v>0</v>
      </c>
      <c r="R125" s="327">
        <f>'Strandvejen Lyø'!N30</f>
        <v>0</v>
      </c>
      <c r="S125" s="327">
        <f>'Strandvejen Lyø'!O30</f>
        <v>0</v>
      </c>
      <c r="T125" s="327">
        <f>'Strandvejen Lyø'!P30</f>
        <v>0</v>
      </c>
      <c r="U125" s="327">
        <f>'Strandvejen Lyø'!Q30</f>
        <v>0</v>
      </c>
      <c r="V125" s="327">
        <f>'Strandvejen Lyø'!R30</f>
        <v>0</v>
      </c>
      <c r="W125" s="327">
        <f>'Strandvejen Lyø'!S30</f>
        <v>0</v>
      </c>
      <c r="X125" s="327">
        <f>'Strandvejen Lyø'!T30</f>
        <v>0</v>
      </c>
      <c r="Y125" s="327">
        <f>'Strandvejen Lyø'!U30</f>
        <v>0</v>
      </c>
      <c r="Z125" s="320">
        <f>SUBTOTAL(109,G125:Y125)</f>
        <v>0</v>
      </c>
    </row>
    <row r="126" spans="1:26">
      <c r="A126" s="48" t="s">
        <v>240</v>
      </c>
      <c r="B126" s="139" t="s">
        <v>241</v>
      </c>
      <c r="C126" s="137" t="s">
        <v>14</v>
      </c>
      <c r="D126" s="134" t="s">
        <v>25</v>
      </c>
      <c r="E126" s="138">
        <v>5600</v>
      </c>
      <c r="F126" s="139" t="s">
        <v>11</v>
      </c>
      <c r="G126" s="326">
        <f>'Sundbrinken 1'!C30</f>
        <v>0</v>
      </c>
      <c r="H126" s="326">
        <f>'Sundbrinken 1'!D30</f>
        <v>0</v>
      </c>
      <c r="I126" s="326">
        <f>'Sundbrinken 1'!E30</f>
        <v>0</v>
      </c>
      <c r="J126" s="326">
        <f>'Sundbrinken 1'!F30</f>
        <v>0</v>
      </c>
      <c r="K126" s="326">
        <f>'Sundbrinken 1'!G30</f>
        <v>0</v>
      </c>
      <c r="L126" s="326">
        <f>'Sundbrinken 1'!H30</f>
        <v>0</v>
      </c>
      <c r="M126" s="326">
        <f>'Sundbrinken 1'!I30</f>
        <v>0</v>
      </c>
      <c r="N126" s="326">
        <f>'Sundbrinken 1'!J30</f>
        <v>0</v>
      </c>
      <c r="O126" s="326">
        <f>'Sundbrinken 1'!K30</f>
        <v>0</v>
      </c>
      <c r="P126" s="326">
        <f>'Sundbrinken 1'!L30</f>
        <v>0</v>
      </c>
      <c r="Q126" s="326">
        <f>'Sundbrinken 1'!M30</f>
        <v>0</v>
      </c>
      <c r="R126" s="326">
        <f>'Sundbrinken 1'!N30</f>
        <v>0</v>
      </c>
      <c r="S126" s="326">
        <f>'Sundbrinken 1'!O30</f>
        <v>0</v>
      </c>
      <c r="T126" s="326">
        <f>'Sundbrinken 1'!P30</f>
        <v>0</v>
      </c>
      <c r="U126" s="326">
        <f>'Sundbrinken 1'!Q30</f>
        <v>0</v>
      </c>
      <c r="V126" s="326">
        <f>'Sundbrinken 1'!R30</f>
        <v>0</v>
      </c>
      <c r="W126" s="326">
        <f>'Sundbrinken 1'!S30</f>
        <v>0</v>
      </c>
      <c r="X126" s="326">
        <f>'Sundbrinken 1'!T30</f>
        <v>0</v>
      </c>
      <c r="Y126" s="326">
        <f>'Sundbrinken 1'!U30</f>
        <v>0</v>
      </c>
      <c r="Z126" s="320">
        <f>SUBTOTAL(109,G126:Y126)</f>
        <v>0</v>
      </c>
    </row>
    <row r="127" spans="1:26">
      <c r="A127" s="193" t="s">
        <v>242</v>
      </c>
      <c r="B127" s="139" t="s">
        <v>243</v>
      </c>
      <c r="C127" s="137"/>
      <c r="D127" s="134" t="s">
        <v>38</v>
      </c>
      <c r="E127" s="138">
        <v>5600</v>
      </c>
      <c r="F127" s="139" t="s">
        <v>11</v>
      </c>
      <c r="G127" s="326">
        <f>'Sundvænget 5'!C30</f>
        <v>0</v>
      </c>
      <c r="H127" s="326">
        <f>'Sundvænget 5'!D30</f>
        <v>0</v>
      </c>
      <c r="I127" s="326">
        <f>'Sundvænget 5'!E30</f>
        <v>0</v>
      </c>
      <c r="J127" s="326">
        <f>'Sundvænget 5'!F30</f>
        <v>0</v>
      </c>
      <c r="K127" s="326">
        <f>'Sundvænget 5'!G30</f>
        <v>0</v>
      </c>
      <c r="L127" s="326">
        <f>'Sundvænget 5'!H30</f>
        <v>0</v>
      </c>
      <c r="M127" s="326">
        <f>'Sundvænget 5'!I30</f>
        <v>0</v>
      </c>
      <c r="N127" s="326">
        <f>'Sundvænget 5'!J30</f>
        <v>0</v>
      </c>
      <c r="O127" s="326">
        <f>'Sundvænget 5'!K30</f>
        <v>0</v>
      </c>
      <c r="P127" s="326">
        <f>'Sundvænget 5'!L30</f>
        <v>0</v>
      </c>
      <c r="Q127" s="326">
        <f>'Sundvænget 5'!M30</f>
        <v>0</v>
      </c>
      <c r="R127" s="326">
        <f>'Sundvænget 5'!N30</f>
        <v>0</v>
      </c>
      <c r="S127" s="326">
        <f>'Sundvænget 5'!O30</f>
        <v>0</v>
      </c>
      <c r="T127" s="326">
        <f>'Sundvænget 5'!P30</f>
        <v>0</v>
      </c>
      <c r="U127" s="326">
        <f>'Sundvænget 5'!Q30</f>
        <v>0</v>
      </c>
      <c r="V127" s="326">
        <f>'Sundvænget 5'!R30</f>
        <v>0</v>
      </c>
      <c r="W127" s="326">
        <f>'Sundvænget 5'!S30</f>
        <v>0</v>
      </c>
      <c r="X127" s="326">
        <f>'Sundvænget 5'!T30</f>
        <v>0</v>
      </c>
      <c r="Y127" s="326">
        <f>'Sundvænget 5'!U30</f>
        <v>0</v>
      </c>
      <c r="Z127" s="320">
        <f>SUBTOTAL(109,G127:Y127)</f>
        <v>0</v>
      </c>
    </row>
    <row r="128" spans="1:26">
      <c r="A128" s="193" t="s">
        <v>244</v>
      </c>
      <c r="B128" s="139" t="s">
        <v>245</v>
      </c>
      <c r="C128" s="137"/>
      <c r="D128" s="134" t="s">
        <v>10</v>
      </c>
      <c r="E128" s="138">
        <v>5600</v>
      </c>
      <c r="F128" s="139" t="s">
        <v>11</v>
      </c>
      <c r="G128" s="326">
        <f>'Sundvænget 5A'!C30</f>
        <v>0</v>
      </c>
      <c r="H128" s="326">
        <f>'Sundvænget 5A'!D30</f>
        <v>0</v>
      </c>
      <c r="I128" s="326">
        <f>'Sundvænget 5A'!E30</f>
        <v>0</v>
      </c>
      <c r="J128" s="326">
        <f>'Sundvænget 5A'!F30</f>
        <v>0</v>
      </c>
      <c r="K128" s="326">
        <f>'Sundvænget 5A'!G30</f>
        <v>0</v>
      </c>
      <c r="L128" s="326">
        <f>'Sundvænget 5A'!H30</f>
        <v>0</v>
      </c>
      <c r="M128" s="326">
        <f>'Sundvænget 5A'!I30</f>
        <v>0</v>
      </c>
      <c r="N128" s="326">
        <f>'Sundvænget 5A'!J30</f>
        <v>0</v>
      </c>
      <c r="O128" s="326">
        <f>'Sundvænget 5A'!K30</f>
        <v>0</v>
      </c>
      <c r="P128" s="326">
        <f>'Sundvænget 5A'!L30</f>
        <v>0</v>
      </c>
      <c r="Q128" s="326">
        <f>'Sundvænget 5A'!M30</f>
        <v>0</v>
      </c>
      <c r="R128" s="326">
        <f>'Sundvænget 5A'!N30</f>
        <v>0</v>
      </c>
      <c r="S128" s="326">
        <f>'Sundvænget 5A'!O30</f>
        <v>0</v>
      </c>
      <c r="T128" s="326">
        <f>'Sundvænget 5A'!P30</f>
        <v>0</v>
      </c>
      <c r="U128" s="326">
        <f>'Sundvænget 5A'!Q30</f>
        <v>0</v>
      </c>
      <c r="V128" s="326">
        <f>'Sundvænget 5A'!R30</f>
        <v>0</v>
      </c>
      <c r="W128" s="326">
        <f>'Sundvænget 5A'!S30</f>
        <v>0</v>
      </c>
      <c r="X128" s="326">
        <f>'Sundvænget 5A'!T30</f>
        <v>0</v>
      </c>
      <c r="Y128" s="326">
        <f>'Sundvænget 5A'!U30</f>
        <v>0</v>
      </c>
      <c r="Z128" s="320">
        <f>SUBTOTAL(109,G128:Y128)</f>
        <v>0</v>
      </c>
    </row>
    <row r="129" spans="1:26">
      <c r="A129" s="193" t="s">
        <v>246</v>
      </c>
      <c r="B129" s="139" t="s">
        <v>247</v>
      </c>
      <c r="C129" s="137"/>
      <c r="D129" s="134" t="s">
        <v>10</v>
      </c>
      <c r="E129" s="138">
        <v>5600</v>
      </c>
      <c r="F129" s="139" t="s">
        <v>11</v>
      </c>
      <c r="G129" s="326">
        <f>'Sundvænget 5B'!C30</f>
        <v>0</v>
      </c>
      <c r="H129" s="326">
        <f>'Sundvænget 5B'!D30</f>
        <v>0</v>
      </c>
      <c r="I129" s="326">
        <f>'Sundvænget 5B'!E30</f>
        <v>0</v>
      </c>
      <c r="J129" s="326">
        <f>'Sundvænget 5B'!F30</f>
        <v>0</v>
      </c>
      <c r="K129" s="326">
        <f>'Sundvænget 5B'!G30</f>
        <v>0</v>
      </c>
      <c r="L129" s="326">
        <f>'Sundvænget 5B'!H30</f>
        <v>0</v>
      </c>
      <c r="M129" s="326">
        <f>'Sundvænget 5B'!I30</f>
        <v>0</v>
      </c>
      <c r="N129" s="326">
        <f>'Sundvænget 5B'!J30</f>
        <v>0</v>
      </c>
      <c r="O129" s="326">
        <f>'Sundvænget 5B'!K30</f>
        <v>0</v>
      </c>
      <c r="P129" s="326">
        <f>'Sundvænget 5B'!L30</f>
        <v>0</v>
      </c>
      <c r="Q129" s="326">
        <f>'Sundvænget 5B'!M30</f>
        <v>0</v>
      </c>
      <c r="R129" s="326">
        <f>'Sundvænget 5B'!N30</f>
        <v>0</v>
      </c>
      <c r="S129" s="326">
        <f>'Sundvænget 5B'!O30</f>
        <v>0</v>
      </c>
      <c r="T129" s="326">
        <f>'Sundvænget 5B'!P30</f>
        <v>0</v>
      </c>
      <c r="U129" s="326">
        <f>'Sundvænget 5B'!Q30</f>
        <v>0</v>
      </c>
      <c r="V129" s="326">
        <f>'Sundvænget 5B'!R30</f>
        <v>0</v>
      </c>
      <c r="W129" s="326">
        <f>'Sundvænget 5B'!S30</f>
        <v>0</v>
      </c>
      <c r="X129" s="326">
        <f>'Sundvænget 5B'!T30</f>
        <v>0</v>
      </c>
      <c r="Y129" s="326">
        <f>'Sundvænget 5B'!U30</f>
        <v>0</v>
      </c>
      <c r="Z129" s="320">
        <f>SUBTOTAL(109,G129:Y129)</f>
        <v>0</v>
      </c>
    </row>
    <row r="130" spans="1:26">
      <c r="A130" s="48" t="s">
        <v>248</v>
      </c>
      <c r="B130" s="139" t="s">
        <v>249</v>
      </c>
      <c r="C130" s="137" t="s">
        <v>101</v>
      </c>
      <c r="D130" s="134" t="s">
        <v>25</v>
      </c>
      <c r="E130" s="138">
        <v>5600</v>
      </c>
      <c r="F130" s="139" t="s">
        <v>11</v>
      </c>
      <c r="G130" s="326">
        <f>'Sundvænget 9'!C30</f>
        <v>0</v>
      </c>
      <c r="H130" s="326">
        <f>'Sundvænget 9'!D30</f>
        <v>0</v>
      </c>
      <c r="I130" s="326">
        <f>'Sundvænget 9'!E30</f>
        <v>0</v>
      </c>
      <c r="J130" s="326">
        <f>'Sundvænget 9'!F30</f>
        <v>0</v>
      </c>
      <c r="K130" s="326">
        <f>'Sundvænget 9'!G30</f>
        <v>0</v>
      </c>
      <c r="L130" s="326">
        <f>'Sundvænget 9'!H30</f>
        <v>0</v>
      </c>
      <c r="M130" s="326">
        <f>'Sundvænget 9'!I30</f>
        <v>0</v>
      </c>
      <c r="N130" s="326">
        <f>'Sundvænget 9'!J30</f>
        <v>0</v>
      </c>
      <c r="O130" s="326">
        <f>'Sundvænget 9'!K30</f>
        <v>0</v>
      </c>
      <c r="P130" s="326">
        <f>'Sundvænget 9'!L30</f>
        <v>0</v>
      </c>
      <c r="Q130" s="326">
        <f>'Sundvænget 9'!M30</f>
        <v>0</v>
      </c>
      <c r="R130" s="326">
        <f>'Sundvænget 9'!N30</f>
        <v>0</v>
      </c>
      <c r="S130" s="326">
        <f>'Sundvænget 9'!O30</f>
        <v>0</v>
      </c>
      <c r="T130" s="326">
        <f>'Sundvænget 9'!P30</f>
        <v>0</v>
      </c>
      <c r="U130" s="326">
        <f>'Sundvænget 9'!Q30</f>
        <v>0</v>
      </c>
      <c r="V130" s="326">
        <f>'Sundvænget 9'!R30</f>
        <v>0</v>
      </c>
      <c r="W130" s="326">
        <f>'Sundvænget 9'!S30</f>
        <v>0</v>
      </c>
      <c r="X130" s="326">
        <f>'Sundvænget 9'!T30</f>
        <v>0</v>
      </c>
      <c r="Y130" s="326">
        <f>'Sundvænget 9'!U30</f>
        <v>0</v>
      </c>
      <c r="Z130" s="320">
        <f>SUBTOTAL(109,G130:Y130)</f>
        <v>0</v>
      </c>
    </row>
    <row r="131" spans="1:26">
      <c r="A131" s="49" t="s">
        <v>250</v>
      </c>
      <c r="B131" s="153" t="s">
        <v>251</v>
      </c>
      <c r="C131" s="153" t="s">
        <v>9</v>
      </c>
      <c r="D131" s="134" t="s">
        <v>25</v>
      </c>
      <c r="E131" s="160">
        <v>5600</v>
      </c>
      <c r="F131" s="153" t="s">
        <v>11</v>
      </c>
      <c r="G131" s="327">
        <f>'Svendborgvej 14'!C30</f>
        <v>14400</v>
      </c>
      <c r="H131" s="327">
        <f>'Svendborgvej 14'!D30</f>
        <v>5000</v>
      </c>
      <c r="I131" s="327">
        <f>'Svendborgvej 14'!E30</f>
        <v>0</v>
      </c>
      <c r="J131" s="327">
        <f>'Svendborgvej 14'!F30</f>
        <v>0</v>
      </c>
      <c r="K131" s="327">
        <f>'Svendborgvej 14'!G30</f>
        <v>4500</v>
      </c>
      <c r="L131" s="327">
        <f>'Svendborgvej 14'!H30</f>
        <v>4000</v>
      </c>
      <c r="M131" s="327">
        <f>'Svendborgvej 14'!I30</f>
        <v>73500</v>
      </c>
      <c r="N131" s="327">
        <f>'Svendborgvej 14'!J30</f>
        <v>0</v>
      </c>
      <c r="O131" s="327">
        <f>'Svendborgvej 14'!K30</f>
        <v>0</v>
      </c>
      <c r="P131" s="327">
        <f>'Svendborgvej 14'!L30</f>
        <v>4500</v>
      </c>
      <c r="Q131" s="327">
        <f>'Svendborgvej 14'!M30</f>
        <v>54400</v>
      </c>
      <c r="R131" s="327">
        <f>'Svendborgvej 14'!N30</f>
        <v>65000</v>
      </c>
      <c r="S131" s="327">
        <f>'Svendborgvej 14'!O30</f>
        <v>0</v>
      </c>
      <c r="T131" s="327">
        <f>'Svendborgvej 14'!P30</f>
        <v>0</v>
      </c>
      <c r="U131" s="327">
        <f>'Svendborgvej 14'!Q30</f>
        <v>4500</v>
      </c>
      <c r="V131" s="327">
        <f>'Svendborgvej 14'!R30</f>
        <v>94000</v>
      </c>
      <c r="W131" s="327">
        <f>'Svendborgvej 14'!S30</f>
        <v>65000</v>
      </c>
      <c r="X131" s="327">
        <f>'Svendborgvej 14'!T30</f>
        <v>0</v>
      </c>
      <c r="Y131" s="327">
        <f>'Svendborgvej 14'!U30</f>
        <v>0</v>
      </c>
      <c r="Z131" s="320">
        <f>SUBTOTAL(109,G131:Y131)</f>
        <v>388800</v>
      </c>
    </row>
    <row r="132" spans="1:26">
      <c r="A132" s="48" t="s">
        <v>252</v>
      </c>
      <c r="B132" s="139" t="s">
        <v>253</v>
      </c>
      <c r="C132" s="137" t="s">
        <v>101</v>
      </c>
      <c r="D132" s="134" t="s">
        <v>25</v>
      </c>
      <c r="E132" s="138">
        <v>5600</v>
      </c>
      <c r="F132" s="139" t="s">
        <v>11</v>
      </c>
      <c r="G132" s="326">
        <f>'Svendborgvej 357  (351)'!C61</f>
        <v>150500</v>
      </c>
      <c r="H132" s="326">
        <f>'Svendborgvej 357  (351)'!D61</f>
        <v>329395</v>
      </c>
      <c r="I132" s="326">
        <f>'Svendborgvej 357  (351)'!E61</f>
        <v>206780</v>
      </c>
      <c r="J132" s="326">
        <f>'Svendborgvej 357  (351)'!F61</f>
        <v>310420</v>
      </c>
      <c r="K132" s="326">
        <f>'Svendborgvej 357  (351)'!G61</f>
        <v>1111700</v>
      </c>
      <c r="L132" s="326">
        <f>'Svendborgvej 357  (351)'!H61</f>
        <v>361920</v>
      </c>
      <c r="M132" s="326">
        <f>'Svendborgvej 357  (351)'!I61</f>
        <v>2448875</v>
      </c>
      <c r="N132" s="326">
        <f>'Svendborgvej 357  (351)'!J61</f>
        <v>224000</v>
      </c>
      <c r="O132" s="326">
        <f>'Svendborgvej 357  (351)'!K61</f>
        <v>212200</v>
      </c>
      <c r="P132" s="326">
        <f>'Svendborgvej 357  (351)'!L61</f>
        <v>302920</v>
      </c>
      <c r="Q132" s="326">
        <f>'Svendborgvej 357  (351)'!M61</f>
        <v>449700</v>
      </c>
      <c r="R132" s="326">
        <f>'Svendborgvej 357  (351)'!N61</f>
        <v>4949395</v>
      </c>
      <c r="S132" s="326">
        <f>'Svendborgvej 357  (351)'!O61</f>
        <v>206780</v>
      </c>
      <c r="T132" s="326">
        <f>'Svendborgvej 357  (351)'!P61</f>
        <v>229420</v>
      </c>
      <c r="U132" s="326">
        <f>'Svendborgvej 357  (351)'!Q61</f>
        <v>504700</v>
      </c>
      <c r="V132" s="326">
        <f>'Svendborgvej 357  (351)'!R61</f>
        <v>226920</v>
      </c>
      <c r="W132" s="326">
        <f>'Svendborgvej 357  (351)'!S61</f>
        <v>957175</v>
      </c>
      <c r="X132" s="326">
        <f>'Svendborgvej 357  (351)'!T61</f>
        <v>224000</v>
      </c>
      <c r="Y132" s="326">
        <f>'Svendborgvej 357  (351)'!U61</f>
        <v>212200</v>
      </c>
      <c r="Z132" s="320">
        <f>SUBTOTAL(109,G132:Y132)</f>
        <v>13619000</v>
      </c>
    </row>
    <row r="133" spans="1:26">
      <c r="A133" s="193" t="s">
        <v>254</v>
      </c>
      <c r="B133" s="139" t="s">
        <v>255</v>
      </c>
      <c r="C133" s="137"/>
      <c r="D133" s="134" t="s">
        <v>38</v>
      </c>
      <c r="E133" s="138">
        <v>5600</v>
      </c>
      <c r="F133" s="139" t="s">
        <v>11</v>
      </c>
      <c r="G133" s="326">
        <f>'Sybillesvej 3'!C30</f>
        <v>0</v>
      </c>
      <c r="H133" s="326">
        <f>'Sybillesvej 3'!D30</f>
        <v>0</v>
      </c>
      <c r="I133" s="326">
        <f>'Sybillesvej 3'!E30</f>
        <v>0</v>
      </c>
      <c r="J133" s="326">
        <f>'Sybillesvej 3'!F30</f>
        <v>0</v>
      </c>
      <c r="K133" s="326">
        <f>'Sybillesvej 3'!G30</f>
        <v>0</v>
      </c>
      <c r="L133" s="326">
        <f>'Sybillesvej 3'!H30</f>
        <v>0</v>
      </c>
      <c r="M133" s="326">
        <f>'Sybillesvej 3'!I30</f>
        <v>0</v>
      </c>
      <c r="N133" s="326">
        <f>'Sybillesvej 3'!J30</f>
        <v>0</v>
      </c>
      <c r="O133" s="326">
        <f>'Sybillesvej 3'!K30</f>
        <v>0</v>
      </c>
      <c r="P133" s="326">
        <f>'Sybillesvej 3'!L30</f>
        <v>0</v>
      </c>
      <c r="Q133" s="326">
        <f>'Sybillesvej 3'!M30</f>
        <v>0</v>
      </c>
      <c r="R133" s="326">
        <f>'Sybillesvej 3'!N30</f>
        <v>0</v>
      </c>
      <c r="S133" s="326">
        <f>'Sybillesvej 3'!O30</f>
        <v>0</v>
      </c>
      <c r="T133" s="326">
        <f>'Sybillesvej 3'!P30</f>
        <v>0</v>
      </c>
      <c r="U133" s="326">
        <f>'Sybillesvej 3'!Q30</f>
        <v>0</v>
      </c>
      <c r="V133" s="326">
        <f>'Sybillesvej 3'!R30</f>
        <v>0</v>
      </c>
      <c r="W133" s="326">
        <f>'Sybillesvej 3'!S30</f>
        <v>0</v>
      </c>
      <c r="X133" s="326">
        <f>'Sybillesvej 3'!T30</f>
        <v>0</v>
      </c>
      <c r="Y133" s="326">
        <f>'Sybillesvej 3'!U30</f>
        <v>0</v>
      </c>
      <c r="Z133" s="320">
        <f>SUBTOTAL(109,G133:Y133)</f>
        <v>0</v>
      </c>
    </row>
    <row r="134" spans="1:26">
      <c r="A134" s="193" t="s">
        <v>256</v>
      </c>
      <c r="B134" s="139" t="s">
        <v>257</v>
      </c>
      <c r="C134" s="137"/>
      <c r="D134" s="134" t="s">
        <v>15</v>
      </c>
      <c r="E134" s="138">
        <v>5750</v>
      </c>
      <c r="F134" s="139" t="s">
        <v>20</v>
      </c>
      <c r="G134" s="326">
        <f>'Søllingevej 61'!C30</f>
        <v>0</v>
      </c>
      <c r="H134" s="326">
        <f>'Søllingevej 61'!D30</f>
        <v>0</v>
      </c>
      <c r="I134" s="326">
        <f>'Søllingevej 61'!E30</f>
        <v>0</v>
      </c>
      <c r="J134" s="326">
        <f>'Søllingevej 61'!F30</f>
        <v>0</v>
      </c>
      <c r="K134" s="326">
        <f>'Søllingevej 61'!G30</f>
        <v>0</v>
      </c>
      <c r="L134" s="326">
        <f>'Søllingevej 61'!H30</f>
        <v>0</v>
      </c>
      <c r="M134" s="326">
        <f>'Søllingevej 61'!I30</f>
        <v>0</v>
      </c>
      <c r="N134" s="326">
        <f>'Søllingevej 61'!J30</f>
        <v>0</v>
      </c>
      <c r="O134" s="326">
        <f>'Søllingevej 61'!K30</f>
        <v>0</v>
      </c>
      <c r="P134" s="326">
        <f>'Søllingevej 61'!L30</f>
        <v>0</v>
      </c>
      <c r="Q134" s="326">
        <f>'Søllingevej 61'!M30</f>
        <v>0</v>
      </c>
      <c r="R134" s="326">
        <f>'Søllingevej 61'!N30</f>
        <v>0</v>
      </c>
      <c r="S134" s="326">
        <f>'Søllingevej 61'!O30</f>
        <v>0</v>
      </c>
      <c r="T134" s="326">
        <f>'Søllingevej 61'!P30</f>
        <v>0</v>
      </c>
      <c r="U134" s="326">
        <f>'Søllingevej 61'!Q30</f>
        <v>0</v>
      </c>
      <c r="V134" s="326">
        <f>'Søllingevej 61'!R30</f>
        <v>0</v>
      </c>
      <c r="W134" s="326">
        <f>'Søllingevej 61'!S30</f>
        <v>0</v>
      </c>
      <c r="X134" s="326">
        <f>'Søllingevej 61'!T30</f>
        <v>0</v>
      </c>
      <c r="Y134" s="326">
        <f>'Søllingevej 61'!U30</f>
        <v>0</v>
      </c>
      <c r="Z134" s="320">
        <f>SUBTOTAL(109,G134:Y134)</f>
        <v>0</v>
      </c>
    </row>
    <row r="135" spans="1:26">
      <c r="A135" s="48" t="s">
        <v>258</v>
      </c>
      <c r="B135" s="154" t="s">
        <v>28</v>
      </c>
      <c r="C135" s="154" t="s">
        <v>29</v>
      </c>
      <c r="D135" s="134" t="s">
        <v>10</v>
      </c>
      <c r="E135" s="161">
        <v>5600</v>
      </c>
      <c r="F135" s="154" t="s">
        <v>11</v>
      </c>
      <c r="G135" s="327">
        <f>'Søren Lundsvej 16-17 (konto 11)'!C30</f>
        <v>0</v>
      </c>
      <c r="H135" s="327">
        <f>'Søren Lundsvej 16-17 (konto 11)'!D30</f>
        <v>0</v>
      </c>
      <c r="I135" s="327">
        <f>'Søren Lundsvej 16-17 (konto 11)'!E30</f>
        <v>0</v>
      </c>
      <c r="J135" s="327">
        <f>'Søren Lundsvej 16-17 (konto 11)'!F30</f>
        <v>0</v>
      </c>
      <c r="K135" s="327">
        <f>'Søren Lundsvej 16-17 (konto 11)'!G30</f>
        <v>0</v>
      </c>
      <c r="L135" s="327">
        <f>'Søren Lundsvej 16-17 (konto 11)'!H30</f>
        <v>0</v>
      </c>
      <c r="M135" s="327">
        <f>'Søren Lundsvej 16-17 (konto 11)'!I30</f>
        <v>0</v>
      </c>
      <c r="N135" s="327">
        <f>'Søren Lundsvej 16-17 (konto 11)'!J30</f>
        <v>0</v>
      </c>
      <c r="O135" s="327">
        <f>'Søren Lundsvej 16-17 (konto 11)'!K30</f>
        <v>0</v>
      </c>
      <c r="P135" s="327">
        <f>'Søren Lundsvej 16-17 (konto 11)'!L30</f>
        <v>0</v>
      </c>
      <c r="Q135" s="327">
        <f>'Søren Lundsvej 16-17 (konto 11)'!M30</f>
        <v>0</v>
      </c>
      <c r="R135" s="327">
        <f>'Søren Lundsvej 16-17 (konto 11)'!N30</f>
        <v>0</v>
      </c>
      <c r="S135" s="327">
        <f>'Søren Lundsvej 16-17 (konto 11)'!O30</f>
        <v>0</v>
      </c>
      <c r="T135" s="327">
        <f>'Søren Lundsvej 16-17 (konto 11)'!P30</f>
        <v>0</v>
      </c>
      <c r="U135" s="327">
        <f>'Søren Lundsvej 16-17 (konto 11)'!Q30</f>
        <v>0</v>
      </c>
      <c r="V135" s="327">
        <f>'Søren Lundsvej 16-17 (konto 11)'!R30</f>
        <v>0</v>
      </c>
      <c r="W135" s="327">
        <f>'Søren Lundsvej 16-17 (konto 11)'!S30</f>
        <v>0</v>
      </c>
      <c r="X135" s="327">
        <f>'Søren Lundsvej 16-17 (konto 11)'!T30</f>
        <v>0</v>
      </c>
      <c r="Y135" s="327">
        <f>'Søren Lundsvej 16-17 (konto 11)'!U30</f>
        <v>0</v>
      </c>
      <c r="Z135" s="320">
        <f>SUBTOTAL(109,G135:Y135)</f>
        <v>0</v>
      </c>
    </row>
    <row r="136" spans="1:26" ht="15.75">
      <c r="A136" s="49" t="s">
        <v>258</v>
      </c>
      <c r="B136" s="157"/>
      <c r="C136" s="134" t="s">
        <v>9</v>
      </c>
      <c r="D136" s="134" t="s">
        <v>38</v>
      </c>
      <c r="E136" s="162">
        <v>5600</v>
      </c>
      <c r="F136" s="155" t="s">
        <v>11</v>
      </c>
      <c r="G136" s="326">
        <f>'Søren Lunds Vej 16-17 (konto13)'!C30</f>
        <v>0</v>
      </c>
      <c r="H136" s="326">
        <f>'Søren Lunds Vej 16-17 (konto13)'!D30</f>
        <v>0</v>
      </c>
      <c r="I136" s="326">
        <f>'Søren Lunds Vej 16-17 (konto13)'!E30</f>
        <v>0</v>
      </c>
      <c r="J136" s="326">
        <f>'Søren Lunds Vej 16-17 (konto13)'!F30</f>
        <v>0</v>
      </c>
      <c r="K136" s="326">
        <f>'Søren Lunds Vej 16-17 (konto13)'!G30</f>
        <v>0</v>
      </c>
      <c r="L136" s="326">
        <f>'Søren Lunds Vej 16-17 (konto13)'!H30</f>
        <v>0</v>
      </c>
      <c r="M136" s="326">
        <f>'Søren Lunds Vej 16-17 (konto13)'!I30</f>
        <v>0</v>
      </c>
      <c r="N136" s="326">
        <f>'Søren Lunds Vej 16-17 (konto13)'!J30</f>
        <v>0</v>
      </c>
      <c r="O136" s="326">
        <f>'Søren Lunds Vej 16-17 (konto13)'!K30</f>
        <v>0</v>
      </c>
      <c r="P136" s="326">
        <f>'Søren Lunds Vej 16-17 (konto13)'!L30</f>
        <v>0</v>
      </c>
      <c r="Q136" s="326">
        <f>'Søren Lunds Vej 16-17 (konto13)'!M30</f>
        <v>0</v>
      </c>
      <c r="R136" s="326">
        <f>'Søren Lunds Vej 16-17 (konto13)'!N30</f>
        <v>0</v>
      </c>
      <c r="S136" s="326">
        <f>'Søren Lunds Vej 16-17 (konto13)'!O30</f>
        <v>0</v>
      </c>
      <c r="T136" s="326">
        <f>'Søren Lunds Vej 16-17 (konto13)'!P30</f>
        <v>0</v>
      </c>
      <c r="U136" s="326">
        <f>'Søren Lunds Vej 16-17 (konto13)'!Q30</f>
        <v>0</v>
      </c>
      <c r="V136" s="326">
        <f>'Søren Lunds Vej 16-17 (konto13)'!R30</f>
        <v>0</v>
      </c>
      <c r="W136" s="326">
        <f>'Søren Lunds Vej 16-17 (konto13)'!S30</f>
        <v>0</v>
      </c>
      <c r="X136" s="326">
        <f>'Søren Lunds Vej 16-17 (konto13)'!T30</f>
        <v>0</v>
      </c>
      <c r="Y136" s="326">
        <f>'Søren Lunds Vej 16-17 (konto13)'!U30</f>
        <v>0</v>
      </c>
      <c r="Z136" s="320">
        <f>SUBTOTAL(109,G136:Y136)</f>
        <v>0</v>
      </c>
    </row>
    <row r="137" spans="1:26">
      <c r="A137" s="193" t="s">
        <v>259</v>
      </c>
      <c r="B137" s="139" t="s">
        <v>260</v>
      </c>
      <c r="C137" s="137"/>
      <c r="D137" s="134" t="s">
        <v>38</v>
      </c>
      <c r="E137" s="163">
        <v>5750</v>
      </c>
      <c r="F137" s="156" t="s">
        <v>20</v>
      </c>
      <c r="G137" s="326">
        <f>'Søvej 21A'!C30</f>
        <v>0</v>
      </c>
      <c r="H137" s="326">
        <f>'Søvej 21A'!D30</f>
        <v>0</v>
      </c>
      <c r="I137" s="326">
        <f>'Søvej 21A'!E30</f>
        <v>0</v>
      </c>
      <c r="J137" s="326">
        <f>'Søvej 21A'!F30</f>
        <v>0</v>
      </c>
      <c r="K137" s="326">
        <f>'Søvej 21A'!G30</f>
        <v>0</v>
      </c>
      <c r="L137" s="326">
        <f>'Søvej 21A'!H30</f>
        <v>0</v>
      </c>
      <c r="M137" s="326">
        <f>'Søvej 21A'!I30</f>
        <v>0</v>
      </c>
      <c r="N137" s="326">
        <f>'Søvej 21A'!J30</f>
        <v>0</v>
      </c>
      <c r="O137" s="326">
        <f>'Søvej 21A'!K30</f>
        <v>0</v>
      </c>
      <c r="P137" s="326">
        <f>'Søvej 21A'!L30</f>
        <v>0</v>
      </c>
      <c r="Q137" s="326">
        <f>'Søvej 21A'!M30</f>
        <v>0</v>
      </c>
      <c r="R137" s="326">
        <f>'Søvej 21A'!N30</f>
        <v>0</v>
      </c>
      <c r="S137" s="326">
        <f>'Søvej 21A'!O30</f>
        <v>0</v>
      </c>
      <c r="T137" s="326">
        <f>'Søvej 21A'!P30</f>
        <v>0</v>
      </c>
      <c r="U137" s="326">
        <f>'Søvej 21A'!Q30</f>
        <v>0</v>
      </c>
      <c r="V137" s="326">
        <f>'Søvej 21A'!R30</f>
        <v>0</v>
      </c>
      <c r="W137" s="326">
        <f>'Søvej 21A'!S30</f>
        <v>0</v>
      </c>
      <c r="X137" s="326">
        <f>'Søvej 21A'!T30</f>
        <v>0</v>
      </c>
      <c r="Y137" s="326">
        <f>'Søvej 21A'!U30</f>
        <v>0</v>
      </c>
      <c r="Z137" s="320">
        <f>SUBTOTAL(109,G137:Y137)</f>
        <v>0</v>
      </c>
    </row>
    <row r="138" spans="1:26">
      <c r="A138" s="48" t="s">
        <v>261</v>
      </c>
      <c r="B138" s="156" t="s">
        <v>262</v>
      </c>
      <c r="C138" s="156" t="s">
        <v>61</v>
      </c>
      <c r="D138" s="134" t="s">
        <v>15</v>
      </c>
      <c r="E138" s="163">
        <v>5750</v>
      </c>
      <c r="F138" s="156" t="s">
        <v>20</v>
      </c>
      <c r="G138" s="328">
        <f>'Tinghøj Allé 2'!C30</f>
        <v>0</v>
      </c>
      <c r="H138" s="328">
        <f>'Tinghøj Allé 2'!D30</f>
        <v>0</v>
      </c>
      <c r="I138" s="328">
        <f>'Tinghøj Allé 2'!E30</f>
        <v>0</v>
      </c>
      <c r="J138" s="328">
        <f>'Tinghøj Allé 2'!F30</f>
        <v>0</v>
      </c>
      <c r="K138" s="328">
        <f>'Tinghøj Allé 2'!G30</f>
        <v>0</v>
      </c>
      <c r="L138" s="328">
        <f>'Tinghøj Allé 2'!H30</f>
        <v>0</v>
      </c>
      <c r="M138" s="328">
        <f>'Tinghøj Allé 2'!I30</f>
        <v>0</v>
      </c>
      <c r="N138" s="328">
        <f>'Tinghøj Allé 2'!J30</f>
        <v>0</v>
      </c>
      <c r="O138" s="328">
        <f>'Tinghøj Allé 2'!K30</f>
        <v>0</v>
      </c>
      <c r="P138" s="328">
        <f>'Tinghøj Allé 2'!L30</f>
        <v>0</v>
      </c>
      <c r="Q138" s="328">
        <f>'Tinghøj Allé 2'!M30</f>
        <v>0</v>
      </c>
      <c r="R138" s="328">
        <f>'Tinghøj Allé 2'!N30</f>
        <v>0</v>
      </c>
      <c r="S138" s="328">
        <f>'Tinghøj Allé 2'!O30</f>
        <v>0</v>
      </c>
      <c r="T138" s="328">
        <f>'Tinghøj Allé 2'!P30</f>
        <v>0</v>
      </c>
      <c r="U138" s="328">
        <f>'Tinghøj Allé 2'!Q30</f>
        <v>0</v>
      </c>
      <c r="V138" s="328">
        <f>'Tinghøj Allé 2'!R30</f>
        <v>0</v>
      </c>
      <c r="W138" s="328">
        <f>'Tinghøj Allé 2'!S30</f>
        <v>0</v>
      </c>
      <c r="X138" s="328">
        <f>'Tinghøj Allé 2'!T30</f>
        <v>0</v>
      </c>
      <c r="Y138" s="328">
        <f>'Tinghøj Allé 2'!U30</f>
        <v>0</v>
      </c>
      <c r="Z138" s="320">
        <f>SUBTOTAL(109,G138:Y138)</f>
        <v>0</v>
      </c>
    </row>
    <row r="139" spans="1:26">
      <c r="A139" s="48" t="s">
        <v>263</v>
      </c>
      <c r="B139" s="139" t="s">
        <v>264</v>
      </c>
      <c r="C139" s="137" t="s">
        <v>101</v>
      </c>
      <c r="D139" s="134" t="s">
        <v>25</v>
      </c>
      <c r="E139" s="138">
        <v>5600</v>
      </c>
      <c r="F139" s="139" t="s">
        <v>11</v>
      </c>
      <c r="G139" s="326">
        <f>'Toftegårdsvej 7'!C105</f>
        <v>56575</v>
      </c>
      <c r="H139" s="326">
        <f>'Toftegårdsvej 7'!D105</f>
        <v>433700</v>
      </c>
      <c r="I139" s="326">
        <f>'Toftegårdsvej 7'!E105</f>
        <v>526700</v>
      </c>
      <c r="J139" s="326">
        <f>'Toftegårdsvej 7'!F105</f>
        <v>431075</v>
      </c>
      <c r="K139" s="326">
        <f>'Toftegårdsvej 7'!G105</f>
        <v>1206200</v>
      </c>
      <c r="L139" s="326">
        <f>'Toftegårdsvej 7'!H105</f>
        <v>849200</v>
      </c>
      <c r="M139" s="326">
        <f>'Toftegårdsvej 7'!I105</f>
        <v>510075</v>
      </c>
      <c r="N139" s="326">
        <f>'Toftegårdsvej 7'!J105</f>
        <v>2136200</v>
      </c>
      <c r="O139" s="326">
        <f>'Toftegårdsvej 7'!K105</f>
        <v>444200</v>
      </c>
      <c r="P139" s="326">
        <f>'Toftegårdsvej 7'!L105</f>
        <v>593575</v>
      </c>
      <c r="Q139" s="326">
        <f>'Toftegårdsvej 7'!M105</f>
        <v>1028700</v>
      </c>
      <c r="R139" s="326">
        <f>'Toftegårdsvej 7'!N105</f>
        <v>743700</v>
      </c>
      <c r="S139" s="326">
        <f>'Toftegårdsvej 7'!O105</f>
        <v>1166075</v>
      </c>
      <c r="T139" s="326">
        <f>'Toftegårdsvej 7'!P105</f>
        <v>562500</v>
      </c>
      <c r="U139" s="326">
        <f>'Toftegårdsvej 7'!Q105</f>
        <v>489200</v>
      </c>
      <c r="V139" s="326">
        <f>'Toftegårdsvej 7'!R105</f>
        <v>453575</v>
      </c>
      <c r="W139" s="326">
        <f>'Toftegårdsvej 7'!S105</f>
        <v>4461700</v>
      </c>
      <c r="X139" s="326">
        <f>'Toftegårdsvej 7'!T105</f>
        <v>2156600</v>
      </c>
      <c r="Y139" s="326">
        <f>'Toftegårdsvej 7'!U105</f>
        <v>626075</v>
      </c>
      <c r="Z139" s="320">
        <f>SUBTOTAL(109,G139:Y139)</f>
        <v>18875625</v>
      </c>
    </row>
    <row r="140" spans="1:26">
      <c r="A140" s="193" t="s">
        <v>265</v>
      </c>
      <c r="B140" s="139" t="s">
        <v>266</v>
      </c>
      <c r="C140" s="137"/>
      <c r="D140" s="134" t="s">
        <v>25</v>
      </c>
      <c r="E140" s="138">
        <v>5600</v>
      </c>
      <c r="F140" s="139" t="s">
        <v>11</v>
      </c>
      <c r="G140" s="326">
        <f>'Toftegårdsvej 9'!C30</f>
        <v>0</v>
      </c>
      <c r="H140" s="326">
        <f>'Toftegårdsvej 9'!D30</f>
        <v>0</v>
      </c>
      <c r="I140" s="326">
        <f>'Toftegårdsvej 9'!E30</f>
        <v>0</v>
      </c>
      <c r="J140" s="326">
        <f>'Toftegårdsvej 9'!F30</f>
        <v>0</v>
      </c>
      <c r="K140" s="326">
        <f>'Toftegårdsvej 9'!G30</f>
        <v>0</v>
      </c>
      <c r="L140" s="326">
        <f>'Toftegårdsvej 9'!H30</f>
        <v>0</v>
      </c>
      <c r="M140" s="326">
        <f>'Toftegårdsvej 9'!I30</f>
        <v>0</v>
      </c>
      <c r="N140" s="326">
        <f>'Toftegårdsvej 9'!J30</f>
        <v>0</v>
      </c>
      <c r="O140" s="326">
        <f>'Toftegårdsvej 9'!K30</f>
        <v>0</v>
      </c>
      <c r="P140" s="326">
        <f>'Toftegårdsvej 9'!L30</f>
        <v>0</v>
      </c>
      <c r="Q140" s="326">
        <f>'Toftegårdsvej 9'!M30</f>
        <v>0</v>
      </c>
      <c r="R140" s="326">
        <f>'Toftegårdsvej 9'!N30</f>
        <v>0</v>
      </c>
      <c r="S140" s="326">
        <f>'Toftegårdsvej 9'!O30</f>
        <v>0</v>
      </c>
      <c r="T140" s="326">
        <f>'Toftegårdsvej 9'!P30</f>
        <v>0</v>
      </c>
      <c r="U140" s="326">
        <f>'Toftegårdsvej 9'!Q30</f>
        <v>0</v>
      </c>
      <c r="V140" s="326">
        <f>'Toftegårdsvej 9'!R30</f>
        <v>0</v>
      </c>
      <c r="W140" s="326">
        <f>'Toftegårdsvej 9'!S30</f>
        <v>0</v>
      </c>
      <c r="X140" s="326">
        <f>'Toftegårdsvej 9'!T30</f>
        <v>0</v>
      </c>
      <c r="Y140" s="326">
        <f>'Toftegårdsvej 9'!U30</f>
        <v>0</v>
      </c>
      <c r="Z140" s="320">
        <f>SUBTOTAL(109,G140:Y140)</f>
        <v>0</v>
      </c>
    </row>
    <row r="141" spans="1:26">
      <c r="A141" s="193" t="s">
        <v>267</v>
      </c>
      <c r="B141" s="139" t="s">
        <v>268</v>
      </c>
      <c r="C141" s="137"/>
      <c r="D141" s="134" t="s">
        <v>38</v>
      </c>
      <c r="E141" s="138">
        <v>5772</v>
      </c>
      <c r="F141" s="139" t="s">
        <v>48</v>
      </c>
      <c r="G141" s="326">
        <f>'Toften 1'!C30</f>
        <v>0</v>
      </c>
      <c r="H141" s="326">
        <f>'Toften 1'!D30</f>
        <v>0</v>
      </c>
      <c r="I141" s="326">
        <f>'Toften 1'!E30</f>
        <v>0</v>
      </c>
      <c r="J141" s="326">
        <f>'Toften 1'!F30</f>
        <v>0</v>
      </c>
      <c r="K141" s="326">
        <f>'Toften 1'!G30</f>
        <v>0</v>
      </c>
      <c r="L141" s="326">
        <f>'Toften 1'!H30</f>
        <v>0</v>
      </c>
      <c r="M141" s="326">
        <f>'Toften 1'!I30</f>
        <v>0</v>
      </c>
      <c r="N141" s="326">
        <f>'Toften 1'!J30</f>
        <v>0</v>
      </c>
      <c r="O141" s="326">
        <f>'Toften 1'!K30</f>
        <v>0</v>
      </c>
      <c r="P141" s="326">
        <f>'Toften 1'!L30</f>
        <v>0</v>
      </c>
      <c r="Q141" s="326">
        <f>'Toften 1'!M30</f>
        <v>0</v>
      </c>
      <c r="R141" s="326">
        <f>'Toften 1'!N30</f>
        <v>0</v>
      </c>
      <c r="S141" s="326">
        <f>'Toften 1'!O30</f>
        <v>0</v>
      </c>
      <c r="T141" s="326">
        <f>'Toften 1'!P30</f>
        <v>0</v>
      </c>
      <c r="U141" s="326">
        <f>'Toften 1'!Q30</f>
        <v>0</v>
      </c>
      <c r="V141" s="326">
        <f>'Toften 1'!R30</f>
        <v>0</v>
      </c>
      <c r="W141" s="326">
        <f>'Toften 1'!S30</f>
        <v>0</v>
      </c>
      <c r="X141" s="326">
        <f>'Toften 1'!T30</f>
        <v>0</v>
      </c>
      <c r="Y141" s="326">
        <f>'Toften 1'!U30</f>
        <v>0</v>
      </c>
      <c r="Z141" s="320">
        <f>SUBTOTAL(109,G141:Y141)</f>
        <v>0</v>
      </c>
    </row>
    <row r="142" spans="1:26">
      <c r="A142" s="48" t="s">
        <v>269</v>
      </c>
      <c r="B142" s="139" t="s">
        <v>270</v>
      </c>
      <c r="C142" s="137" t="s">
        <v>14</v>
      </c>
      <c r="D142" s="134" t="s">
        <v>15</v>
      </c>
      <c r="E142" s="138">
        <v>5792</v>
      </c>
      <c r="F142" s="139" t="s">
        <v>51</v>
      </c>
      <c r="G142" s="326">
        <f>'Torpegårdsvej 2A'!C30</f>
        <v>0</v>
      </c>
      <c r="H142" s="326">
        <f>'Torpegårdsvej 2A'!D30</f>
        <v>0</v>
      </c>
      <c r="I142" s="326">
        <f>'Torpegårdsvej 2A'!E30</f>
        <v>0</v>
      </c>
      <c r="J142" s="326">
        <f>'Torpegårdsvej 2A'!F30</f>
        <v>0</v>
      </c>
      <c r="K142" s="326">
        <f>'Torpegårdsvej 2A'!G30</f>
        <v>0</v>
      </c>
      <c r="L142" s="326">
        <f>'Torpegårdsvej 2A'!H30</f>
        <v>0</v>
      </c>
      <c r="M142" s="326">
        <f>'Torpegårdsvej 2A'!I30</f>
        <v>0</v>
      </c>
      <c r="N142" s="326">
        <f>'Torpegårdsvej 2A'!J30</f>
        <v>0</v>
      </c>
      <c r="O142" s="326">
        <f>'Torpegårdsvej 2A'!K30</f>
        <v>0</v>
      </c>
      <c r="P142" s="326">
        <f>'Torpegårdsvej 2A'!L30</f>
        <v>0</v>
      </c>
      <c r="Q142" s="326">
        <f>'Torpegårdsvej 2A'!M30</f>
        <v>0</v>
      </c>
      <c r="R142" s="326">
        <f>'Torpegårdsvej 2A'!N30</f>
        <v>0</v>
      </c>
      <c r="S142" s="326">
        <f>'Torpegårdsvej 2A'!O30</f>
        <v>0</v>
      </c>
      <c r="T142" s="326">
        <f>'Torpegårdsvej 2A'!P30</f>
        <v>0</v>
      </c>
      <c r="U142" s="326">
        <f>'Torpegårdsvej 2A'!Q30</f>
        <v>0</v>
      </c>
      <c r="V142" s="326">
        <f>'Torpegårdsvej 2A'!R30</f>
        <v>0</v>
      </c>
      <c r="W142" s="326">
        <f>'Torpegårdsvej 2A'!S30</f>
        <v>0</v>
      </c>
      <c r="X142" s="326">
        <f>'Torpegårdsvej 2A'!T30</f>
        <v>0</v>
      </c>
      <c r="Y142" s="326">
        <f>'Torpegårdsvej 2A'!U30</f>
        <v>0</v>
      </c>
      <c r="Z142" s="320">
        <f>SUBTOTAL(109,G142:Y142)</f>
        <v>0</v>
      </c>
    </row>
    <row r="143" spans="1:26">
      <c r="A143" s="193" t="s">
        <v>271</v>
      </c>
      <c r="B143" s="139" t="s">
        <v>272</v>
      </c>
      <c r="C143" s="137"/>
      <c r="D143" s="134" t="s">
        <v>38</v>
      </c>
      <c r="E143" s="138">
        <v>5600</v>
      </c>
      <c r="F143" s="139" t="s">
        <v>11</v>
      </c>
      <c r="G143" s="326">
        <f>'Torvet 19'!C30</f>
        <v>0</v>
      </c>
      <c r="H143" s="326">
        <f>'Torvet 19'!D30</f>
        <v>0</v>
      </c>
      <c r="I143" s="326">
        <f>'Torvet 19'!E30</f>
        <v>0</v>
      </c>
      <c r="J143" s="326">
        <f>'Torvet 19'!F30</f>
        <v>0</v>
      </c>
      <c r="K143" s="326">
        <f>'Torvet 19'!G30</f>
        <v>0</v>
      </c>
      <c r="L143" s="326">
        <f>'Torvet 19'!H30</f>
        <v>0</v>
      </c>
      <c r="M143" s="326">
        <f>'Torvet 19'!I30</f>
        <v>0</v>
      </c>
      <c r="N143" s="326">
        <f>'Torvet 19'!J30</f>
        <v>0</v>
      </c>
      <c r="O143" s="326">
        <f>'Torvet 19'!K30</f>
        <v>0</v>
      </c>
      <c r="P143" s="326">
        <f>'Torvet 19'!L30</f>
        <v>0</v>
      </c>
      <c r="Q143" s="326">
        <f>'Torvet 19'!M30</f>
        <v>0</v>
      </c>
      <c r="R143" s="326">
        <f>'Torvet 19'!N30</f>
        <v>0</v>
      </c>
      <c r="S143" s="326">
        <f>'Torvet 19'!O30</f>
        <v>0</v>
      </c>
      <c r="T143" s="326">
        <f>'Torvet 19'!P30</f>
        <v>0</v>
      </c>
      <c r="U143" s="326">
        <f>'Torvet 19'!Q30</f>
        <v>0</v>
      </c>
      <c r="V143" s="326">
        <f>'Torvet 19'!R30</f>
        <v>0</v>
      </c>
      <c r="W143" s="326">
        <f>'Torvet 19'!S30</f>
        <v>0</v>
      </c>
      <c r="X143" s="326">
        <f>'Torvet 19'!T30</f>
        <v>0</v>
      </c>
      <c r="Y143" s="326">
        <f>'Torvet 19'!U30</f>
        <v>0</v>
      </c>
      <c r="Z143" s="320">
        <f>SUBTOTAL(109,G143:Y143)</f>
        <v>0</v>
      </c>
    </row>
    <row r="144" spans="1:26">
      <c r="A144" s="193" t="s">
        <v>273</v>
      </c>
      <c r="B144" s="139" t="s">
        <v>274</v>
      </c>
      <c r="C144" s="137"/>
      <c r="D144" s="134" t="s">
        <v>38</v>
      </c>
      <c r="E144" s="138">
        <v>5750</v>
      </c>
      <c r="F144" s="139" t="s">
        <v>20</v>
      </c>
      <c r="G144" s="326">
        <f>'Tværgade 13'!C30</f>
        <v>0</v>
      </c>
      <c r="H144" s="326">
        <f>'Tværgade 13'!D30</f>
        <v>0</v>
      </c>
      <c r="I144" s="326">
        <f>'Tværgade 13'!E30</f>
        <v>0</v>
      </c>
      <c r="J144" s="326">
        <f>'Tværgade 13'!F30</f>
        <v>0</v>
      </c>
      <c r="K144" s="326">
        <f>'Tværgade 13'!G30</f>
        <v>0</v>
      </c>
      <c r="L144" s="326">
        <f>'Tværgade 13'!H30</f>
        <v>0</v>
      </c>
      <c r="M144" s="326">
        <f>'Tværgade 13'!I30</f>
        <v>0</v>
      </c>
      <c r="N144" s="326">
        <f>'Tværgade 13'!J30</f>
        <v>0</v>
      </c>
      <c r="O144" s="326">
        <f>'Tværgade 13'!K30</f>
        <v>0</v>
      </c>
      <c r="P144" s="326">
        <f>'Tværgade 13'!L30</f>
        <v>0</v>
      </c>
      <c r="Q144" s="326">
        <f>'Tværgade 13'!M30</f>
        <v>0</v>
      </c>
      <c r="R144" s="326">
        <f>'Tværgade 13'!N30</f>
        <v>0</v>
      </c>
      <c r="S144" s="326">
        <f>'Tværgade 13'!O30</f>
        <v>0</v>
      </c>
      <c r="T144" s="326">
        <f>'Tværgade 13'!P30</f>
        <v>0</v>
      </c>
      <c r="U144" s="326">
        <f>'Tværgade 13'!Q30</f>
        <v>0</v>
      </c>
      <c r="V144" s="326">
        <f>'Tværgade 13'!R30</f>
        <v>0</v>
      </c>
      <c r="W144" s="326">
        <f>'Tværgade 13'!S30</f>
        <v>0</v>
      </c>
      <c r="X144" s="326">
        <f>'Tværgade 13'!T30</f>
        <v>0</v>
      </c>
      <c r="Y144" s="326">
        <f>'Tværgade 13'!U30</f>
        <v>0</v>
      </c>
      <c r="Z144" s="320">
        <f>SUBTOTAL(109,G144:Y144)</f>
        <v>0</v>
      </c>
    </row>
    <row r="145" spans="1:26">
      <c r="A145" s="193" t="s">
        <v>275</v>
      </c>
      <c r="B145" s="139" t="s">
        <v>274</v>
      </c>
      <c r="C145" s="137"/>
      <c r="D145" s="134" t="s">
        <v>38</v>
      </c>
      <c r="E145" s="138">
        <v>5750</v>
      </c>
      <c r="F145" s="139" t="s">
        <v>20</v>
      </c>
      <c r="G145" s="326">
        <f>'Tværgade 17'!C30</f>
        <v>0</v>
      </c>
      <c r="H145" s="326">
        <f>'Tværgade 17'!D30</f>
        <v>0</v>
      </c>
      <c r="I145" s="326">
        <f>'Tværgade 17'!E30</f>
        <v>0</v>
      </c>
      <c r="J145" s="326">
        <f>'Tværgade 17'!F30</f>
        <v>0</v>
      </c>
      <c r="K145" s="326">
        <f>'Tværgade 17'!G30</f>
        <v>0</v>
      </c>
      <c r="L145" s="326">
        <f>'Tværgade 17'!H30</f>
        <v>0</v>
      </c>
      <c r="M145" s="326">
        <f>'Tværgade 17'!I30</f>
        <v>0</v>
      </c>
      <c r="N145" s="326">
        <f>'Tværgade 17'!J30</f>
        <v>0</v>
      </c>
      <c r="O145" s="326">
        <f>'Tværgade 17'!K30</f>
        <v>0</v>
      </c>
      <c r="P145" s="326">
        <f>'Tværgade 17'!L30</f>
        <v>0</v>
      </c>
      <c r="Q145" s="326">
        <f>'Tværgade 17'!M30</f>
        <v>0</v>
      </c>
      <c r="R145" s="326">
        <f>'Tværgade 17'!N30</f>
        <v>0</v>
      </c>
      <c r="S145" s="326">
        <f>'Tværgade 17'!O30</f>
        <v>0</v>
      </c>
      <c r="T145" s="326">
        <f>'Tværgade 17'!P30</f>
        <v>0</v>
      </c>
      <c r="U145" s="326">
        <f>'Tværgade 17'!Q30</f>
        <v>0</v>
      </c>
      <c r="V145" s="326">
        <f>'Tværgade 17'!R30</f>
        <v>0</v>
      </c>
      <c r="W145" s="326">
        <f>'Tværgade 17'!S30</f>
        <v>0</v>
      </c>
      <c r="X145" s="326">
        <f>'Tværgade 17'!T30</f>
        <v>0</v>
      </c>
      <c r="Y145" s="326">
        <f>'Tværgade 17'!U30</f>
        <v>0</v>
      </c>
      <c r="Z145" s="320">
        <f>SUBTOTAL(109,G145:Y145)</f>
        <v>0</v>
      </c>
    </row>
    <row r="146" spans="1:26">
      <c r="A146" s="193" t="s">
        <v>276</v>
      </c>
      <c r="B146" s="139" t="s">
        <v>277</v>
      </c>
      <c r="C146" s="137" t="s">
        <v>90</v>
      </c>
      <c r="D146" s="134" t="s">
        <v>38</v>
      </c>
      <c r="E146" s="138">
        <v>5600</v>
      </c>
      <c r="F146" s="139" t="s">
        <v>11</v>
      </c>
      <c r="G146" s="326">
        <f>'Tømmergården 4, 6 og 37'!C30</f>
        <v>0</v>
      </c>
      <c r="H146" s="326">
        <f>'Tømmergården 4, 6 og 37'!D30</f>
        <v>0</v>
      </c>
      <c r="I146" s="326">
        <f>'Tømmergården 4, 6 og 37'!E30</f>
        <v>0</v>
      </c>
      <c r="J146" s="326">
        <f>'Tømmergården 4, 6 og 37'!F30</f>
        <v>0</v>
      </c>
      <c r="K146" s="326">
        <f>'Tømmergården 4, 6 og 37'!G30</f>
        <v>0</v>
      </c>
      <c r="L146" s="326">
        <f>'Tømmergården 4, 6 og 37'!H30</f>
        <v>0</v>
      </c>
      <c r="M146" s="326">
        <f>'Tømmergården 4, 6 og 37'!I30</f>
        <v>0</v>
      </c>
      <c r="N146" s="326">
        <f>'Tømmergården 4, 6 og 37'!J30</f>
        <v>0</v>
      </c>
      <c r="O146" s="326">
        <f>'Tømmergården 4, 6 og 37'!K30</f>
        <v>0</v>
      </c>
      <c r="P146" s="326">
        <f>'Tømmergården 4, 6 og 37'!L30</f>
        <v>0</v>
      </c>
      <c r="Q146" s="326">
        <f>'Tømmergården 4, 6 og 37'!M30</f>
        <v>0</v>
      </c>
      <c r="R146" s="326">
        <f>'Tømmergården 4, 6 og 37'!N30</f>
        <v>0</v>
      </c>
      <c r="S146" s="326">
        <f>'Tømmergården 4, 6 og 37'!O30</f>
        <v>0</v>
      </c>
      <c r="T146" s="326">
        <f>'Tømmergården 4, 6 og 37'!P30</f>
        <v>0</v>
      </c>
      <c r="U146" s="326">
        <f>'Tømmergården 4, 6 og 37'!Q30</f>
        <v>0</v>
      </c>
      <c r="V146" s="326">
        <f>'Tømmergården 4, 6 og 37'!R30</f>
        <v>0</v>
      </c>
      <c r="W146" s="326">
        <f>'Tømmergården 4, 6 og 37'!S30</f>
        <v>0</v>
      </c>
      <c r="X146" s="326">
        <f>'Tømmergården 4, 6 og 37'!T30</f>
        <v>0</v>
      </c>
      <c r="Y146" s="326">
        <f>'Tømmergården 4, 6 og 37'!U30</f>
        <v>0</v>
      </c>
      <c r="Z146" s="320">
        <f>SUBTOTAL(109,G146:Y146)</f>
        <v>0</v>
      </c>
    </row>
    <row r="147" spans="1:26">
      <c r="A147" s="48" t="s">
        <v>278</v>
      </c>
      <c r="B147" s="156" t="s">
        <v>279</v>
      </c>
      <c r="C147" s="156" t="s">
        <v>61</v>
      </c>
      <c r="D147" s="134" t="s">
        <v>25</v>
      </c>
      <c r="E147" s="163">
        <v>5672</v>
      </c>
      <c r="F147" s="156" t="s">
        <v>54</v>
      </c>
      <c r="G147" s="328">
        <f>'Vandstrædet 1'!C30</f>
        <v>0</v>
      </c>
      <c r="H147" s="328">
        <f>'Vandstrædet 1'!D30</f>
        <v>0</v>
      </c>
      <c r="I147" s="328">
        <f>'Vandstrædet 1'!E30</f>
        <v>0</v>
      </c>
      <c r="J147" s="328">
        <f>'Vandstrædet 1'!F30</f>
        <v>0</v>
      </c>
      <c r="K147" s="328">
        <f>'Vandstrædet 1'!G30</f>
        <v>0</v>
      </c>
      <c r="L147" s="328">
        <f>'Vandstrædet 1'!H30</f>
        <v>0</v>
      </c>
      <c r="M147" s="328">
        <f>'Vandstrædet 1'!I30</f>
        <v>0</v>
      </c>
      <c r="N147" s="328">
        <f>'Vandstrædet 1'!J30</f>
        <v>0</v>
      </c>
      <c r="O147" s="328">
        <f>'Vandstrædet 1'!K30</f>
        <v>0</v>
      </c>
      <c r="P147" s="328">
        <f>'Vandstrædet 1'!L30</f>
        <v>0</v>
      </c>
      <c r="Q147" s="328">
        <f>'Vandstrædet 1'!M30</f>
        <v>0</v>
      </c>
      <c r="R147" s="328">
        <f>'Vandstrædet 1'!N30</f>
        <v>0</v>
      </c>
      <c r="S147" s="328">
        <f>'Vandstrædet 1'!O30</f>
        <v>0</v>
      </c>
      <c r="T147" s="328">
        <f>'Vandstrædet 1'!P30</f>
        <v>0</v>
      </c>
      <c r="U147" s="328">
        <f>'Vandstrædet 1'!Q30</f>
        <v>0</v>
      </c>
      <c r="V147" s="328">
        <f>'Vandstrædet 1'!R30</f>
        <v>0</v>
      </c>
      <c r="W147" s="328">
        <f>'Vandstrædet 1'!S30</f>
        <v>0</v>
      </c>
      <c r="X147" s="328">
        <f>'Vandstrædet 1'!T30</f>
        <v>0</v>
      </c>
      <c r="Y147" s="328">
        <f>'Vandstrædet 1'!U30</f>
        <v>0</v>
      </c>
      <c r="Z147" s="320">
        <f>SUBTOTAL(109,G147:Y147)</f>
        <v>0</v>
      </c>
    </row>
    <row r="148" spans="1:26">
      <c r="A148" s="193" t="s">
        <v>280</v>
      </c>
      <c r="B148" s="139" t="s">
        <v>281</v>
      </c>
      <c r="C148" s="137"/>
      <c r="D148" s="134" t="s">
        <v>38</v>
      </c>
      <c r="E148" s="138">
        <v>5672</v>
      </c>
      <c r="F148" s="139" t="s">
        <v>54</v>
      </c>
      <c r="G148" s="326">
        <f>'Verningevej 11C'!C30</f>
        <v>0</v>
      </c>
      <c r="H148" s="326">
        <f>'Verningevej 11C'!D30</f>
        <v>0</v>
      </c>
      <c r="I148" s="326">
        <f>'Verningevej 11C'!E30</f>
        <v>0</v>
      </c>
      <c r="J148" s="326">
        <f>'Verningevej 11C'!F30</f>
        <v>0</v>
      </c>
      <c r="K148" s="326">
        <f>'Verningevej 11C'!G30</f>
        <v>0</v>
      </c>
      <c r="L148" s="326">
        <f>'Verningevej 11C'!H30</f>
        <v>0</v>
      </c>
      <c r="M148" s="326">
        <f>'Verningevej 11C'!I30</f>
        <v>0</v>
      </c>
      <c r="N148" s="326">
        <f>'Verningevej 11C'!J30</f>
        <v>0</v>
      </c>
      <c r="O148" s="326">
        <f>'Verningevej 11C'!K30</f>
        <v>0</v>
      </c>
      <c r="P148" s="326">
        <f>'Verningevej 11C'!L30</f>
        <v>0</v>
      </c>
      <c r="Q148" s="326">
        <f>'Verningevej 11C'!M30</f>
        <v>0</v>
      </c>
      <c r="R148" s="326">
        <f>'Verningevej 11C'!N30</f>
        <v>0</v>
      </c>
      <c r="S148" s="326">
        <f>'Verningevej 11C'!O30</f>
        <v>0</v>
      </c>
      <c r="T148" s="326">
        <f>'Verningevej 11C'!P30</f>
        <v>0</v>
      </c>
      <c r="U148" s="326">
        <f>'Verningevej 11C'!Q30</f>
        <v>0</v>
      </c>
      <c r="V148" s="326">
        <f>'Verningevej 11C'!R30</f>
        <v>0</v>
      </c>
      <c r="W148" s="326">
        <f>'Verningevej 11C'!S30</f>
        <v>0</v>
      </c>
      <c r="X148" s="326">
        <f>'Verningevej 11C'!T30</f>
        <v>0</v>
      </c>
      <c r="Y148" s="326">
        <f>'Verningevej 11C'!U30</f>
        <v>0</v>
      </c>
      <c r="Z148" s="320">
        <f>SUBTOTAL(109,G148:Y148)</f>
        <v>0</v>
      </c>
    </row>
    <row r="149" spans="1:26">
      <c r="A149" s="48" t="s">
        <v>282</v>
      </c>
      <c r="B149" s="139" t="s">
        <v>283</v>
      </c>
      <c r="C149" s="137" t="s">
        <v>14</v>
      </c>
      <c r="D149" s="134" t="s">
        <v>25</v>
      </c>
      <c r="E149" s="138">
        <v>5672</v>
      </c>
      <c r="F149" s="139" t="s">
        <v>54</v>
      </c>
      <c r="G149" s="326">
        <f>'Vestergade 19'!C30</f>
        <v>0</v>
      </c>
      <c r="H149" s="326">
        <f>'Vestergade 19'!D30</f>
        <v>0</v>
      </c>
      <c r="I149" s="326">
        <f>'Vestergade 19'!E30</f>
        <v>0</v>
      </c>
      <c r="J149" s="326">
        <f>'Vestergade 19'!F30</f>
        <v>0</v>
      </c>
      <c r="K149" s="326">
        <f>'Vestergade 19'!G30</f>
        <v>0</v>
      </c>
      <c r="L149" s="326">
        <f>'Vestergade 19'!H30</f>
        <v>0</v>
      </c>
      <c r="M149" s="326">
        <f>'Vestergade 19'!I30</f>
        <v>0</v>
      </c>
      <c r="N149" s="326">
        <f>'Vestergade 19'!J30</f>
        <v>0</v>
      </c>
      <c r="O149" s="326">
        <f>'Vestergade 19'!K30</f>
        <v>0</v>
      </c>
      <c r="P149" s="326">
        <f>'Vestergade 19'!L30</f>
        <v>0</v>
      </c>
      <c r="Q149" s="326">
        <f>'Vestergade 19'!M30</f>
        <v>0</v>
      </c>
      <c r="R149" s="326">
        <f>'Vestergade 19'!N30</f>
        <v>0</v>
      </c>
      <c r="S149" s="326">
        <f>'Vestergade 19'!O30</f>
        <v>0</v>
      </c>
      <c r="T149" s="326">
        <f>'Vestergade 19'!P30</f>
        <v>0</v>
      </c>
      <c r="U149" s="326">
        <f>'Vestergade 19'!Q30</f>
        <v>0</v>
      </c>
      <c r="V149" s="326">
        <f>'Vestergade 19'!R30</f>
        <v>0</v>
      </c>
      <c r="W149" s="326">
        <f>'Vestergade 19'!S30</f>
        <v>0</v>
      </c>
      <c r="X149" s="326">
        <f>'Vestergade 19'!T30</f>
        <v>0</v>
      </c>
      <c r="Y149" s="326">
        <f>'Vestergade 19'!U30</f>
        <v>0</v>
      </c>
      <c r="Z149" s="320">
        <f>SUBTOTAL(109,G149:Y149)</f>
        <v>0</v>
      </c>
    </row>
    <row r="150" spans="1:26">
      <c r="A150" s="48" t="s">
        <v>284</v>
      </c>
      <c r="B150" s="139" t="s">
        <v>285</v>
      </c>
      <c r="C150" s="137" t="s">
        <v>14</v>
      </c>
      <c r="D150" s="134" t="s">
        <v>15</v>
      </c>
      <c r="E150" s="138">
        <v>5750</v>
      </c>
      <c r="F150" s="139" t="s">
        <v>20</v>
      </c>
      <c r="G150" s="326">
        <f>'Vesterparken 23'!C30</f>
        <v>0</v>
      </c>
      <c r="H150" s="326">
        <f>'Vesterparken 23'!D30</f>
        <v>0</v>
      </c>
      <c r="I150" s="326">
        <f>'Vesterparken 23'!E30</f>
        <v>0</v>
      </c>
      <c r="J150" s="326">
        <f>'Vesterparken 23'!F30</f>
        <v>0</v>
      </c>
      <c r="K150" s="326">
        <f>'Vesterparken 23'!G30</f>
        <v>0</v>
      </c>
      <c r="L150" s="326">
        <f>'Vesterparken 23'!H30</f>
        <v>0</v>
      </c>
      <c r="M150" s="326">
        <f>'Vesterparken 23'!I30</f>
        <v>0</v>
      </c>
      <c r="N150" s="326">
        <f>'Vesterparken 23'!J30</f>
        <v>0</v>
      </c>
      <c r="O150" s="326">
        <f>'Vesterparken 23'!K30</f>
        <v>0</v>
      </c>
      <c r="P150" s="326">
        <f>'Vesterparken 23'!L30</f>
        <v>0</v>
      </c>
      <c r="Q150" s="326">
        <f>'Vesterparken 23'!M30</f>
        <v>0</v>
      </c>
      <c r="R150" s="326">
        <f>'Vesterparken 23'!N30</f>
        <v>0</v>
      </c>
      <c r="S150" s="326">
        <f>'Vesterparken 23'!O30</f>
        <v>0</v>
      </c>
      <c r="T150" s="326">
        <f>'Vesterparken 23'!P30</f>
        <v>0</v>
      </c>
      <c r="U150" s="326">
        <f>'Vesterparken 23'!Q30</f>
        <v>0</v>
      </c>
      <c r="V150" s="326">
        <f>'Vesterparken 23'!R30</f>
        <v>0</v>
      </c>
      <c r="W150" s="326">
        <f>'Vesterparken 23'!S30</f>
        <v>0</v>
      </c>
      <c r="X150" s="326">
        <f>'Vesterparken 23'!T30</f>
        <v>0</v>
      </c>
      <c r="Y150" s="326">
        <f>'Vesterparken 23'!U30</f>
        <v>0</v>
      </c>
      <c r="Z150" s="320">
        <f>SUBTOTAL(109,G150:Y150)</f>
        <v>0</v>
      </c>
    </row>
    <row r="151" spans="1:26">
      <c r="A151" s="48" t="s">
        <v>286</v>
      </c>
      <c r="B151" s="154" t="s">
        <v>28</v>
      </c>
      <c r="C151" s="154" t="s">
        <v>29</v>
      </c>
      <c r="D151" s="134" t="s">
        <v>10</v>
      </c>
      <c r="E151" s="161">
        <v>5600</v>
      </c>
      <c r="F151" s="154" t="s">
        <v>11</v>
      </c>
      <c r="G151" s="327">
        <f>'Vinkelvej 16 Korinth (konto 11)'!C30</f>
        <v>0</v>
      </c>
      <c r="H151" s="327">
        <f>'Vinkelvej 16 Korinth (konto 11)'!D30</f>
        <v>0</v>
      </c>
      <c r="I151" s="327">
        <f>'Vinkelvej 16 Korinth (konto 11)'!E30</f>
        <v>0</v>
      </c>
      <c r="J151" s="327">
        <f>'Vinkelvej 16 Korinth (konto 11)'!F30</f>
        <v>0</v>
      </c>
      <c r="K151" s="327">
        <f>'Vinkelvej 16 Korinth (konto 11)'!G30</f>
        <v>0</v>
      </c>
      <c r="L151" s="327">
        <f>'Vinkelvej 16 Korinth (konto 11)'!H30</f>
        <v>0</v>
      </c>
      <c r="M151" s="327">
        <f>'Vinkelvej 16 Korinth (konto 11)'!I30</f>
        <v>0</v>
      </c>
      <c r="N151" s="327">
        <f>'Vinkelvej 16 Korinth (konto 11)'!J30</f>
        <v>0</v>
      </c>
      <c r="O151" s="327">
        <f>'Vinkelvej 16 Korinth (konto 11)'!K30</f>
        <v>0</v>
      </c>
      <c r="P151" s="327">
        <f>'Vinkelvej 16 Korinth (konto 11)'!L30</f>
        <v>0</v>
      </c>
      <c r="Q151" s="327">
        <f>'Vinkelvej 16 Korinth (konto 11)'!M30</f>
        <v>0</v>
      </c>
      <c r="R151" s="327">
        <f>'Vinkelvej 16 Korinth (konto 11)'!N30</f>
        <v>0</v>
      </c>
      <c r="S151" s="327">
        <f>'Vinkelvej 16 Korinth (konto 11)'!O30</f>
        <v>0</v>
      </c>
      <c r="T151" s="327">
        <f>'Vinkelvej 16 Korinth (konto 11)'!P30</f>
        <v>0</v>
      </c>
      <c r="U151" s="327">
        <f>'Vinkelvej 16 Korinth (konto 11)'!Q30</f>
        <v>0</v>
      </c>
      <c r="V151" s="327">
        <f>'Vinkelvej 16 Korinth (konto 11)'!R30</f>
        <v>0</v>
      </c>
      <c r="W151" s="327">
        <f>'Vinkelvej 16 Korinth (konto 11)'!S30</f>
        <v>0</v>
      </c>
      <c r="X151" s="327">
        <f>'Vinkelvej 16 Korinth (konto 11)'!T30</f>
        <v>0</v>
      </c>
      <c r="Y151" s="327">
        <f>'Vinkelvej 16 Korinth (konto 11)'!U30</f>
        <v>0</v>
      </c>
      <c r="Z151" s="320">
        <f>SUBTOTAL(109,G151:Y151)</f>
        <v>0</v>
      </c>
    </row>
    <row r="152" spans="1:26" ht="15.75">
      <c r="A152" s="49" t="s">
        <v>286</v>
      </c>
      <c r="B152" s="158" t="s">
        <v>28</v>
      </c>
      <c r="C152" s="137" t="s">
        <v>9</v>
      </c>
      <c r="D152" s="134" t="s">
        <v>38</v>
      </c>
      <c r="E152" s="164">
        <v>5600</v>
      </c>
      <c r="F152" s="158" t="s">
        <v>11</v>
      </c>
      <c r="G152" s="326">
        <f>'Vinkelvej 16 (konto 13)'!C30</f>
        <v>0</v>
      </c>
      <c r="H152" s="326">
        <f>'Vinkelvej 16 (konto 13)'!D30</f>
        <v>0</v>
      </c>
      <c r="I152" s="326">
        <f>'Vinkelvej 16 (konto 13)'!E30</f>
        <v>0</v>
      </c>
      <c r="J152" s="326">
        <f>'Vinkelvej 16 (konto 13)'!F30</f>
        <v>0</v>
      </c>
      <c r="K152" s="326">
        <f>'Vinkelvej 16 (konto 13)'!G30</f>
        <v>0</v>
      </c>
      <c r="L152" s="326">
        <f>'Vinkelvej 16 (konto 13)'!H30</f>
        <v>0</v>
      </c>
      <c r="M152" s="326">
        <f>'Vinkelvej 16 (konto 13)'!I30</f>
        <v>0</v>
      </c>
      <c r="N152" s="326">
        <f>'Vinkelvej 16 (konto 13)'!J30</f>
        <v>0</v>
      </c>
      <c r="O152" s="326">
        <f>'Vinkelvej 16 (konto 13)'!K30</f>
        <v>0</v>
      </c>
      <c r="P152" s="326">
        <f>'Vinkelvej 16 (konto 13)'!L30</f>
        <v>0</v>
      </c>
      <c r="Q152" s="326">
        <f>'Vinkelvej 16 (konto 13)'!M30</f>
        <v>0</v>
      </c>
      <c r="R152" s="326">
        <f>'Vinkelvej 16 (konto 13)'!N30</f>
        <v>0</v>
      </c>
      <c r="S152" s="326">
        <f>'Vinkelvej 16 (konto 13)'!O30</f>
        <v>0</v>
      </c>
      <c r="T152" s="326">
        <f>'Vinkelvej 16 (konto 13)'!P30</f>
        <v>0</v>
      </c>
      <c r="U152" s="326">
        <f>'Vinkelvej 16 (konto 13)'!Q30</f>
        <v>0</v>
      </c>
      <c r="V152" s="326">
        <f>'Vinkelvej 16 (konto 13)'!R30</f>
        <v>0</v>
      </c>
      <c r="W152" s="326">
        <f>'Vinkelvej 16 (konto 13)'!S30</f>
        <v>0</v>
      </c>
      <c r="X152" s="326">
        <f>'Vinkelvej 16 (konto 13)'!T30</f>
        <v>0</v>
      </c>
      <c r="Y152" s="326">
        <f>'Vinkelvej 16 (konto 13)'!U30</f>
        <v>0</v>
      </c>
      <c r="Z152" s="320">
        <f>SUBTOTAL(109,G152:Y152)</f>
        <v>0</v>
      </c>
    </row>
    <row r="153" spans="1:26">
      <c r="A153" s="48" t="s">
        <v>287</v>
      </c>
      <c r="B153" s="154" t="s">
        <v>28</v>
      </c>
      <c r="C153" s="154" t="s">
        <v>29</v>
      </c>
      <c r="D153" s="134" t="s">
        <v>10</v>
      </c>
      <c r="E153" s="161">
        <v>5600</v>
      </c>
      <c r="F153" s="154" t="s">
        <v>11</v>
      </c>
      <c r="G153" s="327">
        <f>'Vinkelvej 3, Korinth (konto 11)'!C30</f>
        <v>0</v>
      </c>
      <c r="H153" s="327">
        <f>'Vinkelvej 3, Korinth (konto 11)'!D30</f>
        <v>0</v>
      </c>
      <c r="I153" s="327">
        <f>'Vinkelvej 3, Korinth (konto 11)'!E30</f>
        <v>0</v>
      </c>
      <c r="J153" s="327">
        <f>'Vinkelvej 3, Korinth (konto 11)'!F30</f>
        <v>0</v>
      </c>
      <c r="K153" s="327">
        <f>'Vinkelvej 3, Korinth (konto 11)'!G30</f>
        <v>0</v>
      </c>
      <c r="L153" s="327">
        <f>'Vinkelvej 3, Korinth (konto 11)'!H30</f>
        <v>0</v>
      </c>
      <c r="M153" s="327">
        <f>'Vinkelvej 3, Korinth (konto 11)'!I30</f>
        <v>0</v>
      </c>
      <c r="N153" s="327">
        <f>'Vinkelvej 3, Korinth (konto 11)'!J30</f>
        <v>0</v>
      </c>
      <c r="O153" s="327">
        <f>'Vinkelvej 3, Korinth (konto 11)'!K30</f>
        <v>0</v>
      </c>
      <c r="P153" s="327">
        <f>'Vinkelvej 3, Korinth (konto 11)'!L30</f>
        <v>0</v>
      </c>
      <c r="Q153" s="327">
        <f>'Vinkelvej 3, Korinth (konto 11)'!M30</f>
        <v>0</v>
      </c>
      <c r="R153" s="327">
        <f>'Vinkelvej 3, Korinth (konto 11)'!N30</f>
        <v>0</v>
      </c>
      <c r="S153" s="327">
        <f>'Vinkelvej 3, Korinth (konto 11)'!O30</f>
        <v>0</v>
      </c>
      <c r="T153" s="327">
        <f>'Vinkelvej 3, Korinth (konto 11)'!P30</f>
        <v>0</v>
      </c>
      <c r="U153" s="327">
        <f>'Vinkelvej 3, Korinth (konto 11)'!Q30</f>
        <v>0</v>
      </c>
      <c r="V153" s="327">
        <f>'Vinkelvej 3, Korinth (konto 11)'!R30</f>
        <v>0</v>
      </c>
      <c r="W153" s="327">
        <f>'Vinkelvej 3, Korinth (konto 11)'!S30</f>
        <v>0</v>
      </c>
      <c r="X153" s="327">
        <f>'Vinkelvej 3, Korinth (konto 11)'!T30</f>
        <v>0</v>
      </c>
      <c r="Y153" s="327">
        <f>'Vinkelvej 3, Korinth (konto 11)'!U30</f>
        <v>0</v>
      </c>
      <c r="Z153" s="320">
        <f>SUBTOTAL(109,G153:Y153)</f>
        <v>0</v>
      </c>
    </row>
    <row r="154" spans="1:26" ht="15.75">
      <c r="A154" s="49" t="s">
        <v>287</v>
      </c>
      <c r="B154" s="155" t="s">
        <v>28</v>
      </c>
      <c r="C154" s="137" t="s">
        <v>9</v>
      </c>
      <c r="D154" s="134" t="s">
        <v>38</v>
      </c>
      <c r="E154" s="162">
        <v>5600</v>
      </c>
      <c r="F154" s="155" t="s">
        <v>11</v>
      </c>
      <c r="G154" s="326">
        <f>'Vinkelvej 3 (konto 13)'!C30</f>
        <v>0</v>
      </c>
      <c r="H154" s="326">
        <f>'Vinkelvej 3 (konto 13)'!D30</f>
        <v>0</v>
      </c>
      <c r="I154" s="326">
        <f>'Vinkelvej 3 (konto 13)'!E30</f>
        <v>0</v>
      </c>
      <c r="J154" s="326">
        <f>'Vinkelvej 3 (konto 13)'!F30</f>
        <v>0</v>
      </c>
      <c r="K154" s="326">
        <f>'Vinkelvej 3 (konto 13)'!G30</f>
        <v>0</v>
      </c>
      <c r="L154" s="326">
        <f>'Vinkelvej 3 (konto 13)'!H30</f>
        <v>0</v>
      </c>
      <c r="M154" s="326">
        <f>'Vinkelvej 3 (konto 13)'!I30</f>
        <v>0</v>
      </c>
      <c r="N154" s="326">
        <f>'Vinkelvej 3 (konto 13)'!J30</f>
        <v>0</v>
      </c>
      <c r="O154" s="326">
        <f>'Vinkelvej 3 (konto 13)'!K30</f>
        <v>0</v>
      </c>
      <c r="P154" s="326">
        <f>'Vinkelvej 3 (konto 13)'!L30</f>
        <v>0</v>
      </c>
      <c r="Q154" s="326">
        <f>'Vinkelvej 3 (konto 13)'!M30</f>
        <v>0</v>
      </c>
      <c r="R154" s="326">
        <f>'Vinkelvej 3 (konto 13)'!N30</f>
        <v>0</v>
      </c>
      <c r="S154" s="326">
        <f>'Vinkelvej 3 (konto 13)'!O30</f>
        <v>0</v>
      </c>
      <c r="T154" s="326">
        <f>'Vinkelvej 3 (konto 13)'!P30</f>
        <v>0</v>
      </c>
      <c r="U154" s="326">
        <f>'Vinkelvej 3 (konto 13)'!Q30</f>
        <v>0</v>
      </c>
      <c r="V154" s="326">
        <f>'Vinkelvej 3 (konto 13)'!R30</f>
        <v>0</v>
      </c>
      <c r="W154" s="326">
        <f>'Vinkelvej 3 (konto 13)'!S30</f>
        <v>0</v>
      </c>
      <c r="X154" s="326">
        <f>'Vinkelvej 3 (konto 13)'!T30</f>
        <v>0</v>
      </c>
      <c r="Y154" s="326">
        <f>'Vinkelvej 3 (konto 13)'!U30</f>
        <v>0</v>
      </c>
      <c r="Z154" s="320">
        <f>SUBTOTAL(109,G154:Y154)</f>
        <v>0</v>
      </c>
    </row>
    <row r="155" spans="1:26">
      <c r="A155" s="51" t="s">
        <v>288</v>
      </c>
      <c r="B155" s="139" t="s">
        <v>289</v>
      </c>
      <c r="C155" s="137" t="s">
        <v>14</v>
      </c>
      <c r="D155" s="134" t="s">
        <v>25</v>
      </c>
      <c r="E155" s="138">
        <v>5600</v>
      </c>
      <c r="F155" s="139" t="s">
        <v>11</v>
      </c>
      <c r="G155" s="326">
        <f>'Østerbrogade 111'!C30</f>
        <v>0</v>
      </c>
      <c r="H155" s="326">
        <f>'Østerbrogade 111'!D30</f>
        <v>0</v>
      </c>
      <c r="I155" s="326">
        <f>'Østerbrogade 111'!E30</f>
        <v>0</v>
      </c>
      <c r="J155" s="326">
        <f>'Østerbrogade 111'!F30</f>
        <v>0</v>
      </c>
      <c r="K155" s="326">
        <f>'Østerbrogade 111'!G30</f>
        <v>0</v>
      </c>
      <c r="L155" s="326">
        <f>'Østerbrogade 111'!H30</f>
        <v>0</v>
      </c>
      <c r="M155" s="326">
        <f>'Østerbrogade 111'!I30</f>
        <v>0</v>
      </c>
      <c r="N155" s="326">
        <f>'Østerbrogade 111'!J30</f>
        <v>0</v>
      </c>
      <c r="O155" s="326">
        <f>'Østerbrogade 111'!K30</f>
        <v>0</v>
      </c>
      <c r="P155" s="326">
        <f>'Østerbrogade 111'!L30</f>
        <v>0</v>
      </c>
      <c r="Q155" s="326">
        <f>'Østerbrogade 111'!M30</f>
        <v>0</v>
      </c>
      <c r="R155" s="326">
        <f>'Østerbrogade 111'!N30</f>
        <v>0</v>
      </c>
      <c r="S155" s="326">
        <f>'Østerbrogade 111'!O30</f>
        <v>0</v>
      </c>
      <c r="T155" s="326">
        <f>'Østerbrogade 111'!P30</f>
        <v>0</v>
      </c>
      <c r="U155" s="326">
        <f>'Østerbrogade 111'!Q30</f>
        <v>0</v>
      </c>
      <c r="V155" s="326">
        <f>'Østerbrogade 111'!R30</f>
        <v>0</v>
      </c>
      <c r="W155" s="326">
        <f>'Østerbrogade 111'!S30</f>
        <v>0</v>
      </c>
      <c r="X155" s="326">
        <f>'Østerbrogade 111'!T30</f>
        <v>0</v>
      </c>
      <c r="Y155" s="326">
        <f>'Østerbrogade 111'!U30</f>
        <v>0</v>
      </c>
      <c r="Z155" s="320">
        <f>SUBTOTAL(109,G155:Y155)</f>
        <v>0</v>
      </c>
    </row>
    <row r="156" spans="1:26">
      <c r="A156" s="49" t="s">
        <v>290</v>
      </c>
      <c r="B156" s="153" t="s">
        <v>28</v>
      </c>
      <c r="C156" s="153" t="s">
        <v>29</v>
      </c>
      <c r="D156" s="134" t="s">
        <v>38</v>
      </c>
      <c r="E156" s="160">
        <v>5600</v>
      </c>
      <c r="F156" s="153" t="s">
        <v>11</v>
      </c>
      <c r="G156" s="327">
        <f>'Østergade 17 (konto 11)'!C30</f>
        <v>0</v>
      </c>
      <c r="H156" s="327">
        <f>'Østergade 17 (konto 11)'!D30</f>
        <v>0</v>
      </c>
      <c r="I156" s="327">
        <f>'Østergade 17 (konto 11)'!E30</f>
        <v>0</v>
      </c>
      <c r="J156" s="327">
        <f>'Østergade 17 (konto 11)'!F30</f>
        <v>0</v>
      </c>
      <c r="K156" s="327">
        <f>'Østergade 17 (konto 11)'!G30</f>
        <v>0</v>
      </c>
      <c r="L156" s="327">
        <f>'Østergade 17 (konto 11)'!H30</f>
        <v>0</v>
      </c>
      <c r="M156" s="327">
        <f>'Østergade 17 (konto 11)'!I30</f>
        <v>0</v>
      </c>
      <c r="N156" s="327">
        <f>'Østergade 17 (konto 11)'!J30</f>
        <v>0</v>
      </c>
      <c r="O156" s="327">
        <f>'Østergade 17 (konto 11)'!K30</f>
        <v>0</v>
      </c>
      <c r="P156" s="327">
        <f>'Østergade 17 (konto 11)'!L30</f>
        <v>0</v>
      </c>
      <c r="Q156" s="327">
        <f>'Østergade 17 (konto 11)'!M30</f>
        <v>0</v>
      </c>
      <c r="R156" s="327">
        <f>'Østergade 17 (konto 11)'!N30</f>
        <v>0</v>
      </c>
      <c r="S156" s="327">
        <f>'Østergade 17 (konto 11)'!O30</f>
        <v>0</v>
      </c>
      <c r="T156" s="327">
        <f>'Østergade 17 (konto 11)'!P30</f>
        <v>0</v>
      </c>
      <c r="U156" s="327">
        <f>'Østergade 17 (konto 11)'!Q30</f>
        <v>0</v>
      </c>
      <c r="V156" s="327">
        <f>'Østergade 17 (konto 11)'!R30</f>
        <v>0</v>
      </c>
      <c r="W156" s="327">
        <f>'Østergade 17 (konto 11)'!S30</f>
        <v>0</v>
      </c>
      <c r="X156" s="327">
        <f>'Østergade 17 (konto 11)'!T30</f>
        <v>0</v>
      </c>
      <c r="Y156" s="327">
        <f>'Østergade 17 (konto 11)'!U30</f>
        <v>0</v>
      </c>
      <c r="Z156" s="320">
        <f>SUBTOTAL(109,G156:Y156)</f>
        <v>0</v>
      </c>
    </row>
    <row r="157" spans="1:26" ht="15.75">
      <c r="A157" s="49" t="s">
        <v>290</v>
      </c>
      <c r="B157" s="158" t="s">
        <v>28</v>
      </c>
      <c r="C157" s="137" t="s">
        <v>9</v>
      </c>
      <c r="D157" s="134" t="s">
        <v>10</v>
      </c>
      <c r="E157" s="164">
        <v>5600</v>
      </c>
      <c r="F157" s="158" t="s">
        <v>11</v>
      </c>
      <c r="G157" s="326">
        <f>'Østergade 17 (Konto 13)'!C30</f>
        <v>0</v>
      </c>
      <c r="H157" s="326">
        <f>'Østergade 17 (Konto 13)'!D30</f>
        <v>0</v>
      </c>
      <c r="I157" s="326">
        <f>'Østergade 17 (Konto 13)'!E30</f>
        <v>0</v>
      </c>
      <c r="J157" s="326">
        <f>'Østergade 17 (Konto 13)'!F30</f>
        <v>0</v>
      </c>
      <c r="K157" s="326">
        <f>'Østergade 17 (Konto 13)'!G30</f>
        <v>0</v>
      </c>
      <c r="L157" s="326">
        <f>'Østergade 17 (Konto 13)'!H30</f>
        <v>0</v>
      </c>
      <c r="M157" s="326">
        <f>'Østergade 17 (Konto 13)'!I30</f>
        <v>0</v>
      </c>
      <c r="N157" s="326">
        <f>'Østergade 17 (Konto 13)'!J30</f>
        <v>0</v>
      </c>
      <c r="O157" s="326">
        <f>'Østergade 17 (Konto 13)'!K30</f>
        <v>0</v>
      </c>
      <c r="P157" s="326">
        <f>'Østergade 17 (Konto 13)'!L30</f>
        <v>0</v>
      </c>
      <c r="Q157" s="326">
        <f>'Østergade 17 (Konto 13)'!M30</f>
        <v>0</v>
      </c>
      <c r="R157" s="326">
        <f>'Østergade 17 (Konto 13)'!N30</f>
        <v>0</v>
      </c>
      <c r="S157" s="326">
        <f>'Østergade 17 (Konto 13)'!O30</f>
        <v>0</v>
      </c>
      <c r="T157" s="326">
        <f>'Østergade 17 (Konto 13)'!P30</f>
        <v>0</v>
      </c>
      <c r="U157" s="326">
        <f>'Østergade 17 (Konto 13)'!Q30</f>
        <v>0</v>
      </c>
      <c r="V157" s="326">
        <f>'Østergade 17 (Konto 13)'!R30</f>
        <v>0</v>
      </c>
      <c r="W157" s="326">
        <f>'Østergade 17 (Konto 13)'!S30</f>
        <v>0</v>
      </c>
      <c r="X157" s="326">
        <f>'Østergade 17 (Konto 13)'!T30</f>
        <v>0</v>
      </c>
      <c r="Y157" s="326">
        <f>'Østergade 17 (Konto 13)'!U30</f>
        <v>0</v>
      </c>
      <c r="Z157" s="320">
        <f>SUBTOTAL(109,G157:Y157)</f>
        <v>0</v>
      </c>
    </row>
    <row r="158" spans="1:26" ht="15.75">
      <c r="A158" s="193" t="s">
        <v>291</v>
      </c>
      <c r="B158" s="282" t="s">
        <v>292</v>
      </c>
      <c r="C158" s="137"/>
      <c r="D158" s="134" t="s">
        <v>38</v>
      </c>
      <c r="E158" s="164">
        <v>5600</v>
      </c>
      <c r="F158" s="158" t="s">
        <v>11</v>
      </c>
      <c r="G158" s="326">
        <f>'Østergade 45'!C30</f>
        <v>0</v>
      </c>
      <c r="H158" s="326">
        <f>'Østergade 45'!D30</f>
        <v>0</v>
      </c>
      <c r="I158" s="326">
        <f>'Østergade 45'!E30</f>
        <v>0</v>
      </c>
      <c r="J158" s="326">
        <f>'Østergade 45'!F30</f>
        <v>0</v>
      </c>
      <c r="K158" s="326">
        <f>'Østergade 45'!G30</f>
        <v>0</v>
      </c>
      <c r="L158" s="326">
        <f>'Østergade 45'!H30</f>
        <v>0</v>
      </c>
      <c r="M158" s="326">
        <f>'Østergade 45'!I30</f>
        <v>0</v>
      </c>
      <c r="N158" s="326">
        <f>'Østergade 45'!J30</f>
        <v>0</v>
      </c>
      <c r="O158" s="326">
        <f>'Østergade 45'!K30</f>
        <v>0</v>
      </c>
      <c r="P158" s="326">
        <f>'Østergade 45'!L30</f>
        <v>0</v>
      </c>
      <c r="Q158" s="326">
        <f>'Østergade 45'!M30</f>
        <v>0</v>
      </c>
      <c r="R158" s="326">
        <f>'Østergade 45'!N30</f>
        <v>0</v>
      </c>
      <c r="S158" s="326">
        <f>'Østergade 45'!O30</f>
        <v>0</v>
      </c>
      <c r="T158" s="326">
        <f>'Østergade 45'!P30</f>
        <v>0</v>
      </c>
      <c r="U158" s="326">
        <f>'Østergade 45'!Q30</f>
        <v>0</v>
      </c>
      <c r="V158" s="326">
        <f>'Østergade 45'!R30</f>
        <v>0</v>
      </c>
      <c r="W158" s="326">
        <f>'Østergade 45'!S30</f>
        <v>0</v>
      </c>
      <c r="X158" s="326">
        <f>'Østergade 45'!T30</f>
        <v>0</v>
      </c>
      <c r="Y158" s="326">
        <f>'Østergade 45'!U30</f>
        <v>0</v>
      </c>
      <c r="Z158" s="320">
        <f>SUBTOTAL(109,G158:Y158)</f>
        <v>0</v>
      </c>
    </row>
    <row r="159" spans="1:26">
      <c r="A159" s="49" t="s">
        <v>293</v>
      </c>
      <c r="B159" s="153" t="s">
        <v>28</v>
      </c>
      <c r="C159" s="153" t="s">
        <v>29</v>
      </c>
      <c r="D159" s="134" t="s">
        <v>10</v>
      </c>
      <c r="E159" s="160">
        <v>5600</v>
      </c>
      <c r="F159" s="153" t="s">
        <v>11</v>
      </c>
      <c r="G159" s="327">
        <f>'Østergade 45 a-d (konto 11)'!C30</f>
        <v>0</v>
      </c>
      <c r="H159" s="327">
        <f>'Østergade 45 a-d (konto 11)'!D30</f>
        <v>0</v>
      </c>
      <c r="I159" s="327">
        <f>'Østergade 45 a-d (konto 11)'!E30</f>
        <v>0</v>
      </c>
      <c r="J159" s="327">
        <f>'Østergade 45 a-d (konto 11)'!F30</f>
        <v>0</v>
      </c>
      <c r="K159" s="327">
        <f>'Østergade 45 a-d (konto 11)'!G30</f>
        <v>0</v>
      </c>
      <c r="L159" s="327">
        <f>'Østergade 45 a-d (konto 11)'!H30</f>
        <v>0</v>
      </c>
      <c r="M159" s="327">
        <f>'Østergade 45 a-d (konto 11)'!I30</f>
        <v>0</v>
      </c>
      <c r="N159" s="327">
        <f>'Østergade 45 a-d (konto 11)'!J30</f>
        <v>0</v>
      </c>
      <c r="O159" s="327">
        <f>'Østergade 45 a-d (konto 11)'!K30</f>
        <v>0</v>
      </c>
      <c r="P159" s="327">
        <f>'Østergade 45 a-d (konto 11)'!L30</f>
        <v>0</v>
      </c>
      <c r="Q159" s="327">
        <f>'Østergade 45 a-d (konto 11)'!M30</f>
        <v>0</v>
      </c>
      <c r="R159" s="327">
        <f>'Østergade 45 a-d (konto 11)'!N30</f>
        <v>0</v>
      </c>
      <c r="S159" s="327">
        <f>'Østergade 45 a-d (konto 11)'!O30</f>
        <v>0</v>
      </c>
      <c r="T159" s="327">
        <f>'Østergade 45 a-d (konto 11)'!P30</f>
        <v>0</v>
      </c>
      <c r="U159" s="327">
        <f>'Østergade 45 a-d (konto 11)'!Q30</f>
        <v>0</v>
      </c>
      <c r="V159" s="327">
        <f>'Østergade 45 a-d (konto 11)'!R30</f>
        <v>0</v>
      </c>
      <c r="W159" s="327">
        <f>'Østergade 45 a-d (konto 11)'!S30</f>
        <v>0</v>
      </c>
      <c r="X159" s="327">
        <f>'Østergade 45 a-d (konto 11)'!T30</f>
        <v>0</v>
      </c>
      <c r="Y159" s="327">
        <f>'Østergade 45 a-d (konto 11)'!U30</f>
        <v>0</v>
      </c>
      <c r="Z159" s="320">
        <f>SUBTOTAL(109,G159:Y159)</f>
        <v>0</v>
      </c>
    </row>
    <row r="160" spans="1:26" ht="15.75">
      <c r="A160" s="49" t="s">
        <v>293</v>
      </c>
      <c r="B160" s="310" t="s">
        <v>28</v>
      </c>
      <c r="C160" s="137" t="s">
        <v>9</v>
      </c>
      <c r="D160" s="134" t="s">
        <v>38</v>
      </c>
      <c r="E160" s="162">
        <v>5600</v>
      </c>
      <c r="F160" s="155" t="s">
        <v>11</v>
      </c>
      <c r="G160" s="326">
        <f>'Østergade 45 a-d (Konto 13)'!C30</f>
        <v>0</v>
      </c>
      <c r="H160" s="326">
        <f>'Østergade 45 a-d (Konto 13)'!D30</f>
        <v>0</v>
      </c>
      <c r="I160" s="326">
        <f>'Østergade 45 a-d (Konto 13)'!E30</f>
        <v>0</v>
      </c>
      <c r="J160" s="326">
        <f>'Østergade 45 a-d (Konto 13)'!F30</f>
        <v>0</v>
      </c>
      <c r="K160" s="326">
        <f>'Østergade 45 a-d (Konto 13)'!G30</f>
        <v>0</v>
      </c>
      <c r="L160" s="326">
        <f>'Østergade 45 a-d (Konto 13)'!H30</f>
        <v>0</v>
      </c>
      <c r="M160" s="326">
        <f>'Østergade 45 a-d (Konto 13)'!I30</f>
        <v>0</v>
      </c>
      <c r="N160" s="326">
        <f>'Østergade 45 a-d (Konto 13)'!J30</f>
        <v>0</v>
      </c>
      <c r="O160" s="326">
        <f>'Østergade 45 a-d (Konto 13)'!K30</f>
        <v>0</v>
      </c>
      <c r="P160" s="326">
        <f>'Østergade 45 a-d (Konto 13)'!L30</f>
        <v>0</v>
      </c>
      <c r="Q160" s="326">
        <f>'Østergade 45 a-d (Konto 13)'!M30</f>
        <v>0</v>
      </c>
      <c r="R160" s="326">
        <f>'Østergade 45 a-d (Konto 13)'!N30</f>
        <v>0</v>
      </c>
      <c r="S160" s="326">
        <f>'Østergade 45 a-d (Konto 13)'!O30</f>
        <v>0</v>
      </c>
      <c r="T160" s="326">
        <f>'Østergade 45 a-d (Konto 13)'!P30</f>
        <v>0</v>
      </c>
      <c r="U160" s="326">
        <f>'Østergade 45 a-d (Konto 13)'!Q30</f>
        <v>0</v>
      </c>
      <c r="V160" s="326">
        <f>'Østergade 45 a-d (Konto 13)'!R30</f>
        <v>0</v>
      </c>
      <c r="W160" s="326">
        <f>'Østergade 45 a-d (Konto 13)'!S30</f>
        <v>0</v>
      </c>
      <c r="X160" s="326">
        <f>'Østergade 45 a-d (Konto 13)'!T30</f>
        <v>0</v>
      </c>
      <c r="Y160" s="326">
        <f>'Østergade 45 a-d (Konto 13)'!U30</f>
        <v>0</v>
      </c>
      <c r="Z160" s="320">
        <f>SUBTOTAL(109,G160:Y160)</f>
        <v>0</v>
      </c>
    </row>
    <row r="161" spans="1:26">
      <c r="A161" s="49" t="s">
        <v>294</v>
      </c>
      <c r="B161" s="159" t="s">
        <v>295</v>
      </c>
      <c r="C161" s="153" t="s">
        <v>9</v>
      </c>
      <c r="D161" s="134" t="s">
        <v>10</v>
      </c>
      <c r="E161" s="160">
        <v>5600</v>
      </c>
      <c r="F161" s="153" t="s">
        <v>11</v>
      </c>
      <c r="G161" s="327">
        <f>'Østergyden 45 a'!C30</f>
        <v>0</v>
      </c>
      <c r="H161" s="327">
        <f>'Østergyden 45 a'!D30</f>
        <v>0</v>
      </c>
      <c r="I161" s="327">
        <f>'Østergyden 45 a'!E30</f>
        <v>0</v>
      </c>
      <c r="J161" s="327">
        <f>'Østergyden 45 a'!F30</f>
        <v>0</v>
      </c>
      <c r="K161" s="327">
        <f>'Østergyden 45 a'!G30</f>
        <v>0</v>
      </c>
      <c r="L161" s="327">
        <f>'Østergyden 45 a'!H30</f>
        <v>0</v>
      </c>
      <c r="M161" s="327">
        <f>'Østergyden 45 a'!I30</f>
        <v>0</v>
      </c>
      <c r="N161" s="327">
        <f>'Østergyden 45 a'!J30</f>
        <v>0</v>
      </c>
      <c r="O161" s="327">
        <f>'Østergyden 45 a'!K30</f>
        <v>0</v>
      </c>
      <c r="P161" s="327">
        <f>'Østergyden 45 a'!L30</f>
        <v>0</v>
      </c>
      <c r="Q161" s="327">
        <f>'Østergyden 45 a'!M30</f>
        <v>0</v>
      </c>
      <c r="R161" s="327">
        <f>'Østergyden 45 a'!N30</f>
        <v>0</v>
      </c>
      <c r="S161" s="327">
        <f>'Østergyden 45 a'!O30</f>
        <v>0</v>
      </c>
      <c r="T161" s="327">
        <f>'Østergyden 45 a'!P30</f>
        <v>0</v>
      </c>
      <c r="U161" s="327">
        <f>'Østergyden 45 a'!Q30</f>
        <v>0</v>
      </c>
      <c r="V161" s="327">
        <f>'Østergyden 45 a'!R30</f>
        <v>0</v>
      </c>
      <c r="W161" s="327">
        <f>'Østergyden 45 a'!S30</f>
        <v>0</v>
      </c>
      <c r="X161" s="327">
        <f>'Østergyden 45 a'!T30</f>
        <v>0</v>
      </c>
      <c r="Y161" s="327">
        <f>'Østergyden 45 a'!U30</f>
        <v>0</v>
      </c>
      <c r="Z161" s="320">
        <f>SUBTOTAL(109,G161:Y161)</f>
        <v>0</v>
      </c>
    </row>
    <row r="162" spans="1:26">
      <c r="A162" s="48" t="s">
        <v>296</v>
      </c>
      <c r="B162" s="137" t="s">
        <v>297</v>
      </c>
      <c r="C162" s="515" t="s">
        <v>61</v>
      </c>
      <c r="D162" s="134" t="s">
        <v>25</v>
      </c>
      <c r="E162" s="163">
        <v>5672</v>
      </c>
      <c r="F162" s="156" t="s">
        <v>54</v>
      </c>
      <c r="G162" s="328">
        <f>'Østerågade 40'!C30</f>
        <v>0</v>
      </c>
      <c r="H162" s="328">
        <f>'Østerågade 40'!D30</f>
        <v>0</v>
      </c>
      <c r="I162" s="328">
        <f>'Østerågade 40'!E30</f>
        <v>0</v>
      </c>
      <c r="J162" s="328">
        <f>'Østerågade 40'!F30</f>
        <v>0</v>
      </c>
      <c r="K162" s="328">
        <f>'Østerågade 40'!G30</f>
        <v>0</v>
      </c>
      <c r="L162" s="328">
        <f>'Østerågade 40'!H30</f>
        <v>0</v>
      </c>
      <c r="M162" s="328">
        <f>'Østerågade 40'!I30</f>
        <v>0</v>
      </c>
      <c r="N162" s="328">
        <f>'Østerågade 40'!J30</f>
        <v>0</v>
      </c>
      <c r="O162" s="328">
        <f>'Østerågade 40'!K30</f>
        <v>0</v>
      </c>
      <c r="P162" s="328">
        <f>'Østerågade 40'!L30</f>
        <v>0</v>
      </c>
      <c r="Q162" s="328">
        <f>'Østerågade 40'!M30</f>
        <v>0</v>
      </c>
      <c r="R162" s="328">
        <f>'Østerågade 40'!N30</f>
        <v>0</v>
      </c>
      <c r="S162" s="328">
        <f>'Østerågade 40'!O30</f>
        <v>0</v>
      </c>
      <c r="T162" s="328">
        <f>'Østerågade 40'!P30</f>
        <v>0</v>
      </c>
      <c r="U162" s="328">
        <f>'Østerågade 40'!Q30</f>
        <v>0</v>
      </c>
      <c r="V162" s="328">
        <f>'Østerågade 40'!R30</f>
        <v>0</v>
      </c>
      <c r="W162" s="328">
        <f>'Østerågade 40'!S30</f>
        <v>0</v>
      </c>
      <c r="X162" s="328">
        <f>'Østerågade 40'!T30</f>
        <v>0</v>
      </c>
      <c r="Y162" s="328">
        <f>'Østerågade 40'!U30</f>
        <v>0</v>
      </c>
      <c r="Z162" s="320">
        <f>SUBTOTAL(109,G162:Y162)</f>
        <v>0</v>
      </c>
    </row>
    <row r="163" spans="1:26">
      <c r="A163" s="48" t="s">
        <v>298</v>
      </c>
      <c r="B163" s="195" t="s">
        <v>299</v>
      </c>
      <c r="C163" s="189" t="s">
        <v>101</v>
      </c>
      <c r="D163" s="134" t="s">
        <v>15</v>
      </c>
      <c r="E163" s="138">
        <v>5750</v>
      </c>
      <c r="F163" s="139" t="s">
        <v>20</v>
      </c>
      <c r="G163" s="326">
        <f>'Østre Ringvej 2'!C90</f>
        <v>130205</v>
      </c>
      <c r="H163" s="326">
        <f>'Østre Ringvej 2'!D90</f>
        <v>50415</v>
      </c>
      <c r="I163" s="326">
        <f>'Østre Ringvej 2'!E90</f>
        <v>309610</v>
      </c>
      <c r="J163" s="326">
        <f>'Østre Ringvej 2'!F90</f>
        <v>2392300</v>
      </c>
      <c r="K163" s="326">
        <f>'Østre Ringvej 2'!G90</f>
        <v>961950</v>
      </c>
      <c r="L163" s="326">
        <f>'Østre Ringvej 2'!H90</f>
        <v>1611725</v>
      </c>
      <c r="M163" s="326">
        <f>'Østre Ringvej 2'!I90</f>
        <v>123118</v>
      </c>
      <c r="N163" s="326">
        <f>'Østre Ringvej 2'!J90</f>
        <v>1611725</v>
      </c>
      <c r="O163" s="326">
        <f>'Østre Ringvej 2'!K90</f>
        <v>0</v>
      </c>
      <c r="P163" s="326">
        <f>'Østre Ringvej 2'!L90</f>
        <v>1611725</v>
      </c>
      <c r="Q163" s="326">
        <f>'Østre Ringvej 2'!M90</f>
        <v>0</v>
      </c>
      <c r="R163" s="326">
        <f>'Østre Ringvej 2'!N90</f>
        <v>0</v>
      </c>
      <c r="S163" s="326">
        <f>'Østre Ringvej 2'!O90</f>
        <v>0</v>
      </c>
      <c r="T163" s="326">
        <f>'Østre Ringvej 2'!P90</f>
        <v>0</v>
      </c>
      <c r="U163" s="326">
        <f>'Østre Ringvej 2'!Q90</f>
        <v>0</v>
      </c>
      <c r="V163" s="326">
        <f>'Østre Ringvej 2'!R90</f>
        <v>0</v>
      </c>
      <c r="W163" s="326">
        <f>'Østre Ringvej 2'!S90</f>
        <v>1390800</v>
      </c>
      <c r="X163" s="326">
        <f>'Østre Ringvej 2'!T90</f>
        <v>0</v>
      </c>
      <c r="Y163" s="326">
        <f>'Østre Ringvej 2'!U90</f>
        <v>0</v>
      </c>
      <c r="Z163" s="320">
        <f>SUBTOTAL(109,G163:Y163)</f>
        <v>10193573</v>
      </c>
    </row>
    <row r="164" spans="1:26">
      <c r="A164" s="193" t="s">
        <v>300</v>
      </c>
      <c r="B164" s="196" t="s">
        <v>301</v>
      </c>
      <c r="C164" s="134"/>
      <c r="D164" s="134" t="s">
        <v>38</v>
      </c>
      <c r="E164" s="138">
        <v>5750</v>
      </c>
      <c r="F164" s="139" t="s">
        <v>20</v>
      </c>
      <c r="G164" s="326">
        <f>'Østre Ringvej 33D'!C30</f>
        <v>0</v>
      </c>
      <c r="H164" s="326">
        <f>'Østre Ringvej 33D'!D30</f>
        <v>0</v>
      </c>
      <c r="I164" s="326">
        <f>'Østre Ringvej 33D'!E30</f>
        <v>0</v>
      </c>
      <c r="J164" s="326">
        <f>'Østre Ringvej 33D'!F30</f>
        <v>0</v>
      </c>
      <c r="K164" s="326">
        <f>'Østre Ringvej 33D'!G30</f>
        <v>0</v>
      </c>
      <c r="L164" s="326">
        <f>'Østre Ringvej 33D'!H30</f>
        <v>0</v>
      </c>
      <c r="M164" s="326">
        <f>'Østre Ringvej 33D'!I30</f>
        <v>0</v>
      </c>
      <c r="N164" s="326">
        <f>'Østre Ringvej 33D'!J30</f>
        <v>0</v>
      </c>
      <c r="O164" s="326">
        <f>'Østre Ringvej 33D'!K30</f>
        <v>0</v>
      </c>
      <c r="P164" s="326">
        <f>'Østre Ringvej 33D'!L30</f>
        <v>0</v>
      </c>
      <c r="Q164" s="326">
        <f>'Østre Ringvej 33D'!M30</f>
        <v>0</v>
      </c>
      <c r="R164" s="326">
        <f>'Østre Ringvej 33D'!N30</f>
        <v>0</v>
      </c>
      <c r="S164" s="326">
        <f>'Østre Ringvej 33D'!O30</f>
        <v>0</v>
      </c>
      <c r="T164" s="326">
        <f>'Østre Ringvej 33D'!P30</f>
        <v>0</v>
      </c>
      <c r="U164" s="326">
        <f>'Østre Ringvej 33D'!Q30</f>
        <v>0</v>
      </c>
      <c r="V164" s="326">
        <f>'Østre Ringvej 33D'!R30</f>
        <v>0</v>
      </c>
      <c r="W164" s="326">
        <f>'Østre Ringvej 33D'!S30</f>
        <v>0</v>
      </c>
      <c r="X164" s="326">
        <f>'Østre Ringvej 33D'!T30</f>
        <v>0</v>
      </c>
      <c r="Y164" s="326">
        <f>'Østre Ringvej 33D'!U30</f>
        <v>0</v>
      </c>
      <c r="Z164" s="320">
        <f>SUBTOTAL(109,G164:Y164)</f>
        <v>0</v>
      </c>
    </row>
    <row r="165" spans="1:26">
      <c r="A165" s="193" t="s">
        <v>302</v>
      </c>
      <c r="B165" s="198" t="s">
        <v>303</v>
      </c>
      <c r="C165" s="137" t="s">
        <v>90</v>
      </c>
      <c r="D165" s="134" t="s">
        <v>38</v>
      </c>
      <c r="E165" s="138">
        <v>5750</v>
      </c>
      <c r="F165" s="139" t="s">
        <v>20</v>
      </c>
      <c r="G165" s="326">
        <f>'Østre Ringvej 9'!C30</f>
        <v>0</v>
      </c>
      <c r="H165" s="326">
        <f>'Østre Ringvej 9'!D30</f>
        <v>0</v>
      </c>
      <c r="I165" s="326">
        <f>'Østre Ringvej 9'!E30</f>
        <v>0</v>
      </c>
      <c r="J165" s="326">
        <f>'Østre Ringvej 9'!F30</f>
        <v>0</v>
      </c>
      <c r="K165" s="326">
        <f>'Østre Ringvej 9'!G30</f>
        <v>0</v>
      </c>
      <c r="L165" s="326">
        <f>'Østre Ringvej 9'!H30</f>
        <v>0</v>
      </c>
      <c r="M165" s="326">
        <f>'Østre Ringvej 9'!I30</f>
        <v>0</v>
      </c>
      <c r="N165" s="326">
        <f>'Østre Ringvej 9'!J30</f>
        <v>0</v>
      </c>
      <c r="O165" s="326">
        <f>'Østre Ringvej 9'!K30</f>
        <v>0</v>
      </c>
      <c r="P165" s="326">
        <f>'Østre Ringvej 9'!L30</f>
        <v>0</v>
      </c>
      <c r="Q165" s="326">
        <f>'Østre Ringvej 9'!M30</f>
        <v>0</v>
      </c>
      <c r="R165" s="326">
        <f>'Østre Ringvej 9'!N30</f>
        <v>0</v>
      </c>
      <c r="S165" s="326">
        <f>'Østre Ringvej 9'!O30</f>
        <v>0</v>
      </c>
      <c r="T165" s="326">
        <f>'Østre Ringvej 9'!P30</f>
        <v>0</v>
      </c>
      <c r="U165" s="326">
        <f>'Østre Ringvej 9'!Q30</f>
        <v>0</v>
      </c>
      <c r="V165" s="326">
        <f>'Østre Ringvej 9'!R30</f>
        <v>0</v>
      </c>
      <c r="W165" s="326">
        <f>'Østre Ringvej 9'!S30</f>
        <v>0</v>
      </c>
      <c r="X165" s="326">
        <f>'Østre Ringvej 9'!T30</f>
        <v>0</v>
      </c>
      <c r="Y165" s="326">
        <f>'Østre Ringvej 9'!U30</f>
        <v>0</v>
      </c>
      <c r="Z165" s="320">
        <f>SUBTOTAL(109,G165:Y165)</f>
        <v>0</v>
      </c>
    </row>
    <row r="166" spans="1:26">
      <c r="A166" s="48" t="s">
        <v>304</v>
      </c>
      <c r="B166" s="197" t="s">
        <v>305</v>
      </c>
      <c r="C166" s="137" t="s">
        <v>14</v>
      </c>
      <c r="D166" s="134" t="s">
        <v>15</v>
      </c>
      <c r="E166" s="138">
        <v>5863</v>
      </c>
      <c r="F166" s="139" t="s">
        <v>218</v>
      </c>
      <c r="G166" s="326">
        <f>'Ådalen 4'!C70</f>
        <v>0</v>
      </c>
      <c r="H166" s="326">
        <f>'Ådalen 4'!D70</f>
        <v>0</v>
      </c>
      <c r="I166" s="326">
        <f>'Ådalen 4'!E70</f>
        <v>135600</v>
      </c>
      <c r="J166" s="326">
        <f>'Ådalen 4'!F70</f>
        <v>119800</v>
      </c>
      <c r="K166" s="326">
        <f>'Ådalen 4'!G70</f>
        <v>242700</v>
      </c>
      <c r="L166" s="326">
        <f>'Ådalen 4'!H70</f>
        <v>72200</v>
      </c>
      <c r="M166" s="326">
        <f>'Ådalen 4'!I70</f>
        <v>156300</v>
      </c>
      <c r="N166" s="326">
        <f>'Ådalen 4'!J70</f>
        <v>129000</v>
      </c>
      <c r="O166" s="326">
        <f>'Ådalen 4'!K70</f>
        <v>145500</v>
      </c>
      <c r="P166" s="326">
        <f>'Ådalen 4'!L70</f>
        <v>17000</v>
      </c>
      <c r="Q166" s="326">
        <f>'Ådalen 4'!M70</f>
        <v>564200</v>
      </c>
      <c r="R166" s="326">
        <f>'Ådalen 4'!N70</f>
        <v>122950</v>
      </c>
      <c r="S166" s="326">
        <f>'Ådalen 4'!O70</f>
        <v>71400</v>
      </c>
      <c r="T166" s="326">
        <f>'Ådalen 4'!P70</f>
        <v>70700</v>
      </c>
      <c r="U166" s="326">
        <f>'Ådalen 4'!Q70</f>
        <v>29800</v>
      </c>
      <c r="V166" s="326">
        <f>'Ådalen 4'!R70</f>
        <v>61100</v>
      </c>
      <c r="W166" s="326">
        <f>'Ådalen 4'!S70</f>
        <v>132500</v>
      </c>
      <c r="X166" s="326">
        <f>'Ådalen 4'!T70</f>
        <v>57000</v>
      </c>
      <c r="Y166" s="326">
        <f>'Ådalen 4'!U70</f>
        <v>1017700</v>
      </c>
      <c r="Z166" s="320">
        <f>SUBTOTAL(109,G166:Y166)</f>
        <v>3145450</v>
      </c>
    </row>
    <row r="167" spans="1:26">
      <c r="A167" s="193" t="s">
        <v>306</v>
      </c>
      <c r="B167" s="198" t="s">
        <v>307</v>
      </c>
      <c r="C167" s="137" t="s">
        <v>90</v>
      </c>
      <c r="D167" s="134" t="s">
        <v>38</v>
      </c>
      <c r="E167" s="138">
        <v>5672</v>
      </c>
      <c r="F167" s="139" t="s">
        <v>54</v>
      </c>
      <c r="G167" s="326">
        <f>'Åløkkevej 4'!C30</f>
        <v>0</v>
      </c>
      <c r="H167" s="326">
        <f>'Åløkkevej 4'!D30</f>
        <v>0</v>
      </c>
      <c r="I167" s="326">
        <f>'Åløkkevej 4'!E30</f>
        <v>0</v>
      </c>
      <c r="J167" s="326">
        <f>'Åløkkevej 4'!F30</f>
        <v>0</v>
      </c>
      <c r="K167" s="326">
        <f>'Åløkkevej 4'!G30</f>
        <v>0</v>
      </c>
      <c r="L167" s="326">
        <f>'Åløkkevej 4'!H30</f>
        <v>0</v>
      </c>
      <c r="M167" s="326">
        <f>'Åløkkevej 4'!I30</f>
        <v>0</v>
      </c>
      <c r="N167" s="326">
        <f>'Åløkkevej 4'!J30</f>
        <v>0</v>
      </c>
      <c r="O167" s="326">
        <f>'Åløkkevej 4'!K30</f>
        <v>0</v>
      </c>
      <c r="P167" s="326">
        <f>'Åløkkevej 4'!L30</f>
        <v>0</v>
      </c>
      <c r="Q167" s="326">
        <f>'Åløkkevej 4'!M30</f>
        <v>0</v>
      </c>
      <c r="R167" s="326">
        <f>'Åløkkevej 4'!N30</f>
        <v>0</v>
      </c>
      <c r="S167" s="326">
        <f>'Åløkkevej 4'!O30</f>
        <v>0</v>
      </c>
      <c r="T167" s="326">
        <f>'Åløkkevej 4'!P30</f>
        <v>0</v>
      </c>
      <c r="U167" s="326">
        <f>'Åløkkevej 4'!Q30</f>
        <v>0</v>
      </c>
      <c r="V167" s="326">
        <f>'Åløkkevej 4'!R30</f>
        <v>0</v>
      </c>
      <c r="W167" s="326">
        <f>'Åløkkevej 4'!S30</f>
        <v>0</v>
      </c>
      <c r="X167" s="326">
        <f>'Åløkkevej 4'!T30</f>
        <v>0</v>
      </c>
      <c r="Y167" s="326">
        <f>'Åløkkevej 4'!U30</f>
        <v>0</v>
      </c>
      <c r="Z167" s="320">
        <f>SUBTOTAL(109,G167:Y167)</f>
        <v>0</v>
      </c>
    </row>
    <row r="168" spans="1:26" ht="15.75" thickBot="1">
      <c r="A168" s="133"/>
      <c r="B168" s="129"/>
      <c r="C168" s="26"/>
      <c r="D168" s="26"/>
      <c r="E168" s="130"/>
      <c r="F168" s="129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320">
        <f>SUBTOTAL(109,G168:Y168)</f>
        <v>0</v>
      </c>
    </row>
    <row r="169" spans="1:26" ht="15.75" thickBot="1">
      <c r="A169" s="132"/>
      <c r="B169" s="27"/>
      <c r="C169" s="27"/>
      <c r="D169" s="27"/>
      <c r="E169" s="27"/>
      <c r="F169" s="28" t="s">
        <v>308</v>
      </c>
      <c r="G169" s="29" t="e">
        <f ca="1">SUM(G2:G168)</f>
        <v>#REF!</v>
      </c>
      <c r="H169" s="29" t="e">
        <f ca="1">SUBTOTAL(109,H2:H168)</f>
        <v>#REF!</v>
      </c>
      <c r="I169" s="29" t="e">
        <f t="shared" ref="H169:Y169" ca="1" si="0">SUBTOTAL(109,I2:I168)</f>
        <v>#REF!</v>
      </c>
      <c r="J169" s="29" t="e">
        <f t="shared" ca="1" si="0"/>
        <v>#REF!</v>
      </c>
      <c r="K169" s="29" t="e">
        <f t="shared" ca="1" si="0"/>
        <v>#REF!</v>
      </c>
      <c r="L169" s="29" t="e">
        <f t="shared" ca="1" si="0"/>
        <v>#REF!</v>
      </c>
      <c r="M169" s="29" t="e">
        <f t="shared" ca="1" si="0"/>
        <v>#REF!</v>
      </c>
      <c r="N169" s="29" t="e">
        <f t="shared" ca="1" si="0"/>
        <v>#REF!</v>
      </c>
      <c r="O169" s="29" t="e">
        <f t="shared" ca="1" si="0"/>
        <v>#REF!</v>
      </c>
      <c r="P169" s="29" t="e">
        <f t="shared" ca="1" si="0"/>
        <v>#REF!</v>
      </c>
      <c r="Q169" s="29" t="e">
        <f t="shared" ca="1" si="0"/>
        <v>#REF!</v>
      </c>
      <c r="R169" s="29" t="e">
        <f t="shared" ca="1" si="0"/>
        <v>#REF!</v>
      </c>
      <c r="S169" s="29" t="e">
        <f t="shared" ca="1" si="0"/>
        <v>#REF!</v>
      </c>
      <c r="T169" s="29" t="e">
        <f t="shared" ca="1" si="0"/>
        <v>#REF!</v>
      </c>
      <c r="U169" s="29" t="e">
        <f t="shared" ca="1" si="0"/>
        <v>#REF!</v>
      </c>
      <c r="V169" s="29" t="e">
        <f t="shared" ca="1" si="0"/>
        <v>#REF!</v>
      </c>
      <c r="W169" s="29" t="e">
        <f t="shared" ca="1" si="0"/>
        <v>#REF!</v>
      </c>
      <c r="X169" s="29" t="e">
        <f t="shared" ca="1" si="0"/>
        <v>#REF!</v>
      </c>
      <c r="Y169" s="29" t="e">
        <f t="shared" ca="1" si="0"/>
        <v>#REF!</v>
      </c>
      <c r="Z169" s="321" t="e">
        <f ca="1">SUM(G169:Y169)</f>
        <v>#REF!</v>
      </c>
    </row>
  </sheetData>
  <sheetProtection selectLockedCells="1" selectUnlockedCells="1"/>
  <autoFilter ref="A1:Z168" xr:uid="{71897403-D658-47C2-9F1F-B121B3F766F9}">
    <sortState xmlns:xlrd2="http://schemas.microsoft.com/office/spreadsheetml/2017/richdata2" ref="A2:Z168">
      <sortCondition ref="A1:A168"/>
    </sortState>
  </autoFilter>
  <phoneticPr fontId="14" type="noConversion"/>
  <hyperlinks>
    <hyperlink ref="A22" location="'Bryggergården 2&amp;6 '!A1" display="Bryggergården 2+6      SOLGT" xr:uid="{277C9D37-3C70-4A1C-836D-0AD3395DA4D6}"/>
    <hyperlink ref="A42" location="'Floravej 15'!A1" display="Floravej 15" xr:uid="{6622D87A-B207-40A5-9CFF-3F89CA4CF164}"/>
    <hyperlink ref="A43" location="'Floravej 17'!A1" display="Floravej 17" xr:uid="{7DA44704-6F9C-4C7B-91E9-C1559E2A0846}"/>
    <hyperlink ref="A67" location="'Lindevej 5'!A1" display="Lindevej 5" xr:uid="{F85318BD-F897-4476-AED2-8AA216EC5C3F}"/>
    <hyperlink ref="A68" location="'Lindevej 5A'!A1" display="Lindevej 5A" xr:uid="{2BCB4EA6-3A59-4030-BBCB-890241CC4D7E}"/>
    <hyperlink ref="A80" location="'Mellemgade 15'!A1" display="Mellemgade 15" xr:uid="{3E3C70C4-BB3B-4A1C-9D19-046D86F6AA2E}"/>
    <hyperlink ref="A84" location="'Nørregade 2'!A1" display="Nørregade 2" xr:uid="{2EB67228-2B58-44B3-A45A-30A4A4A0B515}"/>
    <hyperlink ref="A85" location="'Nørregade 4'!A1" display="Nørregade 4" xr:uid="{67842F06-F8C7-4036-9CBA-EC24E1157DF0}"/>
    <hyperlink ref="A106" location="'Rådhusvænget 27'!A1" display="Rådhusvænget 27" xr:uid="{3F135998-344C-4B43-98DA-95D70EB34254}"/>
    <hyperlink ref="A118" location="'Skolevej 6'!A1" display="Skolevej 6 (Tidligere Faaborgvej 19)" xr:uid="{005C7198-A58E-4981-AE9F-15B93B23BC3F}"/>
    <hyperlink ref="A138" location="'Tinghøj Allé 2'!A1" display="Tinghøj Allé 2" xr:uid="{FBE67404-A647-4487-A634-48438939C946}"/>
    <hyperlink ref="A147" location="'Vandstrædet 1'!A1" display="Vandstrædet 1" xr:uid="{28ACDF8D-E618-4918-9F91-133269F6B34A}"/>
    <hyperlink ref="A162" location="'Østerågade 40'!A1" display="Østerågade 40" xr:uid="{E9485648-0D4B-44FC-8ECE-5496418B03FA}"/>
    <hyperlink ref="A65" location="Klintholmvej_46!A1" display="Klintholmvej 46, Falsled" xr:uid="{F140AC5B-4FC6-442F-B416-9E50A68B8C12}"/>
    <hyperlink ref="A66" location="Knoldsvej_1!A1" display="Knoldsvej 1" xr:uid="{07C4C066-E7DB-4614-9EC1-16D58DC871FD}"/>
    <hyperlink ref="A69" location="Lucienvej_14!A1" display="Lucienhøj 14, Pipstorn" xr:uid="{975AF943-9D08-47AE-97D3-7EB3396DC303}"/>
    <hyperlink ref="A76" location="Lyø_Havn!A1" display="Lyø Havn - Lyø Bygade 13" xr:uid="{B020A5D7-FB75-4D17-82B4-31828C6670FF}"/>
    <hyperlink ref="A78" location="'Lyøvej 3'!A1" display="Lyøvej 3, Horne Sommerland" xr:uid="{B0C56811-5E25-4C27-AC37-BDD512194072}"/>
    <hyperlink ref="A81" location="Mellemgade_18A!A1" display="Mellemgade 18A" xr:uid="{66DF2062-C4AE-4C69-B053-155DE0EC0738}"/>
    <hyperlink ref="A82" location="Nabgyden_30A!A1" display="Nabgyden 30 A, Aastrup" xr:uid="{06949C85-557A-4F0E-9A68-2641696A7E38}"/>
    <hyperlink ref="A97" location="Priorensgade_71B!A1" display="Priorensgade 71 B" xr:uid="{B35AB633-1D76-4271-A11C-279D854C7EE6}"/>
    <hyperlink ref="A98" location="Præstekærgaard_1!A1" display="Præstekærgaard 1, Horne" xr:uid="{89A01CDC-B6EC-4682-83B0-60963CD69F1E}"/>
    <hyperlink ref="A102" location="'Roestofvej 8 lyø havn '!A1" display="Roestofvej 8, Lyø Havn" xr:uid="{080FCDAF-23EA-4D0B-B44B-1CB4C8B8323C}"/>
    <hyperlink ref="A123" location="'Stationsvej 7'!A1" display="Stationsvej 7 T" xr:uid="{C7BDEA68-0EA7-4B24-A8F9-3B2EB41E71EB}"/>
    <hyperlink ref="A125" location="'Strandvejen Lyø'!A1" display="Strandvejen,  Lyø" xr:uid="{5FE60B2C-9229-4418-96CE-7D21C6168A0B}"/>
    <hyperlink ref="A131" location="'Svendborgvej 14'!A1" display="Svendborgvej 14" xr:uid="{62CCA78B-7773-44C8-9082-91C4CE4DA092}"/>
    <hyperlink ref="A156" location="'Østergade 17 (konto 11)'!A1" display="Østergade 17" xr:uid="{ED9B8191-9B37-41E2-A965-C93A60A6F46A}"/>
    <hyperlink ref="A159" location="'Østergade 45 a-d (konto 11)'!A1" display="Østergade 45 A - D" xr:uid="{95DA14E6-8599-4891-9D36-57ABDED3E705}"/>
    <hyperlink ref="A161" location="'Østergyden 45 a'!A1" display="Østergyden 45A" xr:uid="{9324FE2A-41E9-4983-B15B-F2FAF56B098E}"/>
    <hyperlink ref="A60" location="'Kirkemarken 3 (konto 11)'!A1" display="Kirkemarken 3" xr:uid="{3D589016-0F1A-4FD0-8034-62145A2A0C58}"/>
    <hyperlink ref="A55" location="Kalvørevej_7!A1" display="Kalvørevej 7, Bøjden" xr:uid="{76C3AC16-2E13-4B5A-866A-10869290EFE5}"/>
    <hyperlink ref="A54" location="Kaj_Lykkesvej_4c!A1" display="Kaj Lykkesvej 4C, Korinth" xr:uid="{30B82799-E056-46DF-9FAC-7936B34C0C0D}"/>
    <hyperlink ref="A12" location="'Banegårdspladsen 2 ABCD'!A1" display="Banegårdspladsen 2 A B C D" xr:uid="{C8D4B719-265B-4B66-9D18-B1787EC9FFB0}"/>
    <hyperlink ref="A13" location="'Banegårdspladsen 2 EF'!A1" display="Banegårdspladsen 2 E -F" xr:uid="{F7FCAAF7-B61D-4CFA-B6F1-D14BFB457FCA}"/>
    <hyperlink ref="A19" location="'Birkevej 15 (konto 13)'!A1" display="Birkevej 15" xr:uid="{D885499B-B4E1-483A-BA88-1602CE158DDF}"/>
    <hyperlink ref="A4" location="'Algade 40'!A1" display="Algade 40" xr:uid="{F0B725DD-DB84-45E4-8B75-B1EEF57EA062}"/>
    <hyperlink ref="A48" location="Herregårdscentret!A1" display="Herregårdscentret 17" xr:uid="{7A043203-8500-4BB0-9F99-6A53AAD86465}"/>
    <hyperlink ref="A63" location="'kirkevej 14'!A1" display="Kirkevej 14" xr:uid="{4DB0C89C-EE43-43B8-85FD-5F351D118ED4}"/>
    <hyperlink ref="A119" location="'Skovvej 2 (Bibliotek)'!A1" display="Skovvej 2" xr:uid="{8749DED9-E97D-4C42-930A-2C22AE563756}"/>
    <hyperlink ref="A7" location="'Assensvej 497A'!A1" display="Assensvej 497A st- B 1 th- 1 tv-C st-Dst-E st" xr:uid="{73B6C2FC-1737-438A-B44F-6F7E14078400}"/>
    <hyperlink ref="A23" location="'Bygmestervej 3'!A1" display="Bygmestervej 3" xr:uid="{1A85C8CB-6206-4967-96B8-CC06587AEE46}"/>
    <hyperlink ref="A29" location="'Chr. IXs Vej 2'!A1" display="Chr. IX's Vej 2" xr:uid="{63C5661A-591D-42D5-B91B-506B509FBF01}"/>
    <hyperlink ref="A31" location="'Damtoften 4'!A1" display="Damtoften 4" xr:uid="{D520C41F-85D5-4C12-95F1-072C69500D6B}"/>
    <hyperlink ref="A38" location="'Egeparken 62'!A1" display="Egeparken 62" xr:uid="{44520FB1-61D8-4D16-867D-698ACEBC5417}"/>
    <hyperlink ref="A44" location="'Grønnegade 71-73'!A1" display="Grønnegade 71-73" xr:uid="{CCE362DD-1345-4B33-9DB4-A95F1557AD8C}"/>
    <hyperlink ref="A53" location="'Kaj Lykkesvej 2-4 B, Korinth'!A1" display="Kaj Lykkesvej 2-4 B, Korinth" xr:uid="{0B6C8742-EBE9-4141-B7D6-B2D3F871DEE4}"/>
    <hyperlink ref="A56" location="'Kanalvej 20'!A1" display="Kanalvej 20" xr:uid="{142FFF60-FE61-4F32-B9C7-74481E219C20}"/>
    <hyperlink ref="A88" location="'Odensevej 44'!A1" display="Odensevej 44" xr:uid="{1D72543F-9156-4315-A548-822A4969E1F9}"/>
    <hyperlink ref="A89" location="'Odensevej 46'!A1" display="Odensevej 46" xr:uid="{01A8A300-BB18-47BA-9C94-642168C39EAB}"/>
    <hyperlink ref="A107" location="'Sanatorievej 14B'!A1" display="Sanatorievej 14B" xr:uid="{47A2EBF7-59A1-41E3-97A6-F05C3394B921}"/>
    <hyperlink ref="A110" location="'Sdr. Højrupvejen 97, Søllinge'!A1" display="Sdr. Højrupvejen 97, Søllinge" xr:uid="{F158D68B-97CC-41F8-812C-F4791320DE6D}"/>
    <hyperlink ref="A135" location="'Søren Lundsvej 16-17 (konto 11)'!A1" display="Søren Lundsvej 16-17, Horne" xr:uid="{BA237BFD-38EA-4A2F-BBD7-FB394B05C0F0}"/>
    <hyperlink ref="A151" location="'Vinkelvej 16 Korinth (konto 11)'!A1" display="Vinkelvej 16, Korinth" xr:uid="{650B3243-9D90-498E-87D3-A54A16F70EC3}"/>
    <hyperlink ref="A153" location="'Vinkelvej 3, Korinth (konto 11)'!A1" display="Vinkelvej 3, Korinth" xr:uid="{8823C0C0-D982-4E6C-9294-C778BB8BA263}"/>
    <hyperlink ref="A61" location="'Kirkemarken 3 (konto 13)'!A1" display="Kirkemarken 3" xr:uid="{DA7DACBF-1D36-46E6-A3D6-1C5311F6C277}"/>
    <hyperlink ref="A94" location="'Plantagen 17 Korinth (konto 11)'!A1" display="Plantagen 17, Korinth" xr:uid="{BC48D51F-7D2B-4265-87D7-BE7BCB811EA2}"/>
    <hyperlink ref="A95" location="'Plantagen_17 (konto 13)'!A1" display="Plantagen 17, Korinth" xr:uid="{E8ECCE8C-BB77-456F-8461-A252E565E01B}"/>
    <hyperlink ref="A136" location="'Søren Lunds Vej 16-17 (konto13)'!A1" display="Søren Lundsvej 16-17, Horne" xr:uid="{4FF39D8D-17FF-448D-9C3D-78AE25D92E18}"/>
    <hyperlink ref="A152" location="'Vinkelvej 16 (konto 13)'!A1" display="Vinkelvej 16, Korinth" xr:uid="{2F0189F9-47FF-4A51-99E1-04838294DA7E}"/>
    <hyperlink ref="A154" location="'Vinkelvej 3 (konto 13)'!A1" display="Vinkelvej 3, Korinth" xr:uid="{4C2EA77A-6FDD-4FF9-A878-C87E7B68061B}"/>
    <hyperlink ref="A157" location="'Østergade 17 (Konto 13)'!A1" display="Østergade 17" xr:uid="{F17B9C14-7BD8-4F15-B9EB-98FA1EE1F80B}"/>
    <hyperlink ref="A160" location="'Østergade 45 a-d (Konto 13)'!A1" display="Østergade 45 A - D" xr:uid="{75E44EB1-6874-43A5-8FE1-178F641D9402}"/>
    <hyperlink ref="A3" location="'Ahornvænget 5'!A1" display="Ahornvænget 5" xr:uid="{461ECA69-7C01-4743-9565-D6A95E1A7EE7}"/>
    <hyperlink ref="A17" location="'Birkelundsvej 1'!A1" display="Birkelundsvej 1" xr:uid="{E9DBF517-7554-472A-80CE-2F2F0D8E05AC}"/>
    <hyperlink ref="A18" location="'Birkevej 15 (institution)'!A1" display="Birkevej 15" xr:uid="{2484D441-530B-46FA-A164-FBC461AA5E38}"/>
    <hyperlink ref="A21" location="'Broholmvej 42'!A1" display="Broholmvej 42" xr:uid="{8B3C78EF-10EE-4A32-9307-F6CDC60CDD0A}"/>
    <hyperlink ref="A24" location="'Bøgebjergvej 11A'!A1" display="Bøgebjergvej 11A" xr:uid="{9E78D0AA-C4D4-4EA4-8DA5-71602DA0907E}"/>
    <hyperlink ref="A30" location="'Damtoften 2'!A1" display="Damtoften 2" xr:uid="{059A2726-8C89-4B32-A739-6B7CE013ED71}"/>
    <hyperlink ref="A34" location="'Egeballe 1A'!A1" display="Egeballe 1A" xr:uid="{1128DC6A-0AA0-43FF-8EC6-77D43F0B6654}"/>
    <hyperlink ref="A49" location="'Hestehavevej 1B'!A1" display="Hestehavevej 1B" xr:uid="{F0EAC069-6A2F-46FD-819B-B825BF30755E}"/>
    <hyperlink ref="A50" location="'Holmehøjvej 34'!A1" display="Holmehøjvej 34" xr:uid="{D02C7A84-492D-4BA3-9F9E-1CA09617FC6D}"/>
    <hyperlink ref="A58" location="'Kirkegyden 31 '!A1" display="Kirkegyden 31 " xr:uid="{1FCE297D-8090-4EE6-A96E-1868BCDD0D68}"/>
    <hyperlink ref="A62" location="'Kirkevej 12'!A1" display="Kirkevej 12" xr:uid="{90B05CEE-9868-499F-A3CB-C265369A9D37}"/>
    <hyperlink ref="A92" location="'Overvejen 62'!A1" display="Overvejen 62" xr:uid="{CE92BC93-AE9E-4F83-A63B-AACEABDFE5AE}"/>
    <hyperlink ref="A93" location="'Overvejen 70'!A1" display="Overvejen 70" xr:uid="{C1FAD2B8-2092-4F8B-8F44-0AE9DA0BBA05}"/>
    <hyperlink ref="A105" location="'Røjlevej 22 B'!A1" display="Røjlevej 22 B" xr:uid="{98B31F77-52BC-4B6D-9E15-088142358B20}"/>
    <hyperlink ref="A108" location="'Saugstedvang 1'!A1" display="Saugstedvang 1" xr:uid="{9049428A-EE66-4F79-923B-AF0E48D95AC8}"/>
    <hyperlink ref="A109" location="'Sdr. Højrupvejen 97 A, Søllinge'!A1" display="Sdr. Højrupvejen 97 A, Søllinge" xr:uid="{3D66F3F0-8388-4157-8577-1B924C7871CC}"/>
    <hyperlink ref="A114" location="'Skolevej 2 (Institution)'!A1" display="Skolevej 2" xr:uid="{6D5B456B-CFD2-4E9E-92AD-8FF5F7FA2515}"/>
    <hyperlink ref="A116" location="'Skolevej 4, Espe'!A1" display="Skolevej 4, Espe" xr:uid="{7B2BB5CF-1FF1-4F62-AE1B-BA3A8FF3E74C}"/>
    <hyperlink ref="A117" location="'Skolevej 4, Horne'!A1" display="Skolevej 4, Horne" xr:uid="{DFE9BC7B-06BF-4CA0-B790-957F88442B2B}"/>
    <hyperlink ref="A126" location="'Sundbrinken 1'!A1" display="Sundbrinken 1" xr:uid="{910C3E4D-B645-432B-8175-F8612C90EE6E}"/>
    <hyperlink ref="A142" location="'Torpegårdsvej 2A'!A1" display="Torpegårdsvej 2A" xr:uid="{5BD13A2C-D784-4AFF-B5EF-5FD536086675}"/>
    <hyperlink ref="A149" location="'Vestergade 19'!A1" display="Vestergade 19" xr:uid="{114BC18B-42BD-4D16-9F7C-7A69284670BF}"/>
    <hyperlink ref="A150" location="'Vesterparken 23'!A1" display="Vesterparken 23" xr:uid="{BD85C839-4F43-4ABE-8DD8-87BBEEFF4C00}"/>
    <hyperlink ref="A155" location="'Østerbrogade 111'!A1" display="Østerbrogade 111" xr:uid="{675FDD98-C6BD-4A69-B65A-6723FB660AFA}"/>
    <hyperlink ref="A166" location="'Ådalen 4'!A1" display="Ådalen 4" xr:uid="{29547353-2A9A-4F67-A53C-CE772B407B9B}"/>
    <hyperlink ref="A45" location="'Graabjergvej 10'!A1" display="Graabjergvej 10" xr:uid="{C9E6CD48-5C50-4764-AFD8-6ECB77B0FE40}"/>
    <hyperlink ref="A59" location="'Kirkegyden 33'!A1" display="Kirkegyden 33" xr:uid="{AC191688-2338-41DD-B8B7-6A79E436A533}"/>
    <hyperlink ref="A64" location="'Kirkevej 3'!A1" display="Kirkevej 3" xr:uid="{6A72C46B-24BB-4093-A1D4-D6B85796F290}"/>
    <hyperlink ref="A70" location="'Lumbyvej 64'!A1" display="Lumbyvej 64" xr:uid="{1D34A819-6209-470A-9628-9E01CA537FE1}"/>
    <hyperlink ref="A71" location="'Lumbyvej 64C'!A1" display="Lumbyvej 64C" xr:uid="{6FCDC094-D79E-49AA-A0AF-7CA3C2E20C13}"/>
    <hyperlink ref="A91" location="'Overvejen 54'!A1" display="Overvejen 54" xr:uid="{B39A8146-0469-479E-9464-9CB902E9C524}"/>
    <hyperlink ref="A100" location="'Reventlowsvej 26'!A1" display="Reventlowsvej 26" xr:uid="{ABF3CA98-6097-45B9-A1D1-325318732B9C}"/>
    <hyperlink ref="A103" location="'Rolighedsvej 16-20'!A1" display="Rolighedsvej 16-20" xr:uid="{137193E7-D413-467C-BA78-CF8D0D4CCE6F}"/>
    <hyperlink ref="A112" location="'Skolevej 16'!A1" display="Skolevej 16" xr:uid="{EE9F3EC5-072E-4FE3-A8BD-0C6E3459C234}"/>
    <hyperlink ref="A113" location="'Skolevej 2 (Skole)'!A1" display="Skolevej 2" xr:uid="{FF13DEF5-97A8-4DFA-B0A4-A4D2B287491B}"/>
    <hyperlink ref="A115" location="'Skolevej 4 (Skole)'!A1" display="Skolevej 4" xr:uid="{7EF6AD55-1DA9-48A0-ACA3-0897A8E74D8E}"/>
    <hyperlink ref="A120" location="'Skovvej 2 (Skole)'!A1" display="Skovvej 2" xr:uid="{D209D53E-09AC-4055-B8B0-06AB3A25CF92}"/>
    <hyperlink ref="A121" location="'Skovvej 8'!A1" display="Skovvej 8" xr:uid="{E4B20DEC-7B1B-47FA-9D5E-C4636868DF34}"/>
    <hyperlink ref="A130" location="'Sundvænget 9'!A1" display="Sundvænget 9" xr:uid="{64094EED-7A95-465B-B812-6D0F5282296D}"/>
    <hyperlink ref="A132" location="'Svendborgvej 357  (351)'!A1" display="Svendborgvej 357  (351)" xr:uid="{BBD45EEB-9DD3-458C-B811-B23557032897}"/>
    <hyperlink ref="A139" location="'Toftegårdsvej 7'!A1" display="Toftegårdsvej 7" xr:uid="{63063F64-1937-4020-AD56-375C79B62C90}"/>
    <hyperlink ref="A163" location="'Østre Ringvej 2'!A1" display="Østre Ringvej 2" xr:uid="{DAF22512-7674-4ED0-A7B5-1834680A6DD6}"/>
    <hyperlink ref="A25" location="'Bøgeparken 41'!A1" display="Bøgeparken 41" xr:uid="{875C060F-B035-4A54-8986-A9F4BA084C86}"/>
    <hyperlink ref="A14" location="'Banegårdspladsen 4'!A1" display="Banegårdspladsen 4" xr:uid="{445E80FA-8DB1-40FE-8BDF-918B0BE53613}"/>
    <hyperlink ref="A15" location="'Banegårdspladsen 7'!A1" display="Banegårdspladsen 7" xr:uid="{4CCB5B65-FE2D-45DB-B135-50EBFC9C8C5A}"/>
    <hyperlink ref="A16" location="'Banepladsen 2 '!A1" display="Banepladsen 2" xr:uid="{C33DA479-8BC0-4E94-AC2D-BDF0BEE2D38A}"/>
    <hyperlink ref="A37" location="'Egeparken 2'!A1" display="Egeparken 2" xr:uid="{F6952297-6822-4B5B-A810-36645B8C9971}"/>
    <hyperlink ref="A2" location="'Adelgade 1'!A1" display="Adelgade 1" xr:uid="{C9802A3F-7F06-46E0-80A3-821ECDBFB105}"/>
    <hyperlink ref="A5" location="'Assensvej 183'!A1" display="Assensvej 183" xr:uid="{C47309B3-FB40-4C18-B8D1-B24F4B8F8831}"/>
    <hyperlink ref="A6" location="'Assensvej 493'!A1" display="Assensvej 493" xr:uid="{B708297B-B1A1-4940-8B47-C123BA0DFF78}"/>
    <hyperlink ref="A8" location="'Assensvej 96'!A1" display="Assensvej 96" xr:uid="{02640398-6B33-4325-8571-E6D41AAFF48E}"/>
    <hyperlink ref="A11" location="'Banegårdspladsen Toilet'!A1" display="Banegårdspladsen 2 A B C D" xr:uid="{A2D81E5A-4E21-48BB-A1F6-5CCCCD66E0A8}"/>
    <hyperlink ref="A27" location="'Chr. IX’s Vej 12'!A1" display="Chr. IX’s Vej 12" xr:uid="{EFF5A967-BE75-412A-BE96-6D07A9CD1549}"/>
    <hyperlink ref="A32" location="'Diernæsvej 2'!A1" display="Diernæsvej 2" xr:uid="{6C45594F-F788-46DA-81DB-A7B2F273D4C7}"/>
    <hyperlink ref="A35" location="'Egeballe 4'!A1" display="Egeballe 4" xr:uid="{6B45F66F-99F0-4283-AA3C-118264A4099D}"/>
    <hyperlink ref="A36" location="'Egeballe 4A'!A1" display="Egeballe 4A" xr:uid="{A56086D8-330F-4DFE-8F24-AC6B69FB53D8}"/>
    <hyperlink ref="A39" location="'Egeparken 64'!A1" display="Egeparken 64" xr:uid="{7A3252DE-EC08-40AE-9167-D299B6AF8458}"/>
    <hyperlink ref="A46" location="'Havnegade 5'!A1" display="Havnegade 5" xr:uid="{D52E5F5A-4822-4495-A495-0F431A1F3F92}"/>
    <hyperlink ref="A47" location="'Hedebovej 48'!A1" display="Hedebovej 48" xr:uid="{BDBB099C-FF69-4352-BD2A-9717A21CFEB4}"/>
    <hyperlink ref="A51" location="'Humlehaven 1'!A1" display="Humlehaven 1" xr:uid="{CE625969-D3C1-4688-BE4B-9FB587A8988F}"/>
    <hyperlink ref="A52" location="'Jordløsevej 13'!A1" display="Jordløsevej 13" xr:uid="{D4D4E7F3-A38D-44F4-B19F-7B7749F86CEC}"/>
    <hyperlink ref="A57" location="'Kirkegyden 1B og 1C'!A1" display="Kirkegyden 1B og 1C" xr:uid="{ED7148BF-E01F-4CEB-9091-6927A3D4BFAD}"/>
    <hyperlink ref="A167" location="'Åløkkevej 4'!A1" display="Åløkkevej 4" xr:uid="{99FC2408-8A95-411B-9749-B0056CC810E4}"/>
    <hyperlink ref="A165" location="'Østre Ringvej 9'!A1" display="Østre Ringvej 9" xr:uid="{90DB0135-329C-4258-88EB-0865719CFA40}"/>
    <hyperlink ref="A164" location="'Østre Ringvej 33D'!A1" display="Østre Ringvej 33D" xr:uid="{55282118-EE05-443A-8F60-36AA2EA31EC1}"/>
    <hyperlink ref="A158" location="'Østergade 45'!A1" display="Østergade 45" xr:uid="{21C0BFAF-693E-47D4-9E6A-DCBB813CCA80}"/>
    <hyperlink ref="A148" location="'Verningevej 11C'!A1" display="Verningevej 11C" xr:uid="{C7835BDE-A13F-4E0F-8E3F-50D67588EB05}"/>
    <hyperlink ref="A146" location="'Tømmergården 4, 6 og 37'!A1" display="Tømmergården 4, 6 og 37" xr:uid="{3BD8775D-8097-4DC1-9F51-7073DBC5DEBC}"/>
    <hyperlink ref="A145" location="'Tværgade 17'!A1" display="Tværgade 17" xr:uid="{D091EB23-4C45-4E00-A790-D6489FBC629F}"/>
    <hyperlink ref="A144" location="'Tværgade 13'!A1" display="Tværgade 13" xr:uid="{D946B334-EF27-48DA-9DB5-D261932C5EEC}"/>
    <hyperlink ref="A143" location="'Torvet 19'!A1" display="Torvet 19" xr:uid="{CF38BAC6-A62C-4C64-8C78-53422CD44FDC}"/>
    <hyperlink ref="A141" location="'Toften 1'!A1" display="Toften 1" xr:uid="{0085AE0F-D828-4DEA-9DCD-1DEF0BC3DAF0}"/>
    <hyperlink ref="A140" location="'Toftegårdsvej 9'!A1" display="Toftegårdsvej 9" xr:uid="{314CB833-0849-49D5-AF79-CDEF49DBE01B}"/>
    <hyperlink ref="A137" location="'Søvej 21A'!A1" display="Søvej 21A" xr:uid="{0765B7FF-0C53-41A1-A41F-AF16C3A87022}"/>
    <hyperlink ref="A134" location="'Søllingevej 61'!A1" display="Søllingevej 61" xr:uid="{C6BE00D1-48FB-4291-8555-B9BA364F5B35}"/>
    <hyperlink ref="A133" location="'Sybillesvej 3'!A1" display="Sybillesvej 3" xr:uid="{7EE0FC67-0502-44DE-99BA-7BC1399294C9}"/>
    <hyperlink ref="A129" location="'Sundvænget 5B'!A1" display="Sundvænget 5B" xr:uid="{7F2FB67C-6819-4249-835C-D91AF799FBA7}"/>
    <hyperlink ref="A128" location="'Sundvænget 5A'!A1" display="Sundvænget 5A" xr:uid="{C48EFE8F-F254-463A-B001-326201B70770}"/>
    <hyperlink ref="A127" location="'Sundvænget 5'!A1" display="Sundvænget 5" xr:uid="{69A917B1-D8F8-4C90-8DF1-E084EDC1087E}"/>
    <hyperlink ref="A124" location="'Steensvang 1'!A1" display="Steensvang 1" xr:uid="{0AB413DF-D1D8-4A68-90B3-9C5F48BC7010}"/>
    <hyperlink ref="A122" location="'Snarupvejen 9B'!A1" display="Snarupvejen 9B" xr:uid="{715C6CCC-DEC3-49B9-9A14-CCEAEA5A13EF}"/>
    <hyperlink ref="A99" location="'Pugesøvej 22'!A1" display="Pugesøvej 22" xr:uid="{E0621B74-C933-46CC-93C7-A7982A9E95BD}"/>
    <hyperlink ref="A96" location="'Prices Have Centret 1'!A1" display="Prices Have Centret 1" xr:uid="{708BAFEC-704D-484B-9B65-D3A2D5F2BA16}"/>
    <hyperlink ref="A90" location="'Over Bækken 1E'!A1" display="Over Bækken 1E" xr:uid="{AC01400A-221A-4663-9046-FB85FC53A616}"/>
    <hyperlink ref="A87" location="'Odensevej 26A'!A1" display="Odensevej 26A" xr:uid="{4DCF78A7-A763-492B-8B3F-C3B151ABE68E}"/>
    <hyperlink ref="A86" location="'Nørrevænget 1'!A1" display="Nørrevænget 1" xr:uid="{B509ECAA-1D15-48BA-AF89-F23251FCA893}"/>
    <hyperlink ref="A83" location="'Nørregade 13'!A1" display="Nørregade 13" xr:uid="{0F6AA5C9-4748-46DD-A1E0-C494C835ED19}"/>
    <hyperlink ref="A79" location="'Markedspladsen 21'!A1" display="Fionavej 21" xr:uid="{3630EFA6-12F5-4135-9D83-49B7C14064BF}"/>
    <hyperlink ref="A77" location="'Lyø Strandvej 19'!A1" display="Lyø Strandvej 19" xr:uid="{9E39C82C-DD04-4741-9278-52B14D16655E}"/>
    <hyperlink ref="A75" location="'Lysbjergparken 1'!A1" display="Lysbjergparken 1" xr:uid="{AF373014-4BD4-4CCC-9B89-544F2A53FFB3}"/>
    <hyperlink ref="A74" location="'Lykkevalg 5B'!A1" display="Lykkevalg 5B" xr:uid="{64FE3026-CDE4-4614-88A4-960A5FE22DF1}"/>
    <hyperlink ref="A73" location="'Lykkevalg 17'!A1" display="Lykkevalg 17" xr:uid="{A3E0D205-1379-46F2-8FE4-46B2DAA46EF4}"/>
    <hyperlink ref="A72" location="'Lundegårdsvej 1'!A1" display="Lundegårdsvej 1" xr:uid="{753919D2-62BF-4DD4-AC99-32FE8D78470B}"/>
    <hyperlink ref="A101" location="'Reventlowsvej 28A'!A1" display="Reventlowsvej 28A" xr:uid="{0D848224-834B-46DC-B877-26A33296199E}"/>
    <hyperlink ref="A104" location="'Rolighedsvej 3'!A1" display="Rolighedsvej 3" xr:uid="{AFA9DA30-2EA8-478F-818F-1F46D703BD14}"/>
    <hyperlink ref="A111" location="'Sinebjergvej 61'!A1" display="Sinebjergvej 61" xr:uid="{C648700C-1A16-469F-A01B-3DD1C9C10989}"/>
    <hyperlink ref="A10" location="'Avernakø(Korshavn) off. toilet'!A1" display="Avernakø(Korshavn)" xr:uid="{1BF72BDB-88B4-49ED-B660-494CE52C35A5}"/>
    <hyperlink ref="A9" location="'Avernakø Hovedvejen off. toilet'!A1" display="Avernakø Hovedvejen 1" xr:uid="{6085E642-8AD4-498B-8180-03919910A5B5}"/>
    <hyperlink ref="A20" location="'bjørnø off. toilet'!A1" display="Bjørnø" xr:uid="{645682E9-3A4A-4746-B106-EF66807EF34E}"/>
    <hyperlink ref="A28" location="'Chr. IX''s Vej 12 off. toilet '!A1" display="Chr. IX's Vej 12" xr:uid="{1E4354B0-66D0-4E2E-85A2-E85785B2B857}"/>
    <hyperlink ref="A33" location="'dyreborg havn off. toilet '!A1" display="Dyreborg havn" xr:uid="{0C292A00-9630-49AD-9ECB-A94B77B96073}"/>
    <hyperlink ref="A40" location="'Fiskerstræde Falsled off.toilet'!A1" display="Fiskerstræde, Falsled" xr:uid="{2ECD1350-777F-4ED4-B19E-3ABFBDC98F0C}"/>
    <hyperlink ref="A41" location="'fjellbroen off. toilet '!A1" display="Fjellbroen" xr:uid="{4698C2E4-B901-4C43-807B-B68946CFF0F5}"/>
  </hyperlinks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3337-9609-4FEC-A390-16959EB72C9E}">
  <dimension ref="A1:Y168"/>
  <sheetViews>
    <sheetView showGridLines="0" workbookViewId="0">
      <selection activeCell="A39" sqref="A39"/>
    </sheetView>
  </sheetViews>
  <sheetFormatPr defaultRowHeight="15"/>
  <cols>
    <col min="1" max="1" width="57.42578125" bestFit="1" customWidth="1"/>
    <col min="2" max="2" width="12.5703125" bestFit="1" customWidth="1"/>
    <col min="3" max="3" width="8.85546875" bestFit="1" customWidth="1"/>
    <col min="6" max="6" width="13.85546875" bestFit="1" customWidth="1"/>
    <col min="7" max="8" width="14.5703125" bestFit="1" customWidth="1"/>
    <col min="9" max="9" width="11.5703125" bestFit="1" customWidth="1"/>
    <col min="10" max="10" width="12.5703125" bestFit="1" customWidth="1"/>
    <col min="11" max="11" width="29.28515625" bestFit="1" customWidth="1"/>
    <col min="12" max="12" width="19.7109375" bestFit="1" customWidth="1"/>
    <col min="13" max="13" width="11.42578125" bestFit="1" customWidth="1"/>
    <col min="14" max="15" width="17.28515625" bestFit="1" customWidth="1"/>
    <col min="16" max="16" width="16.5703125" customWidth="1"/>
    <col min="17" max="17" width="16.28515625" bestFit="1" customWidth="1"/>
    <col min="18" max="18" width="11.5703125" bestFit="1" customWidth="1"/>
    <col min="19" max="19" width="14.85546875" bestFit="1" customWidth="1"/>
    <col min="20" max="20" width="13.42578125" customWidth="1"/>
    <col min="21" max="21" width="12.5703125" customWidth="1"/>
    <col min="22" max="22" width="13.140625" customWidth="1"/>
    <col min="23" max="23" width="16.140625" customWidth="1"/>
    <col min="24" max="24" width="42.42578125" bestFit="1" customWidth="1"/>
    <col min="25" max="25" width="12.42578125" bestFit="1" customWidth="1"/>
  </cols>
  <sheetData>
    <row r="1" spans="1:25" s="369" customFormat="1">
      <c r="A1" s="366" t="s">
        <v>309</v>
      </c>
      <c r="B1" s="367" t="s">
        <v>310</v>
      </c>
      <c r="C1" s="367" t="s">
        <v>311</v>
      </c>
      <c r="D1" s="367" t="s">
        <v>312</v>
      </c>
      <c r="E1" s="367" t="s">
        <v>313</v>
      </c>
      <c r="F1" s="367" t="s">
        <v>314</v>
      </c>
      <c r="G1" s="367" t="s">
        <v>315</v>
      </c>
      <c r="H1" s="368" t="s">
        <v>316</v>
      </c>
      <c r="I1" s="367" t="s">
        <v>317</v>
      </c>
      <c r="J1" s="367" t="s">
        <v>318</v>
      </c>
      <c r="K1" s="366" t="s">
        <v>319</v>
      </c>
      <c r="L1" s="367" t="s">
        <v>320</v>
      </c>
      <c r="M1" s="366" t="s">
        <v>321</v>
      </c>
      <c r="N1" s="367" t="s">
        <v>322</v>
      </c>
      <c r="O1" s="366" t="s">
        <v>323</v>
      </c>
      <c r="P1" s="367" t="s">
        <v>324</v>
      </c>
      <c r="Q1" s="366" t="s">
        <v>325</v>
      </c>
      <c r="R1" s="367" t="s">
        <v>326</v>
      </c>
      <c r="S1" s="366" t="s">
        <v>327</v>
      </c>
      <c r="T1" s="366" t="s">
        <v>328</v>
      </c>
      <c r="U1" s="366" t="s">
        <v>329</v>
      </c>
      <c r="V1" s="366" t="s">
        <v>330</v>
      </c>
      <c r="W1" s="366" t="s">
        <v>331</v>
      </c>
      <c r="X1" s="367" t="s">
        <v>332</v>
      </c>
      <c r="Y1" s="366" t="s">
        <v>333</v>
      </c>
    </row>
    <row r="2" spans="1:25">
      <c r="A2" s="365" t="s">
        <v>334</v>
      </c>
      <c r="B2" s="113" t="s">
        <v>335</v>
      </c>
      <c r="C2" s="113">
        <v>1700</v>
      </c>
      <c r="D2" s="113">
        <v>1450</v>
      </c>
      <c r="E2" s="113">
        <v>1400</v>
      </c>
      <c r="F2" s="113">
        <v>10</v>
      </c>
      <c r="G2" s="113">
        <v>50</v>
      </c>
      <c r="H2" s="103">
        <v>100</v>
      </c>
      <c r="I2" s="113">
        <v>60</v>
      </c>
      <c r="J2" s="113">
        <v>21</v>
      </c>
      <c r="K2" s="115" t="s">
        <v>336</v>
      </c>
      <c r="L2" s="113">
        <v>1</v>
      </c>
      <c r="M2">
        <v>60</v>
      </c>
      <c r="N2" s="113" t="s">
        <v>43</v>
      </c>
      <c r="O2" t="s">
        <v>337</v>
      </c>
      <c r="P2" s="113" t="s">
        <v>338</v>
      </c>
      <c r="Q2" s="114">
        <v>45200</v>
      </c>
      <c r="R2" s="113">
        <v>125.9</v>
      </c>
      <c r="S2">
        <v>3</v>
      </c>
      <c r="T2" t="s">
        <v>43</v>
      </c>
      <c r="U2" t="s">
        <v>43</v>
      </c>
      <c r="V2">
        <v>2</v>
      </c>
      <c r="W2">
        <v>10102</v>
      </c>
      <c r="X2" s="113" t="s">
        <v>339</v>
      </c>
      <c r="Y2">
        <v>3</v>
      </c>
    </row>
    <row r="3" spans="1:25">
      <c r="A3" s="119" t="s">
        <v>340</v>
      </c>
      <c r="B3" s="116" t="s">
        <v>341</v>
      </c>
      <c r="C3" s="116">
        <v>1700</v>
      </c>
      <c r="D3" s="116">
        <v>1450</v>
      </c>
      <c r="E3" s="116">
        <v>1400</v>
      </c>
      <c r="F3" s="116">
        <v>10</v>
      </c>
      <c r="G3" s="116">
        <v>50</v>
      </c>
      <c r="H3" s="117">
        <v>100</v>
      </c>
      <c r="I3" s="116">
        <v>60</v>
      </c>
      <c r="J3" s="116">
        <v>21</v>
      </c>
      <c r="K3" s="118" t="s">
        <v>336</v>
      </c>
      <c r="L3" s="116">
        <v>1</v>
      </c>
      <c r="M3" s="119">
        <v>60</v>
      </c>
      <c r="N3" s="116" t="s">
        <v>43</v>
      </c>
      <c r="O3" s="119" t="s">
        <v>337</v>
      </c>
      <c r="P3" s="116" t="s">
        <v>338</v>
      </c>
      <c r="Q3" s="120">
        <v>45200</v>
      </c>
      <c r="R3" s="116">
        <v>125.9</v>
      </c>
      <c r="S3" s="119">
        <v>3</v>
      </c>
      <c r="T3" s="119" t="s">
        <v>43</v>
      </c>
      <c r="U3" s="119" t="s">
        <v>43</v>
      </c>
      <c r="V3" s="119">
        <v>2</v>
      </c>
      <c r="W3" s="119">
        <v>10102</v>
      </c>
      <c r="X3" s="116" t="s">
        <v>339</v>
      </c>
      <c r="Y3" s="119">
        <v>3</v>
      </c>
    </row>
    <row r="4" spans="1:25">
      <c r="A4" t="s">
        <v>342</v>
      </c>
      <c r="B4" s="113" t="s">
        <v>343</v>
      </c>
      <c r="C4" s="113">
        <v>93</v>
      </c>
      <c r="D4" s="113">
        <v>83</v>
      </c>
      <c r="E4" s="113">
        <v>88</v>
      </c>
      <c r="F4" s="113">
        <v>20</v>
      </c>
      <c r="G4" s="113">
        <v>100</v>
      </c>
      <c r="H4" s="103">
        <v>200</v>
      </c>
      <c r="I4" s="113">
        <v>120</v>
      </c>
      <c r="J4" s="113">
        <v>28</v>
      </c>
      <c r="K4" s="115" t="s">
        <v>344</v>
      </c>
      <c r="L4" s="113">
        <v>1</v>
      </c>
      <c r="M4">
        <v>120</v>
      </c>
      <c r="N4" s="113" t="s">
        <v>43</v>
      </c>
      <c r="O4" t="s">
        <v>345</v>
      </c>
      <c r="P4" s="113" t="s">
        <v>338</v>
      </c>
      <c r="Q4" s="114">
        <v>45200</v>
      </c>
      <c r="R4" s="113">
        <v>125.9</v>
      </c>
      <c r="S4">
        <v>3</v>
      </c>
      <c r="T4" t="s">
        <v>43</v>
      </c>
      <c r="U4" t="s">
        <v>43</v>
      </c>
      <c r="V4">
        <v>2</v>
      </c>
      <c r="W4">
        <v>10302</v>
      </c>
      <c r="X4" s="113" t="s">
        <v>346</v>
      </c>
      <c r="Y4">
        <v>3</v>
      </c>
    </row>
    <row r="5" spans="1:25">
      <c r="A5" s="119" t="s">
        <v>347</v>
      </c>
      <c r="B5" s="116" t="s">
        <v>348</v>
      </c>
      <c r="C5" s="116">
        <v>1</v>
      </c>
      <c r="D5" s="116" t="s">
        <v>43</v>
      </c>
      <c r="E5" s="116" t="s">
        <v>43</v>
      </c>
      <c r="F5" s="116" t="s">
        <v>43</v>
      </c>
      <c r="G5" s="116" t="s">
        <v>43</v>
      </c>
      <c r="H5" s="117" t="s">
        <v>43</v>
      </c>
      <c r="I5" s="116" t="s">
        <v>43</v>
      </c>
      <c r="J5" s="116">
        <v>21</v>
      </c>
      <c r="K5" s="118" t="s">
        <v>336</v>
      </c>
      <c r="L5" s="116">
        <v>1</v>
      </c>
      <c r="M5" s="119">
        <v>12</v>
      </c>
      <c r="N5" s="116" t="s">
        <v>43</v>
      </c>
      <c r="O5" s="119" t="s">
        <v>349</v>
      </c>
      <c r="P5" s="116" t="s">
        <v>43</v>
      </c>
      <c r="Q5" s="120">
        <v>45200</v>
      </c>
      <c r="R5" s="116">
        <v>125.9</v>
      </c>
      <c r="S5" s="119">
        <v>3</v>
      </c>
      <c r="T5" s="119" t="s">
        <v>43</v>
      </c>
      <c r="U5" s="119" t="s">
        <v>43</v>
      </c>
      <c r="V5" s="119">
        <v>2</v>
      </c>
      <c r="W5" s="119">
        <v>10102</v>
      </c>
      <c r="X5" s="116" t="s">
        <v>339</v>
      </c>
      <c r="Y5" s="119">
        <v>2</v>
      </c>
    </row>
    <row r="6" spans="1:25">
      <c r="A6" t="s">
        <v>350</v>
      </c>
      <c r="B6" s="113" t="s">
        <v>351</v>
      </c>
      <c r="C6" s="113">
        <v>121</v>
      </c>
      <c r="D6" s="113">
        <v>105</v>
      </c>
      <c r="E6" s="113">
        <v>96</v>
      </c>
      <c r="F6" s="113">
        <v>5</v>
      </c>
      <c r="G6" s="113">
        <v>20</v>
      </c>
      <c r="H6" s="103">
        <v>50</v>
      </c>
      <c r="I6" s="113">
        <v>120</v>
      </c>
      <c r="J6" s="113">
        <v>41</v>
      </c>
      <c r="K6" s="115" t="s">
        <v>352</v>
      </c>
      <c r="L6" s="113">
        <v>1</v>
      </c>
      <c r="M6">
        <v>120</v>
      </c>
      <c r="N6" s="113" t="s">
        <v>43</v>
      </c>
      <c r="O6" t="s">
        <v>337</v>
      </c>
      <c r="P6" s="113" t="s">
        <v>338</v>
      </c>
      <c r="Q6" s="114">
        <v>45200</v>
      </c>
      <c r="R6" s="113">
        <v>125.9</v>
      </c>
      <c r="S6">
        <v>3</v>
      </c>
      <c r="T6" t="s">
        <v>43</v>
      </c>
      <c r="U6" t="s">
        <v>43</v>
      </c>
      <c r="V6">
        <v>2</v>
      </c>
      <c r="W6">
        <v>10102</v>
      </c>
      <c r="X6" s="113" t="s">
        <v>339</v>
      </c>
      <c r="Y6">
        <v>4</v>
      </c>
    </row>
    <row r="7" spans="1:25">
      <c r="A7" s="119" t="s">
        <v>353</v>
      </c>
      <c r="B7" s="116" t="s">
        <v>354</v>
      </c>
      <c r="C7" s="116">
        <v>46</v>
      </c>
      <c r="D7" s="116">
        <v>39</v>
      </c>
      <c r="E7" s="116">
        <v>36</v>
      </c>
      <c r="F7" s="116">
        <v>50</v>
      </c>
      <c r="G7" s="116">
        <v>200</v>
      </c>
      <c r="H7" s="117">
        <v>500</v>
      </c>
      <c r="I7" s="116">
        <v>120</v>
      </c>
      <c r="J7" s="116">
        <v>41</v>
      </c>
      <c r="K7" s="118" t="s">
        <v>352</v>
      </c>
      <c r="L7" s="116">
        <v>1</v>
      </c>
      <c r="M7" s="119">
        <v>120</v>
      </c>
      <c r="N7" s="116" t="s">
        <v>43</v>
      </c>
      <c r="O7" s="119" t="s">
        <v>337</v>
      </c>
      <c r="P7" s="116" t="s">
        <v>338</v>
      </c>
      <c r="Q7" s="120">
        <v>45200</v>
      </c>
      <c r="R7" s="116">
        <v>125.9</v>
      </c>
      <c r="S7" s="119">
        <v>3</v>
      </c>
      <c r="T7" s="119" t="s">
        <v>43</v>
      </c>
      <c r="U7" s="119" t="s">
        <v>43</v>
      </c>
      <c r="V7" s="119">
        <v>2</v>
      </c>
      <c r="W7" s="119">
        <v>10102</v>
      </c>
      <c r="X7" s="116" t="s">
        <v>339</v>
      </c>
      <c r="Y7" s="119">
        <v>4</v>
      </c>
    </row>
    <row r="8" spans="1:25">
      <c r="A8" t="s">
        <v>355</v>
      </c>
      <c r="B8" s="113" t="s">
        <v>356</v>
      </c>
      <c r="C8" s="113">
        <v>166</v>
      </c>
      <c r="D8" s="113">
        <v>145</v>
      </c>
      <c r="E8" s="113">
        <v>133</v>
      </c>
      <c r="F8" s="113">
        <v>50</v>
      </c>
      <c r="G8" s="113">
        <v>200</v>
      </c>
      <c r="H8" s="103">
        <v>500</v>
      </c>
      <c r="I8" s="113">
        <v>240</v>
      </c>
      <c r="J8" s="113">
        <v>41</v>
      </c>
      <c r="K8" s="115" t="s">
        <v>352</v>
      </c>
      <c r="L8" s="113">
        <v>1</v>
      </c>
      <c r="M8">
        <v>240</v>
      </c>
      <c r="N8" s="113" t="s">
        <v>43</v>
      </c>
      <c r="O8" t="s">
        <v>337</v>
      </c>
      <c r="P8" s="113" t="s">
        <v>338</v>
      </c>
      <c r="Q8" s="114">
        <v>45200</v>
      </c>
      <c r="R8" s="113">
        <v>125.9</v>
      </c>
      <c r="S8">
        <v>3</v>
      </c>
      <c r="T8" t="s">
        <v>43</v>
      </c>
      <c r="U8" t="s">
        <v>43</v>
      </c>
      <c r="V8">
        <v>2</v>
      </c>
      <c r="W8">
        <v>10102</v>
      </c>
      <c r="X8" s="113" t="s">
        <v>339</v>
      </c>
      <c r="Y8">
        <v>3</v>
      </c>
    </row>
    <row r="9" spans="1:25">
      <c r="A9" s="119" t="s">
        <v>357</v>
      </c>
      <c r="B9" s="116" t="s">
        <v>358</v>
      </c>
      <c r="C9" s="116">
        <v>249</v>
      </c>
      <c r="D9" s="116">
        <v>207</v>
      </c>
      <c r="E9" s="116">
        <v>197</v>
      </c>
      <c r="F9" s="116">
        <v>10</v>
      </c>
      <c r="G9" s="116">
        <v>50</v>
      </c>
      <c r="H9" s="117">
        <v>100</v>
      </c>
      <c r="I9" s="116">
        <v>360</v>
      </c>
      <c r="J9" s="116">
        <v>41</v>
      </c>
      <c r="K9" s="118" t="s">
        <v>352</v>
      </c>
      <c r="L9" s="116">
        <v>1</v>
      </c>
      <c r="M9" s="119">
        <v>360</v>
      </c>
      <c r="N9" s="116" t="s">
        <v>43</v>
      </c>
      <c r="O9" s="119" t="s">
        <v>337</v>
      </c>
      <c r="P9" s="116" t="s">
        <v>338</v>
      </c>
      <c r="Q9" s="120">
        <v>45200</v>
      </c>
      <c r="R9" s="116">
        <v>125.9</v>
      </c>
      <c r="S9" s="119">
        <v>3</v>
      </c>
      <c r="T9" s="119" t="s">
        <v>43</v>
      </c>
      <c r="U9" s="119" t="s">
        <v>43</v>
      </c>
      <c r="V9" s="119">
        <v>2</v>
      </c>
      <c r="W9" s="119">
        <v>10102</v>
      </c>
      <c r="X9" s="116" t="s">
        <v>339</v>
      </c>
      <c r="Y9" s="119">
        <v>3</v>
      </c>
    </row>
    <row r="10" spans="1:25">
      <c r="A10" t="s">
        <v>359</v>
      </c>
      <c r="B10" s="113" t="s">
        <v>360</v>
      </c>
      <c r="C10" s="113">
        <v>285</v>
      </c>
      <c r="D10" s="113">
        <v>254</v>
      </c>
      <c r="E10" s="113">
        <v>233</v>
      </c>
      <c r="F10" s="113">
        <v>50</v>
      </c>
      <c r="G10" s="113">
        <v>200</v>
      </c>
      <c r="H10" s="103">
        <v>500</v>
      </c>
      <c r="I10" s="113">
        <v>240</v>
      </c>
      <c r="J10" s="113">
        <v>41</v>
      </c>
      <c r="K10" s="115" t="s">
        <v>352</v>
      </c>
      <c r="L10" s="113">
        <v>1</v>
      </c>
      <c r="M10">
        <v>240</v>
      </c>
      <c r="N10" s="113" t="s">
        <v>43</v>
      </c>
      <c r="O10" t="s">
        <v>337</v>
      </c>
      <c r="P10" s="113" t="s">
        <v>338</v>
      </c>
      <c r="Q10" s="114">
        <v>45200</v>
      </c>
      <c r="R10" s="113">
        <v>125.9</v>
      </c>
      <c r="S10">
        <v>3</v>
      </c>
      <c r="T10" t="s">
        <v>43</v>
      </c>
      <c r="U10" t="s">
        <v>43</v>
      </c>
      <c r="V10">
        <v>2</v>
      </c>
      <c r="W10">
        <v>10302</v>
      </c>
      <c r="X10" s="113" t="s">
        <v>346</v>
      </c>
      <c r="Y10">
        <v>2</v>
      </c>
    </row>
    <row r="11" spans="1:25">
      <c r="A11" s="119" t="s">
        <v>361</v>
      </c>
      <c r="B11" s="116" t="s">
        <v>362</v>
      </c>
      <c r="C11" s="116">
        <v>347</v>
      </c>
      <c r="D11" s="116">
        <v>315</v>
      </c>
      <c r="E11" s="116">
        <v>306</v>
      </c>
      <c r="F11" s="116">
        <v>20</v>
      </c>
      <c r="G11" s="116">
        <v>100</v>
      </c>
      <c r="H11" s="117">
        <v>200</v>
      </c>
      <c r="I11" s="116">
        <v>360</v>
      </c>
      <c r="J11" s="116">
        <v>41</v>
      </c>
      <c r="K11" s="118" t="s">
        <v>352</v>
      </c>
      <c r="L11" s="116">
        <v>1</v>
      </c>
      <c r="M11" s="119">
        <v>360</v>
      </c>
      <c r="N11" s="116" t="s">
        <v>43</v>
      </c>
      <c r="O11" s="119" t="s">
        <v>337</v>
      </c>
      <c r="P11" s="116" t="s">
        <v>338</v>
      </c>
      <c r="Q11" s="120">
        <v>45200</v>
      </c>
      <c r="R11" s="116">
        <v>125.9</v>
      </c>
      <c r="S11" s="119">
        <v>3</v>
      </c>
      <c r="T11" s="119" t="s">
        <v>43</v>
      </c>
      <c r="U11" s="119" t="s">
        <v>43</v>
      </c>
      <c r="V11" s="119">
        <v>2</v>
      </c>
      <c r="W11" s="119">
        <v>10302</v>
      </c>
      <c r="X11" s="116" t="s">
        <v>346</v>
      </c>
      <c r="Y11" s="119">
        <v>2</v>
      </c>
    </row>
    <row r="12" spans="1:25">
      <c r="A12" t="s">
        <v>363</v>
      </c>
      <c r="B12" s="113" t="s">
        <v>364</v>
      </c>
      <c r="C12" s="113">
        <v>621</v>
      </c>
      <c r="D12" s="113">
        <v>528</v>
      </c>
      <c r="E12" s="113">
        <v>497</v>
      </c>
      <c r="F12" s="113">
        <v>10</v>
      </c>
      <c r="G12" s="113">
        <v>50</v>
      </c>
      <c r="H12" s="103">
        <v>100</v>
      </c>
      <c r="I12" s="113">
        <v>300</v>
      </c>
      <c r="J12" s="113">
        <v>41</v>
      </c>
      <c r="K12" s="115" t="s">
        <v>352</v>
      </c>
      <c r="L12" s="113">
        <v>1</v>
      </c>
      <c r="M12">
        <v>300</v>
      </c>
      <c r="N12" s="113" t="s">
        <v>43</v>
      </c>
      <c r="O12" t="s">
        <v>337</v>
      </c>
      <c r="P12" s="113" t="s">
        <v>338</v>
      </c>
      <c r="Q12" s="114">
        <v>45200</v>
      </c>
      <c r="R12" s="113">
        <v>125.9</v>
      </c>
      <c r="S12">
        <v>3</v>
      </c>
      <c r="T12" t="s">
        <v>43</v>
      </c>
      <c r="U12" t="s">
        <v>43</v>
      </c>
      <c r="V12">
        <v>2</v>
      </c>
      <c r="W12">
        <v>10302</v>
      </c>
      <c r="X12" s="113" t="s">
        <v>346</v>
      </c>
      <c r="Y12">
        <v>2</v>
      </c>
    </row>
    <row r="13" spans="1:25">
      <c r="A13" s="119" t="s">
        <v>365</v>
      </c>
      <c r="B13" s="116" t="s">
        <v>366</v>
      </c>
      <c r="C13" s="116">
        <v>362</v>
      </c>
      <c r="D13" s="116">
        <v>315</v>
      </c>
      <c r="E13" s="116">
        <v>300</v>
      </c>
      <c r="F13" s="116">
        <v>10</v>
      </c>
      <c r="G13" s="116">
        <v>50</v>
      </c>
      <c r="H13" s="117">
        <v>100</v>
      </c>
      <c r="I13" s="116">
        <v>360</v>
      </c>
      <c r="J13" s="116">
        <v>41</v>
      </c>
      <c r="K13" s="118" t="s">
        <v>352</v>
      </c>
      <c r="L13" s="116">
        <v>1</v>
      </c>
      <c r="M13" s="119">
        <v>360</v>
      </c>
      <c r="N13" s="116" t="s">
        <v>43</v>
      </c>
      <c r="O13" s="119" t="s">
        <v>337</v>
      </c>
      <c r="P13" s="116" t="s">
        <v>338</v>
      </c>
      <c r="Q13" s="120">
        <v>45200</v>
      </c>
      <c r="R13" s="116">
        <v>125.9</v>
      </c>
      <c r="S13" s="119">
        <v>3</v>
      </c>
      <c r="T13" s="119" t="s">
        <v>43</v>
      </c>
      <c r="U13" s="119" t="s">
        <v>43</v>
      </c>
      <c r="V13" s="119">
        <v>2</v>
      </c>
      <c r="W13" s="119">
        <v>10302</v>
      </c>
      <c r="X13" s="116" t="s">
        <v>346</v>
      </c>
      <c r="Y13" s="119">
        <v>2</v>
      </c>
    </row>
    <row r="14" spans="1:25">
      <c r="A14" t="s">
        <v>367</v>
      </c>
      <c r="B14" s="113" t="s">
        <v>368</v>
      </c>
      <c r="C14" s="113">
        <v>621</v>
      </c>
      <c r="D14" s="113">
        <v>554</v>
      </c>
      <c r="E14" s="113">
        <v>500</v>
      </c>
      <c r="F14" s="113">
        <v>10</v>
      </c>
      <c r="G14" s="113">
        <v>50</v>
      </c>
      <c r="H14" s="103">
        <v>100</v>
      </c>
      <c r="I14" s="113">
        <v>360</v>
      </c>
      <c r="J14" s="113">
        <v>41</v>
      </c>
      <c r="K14" s="115" t="s">
        <v>352</v>
      </c>
      <c r="L14" s="113">
        <v>1</v>
      </c>
      <c r="M14">
        <v>360</v>
      </c>
      <c r="N14" s="113" t="s">
        <v>43</v>
      </c>
      <c r="O14" t="s">
        <v>337</v>
      </c>
      <c r="P14" s="113" t="s">
        <v>338</v>
      </c>
      <c r="Q14" s="114">
        <v>45200</v>
      </c>
      <c r="R14" s="113">
        <v>125.9</v>
      </c>
      <c r="S14">
        <v>3</v>
      </c>
      <c r="T14" t="s">
        <v>43</v>
      </c>
      <c r="U14" t="s">
        <v>43</v>
      </c>
      <c r="V14">
        <v>2</v>
      </c>
      <c r="W14">
        <v>10302</v>
      </c>
      <c r="X14" s="113" t="s">
        <v>346</v>
      </c>
      <c r="Y14">
        <v>2</v>
      </c>
    </row>
    <row r="15" spans="1:25">
      <c r="A15" s="119" t="s">
        <v>369</v>
      </c>
      <c r="B15" s="116" t="s">
        <v>370</v>
      </c>
      <c r="C15" s="116">
        <v>124</v>
      </c>
      <c r="D15" s="116">
        <v>112</v>
      </c>
      <c r="E15" s="116">
        <v>104</v>
      </c>
      <c r="F15" s="116">
        <v>50</v>
      </c>
      <c r="G15" s="116">
        <v>200</v>
      </c>
      <c r="H15" s="117">
        <v>500</v>
      </c>
      <c r="I15" s="116">
        <v>60</v>
      </c>
      <c r="J15" s="116">
        <v>41</v>
      </c>
      <c r="K15" s="118" t="s">
        <v>352</v>
      </c>
      <c r="L15" s="116">
        <v>1</v>
      </c>
      <c r="M15" s="119">
        <v>60</v>
      </c>
      <c r="N15" s="116" t="s">
        <v>43</v>
      </c>
      <c r="O15" s="119" t="s">
        <v>337</v>
      </c>
      <c r="P15" s="116" t="s">
        <v>338</v>
      </c>
      <c r="Q15" s="120">
        <v>45200</v>
      </c>
      <c r="R15" s="116">
        <v>125.9</v>
      </c>
      <c r="S15" s="119">
        <v>3</v>
      </c>
      <c r="T15" s="119" t="s">
        <v>43</v>
      </c>
      <c r="U15" s="119" t="s">
        <v>43</v>
      </c>
      <c r="V15" s="119">
        <v>2</v>
      </c>
      <c r="W15" s="119">
        <v>10102</v>
      </c>
      <c r="X15" s="116" t="s">
        <v>339</v>
      </c>
      <c r="Y15" s="119">
        <v>3</v>
      </c>
    </row>
    <row r="16" spans="1:25">
      <c r="A16" t="s">
        <v>371</v>
      </c>
      <c r="B16" s="113" t="s">
        <v>372</v>
      </c>
      <c r="C16" s="113">
        <v>461</v>
      </c>
      <c r="D16" s="113">
        <v>414</v>
      </c>
      <c r="E16" s="113">
        <v>393</v>
      </c>
      <c r="F16" s="113">
        <v>1</v>
      </c>
      <c r="G16" s="113">
        <v>5</v>
      </c>
      <c r="H16" s="103">
        <v>10</v>
      </c>
      <c r="I16" s="113">
        <v>60</v>
      </c>
      <c r="J16" s="113">
        <v>41</v>
      </c>
      <c r="K16" s="115" t="s">
        <v>352</v>
      </c>
      <c r="L16" s="113">
        <v>1</v>
      </c>
      <c r="M16">
        <v>60</v>
      </c>
      <c r="N16" s="113" t="s">
        <v>43</v>
      </c>
      <c r="O16" t="s">
        <v>337</v>
      </c>
      <c r="P16" s="113" t="s">
        <v>338</v>
      </c>
      <c r="Q16" s="114">
        <v>45200</v>
      </c>
      <c r="R16" s="113">
        <v>125.9</v>
      </c>
      <c r="S16">
        <v>3</v>
      </c>
      <c r="T16" t="s">
        <v>43</v>
      </c>
      <c r="U16" t="s">
        <v>43</v>
      </c>
      <c r="V16">
        <v>2</v>
      </c>
      <c r="W16">
        <v>10117</v>
      </c>
      <c r="X16" s="113" t="s">
        <v>373</v>
      </c>
      <c r="Y16">
        <v>7</v>
      </c>
    </row>
    <row r="17" spans="1:25">
      <c r="A17" s="119" t="s">
        <v>374</v>
      </c>
      <c r="B17" s="116" t="s">
        <v>375</v>
      </c>
      <c r="C17" s="116">
        <v>104</v>
      </c>
      <c r="D17" s="116">
        <v>93</v>
      </c>
      <c r="E17" s="116">
        <v>88</v>
      </c>
      <c r="F17" s="116">
        <v>10</v>
      </c>
      <c r="G17" s="116">
        <v>50</v>
      </c>
      <c r="H17" s="117">
        <v>100</v>
      </c>
      <c r="I17" s="116">
        <v>60</v>
      </c>
      <c r="J17" s="116">
        <v>41</v>
      </c>
      <c r="K17" s="118" t="s">
        <v>352</v>
      </c>
      <c r="L17" s="116">
        <v>1</v>
      </c>
      <c r="M17" s="119">
        <v>60</v>
      </c>
      <c r="N17" s="116" t="s">
        <v>43</v>
      </c>
      <c r="O17" s="119" t="s">
        <v>337</v>
      </c>
      <c r="P17" s="116" t="s">
        <v>338</v>
      </c>
      <c r="Q17" s="120">
        <v>45200</v>
      </c>
      <c r="R17" s="116">
        <v>125.9</v>
      </c>
      <c r="S17" s="119">
        <v>3</v>
      </c>
      <c r="T17" s="119" t="s">
        <v>43</v>
      </c>
      <c r="U17" s="119" t="s">
        <v>43</v>
      </c>
      <c r="V17" s="119">
        <v>2</v>
      </c>
      <c r="W17" s="119">
        <v>10102</v>
      </c>
      <c r="X17" s="116" t="s">
        <v>339</v>
      </c>
      <c r="Y17" s="119">
        <v>3</v>
      </c>
    </row>
    <row r="18" spans="1:25">
      <c r="A18" t="s">
        <v>376</v>
      </c>
      <c r="B18" s="113" t="s">
        <v>377</v>
      </c>
      <c r="C18" s="113">
        <v>60</v>
      </c>
      <c r="D18" s="113">
        <v>55</v>
      </c>
      <c r="E18" s="113">
        <v>50</v>
      </c>
      <c r="F18" s="113">
        <v>5</v>
      </c>
      <c r="G18" s="113">
        <v>20</v>
      </c>
      <c r="H18" s="103">
        <v>100</v>
      </c>
      <c r="I18" s="113" t="s">
        <v>43</v>
      </c>
      <c r="J18" s="113">
        <v>41</v>
      </c>
      <c r="K18" s="115" t="s">
        <v>352</v>
      </c>
      <c r="L18" s="113">
        <v>1</v>
      </c>
      <c r="M18">
        <v>60</v>
      </c>
      <c r="N18" s="113" t="s">
        <v>43</v>
      </c>
      <c r="O18" t="s">
        <v>337</v>
      </c>
      <c r="P18" s="113" t="s">
        <v>43</v>
      </c>
      <c r="Q18" s="114">
        <v>45200</v>
      </c>
      <c r="R18" s="113">
        <v>125.9</v>
      </c>
      <c r="S18">
        <v>3</v>
      </c>
      <c r="T18" t="s">
        <v>43</v>
      </c>
      <c r="U18" t="s">
        <v>43</v>
      </c>
      <c r="V18">
        <v>2</v>
      </c>
      <c r="W18">
        <v>10102</v>
      </c>
      <c r="X18" s="113" t="s">
        <v>339</v>
      </c>
      <c r="Y18">
        <v>3</v>
      </c>
    </row>
    <row r="19" spans="1:25">
      <c r="A19" s="119" t="s">
        <v>378</v>
      </c>
      <c r="B19" s="116" t="s">
        <v>379</v>
      </c>
      <c r="C19" s="116">
        <v>8800</v>
      </c>
      <c r="D19" s="116">
        <v>7870</v>
      </c>
      <c r="E19" s="116">
        <v>7560</v>
      </c>
      <c r="F19" s="116">
        <v>1</v>
      </c>
      <c r="G19" s="116">
        <v>5</v>
      </c>
      <c r="H19" s="117">
        <v>10</v>
      </c>
      <c r="I19" s="116">
        <v>360</v>
      </c>
      <c r="J19" s="116">
        <v>31</v>
      </c>
      <c r="K19" s="118" t="s">
        <v>380</v>
      </c>
      <c r="L19" s="116">
        <v>1</v>
      </c>
      <c r="M19" s="119">
        <v>360</v>
      </c>
      <c r="N19" s="116" t="s">
        <v>43</v>
      </c>
      <c r="O19" s="119" t="s">
        <v>349</v>
      </c>
      <c r="P19" s="116" t="s">
        <v>338</v>
      </c>
      <c r="Q19" s="120">
        <v>45200</v>
      </c>
      <c r="R19" s="116">
        <v>125.9</v>
      </c>
      <c r="S19" s="119">
        <v>3</v>
      </c>
      <c r="T19" s="119" t="s">
        <v>43</v>
      </c>
      <c r="U19" s="119" t="s">
        <v>43</v>
      </c>
      <c r="V19" s="119">
        <v>2</v>
      </c>
      <c r="W19" s="119">
        <v>10302</v>
      </c>
      <c r="X19" s="116" t="s">
        <v>346</v>
      </c>
      <c r="Y19" s="119">
        <v>3</v>
      </c>
    </row>
    <row r="20" spans="1:25">
      <c r="A20" t="s">
        <v>381</v>
      </c>
      <c r="B20" s="113" t="s">
        <v>382</v>
      </c>
      <c r="C20" s="113">
        <v>7250</v>
      </c>
      <c r="D20" s="113">
        <v>6420</v>
      </c>
      <c r="E20" s="113">
        <v>6200</v>
      </c>
      <c r="F20" s="113">
        <v>1</v>
      </c>
      <c r="G20" s="113">
        <v>5</v>
      </c>
      <c r="H20" s="103">
        <v>10</v>
      </c>
      <c r="I20" s="113">
        <v>360</v>
      </c>
      <c r="J20" s="113">
        <v>31</v>
      </c>
      <c r="K20" s="115" t="s">
        <v>380</v>
      </c>
      <c r="L20" s="113">
        <v>1</v>
      </c>
      <c r="M20">
        <v>360</v>
      </c>
      <c r="N20" s="113" t="s">
        <v>43</v>
      </c>
      <c r="O20" t="s">
        <v>349</v>
      </c>
      <c r="P20" s="113" t="s">
        <v>338</v>
      </c>
      <c r="Q20" s="114">
        <v>45200</v>
      </c>
      <c r="R20" s="113">
        <v>125.9</v>
      </c>
      <c r="S20">
        <v>3</v>
      </c>
      <c r="T20" t="s">
        <v>43</v>
      </c>
      <c r="U20" t="s">
        <v>43</v>
      </c>
      <c r="V20">
        <v>2</v>
      </c>
      <c r="W20">
        <v>10302</v>
      </c>
      <c r="X20" s="113" t="s">
        <v>346</v>
      </c>
      <c r="Y20">
        <v>3</v>
      </c>
    </row>
    <row r="21" spans="1:25">
      <c r="A21" s="119" t="s">
        <v>383</v>
      </c>
      <c r="B21" s="116" t="s">
        <v>384</v>
      </c>
      <c r="C21" s="116">
        <v>60</v>
      </c>
      <c r="D21" s="116">
        <v>55</v>
      </c>
      <c r="E21" s="116">
        <v>50</v>
      </c>
      <c r="F21" s="116">
        <v>2</v>
      </c>
      <c r="G21" s="116">
        <v>10</v>
      </c>
      <c r="H21" s="117">
        <v>20</v>
      </c>
      <c r="I21" s="116">
        <v>60</v>
      </c>
      <c r="J21" s="116">
        <v>31</v>
      </c>
      <c r="K21" s="118" t="s">
        <v>380</v>
      </c>
      <c r="L21" s="116">
        <v>1</v>
      </c>
      <c r="M21" s="119">
        <v>60</v>
      </c>
      <c r="N21" s="116" t="s">
        <v>43</v>
      </c>
      <c r="O21" s="119" t="s">
        <v>337</v>
      </c>
      <c r="P21" s="116" t="s">
        <v>338</v>
      </c>
      <c r="Q21" s="120">
        <v>45200</v>
      </c>
      <c r="R21" s="116">
        <v>125.9</v>
      </c>
      <c r="S21" s="119">
        <v>3</v>
      </c>
      <c r="T21" s="119" t="s">
        <v>43</v>
      </c>
      <c r="U21" s="119" t="s">
        <v>43</v>
      </c>
      <c r="V21" s="119">
        <v>2</v>
      </c>
      <c r="W21" s="119">
        <v>10102</v>
      </c>
      <c r="X21" s="116" t="s">
        <v>339</v>
      </c>
      <c r="Y21" s="119">
        <v>4</v>
      </c>
    </row>
    <row r="22" spans="1:25">
      <c r="A22" t="s">
        <v>385</v>
      </c>
      <c r="B22" s="113" t="s">
        <v>386</v>
      </c>
      <c r="C22" s="113">
        <v>207</v>
      </c>
      <c r="D22" s="113">
        <v>186</v>
      </c>
      <c r="E22" s="113">
        <v>176</v>
      </c>
      <c r="F22" s="113">
        <v>5</v>
      </c>
      <c r="G22" s="113">
        <v>20</v>
      </c>
      <c r="H22" s="103">
        <v>50</v>
      </c>
      <c r="I22" s="113">
        <v>60</v>
      </c>
      <c r="J22" s="113">
        <v>41</v>
      </c>
      <c r="K22" s="115" t="s">
        <v>352</v>
      </c>
      <c r="L22" s="113">
        <v>1</v>
      </c>
      <c r="M22">
        <v>60</v>
      </c>
      <c r="N22" s="113" t="s">
        <v>43</v>
      </c>
      <c r="O22" t="s">
        <v>337</v>
      </c>
      <c r="P22" s="113" t="s">
        <v>338</v>
      </c>
      <c r="Q22" s="114">
        <v>45200</v>
      </c>
      <c r="R22" s="113">
        <v>125.9</v>
      </c>
      <c r="S22">
        <v>3</v>
      </c>
      <c r="T22" t="s">
        <v>43</v>
      </c>
      <c r="U22" t="s">
        <v>43</v>
      </c>
      <c r="V22">
        <v>2</v>
      </c>
      <c r="W22">
        <v>10102</v>
      </c>
      <c r="X22" s="113" t="s">
        <v>339</v>
      </c>
      <c r="Y22">
        <v>4</v>
      </c>
    </row>
    <row r="23" spans="1:25">
      <c r="A23" s="119" t="s">
        <v>387</v>
      </c>
      <c r="B23" s="116" t="s">
        <v>388</v>
      </c>
      <c r="C23" s="116">
        <v>2000</v>
      </c>
      <c r="D23" s="116">
        <v>1800</v>
      </c>
      <c r="E23" s="116">
        <v>1700</v>
      </c>
      <c r="F23" s="116">
        <v>2</v>
      </c>
      <c r="G23" s="116">
        <v>5</v>
      </c>
      <c r="H23" s="117">
        <v>10</v>
      </c>
      <c r="I23" s="116" t="s">
        <v>43</v>
      </c>
      <c r="J23" s="116">
        <v>31</v>
      </c>
      <c r="K23" s="118" t="s">
        <v>380</v>
      </c>
      <c r="L23" s="116">
        <v>1</v>
      </c>
      <c r="M23" s="119">
        <v>24</v>
      </c>
      <c r="N23" s="116" t="s">
        <v>43</v>
      </c>
      <c r="O23" s="119" t="s">
        <v>349</v>
      </c>
      <c r="P23" s="116" t="s">
        <v>389</v>
      </c>
      <c r="Q23" s="120">
        <v>45200</v>
      </c>
      <c r="R23" s="116">
        <v>125.9</v>
      </c>
      <c r="S23" s="119">
        <v>3</v>
      </c>
      <c r="T23" s="119" t="s">
        <v>43</v>
      </c>
      <c r="U23" s="119" t="s">
        <v>43</v>
      </c>
      <c r="V23" s="119">
        <v>2</v>
      </c>
      <c r="W23" s="119">
        <v>10101</v>
      </c>
      <c r="X23" s="116" t="s">
        <v>390</v>
      </c>
      <c r="Y23" s="119">
        <v>1</v>
      </c>
    </row>
    <row r="24" spans="1:25">
      <c r="A24" t="s">
        <v>391</v>
      </c>
      <c r="B24" s="113" t="s">
        <v>392</v>
      </c>
      <c r="C24" s="113">
        <v>17000</v>
      </c>
      <c r="D24" s="113">
        <v>15000</v>
      </c>
      <c r="E24" s="113">
        <v>14500</v>
      </c>
      <c r="F24" s="113">
        <v>1</v>
      </c>
      <c r="G24" s="113">
        <v>5</v>
      </c>
      <c r="H24" s="103">
        <v>10</v>
      </c>
      <c r="I24" s="113" t="s">
        <v>43</v>
      </c>
      <c r="J24" s="113">
        <v>31</v>
      </c>
      <c r="K24" s="115" t="s">
        <v>380</v>
      </c>
      <c r="L24" s="113">
        <v>1</v>
      </c>
      <c r="M24">
        <v>240</v>
      </c>
      <c r="N24" s="113" t="s">
        <v>43</v>
      </c>
      <c r="O24" t="s">
        <v>349</v>
      </c>
      <c r="P24" s="113" t="s">
        <v>389</v>
      </c>
      <c r="Q24" s="114">
        <v>45200</v>
      </c>
      <c r="R24" s="113">
        <v>125.9</v>
      </c>
      <c r="S24">
        <v>3</v>
      </c>
      <c r="T24" t="s">
        <v>43</v>
      </c>
      <c r="U24" t="s">
        <v>43</v>
      </c>
      <c r="V24">
        <v>2</v>
      </c>
      <c r="W24">
        <v>10302</v>
      </c>
      <c r="X24" s="113" t="s">
        <v>346</v>
      </c>
      <c r="Y24">
        <v>3</v>
      </c>
    </row>
    <row r="25" spans="1:25">
      <c r="A25" s="119" t="s">
        <v>393</v>
      </c>
      <c r="B25" s="116" t="s">
        <v>394</v>
      </c>
      <c r="C25" s="116">
        <v>1708</v>
      </c>
      <c r="D25" s="116">
        <v>1553</v>
      </c>
      <c r="E25" s="116">
        <v>1470</v>
      </c>
      <c r="F25" s="116">
        <v>6</v>
      </c>
      <c r="G25" s="116">
        <v>30</v>
      </c>
      <c r="H25" s="117">
        <v>50</v>
      </c>
      <c r="I25" s="116">
        <v>360</v>
      </c>
      <c r="J25" s="116">
        <v>31</v>
      </c>
      <c r="K25" s="118" t="s">
        <v>380</v>
      </c>
      <c r="L25" s="116">
        <v>1</v>
      </c>
      <c r="M25" s="119">
        <v>360</v>
      </c>
      <c r="N25" s="116" t="s">
        <v>43</v>
      </c>
      <c r="O25" s="119" t="s">
        <v>337</v>
      </c>
      <c r="P25" s="116" t="s">
        <v>338</v>
      </c>
      <c r="Q25" s="120">
        <v>45200</v>
      </c>
      <c r="R25" s="116">
        <v>125.9</v>
      </c>
      <c r="S25" s="119">
        <v>3</v>
      </c>
      <c r="T25" s="119" t="s">
        <v>43</v>
      </c>
      <c r="U25" s="119" t="s">
        <v>43</v>
      </c>
      <c r="V25" s="119">
        <v>2</v>
      </c>
      <c r="W25" s="119">
        <v>10302</v>
      </c>
      <c r="X25" s="116" t="s">
        <v>346</v>
      </c>
      <c r="Y25" s="119">
        <v>3</v>
      </c>
    </row>
    <row r="26" spans="1:25">
      <c r="A26" t="s">
        <v>395</v>
      </c>
      <c r="B26" s="113" t="s">
        <v>396</v>
      </c>
      <c r="C26" s="113">
        <v>104</v>
      </c>
      <c r="D26" s="113">
        <v>91</v>
      </c>
      <c r="E26" s="113">
        <v>83</v>
      </c>
      <c r="F26" s="113">
        <v>10</v>
      </c>
      <c r="G26" s="113">
        <v>30</v>
      </c>
      <c r="H26" s="103">
        <v>70</v>
      </c>
      <c r="I26" s="113">
        <v>60</v>
      </c>
      <c r="J26" s="113">
        <v>41</v>
      </c>
      <c r="K26" s="115" t="s">
        <v>352</v>
      </c>
      <c r="L26" s="113">
        <v>1</v>
      </c>
      <c r="M26">
        <v>60</v>
      </c>
      <c r="N26" s="113" t="s">
        <v>43</v>
      </c>
      <c r="O26" t="s">
        <v>337</v>
      </c>
      <c r="P26" s="113" t="s">
        <v>338</v>
      </c>
      <c r="Q26" s="114">
        <v>45200</v>
      </c>
      <c r="R26" s="113">
        <v>125.9</v>
      </c>
      <c r="S26">
        <v>3</v>
      </c>
      <c r="T26" t="s">
        <v>43</v>
      </c>
      <c r="U26" t="s">
        <v>43</v>
      </c>
      <c r="V26">
        <v>2</v>
      </c>
      <c r="W26">
        <v>10102</v>
      </c>
      <c r="X26" s="113" t="s">
        <v>339</v>
      </c>
      <c r="Y26">
        <v>4</v>
      </c>
    </row>
    <row r="27" spans="1:25">
      <c r="A27" s="119" t="s">
        <v>397</v>
      </c>
      <c r="B27" s="116" t="s">
        <v>398</v>
      </c>
      <c r="C27" s="116">
        <v>1000</v>
      </c>
      <c r="D27" s="116">
        <v>900</v>
      </c>
      <c r="E27" s="116">
        <v>800</v>
      </c>
      <c r="F27" s="116">
        <v>2</v>
      </c>
      <c r="G27" s="116">
        <v>5</v>
      </c>
      <c r="H27" s="117">
        <v>50</v>
      </c>
      <c r="I27" s="116" t="s">
        <v>43</v>
      </c>
      <c r="J27" s="116">
        <v>31</v>
      </c>
      <c r="K27" s="118" t="s">
        <v>380</v>
      </c>
      <c r="L27" s="116">
        <v>1</v>
      </c>
      <c r="M27" s="119">
        <v>12</v>
      </c>
      <c r="N27" s="116" t="s">
        <v>43</v>
      </c>
      <c r="O27" s="119" t="s">
        <v>349</v>
      </c>
      <c r="P27" s="116" t="s">
        <v>43</v>
      </c>
      <c r="Q27" s="120">
        <v>45200</v>
      </c>
      <c r="R27" s="116">
        <v>125.9</v>
      </c>
      <c r="S27" s="119">
        <v>3</v>
      </c>
      <c r="T27" s="119" t="s">
        <v>43</v>
      </c>
      <c r="U27" s="119" t="s">
        <v>43</v>
      </c>
      <c r="V27" s="119">
        <v>2</v>
      </c>
      <c r="W27" s="119">
        <v>10101</v>
      </c>
      <c r="X27" s="116" t="s">
        <v>390</v>
      </c>
      <c r="Y27" s="119">
        <v>1</v>
      </c>
    </row>
    <row r="28" spans="1:25">
      <c r="A28" t="s">
        <v>399</v>
      </c>
      <c r="B28" s="113" t="s">
        <v>400</v>
      </c>
      <c r="C28" s="113">
        <v>3148</v>
      </c>
      <c r="D28" s="113">
        <v>2827</v>
      </c>
      <c r="E28" s="113">
        <v>2718</v>
      </c>
      <c r="F28" s="113">
        <v>3</v>
      </c>
      <c r="G28" s="113">
        <v>15</v>
      </c>
      <c r="H28" s="103">
        <v>30</v>
      </c>
      <c r="I28" s="113">
        <v>360</v>
      </c>
      <c r="J28" s="113">
        <v>31</v>
      </c>
      <c r="K28" s="115" t="s">
        <v>380</v>
      </c>
      <c r="L28" s="113">
        <v>1</v>
      </c>
      <c r="M28">
        <v>360</v>
      </c>
      <c r="N28" s="113" t="s">
        <v>43</v>
      </c>
      <c r="O28" t="s">
        <v>337</v>
      </c>
      <c r="P28" s="113" t="s">
        <v>338</v>
      </c>
      <c r="Q28" s="114">
        <v>45200</v>
      </c>
      <c r="R28" s="113">
        <v>125.9</v>
      </c>
      <c r="S28">
        <v>3</v>
      </c>
      <c r="T28" t="s">
        <v>43</v>
      </c>
      <c r="U28" t="s">
        <v>43</v>
      </c>
      <c r="V28">
        <v>2</v>
      </c>
      <c r="W28">
        <v>10302</v>
      </c>
      <c r="X28" s="113" t="s">
        <v>346</v>
      </c>
      <c r="Y28">
        <v>3</v>
      </c>
    </row>
    <row r="29" spans="1:25">
      <c r="A29" s="119" t="s">
        <v>401</v>
      </c>
      <c r="B29" s="116" t="s">
        <v>402</v>
      </c>
      <c r="C29" s="116">
        <v>4867</v>
      </c>
      <c r="D29" s="116">
        <v>4453</v>
      </c>
      <c r="E29" s="116">
        <v>4297</v>
      </c>
      <c r="F29" s="116">
        <v>3</v>
      </c>
      <c r="G29" s="116">
        <v>15</v>
      </c>
      <c r="H29" s="117">
        <v>25</v>
      </c>
      <c r="I29" s="116">
        <v>360</v>
      </c>
      <c r="J29" s="116">
        <v>31</v>
      </c>
      <c r="K29" s="118" t="s">
        <v>380</v>
      </c>
      <c r="L29" s="116">
        <v>1</v>
      </c>
      <c r="M29" s="119">
        <v>360</v>
      </c>
      <c r="N29" s="116" t="s">
        <v>43</v>
      </c>
      <c r="O29" s="119" t="s">
        <v>337</v>
      </c>
      <c r="P29" s="116" t="s">
        <v>338</v>
      </c>
      <c r="Q29" s="120">
        <v>45200</v>
      </c>
      <c r="R29" s="116">
        <v>125.9</v>
      </c>
      <c r="S29" s="119">
        <v>3</v>
      </c>
      <c r="T29" s="119" t="s">
        <v>43</v>
      </c>
      <c r="U29" s="119" t="s">
        <v>43</v>
      </c>
      <c r="V29" s="119">
        <v>2</v>
      </c>
      <c r="W29" s="119">
        <v>10302</v>
      </c>
      <c r="X29" s="116" t="s">
        <v>346</v>
      </c>
      <c r="Y29" s="119">
        <v>3</v>
      </c>
    </row>
    <row r="30" spans="1:25">
      <c r="A30" t="s">
        <v>403</v>
      </c>
      <c r="B30" s="113" t="s">
        <v>404</v>
      </c>
      <c r="C30" s="113">
        <v>60</v>
      </c>
      <c r="D30" s="113">
        <v>55</v>
      </c>
      <c r="E30" s="113">
        <v>50</v>
      </c>
      <c r="F30" s="113">
        <v>2</v>
      </c>
      <c r="G30" s="113">
        <v>10</v>
      </c>
      <c r="H30" s="103">
        <v>20</v>
      </c>
      <c r="I30" s="113">
        <v>60</v>
      </c>
      <c r="J30" s="113">
        <v>31</v>
      </c>
      <c r="K30" s="115" t="s">
        <v>380</v>
      </c>
      <c r="L30" s="113">
        <v>1</v>
      </c>
      <c r="M30">
        <v>60</v>
      </c>
      <c r="N30" s="113" t="s">
        <v>43</v>
      </c>
      <c r="O30" t="s">
        <v>337</v>
      </c>
      <c r="P30" s="113" t="s">
        <v>338</v>
      </c>
      <c r="Q30" s="114">
        <v>45200</v>
      </c>
      <c r="R30" s="113">
        <v>125.9</v>
      </c>
      <c r="S30">
        <v>3</v>
      </c>
      <c r="T30" t="s">
        <v>43</v>
      </c>
      <c r="U30" t="s">
        <v>43</v>
      </c>
      <c r="V30">
        <v>2</v>
      </c>
      <c r="W30">
        <v>10102</v>
      </c>
      <c r="X30" s="113" t="s">
        <v>339</v>
      </c>
      <c r="Y30">
        <v>3</v>
      </c>
    </row>
    <row r="31" spans="1:25">
      <c r="A31" s="119" t="s">
        <v>405</v>
      </c>
      <c r="B31" s="116" t="s">
        <v>406</v>
      </c>
      <c r="C31" s="116">
        <v>207</v>
      </c>
      <c r="D31" s="116">
        <v>186</v>
      </c>
      <c r="E31" s="116">
        <v>176</v>
      </c>
      <c r="F31" s="116">
        <v>5</v>
      </c>
      <c r="G31" s="116">
        <v>20</v>
      </c>
      <c r="H31" s="117">
        <v>50</v>
      </c>
      <c r="I31" s="116">
        <v>60</v>
      </c>
      <c r="J31" s="116">
        <v>41</v>
      </c>
      <c r="K31" s="118" t="s">
        <v>352</v>
      </c>
      <c r="L31" s="116">
        <v>1</v>
      </c>
      <c r="M31" s="119">
        <v>60</v>
      </c>
      <c r="N31" s="116" t="s">
        <v>43</v>
      </c>
      <c r="O31" s="119" t="s">
        <v>337</v>
      </c>
      <c r="P31" s="116" t="s">
        <v>338</v>
      </c>
      <c r="Q31" s="120">
        <v>45200</v>
      </c>
      <c r="R31" s="116">
        <v>125.9</v>
      </c>
      <c r="S31" s="119">
        <v>3</v>
      </c>
      <c r="T31" s="119" t="s">
        <v>43</v>
      </c>
      <c r="U31" s="119" t="s">
        <v>43</v>
      </c>
      <c r="V31" s="119">
        <v>2</v>
      </c>
      <c r="W31" s="119">
        <v>10102</v>
      </c>
      <c r="X31" s="116" t="s">
        <v>339</v>
      </c>
      <c r="Y31" s="119">
        <v>3</v>
      </c>
    </row>
    <row r="32" spans="1:25">
      <c r="A32" t="s">
        <v>407</v>
      </c>
      <c r="B32" s="113" t="s">
        <v>408</v>
      </c>
      <c r="C32" s="113">
        <v>55</v>
      </c>
      <c r="D32" s="113">
        <v>35</v>
      </c>
      <c r="E32" s="113">
        <v>25</v>
      </c>
      <c r="F32" s="113">
        <v>5</v>
      </c>
      <c r="G32" s="113">
        <v>20</v>
      </c>
      <c r="H32" s="103">
        <v>50</v>
      </c>
      <c r="I32" s="113" t="s">
        <v>43</v>
      </c>
      <c r="J32" s="113">
        <v>31</v>
      </c>
      <c r="K32" s="115" t="s">
        <v>380</v>
      </c>
      <c r="L32" s="113">
        <v>1</v>
      </c>
      <c r="M32">
        <v>36</v>
      </c>
      <c r="N32" s="113" t="s">
        <v>43</v>
      </c>
      <c r="O32" t="s">
        <v>337</v>
      </c>
      <c r="P32" s="113" t="s">
        <v>43</v>
      </c>
      <c r="Q32" s="114">
        <v>45200</v>
      </c>
      <c r="R32" s="113">
        <v>125.9</v>
      </c>
      <c r="S32">
        <v>3</v>
      </c>
      <c r="T32" t="s">
        <v>43</v>
      </c>
      <c r="U32" t="s">
        <v>43</v>
      </c>
      <c r="V32">
        <v>2</v>
      </c>
      <c r="W32">
        <v>10102</v>
      </c>
      <c r="X32" s="113" t="s">
        <v>339</v>
      </c>
      <c r="Y32">
        <v>6</v>
      </c>
    </row>
    <row r="33" spans="1:25">
      <c r="A33" s="119" t="s">
        <v>409</v>
      </c>
      <c r="B33" s="116" t="s">
        <v>410</v>
      </c>
      <c r="C33" s="116">
        <v>725</v>
      </c>
      <c r="D33" s="116">
        <v>689</v>
      </c>
      <c r="E33" s="116">
        <v>658</v>
      </c>
      <c r="F33" s="116">
        <v>5</v>
      </c>
      <c r="G33" s="116">
        <v>20</v>
      </c>
      <c r="H33" s="117">
        <v>50</v>
      </c>
      <c r="I33" s="116">
        <v>600</v>
      </c>
      <c r="J33" s="116">
        <v>31</v>
      </c>
      <c r="K33" s="118" t="s">
        <v>380</v>
      </c>
      <c r="L33" s="116">
        <v>1</v>
      </c>
      <c r="M33" s="119">
        <v>600</v>
      </c>
      <c r="N33" s="116" t="s">
        <v>43</v>
      </c>
      <c r="O33" s="119" t="s">
        <v>345</v>
      </c>
      <c r="P33" s="116" t="s">
        <v>338</v>
      </c>
      <c r="Q33" s="120">
        <v>45200</v>
      </c>
      <c r="R33" s="116">
        <v>125.9</v>
      </c>
      <c r="S33" s="119">
        <v>3</v>
      </c>
      <c r="T33" s="119" t="s">
        <v>43</v>
      </c>
      <c r="U33" s="119" t="s">
        <v>43</v>
      </c>
      <c r="V33" s="119">
        <v>2</v>
      </c>
      <c r="W33" s="119">
        <v>10302</v>
      </c>
      <c r="X33" s="116" t="s">
        <v>346</v>
      </c>
      <c r="Y33" s="119">
        <v>2</v>
      </c>
    </row>
    <row r="34" spans="1:25">
      <c r="A34" t="s">
        <v>411</v>
      </c>
      <c r="B34" s="113" t="s">
        <v>412</v>
      </c>
      <c r="C34" s="113">
        <v>106</v>
      </c>
      <c r="D34" s="113">
        <v>91</v>
      </c>
      <c r="E34" s="113">
        <v>85</v>
      </c>
      <c r="F34" s="113">
        <v>10</v>
      </c>
      <c r="G34" s="113">
        <v>50</v>
      </c>
      <c r="H34" s="103">
        <v>100</v>
      </c>
      <c r="I34" s="113">
        <v>180</v>
      </c>
      <c r="J34" s="113">
        <v>31</v>
      </c>
      <c r="K34" s="115" t="s">
        <v>380</v>
      </c>
      <c r="L34" s="113">
        <v>1</v>
      </c>
      <c r="M34">
        <v>180</v>
      </c>
      <c r="N34" s="113" t="s">
        <v>43</v>
      </c>
      <c r="O34" t="s">
        <v>345</v>
      </c>
      <c r="P34" s="113" t="s">
        <v>338</v>
      </c>
      <c r="Q34" s="114">
        <v>45200</v>
      </c>
      <c r="R34" s="113">
        <v>125.9</v>
      </c>
      <c r="S34">
        <v>3</v>
      </c>
      <c r="T34" t="s">
        <v>43</v>
      </c>
      <c r="U34" t="s">
        <v>43</v>
      </c>
      <c r="V34">
        <v>2</v>
      </c>
      <c r="W34">
        <v>10102</v>
      </c>
      <c r="X34" s="113" t="s">
        <v>339</v>
      </c>
      <c r="Y34">
        <v>3</v>
      </c>
    </row>
    <row r="35" spans="1:25">
      <c r="A35" s="119" t="s">
        <v>413</v>
      </c>
      <c r="B35" s="116" t="s">
        <v>414</v>
      </c>
      <c r="C35" s="116">
        <v>3500</v>
      </c>
      <c r="D35" s="116">
        <v>3200</v>
      </c>
      <c r="E35" s="116">
        <v>3000</v>
      </c>
      <c r="F35" s="116">
        <v>1</v>
      </c>
      <c r="G35" s="116">
        <v>5</v>
      </c>
      <c r="H35" s="117">
        <v>10</v>
      </c>
      <c r="I35" s="116">
        <v>360</v>
      </c>
      <c r="J35" s="116">
        <v>32</v>
      </c>
      <c r="K35" s="118" t="s">
        <v>415</v>
      </c>
      <c r="L35" s="116">
        <v>1</v>
      </c>
      <c r="M35" s="119">
        <v>360</v>
      </c>
      <c r="N35" s="116" t="s">
        <v>43</v>
      </c>
      <c r="O35" s="119" t="s">
        <v>349</v>
      </c>
      <c r="P35" s="116" t="s">
        <v>338</v>
      </c>
      <c r="Q35" s="120">
        <v>45200</v>
      </c>
      <c r="R35" s="116">
        <v>125.9</v>
      </c>
      <c r="S35" s="119">
        <v>3</v>
      </c>
      <c r="T35" s="119" t="s">
        <v>43</v>
      </c>
      <c r="U35" s="119" t="s">
        <v>43</v>
      </c>
      <c r="V35" s="119">
        <v>2</v>
      </c>
      <c r="W35" s="119">
        <v>10303</v>
      </c>
      <c r="X35" s="116" t="s">
        <v>416</v>
      </c>
      <c r="Y35" s="119">
        <v>5</v>
      </c>
    </row>
    <row r="36" spans="1:25">
      <c r="A36" t="s">
        <v>417</v>
      </c>
      <c r="B36" s="113" t="s">
        <v>418</v>
      </c>
      <c r="C36" s="113">
        <v>8000</v>
      </c>
      <c r="D36" s="113">
        <v>6700</v>
      </c>
      <c r="E36" s="113">
        <v>6300</v>
      </c>
      <c r="F36" s="113">
        <v>1</v>
      </c>
      <c r="G36" s="113">
        <v>5</v>
      </c>
      <c r="H36" s="103">
        <v>10</v>
      </c>
      <c r="I36" s="113">
        <v>360</v>
      </c>
      <c r="J36" s="113">
        <v>32</v>
      </c>
      <c r="K36" s="115" t="s">
        <v>415</v>
      </c>
      <c r="L36" s="113">
        <v>1</v>
      </c>
      <c r="M36">
        <v>360</v>
      </c>
      <c r="N36" s="113" t="s">
        <v>43</v>
      </c>
      <c r="O36" t="s">
        <v>349</v>
      </c>
      <c r="P36" s="113" t="s">
        <v>43</v>
      </c>
      <c r="Q36" s="114">
        <v>45200</v>
      </c>
      <c r="R36" s="113">
        <v>125.9</v>
      </c>
      <c r="S36">
        <v>3</v>
      </c>
      <c r="T36" t="s">
        <v>43</v>
      </c>
      <c r="U36" t="s">
        <v>43</v>
      </c>
      <c r="V36">
        <v>2</v>
      </c>
      <c r="W36">
        <v>10303</v>
      </c>
      <c r="X36" s="113" t="s">
        <v>416</v>
      </c>
      <c r="Y36">
        <v>1</v>
      </c>
    </row>
    <row r="37" spans="1:25">
      <c r="A37" s="119" t="s">
        <v>419</v>
      </c>
      <c r="B37" s="116" t="s">
        <v>420</v>
      </c>
      <c r="C37" s="116">
        <v>300</v>
      </c>
      <c r="D37" s="116">
        <v>260</v>
      </c>
      <c r="E37" s="116">
        <v>245</v>
      </c>
      <c r="F37" s="116">
        <v>10</v>
      </c>
      <c r="G37" s="116">
        <v>50</v>
      </c>
      <c r="H37" s="117">
        <v>100</v>
      </c>
      <c r="I37" s="116" t="s">
        <v>43</v>
      </c>
      <c r="J37" s="116">
        <v>42</v>
      </c>
      <c r="K37" s="118" t="s">
        <v>421</v>
      </c>
      <c r="L37" s="116">
        <v>1</v>
      </c>
      <c r="M37" s="119">
        <v>360</v>
      </c>
      <c r="N37" s="116" t="s">
        <v>43</v>
      </c>
      <c r="O37" s="119" t="s">
        <v>337</v>
      </c>
      <c r="P37" s="116" t="s">
        <v>43</v>
      </c>
      <c r="Q37" s="120">
        <v>45200</v>
      </c>
      <c r="R37" s="116">
        <v>125.9</v>
      </c>
      <c r="S37" s="119">
        <v>3</v>
      </c>
      <c r="T37" s="119" t="s">
        <v>43</v>
      </c>
      <c r="U37" s="119" t="s">
        <v>43</v>
      </c>
      <c r="V37" s="119">
        <v>2</v>
      </c>
      <c r="W37" s="119">
        <v>10303</v>
      </c>
      <c r="X37" s="116" t="s">
        <v>416</v>
      </c>
      <c r="Y37" s="119">
        <v>5</v>
      </c>
    </row>
    <row r="38" spans="1:25">
      <c r="A38" t="s">
        <v>422</v>
      </c>
      <c r="B38" s="113" t="s">
        <v>423</v>
      </c>
      <c r="C38" s="113">
        <v>460</v>
      </c>
      <c r="D38" s="113">
        <v>460</v>
      </c>
      <c r="E38" s="113">
        <v>460</v>
      </c>
      <c r="F38" s="113">
        <v>10</v>
      </c>
      <c r="G38" s="113">
        <v>50</v>
      </c>
      <c r="H38" s="103">
        <v>100</v>
      </c>
      <c r="I38" s="113">
        <v>180</v>
      </c>
      <c r="J38" s="113">
        <v>43</v>
      </c>
      <c r="K38" s="115" t="s">
        <v>424</v>
      </c>
      <c r="L38" s="113">
        <v>1</v>
      </c>
      <c r="M38">
        <v>12</v>
      </c>
      <c r="N38" s="113" t="s">
        <v>43</v>
      </c>
      <c r="O38" t="s">
        <v>337</v>
      </c>
      <c r="P38" s="113" t="s">
        <v>389</v>
      </c>
      <c r="Q38" s="114">
        <v>45200</v>
      </c>
      <c r="R38" s="113">
        <v>125.9</v>
      </c>
      <c r="S38">
        <v>3</v>
      </c>
      <c r="T38" t="s">
        <v>43</v>
      </c>
      <c r="U38" t="s">
        <v>43</v>
      </c>
      <c r="V38">
        <v>2</v>
      </c>
      <c r="W38">
        <v>10303</v>
      </c>
      <c r="X38" s="113" t="s">
        <v>416</v>
      </c>
      <c r="Y38">
        <v>3</v>
      </c>
    </row>
    <row r="39" spans="1:25">
      <c r="A39" s="119" t="s">
        <v>425</v>
      </c>
      <c r="B39" s="116" t="s">
        <v>426</v>
      </c>
      <c r="C39" s="116">
        <v>130</v>
      </c>
      <c r="D39" s="116">
        <v>130</v>
      </c>
      <c r="E39" s="116">
        <v>130</v>
      </c>
      <c r="F39" s="116">
        <v>100</v>
      </c>
      <c r="G39" s="116">
        <v>200</v>
      </c>
      <c r="H39" s="117">
        <v>500</v>
      </c>
      <c r="I39" s="116" t="s">
        <v>43</v>
      </c>
      <c r="J39" s="116">
        <v>43</v>
      </c>
      <c r="K39" s="118" t="s">
        <v>424</v>
      </c>
      <c r="L39" s="116">
        <v>1</v>
      </c>
      <c r="M39" s="119">
        <v>12</v>
      </c>
      <c r="N39" s="116" t="s">
        <v>43</v>
      </c>
      <c r="O39" s="119" t="s">
        <v>337</v>
      </c>
      <c r="P39" s="116" t="s">
        <v>389</v>
      </c>
      <c r="Q39" s="120">
        <v>45200</v>
      </c>
      <c r="R39" s="116">
        <v>125.9</v>
      </c>
      <c r="S39" s="119">
        <v>3</v>
      </c>
      <c r="T39" s="119" t="s">
        <v>43</v>
      </c>
      <c r="U39" s="119" t="s">
        <v>43</v>
      </c>
      <c r="V39" s="119">
        <v>2</v>
      </c>
      <c r="W39" s="119">
        <v>10103</v>
      </c>
      <c r="X39" s="116" t="s">
        <v>427</v>
      </c>
      <c r="Y39" s="119">
        <v>4</v>
      </c>
    </row>
    <row r="40" spans="1:25">
      <c r="A40" t="s">
        <v>428</v>
      </c>
      <c r="B40" s="113" t="s">
        <v>429</v>
      </c>
      <c r="C40" s="113">
        <v>900</v>
      </c>
      <c r="D40" s="113">
        <v>900</v>
      </c>
      <c r="E40" s="113">
        <v>900</v>
      </c>
      <c r="F40" s="113">
        <v>100</v>
      </c>
      <c r="G40" s="113">
        <v>500</v>
      </c>
      <c r="H40" s="103">
        <v>1000</v>
      </c>
      <c r="I40" s="113">
        <v>480</v>
      </c>
      <c r="J40" s="113">
        <v>43</v>
      </c>
      <c r="K40" s="115" t="s">
        <v>424</v>
      </c>
      <c r="L40" s="113">
        <v>1</v>
      </c>
      <c r="M40">
        <v>480</v>
      </c>
      <c r="N40" s="113" t="s">
        <v>43</v>
      </c>
      <c r="O40" t="s">
        <v>337</v>
      </c>
      <c r="P40" s="113" t="s">
        <v>389</v>
      </c>
      <c r="Q40" s="114">
        <v>45200</v>
      </c>
      <c r="R40" s="113">
        <v>125.9</v>
      </c>
      <c r="S40">
        <v>3</v>
      </c>
      <c r="T40" t="s">
        <v>43</v>
      </c>
      <c r="U40" t="s">
        <v>43</v>
      </c>
      <c r="V40">
        <v>2</v>
      </c>
      <c r="W40">
        <v>10303</v>
      </c>
      <c r="X40" s="113" t="s">
        <v>416</v>
      </c>
      <c r="Y40">
        <v>3</v>
      </c>
    </row>
    <row r="41" spans="1:25">
      <c r="A41" s="119" t="s">
        <v>430</v>
      </c>
      <c r="B41" s="116" t="s">
        <v>431</v>
      </c>
      <c r="C41" s="116">
        <v>280</v>
      </c>
      <c r="D41" s="116">
        <v>240</v>
      </c>
      <c r="E41" s="116">
        <v>225</v>
      </c>
      <c r="F41" s="116">
        <v>10</v>
      </c>
      <c r="G41" s="116">
        <v>50</v>
      </c>
      <c r="H41" s="117">
        <v>100</v>
      </c>
      <c r="I41" s="116">
        <v>480</v>
      </c>
      <c r="J41" s="116">
        <v>45</v>
      </c>
      <c r="K41" s="118" t="s">
        <v>432</v>
      </c>
      <c r="L41" s="116">
        <v>1</v>
      </c>
      <c r="M41" s="119">
        <v>480</v>
      </c>
      <c r="N41" s="116" t="s">
        <v>43</v>
      </c>
      <c r="O41" s="119" t="s">
        <v>337</v>
      </c>
      <c r="P41" s="116" t="s">
        <v>338</v>
      </c>
      <c r="Q41" s="120">
        <v>45200</v>
      </c>
      <c r="R41" s="116">
        <v>125.9</v>
      </c>
      <c r="S41" s="119">
        <v>3</v>
      </c>
      <c r="T41" s="119" t="s">
        <v>43</v>
      </c>
      <c r="U41" s="119" t="s">
        <v>43</v>
      </c>
      <c r="V41" s="119">
        <v>2</v>
      </c>
      <c r="W41" s="119">
        <v>10303</v>
      </c>
      <c r="X41" s="116" t="s">
        <v>416</v>
      </c>
      <c r="Y41" s="119">
        <v>4</v>
      </c>
    </row>
    <row r="42" spans="1:25">
      <c r="A42" t="s">
        <v>433</v>
      </c>
      <c r="B42" s="113" t="s">
        <v>434</v>
      </c>
      <c r="C42" s="113">
        <v>300</v>
      </c>
      <c r="D42" s="113">
        <v>260</v>
      </c>
      <c r="E42" s="113">
        <v>245</v>
      </c>
      <c r="F42" s="113">
        <v>10</v>
      </c>
      <c r="G42" s="113">
        <v>50</v>
      </c>
      <c r="H42" s="103">
        <v>100</v>
      </c>
      <c r="I42" s="113">
        <v>480</v>
      </c>
      <c r="J42" s="113">
        <v>45</v>
      </c>
      <c r="K42" s="115" t="s">
        <v>432</v>
      </c>
      <c r="L42" s="113">
        <v>1</v>
      </c>
      <c r="M42">
        <v>480</v>
      </c>
      <c r="N42" s="113" t="s">
        <v>43</v>
      </c>
      <c r="O42" t="s">
        <v>337</v>
      </c>
      <c r="P42" s="113" t="s">
        <v>338</v>
      </c>
      <c r="Q42" s="114">
        <v>45200</v>
      </c>
      <c r="R42" s="113">
        <v>125.9</v>
      </c>
      <c r="S42">
        <v>3</v>
      </c>
      <c r="T42" t="s">
        <v>43</v>
      </c>
      <c r="U42" t="s">
        <v>43</v>
      </c>
      <c r="V42">
        <v>2</v>
      </c>
      <c r="W42">
        <v>10303</v>
      </c>
      <c r="X42" s="113" t="s">
        <v>416</v>
      </c>
      <c r="Y42">
        <v>4</v>
      </c>
    </row>
    <row r="43" spans="1:25">
      <c r="A43" s="119" t="s">
        <v>435</v>
      </c>
      <c r="B43" s="116" t="s">
        <v>436</v>
      </c>
      <c r="C43" s="116">
        <v>350</v>
      </c>
      <c r="D43" s="116">
        <v>305</v>
      </c>
      <c r="E43" s="116">
        <v>290</v>
      </c>
      <c r="F43" s="116">
        <v>10</v>
      </c>
      <c r="G43" s="116">
        <v>50</v>
      </c>
      <c r="H43" s="117">
        <v>100</v>
      </c>
      <c r="I43" s="116">
        <v>480</v>
      </c>
      <c r="J43" s="116">
        <v>45</v>
      </c>
      <c r="K43" s="118" t="s">
        <v>432</v>
      </c>
      <c r="L43" s="116">
        <v>1</v>
      </c>
      <c r="M43" s="119">
        <v>480</v>
      </c>
      <c r="N43" s="116" t="s">
        <v>43</v>
      </c>
      <c r="O43" s="119" t="s">
        <v>337</v>
      </c>
      <c r="P43" s="116" t="s">
        <v>338</v>
      </c>
      <c r="Q43" s="120">
        <v>45200</v>
      </c>
      <c r="R43" s="116">
        <v>125.9</v>
      </c>
      <c r="S43" s="119">
        <v>3</v>
      </c>
      <c r="T43" s="119" t="s">
        <v>43</v>
      </c>
      <c r="U43" s="119" t="s">
        <v>43</v>
      </c>
      <c r="V43" s="119">
        <v>2</v>
      </c>
      <c r="W43" s="119">
        <v>10303</v>
      </c>
      <c r="X43" s="116" t="s">
        <v>416</v>
      </c>
      <c r="Y43" s="119">
        <v>5</v>
      </c>
    </row>
    <row r="44" spans="1:25">
      <c r="A44" t="s">
        <v>437</v>
      </c>
      <c r="B44" s="113" t="s">
        <v>438</v>
      </c>
      <c r="C44" s="113">
        <v>300</v>
      </c>
      <c r="D44" s="113">
        <v>275</v>
      </c>
      <c r="E44" s="113">
        <v>250</v>
      </c>
      <c r="F44" s="113">
        <v>2</v>
      </c>
      <c r="G44" s="113">
        <v>10</v>
      </c>
      <c r="H44" s="103">
        <v>20</v>
      </c>
      <c r="I44" s="113" t="s">
        <v>43</v>
      </c>
      <c r="J44" s="113">
        <v>42</v>
      </c>
      <c r="K44" s="115" t="s">
        <v>421</v>
      </c>
      <c r="L44" s="113">
        <v>1</v>
      </c>
      <c r="M44">
        <v>12</v>
      </c>
      <c r="N44" s="113">
        <v>2</v>
      </c>
      <c r="O44" t="s">
        <v>337</v>
      </c>
      <c r="P44" s="113" t="s">
        <v>389</v>
      </c>
      <c r="Q44" s="114">
        <v>45200</v>
      </c>
      <c r="R44" s="113">
        <v>125.9</v>
      </c>
      <c r="S44">
        <v>3</v>
      </c>
      <c r="T44" t="s">
        <v>43</v>
      </c>
      <c r="U44" t="s">
        <v>43</v>
      </c>
      <c r="V44">
        <v>2</v>
      </c>
      <c r="W44">
        <v>10103</v>
      </c>
      <c r="X44" s="113" t="s">
        <v>427</v>
      </c>
      <c r="Y44">
        <v>7</v>
      </c>
    </row>
    <row r="45" spans="1:25">
      <c r="A45" t="s">
        <v>439</v>
      </c>
      <c r="B45" s="113"/>
      <c r="C45" s="113">
        <v>1800</v>
      </c>
      <c r="D45" s="113">
        <v>1600</v>
      </c>
      <c r="E45" s="113">
        <v>1500</v>
      </c>
      <c r="F45" s="113">
        <v>5</v>
      </c>
      <c r="G45" s="113">
        <v>10</v>
      </c>
      <c r="H45" s="103">
        <v>20</v>
      </c>
      <c r="I45" s="113">
        <v>480</v>
      </c>
      <c r="J45" s="113">
        <v>42</v>
      </c>
      <c r="K45" s="115" t="s">
        <v>421</v>
      </c>
      <c r="L45" s="113">
        <v>1</v>
      </c>
      <c r="M45" s="119">
        <v>480</v>
      </c>
      <c r="N45" s="113"/>
      <c r="O45" s="119" t="s">
        <v>337</v>
      </c>
      <c r="P45" s="113"/>
      <c r="Q45" s="114">
        <v>45200</v>
      </c>
      <c r="R45" s="113">
        <v>125.9</v>
      </c>
      <c r="S45" s="119">
        <v>3</v>
      </c>
      <c r="X45" s="113" t="s">
        <v>440</v>
      </c>
      <c r="Y45">
        <v>5</v>
      </c>
    </row>
    <row r="46" spans="1:25">
      <c r="A46" s="119" t="s">
        <v>441</v>
      </c>
      <c r="B46" s="116" t="s">
        <v>442</v>
      </c>
      <c r="C46" s="116">
        <v>5000</v>
      </c>
      <c r="D46" s="116" t="s">
        <v>43</v>
      </c>
      <c r="E46" s="116" t="s">
        <v>43</v>
      </c>
      <c r="F46" s="116">
        <v>0</v>
      </c>
      <c r="G46" s="116" t="s">
        <v>43</v>
      </c>
      <c r="H46" s="117" t="s">
        <v>43</v>
      </c>
      <c r="I46" s="116" t="s">
        <v>43</v>
      </c>
      <c r="J46" s="116">
        <v>47</v>
      </c>
      <c r="K46" s="118" t="s">
        <v>443</v>
      </c>
      <c r="L46" s="116">
        <v>1</v>
      </c>
      <c r="M46" s="119">
        <v>12</v>
      </c>
      <c r="N46" s="116">
        <v>0</v>
      </c>
      <c r="O46" s="119" t="s">
        <v>349</v>
      </c>
      <c r="P46" s="116" t="s">
        <v>43</v>
      </c>
      <c r="Q46" s="120">
        <v>45200</v>
      </c>
      <c r="R46" s="116">
        <v>125.9</v>
      </c>
      <c r="S46" s="119">
        <v>3</v>
      </c>
      <c r="T46" s="119" t="s">
        <v>43</v>
      </c>
      <c r="U46" s="119" t="s">
        <v>43</v>
      </c>
      <c r="V46" s="119">
        <v>1</v>
      </c>
      <c r="W46" s="119">
        <v>10101</v>
      </c>
      <c r="X46" s="116" t="s">
        <v>390</v>
      </c>
      <c r="Y46" s="119">
        <v>1</v>
      </c>
    </row>
    <row r="47" spans="1:25">
      <c r="A47" t="s">
        <v>444</v>
      </c>
      <c r="B47" s="113" t="s">
        <v>445</v>
      </c>
      <c r="C47" s="113">
        <v>4000</v>
      </c>
      <c r="D47" s="113">
        <v>3600</v>
      </c>
      <c r="E47" s="113">
        <v>3400</v>
      </c>
      <c r="F47" s="113">
        <v>1</v>
      </c>
      <c r="G47" s="113">
        <v>5</v>
      </c>
      <c r="H47" s="103">
        <v>10</v>
      </c>
      <c r="I47" s="113">
        <v>360</v>
      </c>
      <c r="J47" s="113">
        <v>37</v>
      </c>
      <c r="K47" s="115" t="s">
        <v>446</v>
      </c>
      <c r="L47" s="113">
        <v>1</v>
      </c>
      <c r="M47">
        <v>360</v>
      </c>
      <c r="N47" s="113" t="s">
        <v>43</v>
      </c>
      <c r="O47" t="s">
        <v>349</v>
      </c>
      <c r="P47" s="113" t="s">
        <v>338</v>
      </c>
      <c r="Q47" s="114">
        <v>45200</v>
      </c>
      <c r="R47" s="113">
        <v>125.9</v>
      </c>
      <c r="S47">
        <v>3</v>
      </c>
      <c r="T47" t="s">
        <v>43</v>
      </c>
      <c r="U47" t="s">
        <v>43</v>
      </c>
      <c r="V47">
        <v>2</v>
      </c>
      <c r="W47">
        <v>10302</v>
      </c>
      <c r="X47" s="113" t="s">
        <v>346</v>
      </c>
      <c r="Y47">
        <v>2</v>
      </c>
    </row>
    <row r="48" spans="1:25">
      <c r="A48" s="119" t="s">
        <v>447</v>
      </c>
      <c r="B48" s="116" t="s">
        <v>448</v>
      </c>
      <c r="C48" s="116">
        <v>5000</v>
      </c>
      <c r="D48" s="116">
        <v>4600</v>
      </c>
      <c r="E48" s="116">
        <v>4450</v>
      </c>
      <c r="F48" s="116">
        <v>10</v>
      </c>
      <c r="G48" s="116">
        <v>50</v>
      </c>
      <c r="H48" s="117">
        <v>100</v>
      </c>
      <c r="I48" s="116" t="s">
        <v>43</v>
      </c>
      <c r="J48" s="116">
        <v>37</v>
      </c>
      <c r="K48" s="118" t="s">
        <v>446</v>
      </c>
      <c r="L48" s="116">
        <v>1</v>
      </c>
      <c r="M48" s="119">
        <v>480</v>
      </c>
      <c r="N48" s="116" t="s">
        <v>43</v>
      </c>
      <c r="O48" s="119" t="s">
        <v>337</v>
      </c>
      <c r="P48" s="116" t="s">
        <v>43</v>
      </c>
      <c r="Q48" s="120">
        <v>45200</v>
      </c>
      <c r="R48" s="116">
        <v>125.9</v>
      </c>
      <c r="S48" s="119">
        <v>3</v>
      </c>
      <c r="T48" s="119" t="s">
        <v>43</v>
      </c>
      <c r="U48" s="119" t="s">
        <v>43</v>
      </c>
      <c r="V48" s="119">
        <v>2</v>
      </c>
      <c r="W48" s="119">
        <v>10302</v>
      </c>
      <c r="X48" s="116" t="s">
        <v>346</v>
      </c>
      <c r="Y48" s="119">
        <v>2</v>
      </c>
    </row>
    <row r="49" spans="1:25">
      <c r="A49" t="s">
        <v>449</v>
      </c>
      <c r="B49" s="113" t="s">
        <v>450</v>
      </c>
      <c r="C49" s="113">
        <v>440</v>
      </c>
      <c r="D49" s="113">
        <v>390</v>
      </c>
      <c r="E49" s="113">
        <v>365</v>
      </c>
      <c r="F49" s="113">
        <v>5</v>
      </c>
      <c r="G49" s="113">
        <v>20</v>
      </c>
      <c r="H49" s="103">
        <v>50</v>
      </c>
      <c r="I49" s="113">
        <v>240</v>
      </c>
      <c r="J49" s="113">
        <v>37</v>
      </c>
      <c r="K49" s="115" t="s">
        <v>446</v>
      </c>
      <c r="L49" s="113">
        <v>1</v>
      </c>
      <c r="M49">
        <v>240</v>
      </c>
      <c r="N49" s="113" t="s">
        <v>43</v>
      </c>
      <c r="O49" t="s">
        <v>345</v>
      </c>
      <c r="P49" s="113" t="s">
        <v>338</v>
      </c>
      <c r="Q49" s="114">
        <v>45200</v>
      </c>
      <c r="R49" s="113">
        <v>125.9</v>
      </c>
      <c r="S49">
        <v>3</v>
      </c>
      <c r="T49" t="s">
        <v>43</v>
      </c>
      <c r="U49" t="s">
        <v>43</v>
      </c>
      <c r="V49">
        <v>2</v>
      </c>
      <c r="W49">
        <v>10302</v>
      </c>
      <c r="X49" s="113" t="s">
        <v>346</v>
      </c>
      <c r="Y49">
        <v>2</v>
      </c>
    </row>
    <row r="50" spans="1:25">
      <c r="A50" s="119" t="s">
        <v>451</v>
      </c>
      <c r="B50" s="116" t="s">
        <v>452</v>
      </c>
      <c r="C50" s="116">
        <v>300</v>
      </c>
      <c r="D50" s="116">
        <v>265</v>
      </c>
      <c r="E50" s="116">
        <v>245</v>
      </c>
      <c r="F50" s="116">
        <v>5</v>
      </c>
      <c r="G50" s="116">
        <v>20</v>
      </c>
      <c r="H50" s="117">
        <v>50</v>
      </c>
      <c r="I50" s="116">
        <v>240</v>
      </c>
      <c r="J50" s="116">
        <v>37</v>
      </c>
      <c r="K50" s="118" t="s">
        <v>446</v>
      </c>
      <c r="L50" s="116">
        <v>1</v>
      </c>
      <c r="M50" s="119">
        <v>240</v>
      </c>
      <c r="N50" s="116" t="s">
        <v>43</v>
      </c>
      <c r="O50" s="119" t="s">
        <v>345</v>
      </c>
      <c r="P50" s="116" t="s">
        <v>338</v>
      </c>
      <c r="Q50" s="120">
        <v>45200</v>
      </c>
      <c r="R50" s="116">
        <v>125.9</v>
      </c>
      <c r="S50" s="119">
        <v>3</v>
      </c>
      <c r="T50" s="119" t="s">
        <v>43</v>
      </c>
      <c r="U50" s="119" t="s">
        <v>43</v>
      </c>
      <c r="V50" s="119">
        <v>2</v>
      </c>
      <c r="W50" s="119">
        <v>10302</v>
      </c>
      <c r="X50" s="116" t="s">
        <v>346</v>
      </c>
      <c r="Y50" s="119">
        <v>2</v>
      </c>
    </row>
    <row r="51" spans="1:25">
      <c r="A51" t="s">
        <v>453</v>
      </c>
      <c r="B51" s="113" t="s">
        <v>454</v>
      </c>
      <c r="C51" s="113">
        <v>700</v>
      </c>
      <c r="D51" s="113">
        <v>620</v>
      </c>
      <c r="E51" s="113">
        <v>590</v>
      </c>
      <c r="F51" s="113">
        <v>5</v>
      </c>
      <c r="G51" s="113">
        <v>20</v>
      </c>
      <c r="H51" s="103">
        <v>50</v>
      </c>
      <c r="I51" s="113">
        <v>240</v>
      </c>
      <c r="J51" s="113">
        <v>37</v>
      </c>
      <c r="K51" s="115" t="s">
        <v>446</v>
      </c>
      <c r="L51" s="113">
        <v>1</v>
      </c>
      <c r="M51">
        <v>240</v>
      </c>
      <c r="N51" s="113" t="s">
        <v>43</v>
      </c>
      <c r="O51" t="s">
        <v>345</v>
      </c>
      <c r="P51" s="113" t="s">
        <v>338</v>
      </c>
      <c r="Q51" s="114">
        <v>45200</v>
      </c>
      <c r="R51" s="113">
        <v>125.9</v>
      </c>
      <c r="S51">
        <v>3</v>
      </c>
      <c r="T51" t="s">
        <v>43</v>
      </c>
      <c r="U51" t="s">
        <v>43</v>
      </c>
      <c r="V51">
        <v>2</v>
      </c>
      <c r="W51">
        <v>10302</v>
      </c>
      <c r="X51" s="113" t="s">
        <v>346</v>
      </c>
      <c r="Y51">
        <v>2</v>
      </c>
    </row>
    <row r="52" spans="1:25">
      <c r="A52" s="119" t="s">
        <v>455</v>
      </c>
      <c r="B52" s="116" t="s">
        <v>456</v>
      </c>
      <c r="C52" s="116">
        <v>500</v>
      </c>
      <c r="D52" s="116">
        <v>445</v>
      </c>
      <c r="E52" s="116">
        <v>415</v>
      </c>
      <c r="F52" s="116">
        <v>5</v>
      </c>
      <c r="G52" s="116">
        <v>20</v>
      </c>
      <c r="H52" s="117">
        <v>50</v>
      </c>
      <c r="I52" s="116">
        <v>240</v>
      </c>
      <c r="J52" s="116">
        <v>37</v>
      </c>
      <c r="K52" s="118" t="s">
        <v>446</v>
      </c>
      <c r="L52" s="116">
        <v>1</v>
      </c>
      <c r="M52" s="119">
        <v>240</v>
      </c>
      <c r="N52" s="116" t="s">
        <v>43</v>
      </c>
      <c r="O52" s="119" t="s">
        <v>345</v>
      </c>
      <c r="P52" s="116" t="s">
        <v>338</v>
      </c>
      <c r="Q52" s="120">
        <v>45200</v>
      </c>
      <c r="R52" s="116">
        <v>125.9</v>
      </c>
      <c r="S52" s="119">
        <v>3</v>
      </c>
      <c r="T52" s="119" t="s">
        <v>43</v>
      </c>
      <c r="U52" s="119" t="s">
        <v>43</v>
      </c>
      <c r="V52" s="119">
        <v>2</v>
      </c>
      <c r="W52" s="119">
        <v>10302</v>
      </c>
      <c r="X52" s="116" t="s">
        <v>346</v>
      </c>
      <c r="Y52" s="119">
        <v>2</v>
      </c>
    </row>
    <row r="53" spans="1:25">
      <c r="A53" t="s">
        <v>457</v>
      </c>
      <c r="B53" s="113" t="s">
        <v>458</v>
      </c>
      <c r="C53" s="113" t="s">
        <v>43</v>
      </c>
      <c r="D53" s="113" t="s">
        <v>43</v>
      </c>
      <c r="E53" s="113" t="s">
        <v>43</v>
      </c>
      <c r="F53" s="113" t="s">
        <v>43</v>
      </c>
      <c r="G53" s="113" t="s">
        <v>43</v>
      </c>
      <c r="H53" s="103" t="s">
        <v>43</v>
      </c>
      <c r="I53" s="113" t="s">
        <v>43</v>
      </c>
      <c r="J53" s="113">
        <v>37</v>
      </c>
      <c r="K53" s="115" t="s">
        <v>446</v>
      </c>
      <c r="L53" s="113">
        <v>1</v>
      </c>
      <c r="M53">
        <v>12</v>
      </c>
      <c r="N53" s="113" t="s">
        <v>43</v>
      </c>
      <c r="O53" t="s">
        <v>349</v>
      </c>
      <c r="P53" s="113" t="s">
        <v>43</v>
      </c>
      <c r="Q53" s="114">
        <v>45200</v>
      </c>
      <c r="R53" s="113">
        <v>125.9</v>
      </c>
      <c r="S53">
        <v>3</v>
      </c>
      <c r="T53" t="s">
        <v>43</v>
      </c>
      <c r="U53" t="s">
        <v>43</v>
      </c>
      <c r="V53">
        <v>2</v>
      </c>
      <c r="W53">
        <v>10102</v>
      </c>
      <c r="X53" s="113" t="s">
        <v>339</v>
      </c>
      <c r="Y53">
        <v>2</v>
      </c>
    </row>
    <row r="54" spans="1:25">
      <c r="A54" s="119" t="s">
        <v>459</v>
      </c>
      <c r="B54" s="116" t="s">
        <v>460</v>
      </c>
      <c r="C54" s="116">
        <v>1050</v>
      </c>
      <c r="D54" s="116">
        <v>930</v>
      </c>
      <c r="E54" s="116">
        <v>875</v>
      </c>
      <c r="F54" s="116">
        <v>5</v>
      </c>
      <c r="G54" s="116">
        <v>20</v>
      </c>
      <c r="H54" s="117">
        <v>50</v>
      </c>
      <c r="I54" s="116">
        <v>240</v>
      </c>
      <c r="J54" s="116">
        <v>37</v>
      </c>
      <c r="K54" s="118" t="s">
        <v>446</v>
      </c>
      <c r="L54" s="116">
        <v>1</v>
      </c>
      <c r="M54" s="119">
        <v>240</v>
      </c>
      <c r="N54" s="116" t="s">
        <v>43</v>
      </c>
      <c r="O54" s="119" t="s">
        <v>337</v>
      </c>
      <c r="P54" s="116" t="s">
        <v>338</v>
      </c>
      <c r="Q54" s="120">
        <v>45200</v>
      </c>
      <c r="R54" s="116">
        <v>125.9</v>
      </c>
      <c r="S54" s="119">
        <v>3</v>
      </c>
      <c r="T54" s="119" t="s">
        <v>43</v>
      </c>
      <c r="U54" s="119" t="s">
        <v>43</v>
      </c>
      <c r="V54" s="119">
        <v>2</v>
      </c>
      <c r="W54" s="119">
        <v>10302</v>
      </c>
      <c r="X54" s="116" t="s">
        <v>346</v>
      </c>
      <c r="Y54" s="119">
        <v>3</v>
      </c>
    </row>
    <row r="55" spans="1:25">
      <c r="A55" t="s">
        <v>461</v>
      </c>
      <c r="B55" s="113" t="s">
        <v>462</v>
      </c>
      <c r="C55" s="113">
        <v>140</v>
      </c>
      <c r="D55" s="113">
        <v>120</v>
      </c>
      <c r="E55" s="113">
        <v>105</v>
      </c>
      <c r="F55" s="113">
        <v>10</v>
      </c>
      <c r="G55" s="113">
        <v>50</v>
      </c>
      <c r="H55" s="103">
        <v>100</v>
      </c>
      <c r="I55" s="113">
        <v>60</v>
      </c>
      <c r="J55" s="113">
        <v>41</v>
      </c>
      <c r="K55" s="115" t="s">
        <v>352</v>
      </c>
      <c r="L55" s="113">
        <v>1</v>
      </c>
      <c r="M55">
        <v>60</v>
      </c>
      <c r="N55" s="113" t="s">
        <v>43</v>
      </c>
      <c r="O55" t="s">
        <v>337</v>
      </c>
      <c r="P55" s="113" t="s">
        <v>338</v>
      </c>
      <c r="Q55" s="114">
        <v>45200</v>
      </c>
      <c r="R55" s="113">
        <v>125.9</v>
      </c>
      <c r="S55">
        <v>3</v>
      </c>
      <c r="T55" t="s">
        <v>43</v>
      </c>
      <c r="U55" t="s">
        <v>43</v>
      </c>
      <c r="V55">
        <v>2</v>
      </c>
      <c r="W55">
        <v>10102</v>
      </c>
      <c r="X55" s="113" t="s">
        <v>339</v>
      </c>
      <c r="Y55">
        <v>4</v>
      </c>
    </row>
    <row r="56" spans="1:25">
      <c r="A56" s="119" t="s">
        <v>463</v>
      </c>
      <c r="B56" s="116" t="s">
        <v>464</v>
      </c>
      <c r="C56" s="116">
        <v>1050</v>
      </c>
      <c r="D56" s="116">
        <v>930</v>
      </c>
      <c r="E56" s="116">
        <v>875</v>
      </c>
      <c r="F56" s="116">
        <v>5</v>
      </c>
      <c r="G56" s="116">
        <v>20</v>
      </c>
      <c r="H56" s="117">
        <v>50</v>
      </c>
      <c r="I56" s="116">
        <v>240</v>
      </c>
      <c r="J56" s="116">
        <v>37</v>
      </c>
      <c r="K56" s="118" t="s">
        <v>446</v>
      </c>
      <c r="L56" s="116">
        <v>1</v>
      </c>
      <c r="M56" s="119">
        <v>240</v>
      </c>
      <c r="N56" s="116" t="s">
        <v>43</v>
      </c>
      <c r="O56" s="119" t="s">
        <v>337</v>
      </c>
      <c r="P56" s="116" t="s">
        <v>338</v>
      </c>
      <c r="Q56" s="120">
        <v>45200</v>
      </c>
      <c r="R56" s="116">
        <v>125.9</v>
      </c>
      <c r="S56" s="119">
        <v>3</v>
      </c>
      <c r="T56" s="119" t="s">
        <v>43</v>
      </c>
      <c r="U56" s="119" t="s">
        <v>43</v>
      </c>
      <c r="V56" s="119">
        <v>2</v>
      </c>
      <c r="W56" s="119">
        <v>10302</v>
      </c>
      <c r="X56" s="116" t="s">
        <v>346</v>
      </c>
      <c r="Y56" s="119">
        <v>4</v>
      </c>
    </row>
    <row r="57" spans="1:25">
      <c r="A57" t="s">
        <v>465</v>
      </c>
      <c r="B57" s="113" t="s">
        <v>466</v>
      </c>
      <c r="C57" s="113">
        <v>140</v>
      </c>
      <c r="D57" s="113">
        <v>120</v>
      </c>
      <c r="E57" s="113">
        <v>105</v>
      </c>
      <c r="F57" s="113">
        <v>10</v>
      </c>
      <c r="G57" s="113">
        <v>50</v>
      </c>
      <c r="H57" s="103">
        <v>100</v>
      </c>
      <c r="I57" s="113">
        <v>60</v>
      </c>
      <c r="J57" s="113">
        <v>41</v>
      </c>
      <c r="K57" s="115" t="s">
        <v>352</v>
      </c>
      <c r="L57" s="113">
        <v>1</v>
      </c>
      <c r="M57">
        <v>60</v>
      </c>
      <c r="N57" s="113" t="s">
        <v>43</v>
      </c>
      <c r="O57" t="s">
        <v>337</v>
      </c>
      <c r="P57" s="113" t="s">
        <v>338</v>
      </c>
      <c r="Q57" s="114">
        <v>45200</v>
      </c>
      <c r="R57" s="113">
        <v>125.9</v>
      </c>
      <c r="S57">
        <v>3</v>
      </c>
      <c r="T57" t="s">
        <v>43</v>
      </c>
      <c r="U57" t="s">
        <v>43</v>
      </c>
      <c r="V57">
        <v>2</v>
      </c>
      <c r="W57">
        <v>10102</v>
      </c>
      <c r="X57" s="113" t="s">
        <v>339</v>
      </c>
      <c r="Y57">
        <v>4</v>
      </c>
    </row>
    <row r="58" spans="1:25">
      <c r="A58" s="119" t="s">
        <v>467</v>
      </c>
      <c r="B58" s="116" t="s">
        <v>468</v>
      </c>
      <c r="C58" s="116">
        <v>600</v>
      </c>
      <c r="D58" s="116">
        <v>540</v>
      </c>
      <c r="E58" s="116">
        <v>500</v>
      </c>
      <c r="F58" s="116">
        <v>20</v>
      </c>
      <c r="G58" s="116">
        <v>100</v>
      </c>
      <c r="H58" s="117">
        <v>200</v>
      </c>
      <c r="I58" s="116">
        <v>600</v>
      </c>
      <c r="J58" s="116">
        <v>37</v>
      </c>
      <c r="K58" s="118" t="s">
        <v>446</v>
      </c>
      <c r="L58" s="116">
        <v>1</v>
      </c>
      <c r="M58" s="119">
        <v>600</v>
      </c>
      <c r="N58" s="116" t="s">
        <v>43</v>
      </c>
      <c r="O58" s="119" t="s">
        <v>337</v>
      </c>
      <c r="P58" s="116" t="s">
        <v>338</v>
      </c>
      <c r="Q58" s="120">
        <v>45200</v>
      </c>
      <c r="R58" s="116">
        <v>125.9</v>
      </c>
      <c r="S58" s="119">
        <v>3</v>
      </c>
      <c r="T58" s="119" t="s">
        <v>43</v>
      </c>
      <c r="U58" s="119" t="s">
        <v>43</v>
      </c>
      <c r="V58" s="119">
        <v>2</v>
      </c>
      <c r="W58" s="119">
        <v>10302</v>
      </c>
      <c r="X58" s="116" t="s">
        <v>346</v>
      </c>
      <c r="Y58" s="119">
        <v>4</v>
      </c>
    </row>
    <row r="59" spans="1:25">
      <c r="A59" t="s">
        <v>469</v>
      </c>
      <c r="B59" s="113" t="s">
        <v>470</v>
      </c>
      <c r="C59" s="113">
        <v>140</v>
      </c>
      <c r="D59" s="113">
        <v>120</v>
      </c>
      <c r="E59" s="113">
        <v>105</v>
      </c>
      <c r="F59" s="113">
        <v>10</v>
      </c>
      <c r="G59" s="113">
        <v>50</v>
      </c>
      <c r="H59" s="103">
        <v>100</v>
      </c>
      <c r="I59" s="113">
        <v>120</v>
      </c>
      <c r="J59" s="113">
        <v>41</v>
      </c>
      <c r="K59" s="115" t="s">
        <v>352</v>
      </c>
      <c r="L59" s="113">
        <v>1</v>
      </c>
      <c r="M59">
        <v>120</v>
      </c>
      <c r="N59" s="113" t="s">
        <v>43</v>
      </c>
      <c r="O59" t="s">
        <v>337</v>
      </c>
      <c r="P59" s="113" t="s">
        <v>338</v>
      </c>
      <c r="Q59" s="114">
        <v>45200</v>
      </c>
      <c r="R59" s="113">
        <v>125.9</v>
      </c>
      <c r="S59">
        <v>3</v>
      </c>
      <c r="T59" t="s">
        <v>43</v>
      </c>
      <c r="U59" t="s">
        <v>43</v>
      </c>
      <c r="V59">
        <v>2</v>
      </c>
      <c r="W59">
        <v>10102</v>
      </c>
      <c r="X59" s="113" t="s">
        <v>339</v>
      </c>
      <c r="Y59">
        <v>4</v>
      </c>
    </row>
    <row r="60" spans="1:25">
      <c r="A60" s="119" t="s">
        <v>471</v>
      </c>
      <c r="B60" s="116" t="s">
        <v>472</v>
      </c>
      <c r="C60" s="116">
        <v>3000</v>
      </c>
      <c r="D60" s="116">
        <v>2700</v>
      </c>
      <c r="E60" s="116">
        <v>2600</v>
      </c>
      <c r="F60" s="116">
        <v>1</v>
      </c>
      <c r="G60" s="116">
        <v>5</v>
      </c>
      <c r="H60" s="117">
        <v>10</v>
      </c>
      <c r="I60" s="116">
        <v>360</v>
      </c>
      <c r="J60" s="116">
        <v>28</v>
      </c>
      <c r="K60" s="118" t="s">
        <v>344</v>
      </c>
      <c r="L60" s="116">
        <v>1</v>
      </c>
      <c r="M60" s="119">
        <v>360</v>
      </c>
      <c r="N60" s="116" t="s">
        <v>43</v>
      </c>
      <c r="O60" s="119" t="s">
        <v>349</v>
      </c>
      <c r="P60" s="116" t="s">
        <v>338</v>
      </c>
      <c r="Q60" s="120">
        <v>45200</v>
      </c>
      <c r="R60" s="116">
        <v>125.9</v>
      </c>
      <c r="S60" s="119">
        <v>3</v>
      </c>
      <c r="T60" s="119" t="s">
        <v>43</v>
      </c>
      <c r="U60" s="119" t="s">
        <v>43</v>
      </c>
      <c r="V60" s="119">
        <v>2</v>
      </c>
      <c r="W60" s="119">
        <v>10102</v>
      </c>
      <c r="X60" s="116" t="s">
        <v>339</v>
      </c>
      <c r="Y60" s="119">
        <v>2</v>
      </c>
    </row>
    <row r="61" spans="1:25">
      <c r="A61" t="s">
        <v>473</v>
      </c>
      <c r="B61" s="113" t="s">
        <v>474</v>
      </c>
      <c r="C61" s="113">
        <v>735</v>
      </c>
      <c r="D61" s="113">
        <v>725</v>
      </c>
      <c r="E61" s="113">
        <v>715</v>
      </c>
      <c r="F61" s="113">
        <v>20</v>
      </c>
      <c r="G61" s="113">
        <v>100</v>
      </c>
      <c r="H61" s="103">
        <v>200</v>
      </c>
      <c r="I61" s="113">
        <v>480</v>
      </c>
      <c r="J61" s="113">
        <v>47</v>
      </c>
      <c r="K61" s="115" t="s">
        <v>443</v>
      </c>
      <c r="L61" s="113">
        <v>1</v>
      </c>
      <c r="M61">
        <v>480</v>
      </c>
      <c r="N61" s="113" t="s">
        <v>43</v>
      </c>
      <c r="O61" t="s">
        <v>337</v>
      </c>
      <c r="P61" s="113" t="s">
        <v>338</v>
      </c>
      <c r="Q61" s="114">
        <v>45200</v>
      </c>
      <c r="R61" s="113">
        <v>125.9</v>
      </c>
      <c r="S61">
        <v>3</v>
      </c>
      <c r="T61" t="s">
        <v>43</v>
      </c>
      <c r="U61" t="s">
        <v>43</v>
      </c>
      <c r="V61">
        <v>2</v>
      </c>
      <c r="W61">
        <v>10302</v>
      </c>
      <c r="X61" s="113" t="s">
        <v>346</v>
      </c>
      <c r="Y61">
        <v>2</v>
      </c>
    </row>
    <row r="62" spans="1:25">
      <c r="A62" s="119" t="s">
        <v>475</v>
      </c>
      <c r="B62" s="116" t="s">
        <v>476</v>
      </c>
      <c r="C62" s="116">
        <v>200</v>
      </c>
      <c r="D62" s="116">
        <v>170</v>
      </c>
      <c r="E62" s="116">
        <v>160</v>
      </c>
      <c r="F62" s="116">
        <v>20</v>
      </c>
      <c r="G62" s="116">
        <v>100</v>
      </c>
      <c r="H62" s="117">
        <v>200</v>
      </c>
      <c r="I62" s="116">
        <v>60</v>
      </c>
      <c r="J62" s="116">
        <v>47</v>
      </c>
      <c r="K62" s="118" t="s">
        <v>443</v>
      </c>
      <c r="L62" s="116">
        <v>1</v>
      </c>
      <c r="M62" s="119">
        <v>60</v>
      </c>
      <c r="N62" s="116" t="s">
        <v>43</v>
      </c>
      <c r="O62" s="119" t="s">
        <v>337</v>
      </c>
      <c r="P62" s="116" t="s">
        <v>338</v>
      </c>
      <c r="Q62" s="120">
        <v>45200</v>
      </c>
      <c r="R62" s="116">
        <v>125.9</v>
      </c>
      <c r="S62" s="119">
        <v>3</v>
      </c>
      <c r="T62" s="119" t="s">
        <v>43</v>
      </c>
      <c r="U62" s="119" t="s">
        <v>43</v>
      </c>
      <c r="V62" s="119">
        <v>2</v>
      </c>
      <c r="W62" s="119">
        <v>10102</v>
      </c>
      <c r="X62" s="116" t="s">
        <v>339</v>
      </c>
      <c r="Y62" s="119">
        <v>2</v>
      </c>
    </row>
    <row r="63" spans="1:25">
      <c r="A63" t="s">
        <v>477</v>
      </c>
      <c r="B63" s="113" t="s">
        <v>478</v>
      </c>
      <c r="C63" s="113">
        <v>500</v>
      </c>
      <c r="D63" s="113">
        <v>475</v>
      </c>
      <c r="E63" s="113">
        <v>450</v>
      </c>
      <c r="F63" s="113">
        <v>20</v>
      </c>
      <c r="G63" s="113">
        <v>100</v>
      </c>
      <c r="H63" s="103">
        <v>200</v>
      </c>
      <c r="I63" s="113">
        <v>480</v>
      </c>
      <c r="J63" s="113">
        <v>47</v>
      </c>
      <c r="K63" s="115" t="s">
        <v>443</v>
      </c>
      <c r="L63" s="113">
        <v>1</v>
      </c>
      <c r="M63">
        <v>480</v>
      </c>
      <c r="N63" s="113" t="s">
        <v>43</v>
      </c>
      <c r="O63" t="s">
        <v>337</v>
      </c>
      <c r="P63" s="113" t="s">
        <v>338</v>
      </c>
      <c r="Q63" s="114">
        <v>45200</v>
      </c>
      <c r="R63" s="113">
        <v>125.9</v>
      </c>
      <c r="S63">
        <v>3</v>
      </c>
      <c r="T63" t="s">
        <v>43</v>
      </c>
      <c r="U63" t="s">
        <v>43</v>
      </c>
      <c r="V63">
        <v>2</v>
      </c>
      <c r="W63">
        <v>10302</v>
      </c>
      <c r="X63" s="113" t="s">
        <v>346</v>
      </c>
      <c r="Y63">
        <v>2</v>
      </c>
    </row>
    <row r="64" spans="1:25">
      <c r="A64" s="119" t="s">
        <v>479</v>
      </c>
      <c r="B64" s="116" t="s">
        <v>480</v>
      </c>
      <c r="C64" s="116">
        <v>600</v>
      </c>
      <c r="D64" s="116">
        <v>575</v>
      </c>
      <c r="E64" s="116">
        <v>550</v>
      </c>
      <c r="F64" s="116">
        <v>20</v>
      </c>
      <c r="G64" s="116">
        <v>100</v>
      </c>
      <c r="H64" s="117">
        <v>200</v>
      </c>
      <c r="I64" s="116" t="s">
        <v>43</v>
      </c>
      <c r="J64" s="116">
        <v>47</v>
      </c>
      <c r="K64" s="118" t="s">
        <v>443</v>
      </c>
      <c r="L64" s="116">
        <v>1</v>
      </c>
      <c r="M64" s="119">
        <v>480</v>
      </c>
      <c r="N64" s="116" t="s">
        <v>43</v>
      </c>
      <c r="O64" s="119" t="s">
        <v>337</v>
      </c>
      <c r="P64" s="116" t="s">
        <v>43</v>
      </c>
      <c r="Q64" s="120">
        <v>45200</v>
      </c>
      <c r="R64" s="116">
        <v>125.9</v>
      </c>
      <c r="S64" s="119">
        <v>3</v>
      </c>
      <c r="T64" s="119" t="s">
        <v>43</v>
      </c>
      <c r="U64" s="119" t="s">
        <v>43</v>
      </c>
      <c r="V64" s="119">
        <v>2</v>
      </c>
      <c r="W64" s="119">
        <v>10302</v>
      </c>
      <c r="X64" s="116" t="s">
        <v>346</v>
      </c>
      <c r="Y64" s="119">
        <v>2</v>
      </c>
    </row>
    <row r="65" spans="1:25">
      <c r="A65" t="s">
        <v>481</v>
      </c>
      <c r="B65" s="113" t="s">
        <v>482</v>
      </c>
      <c r="C65" s="113">
        <v>350</v>
      </c>
      <c r="D65" s="113">
        <v>315</v>
      </c>
      <c r="E65" s="113">
        <v>305</v>
      </c>
      <c r="F65" s="113">
        <v>20</v>
      </c>
      <c r="G65" s="113">
        <v>100</v>
      </c>
      <c r="H65" s="103">
        <v>200</v>
      </c>
      <c r="I65" s="113">
        <v>480</v>
      </c>
      <c r="J65" s="113">
        <v>47</v>
      </c>
      <c r="K65" s="115" t="s">
        <v>443</v>
      </c>
      <c r="L65" s="113">
        <v>1</v>
      </c>
      <c r="M65">
        <v>480</v>
      </c>
      <c r="N65" s="113" t="s">
        <v>43</v>
      </c>
      <c r="O65" t="s">
        <v>337</v>
      </c>
      <c r="P65" s="113" t="s">
        <v>338</v>
      </c>
      <c r="Q65" s="114">
        <v>45200</v>
      </c>
      <c r="R65" s="113">
        <v>125.9</v>
      </c>
      <c r="S65">
        <v>3</v>
      </c>
      <c r="T65" t="s">
        <v>43</v>
      </c>
      <c r="U65" t="s">
        <v>43</v>
      </c>
      <c r="V65">
        <v>2</v>
      </c>
      <c r="W65">
        <v>10302</v>
      </c>
      <c r="X65" s="113" t="s">
        <v>346</v>
      </c>
      <c r="Y65">
        <v>2</v>
      </c>
    </row>
    <row r="66" spans="1:25">
      <c r="A66" s="119" t="s">
        <v>483</v>
      </c>
      <c r="B66" s="116" t="s">
        <v>484</v>
      </c>
      <c r="C66" s="116">
        <v>190</v>
      </c>
      <c r="D66" s="116">
        <v>170</v>
      </c>
      <c r="E66" s="116">
        <v>160</v>
      </c>
      <c r="F66" s="116">
        <v>50</v>
      </c>
      <c r="G66" s="116">
        <v>200</v>
      </c>
      <c r="H66" s="117">
        <v>500</v>
      </c>
      <c r="I66" s="116">
        <v>240</v>
      </c>
      <c r="J66" s="116">
        <v>47</v>
      </c>
      <c r="K66" s="118" t="s">
        <v>443</v>
      </c>
      <c r="L66" s="116">
        <v>1</v>
      </c>
      <c r="M66" s="119">
        <v>240</v>
      </c>
      <c r="N66" s="116" t="s">
        <v>43</v>
      </c>
      <c r="O66" s="119" t="s">
        <v>337</v>
      </c>
      <c r="P66" s="116" t="s">
        <v>338</v>
      </c>
      <c r="Q66" s="120">
        <v>45200</v>
      </c>
      <c r="R66" s="116">
        <v>125.9</v>
      </c>
      <c r="S66" s="119">
        <v>3</v>
      </c>
      <c r="T66" s="119" t="s">
        <v>43</v>
      </c>
      <c r="U66" s="119" t="s">
        <v>43</v>
      </c>
      <c r="V66" s="119">
        <v>2</v>
      </c>
      <c r="W66" s="119">
        <v>10302</v>
      </c>
      <c r="X66" s="116" t="s">
        <v>346</v>
      </c>
      <c r="Y66" s="119">
        <v>2</v>
      </c>
    </row>
    <row r="67" spans="1:25">
      <c r="A67" t="s">
        <v>485</v>
      </c>
      <c r="B67" s="113" t="s">
        <v>486</v>
      </c>
      <c r="C67" s="113">
        <v>350</v>
      </c>
      <c r="D67" s="113">
        <v>330</v>
      </c>
      <c r="E67" s="113">
        <v>300</v>
      </c>
      <c r="F67" s="113">
        <v>50</v>
      </c>
      <c r="G67" s="113">
        <v>200</v>
      </c>
      <c r="H67" s="103">
        <v>500</v>
      </c>
      <c r="I67" s="113">
        <v>20</v>
      </c>
      <c r="J67" s="113">
        <v>47</v>
      </c>
      <c r="K67" s="115" t="s">
        <v>443</v>
      </c>
      <c r="L67" s="113">
        <v>1</v>
      </c>
      <c r="M67">
        <v>240</v>
      </c>
      <c r="N67" s="113" t="s">
        <v>43</v>
      </c>
      <c r="O67" t="s">
        <v>337</v>
      </c>
      <c r="P67" s="113" t="s">
        <v>338</v>
      </c>
      <c r="Q67" s="114">
        <v>45200</v>
      </c>
      <c r="R67" s="113">
        <v>125.9</v>
      </c>
      <c r="S67">
        <v>3</v>
      </c>
      <c r="T67" t="s">
        <v>43</v>
      </c>
      <c r="U67" t="s">
        <v>43</v>
      </c>
      <c r="V67">
        <v>2</v>
      </c>
      <c r="W67">
        <v>10302</v>
      </c>
      <c r="X67" s="113" t="s">
        <v>346</v>
      </c>
      <c r="Y67">
        <v>2</v>
      </c>
    </row>
    <row r="68" spans="1:25">
      <c r="A68" s="119" t="s">
        <v>487</v>
      </c>
      <c r="B68" s="116" t="s">
        <v>488</v>
      </c>
      <c r="C68" s="116">
        <v>400</v>
      </c>
      <c r="D68" s="116">
        <v>350</v>
      </c>
      <c r="E68" s="116">
        <v>300</v>
      </c>
      <c r="F68" s="116">
        <v>50</v>
      </c>
      <c r="G68" s="116">
        <v>200</v>
      </c>
      <c r="H68" s="117">
        <v>500</v>
      </c>
      <c r="I68" s="116">
        <v>240</v>
      </c>
      <c r="J68" s="116">
        <v>47</v>
      </c>
      <c r="K68" s="118" t="s">
        <v>443</v>
      </c>
      <c r="L68" s="116">
        <v>1</v>
      </c>
      <c r="M68" s="119">
        <v>240</v>
      </c>
      <c r="N68" s="116" t="s">
        <v>43</v>
      </c>
      <c r="O68" s="119" t="s">
        <v>337</v>
      </c>
      <c r="P68" s="116" t="s">
        <v>338</v>
      </c>
      <c r="Q68" s="120">
        <v>45200</v>
      </c>
      <c r="R68" s="116">
        <v>125.9</v>
      </c>
      <c r="S68" s="119">
        <v>3</v>
      </c>
      <c r="T68" s="119" t="s">
        <v>43</v>
      </c>
      <c r="U68" s="119" t="s">
        <v>43</v>
      </c>
      <c r="V68" s="119">
        <v>2</v>
      </c>
      <c r="W68" s="119">
        <v>10302</v>
      </c>
      <c r="X68" s="116" t="s">
        <v>346</v>
      </c>
      <c r="Y68" s="119">
        <v>2</v>
      </c>
    </row>
    <row r="69" spans="1:25">
      <c r="A69" t="s">
        <v>489</v>
      </c>
      <c r="B69" s="113" t="s">
        <v>490</v>
      </c>
      <c r="C69" s="113">
        <v>190</v>
      </c>
      <c r="D69" s="113">
        <v>165</v>
      </c>
      <c r="E69" s="113">
        <v>150</v>
      </c>
      <c r="F69" s="113">
        <v>20</v>
      </c>
      <c r="G69" s="113">
        <v>100</v>
      </c>
      <c r="H69" s="103">
        <v>200</v>
      </c>
      <c r="I69" s="113">
        <v>120</v>
      </c>
      <c r="J69" s="113">
        <v>47</v>
      </c>
      <c r="K69" s="115" t="s">
        <v>443</v>
      </c>
      <c r="L69" s="113">
        <v>1</v>
      </c>
      <c r="M69">
        <v>120</v>
      </c>
      <c r="N69" s="113" t="s">
        <v>43</v>
      </c>
      <c r="O69" t="s">
        <v>337</v>
      </c>
      <c r="P69" s="113" t="s">
        <v>338</v>
      </c>
      <c r="Q69" s="114">
        <v>45200</v>
      </c>
      <c r="R69" s="113">
        <v>125.9</v>
      </c>
      <c r="S69">
        <v>3</v>
      </c>
      <c r="T69" t="s">
        <v>43</v>
      </c>
      <c r="U69" t="s">
        <v>43</v>
      </c>
      <c r="V69">
        <v>2</v>
      </c>
      <c r="W69">
        <v>10302</v>
      </c>
      <c r="X69" s="113" t="s">
        <v>346</v>
      </c>
      <c r="Y69">
        <v>2</v>
      </c>
    </row>
    <row r="70" spans="1:25">
      <c r="A70" s="119" t="s">
        <v>491</v>
      </c>
      <c r="B70" s="116" t="s">
        <v>492</v>
      </c>
      <c r="C70" s="116">
        <v>4</v>
      </c>
      <c r="D70" s="116">
        <v>3</v>
      </c>
      <c r="E70" s="116">
        <v>2</v>
      </c>
      <c r="F70" s="116">
        <v>200</v>
      </c>
      <c r="G70" s="116">
        <v>1000</v>
      </c>
      <c r="H70" s="117">
        <v>10000</v>
      </c>
      <c r="I70" s="116">
        <v>12</v>
      </c>
      <c r="J70" s="116">
        <v>47</v>
      </c>
      <c r="K70" s="118" t="s">
        <v>443</v>
      </c>
      <c r="L70" s="116">
        <v>1</v>
      </c>
      <c r="M70" s="119">
        <v>24</v>
      </c>
      <c r="N70" s="116" t="s">
        <v>43</v>
      </c>
      <c r="O70" s="119" t="s">
        <v>337</v>
      </c>
      <c r="P70" s="116" t="s">
        <v>338</v>
      </c>
      <c r="Q70" s="120">
        <v>45200</v>
      </c>
      <c r="R70" s="116">
        <v>125.9</v>
      </c>
      <c r="S70" s="119">
        <v>3</v>
      </c>
      <c r="T70" s="119" t="s">
        <v>43</v>
      </c>
      <c r="U70" s="119" t="s">
        <v>43</v>
      </c>
      <c r="V70" s="119">
        <v>2</v>
      </c>
      <c r="W70" s="119">
        <v>10102</v>
      </c>
      <c r="X70" s="116" t="s">
        <v>339</v>
      </c>
      <c r="Y70" s="119">
        <v>3</v>
      </c>
    </row>
    <row r="71" spans="1:25">
      <c r="A71" t="s">
        <v>493</v>
      </c>
      <c r="B71" s="113" t="s">
        <v>494</v>
      </c>
      <c r="C71" s="113" t="s">
        <v>43</v>
      </c>
      <c r="D71" s="113" t="s">
        <v>43</v>
      </c>
      <c r="E71" s="113" t="s">
        <v>43</v>
      </c>
      <c r="F71" s="113" t="s">
        <v>43</v>
      </c>
      <c r="G71" s="113" t="s">
        <v>43</v>
      </c>
      <c r="H71" s="103" t="s">
        <v>43</v>
      </c>
      <c r="I71" s="113" t="s">
        <v>43</v>
      </c>
      <c r="J71" s="113">
        <v>47</v>
      </c>
      <c r="K71" s="115" t="s">
        <v>443</v>
      </c>
      <c r="L71" s="113">
        <v>1</v>
      </c>
      <c r="M71">
        <v>12</v>
      </c>
      <c r="N71" s="113" t="s">
        <v>43</v>
      </c>
      <c r="O71" t="s">
        <v>43</v>
      </c>
      <c r="P71" s="113" t="s">
        <v>43</v>
      </c>
      <c r="Q71" s="114">
        <v>45200</v>
      </c>
      <c r="R71" s="113">
        <v>125.9</v>
      </c>
      <c r="S71">
        <v>3</v>
      </c>
      <c r="T71" t="s">
        <v>43</v>
      </c>
      <c r="U71" t="s">
        <v>43</v>
      </c>
      <c r="V71">
        <v>2</v>
      </c>
      <c r="W71">
        <v>10102</v>
      </c>
      <c r="X71" s="113" t="s">
        <v>339</v>
      </c>
      <c r="Y71">
        <v>2</v>
      </c>
    </row>
    <row r="72" spans="1:25">
      <c r="A72" s="119" t="s">
        <v>495</v>
      </c>
      <c r="B72" s="116" t="s">
        <v>496</v>
      </c>
      <c r="C72" s="116">
        <v>50</v>
      </c>
      <c r="D72" s="116">
        <v>42</v>
      </c>
      <c r="E72" s="116">
        <v>39</v>
      </c>
      <c r="F72" s="116">
        <v>10</v>
      </c>
      <c r="G72" s="116">
        <v>50</v>
      </c>
      <c r="H72" s="117">
        <v>100</v>
      </c>
      <c r="I72" s="116" t="s">
        <v>43</v>
      </c>
      <c r="J72" s="116">
        <v>50</v>
      </c>
      <c r="K72" s="118" t="s">
        <v>497</v>
      </c>
      <c r="L72" s="116">
        <v>1</v>
      </c>
      <c r="M72" s="119">
        <v>240</v>
      </c>
      <c r="N72" s="116" t="s">
        <v>43</v>
      </c>
      <c r="O72" s="119" t="s">
        <v>345</v>
      </c>
      <c r="P72" s="116" t="s">
        <v>43</v>
      </c>
      <c r="Q72" s="120">
        <v>45200</v>
      </c>
      <c r="R72" s="116">
        <v>125.9</v>
      </c>
      <c r="S72" s="119">
        <v>3</v>
      </c>
      <c r="T72" s="119" t="s">
        <v>43</v>
      </c>
      <c r="U72" s="119" t="s">
        <v>43</v>
      </c>
      <c r="V72" s="119">
        <v>2</v>
      </c>
      <c r="W72" s="119">
        <v>10104</v>
      </c>
      <c r="X72" s="116" t="s">
        <v>498</v>
      </c>
      <c r="Y72" s="119">
        <v>5</v>
      </c>
    </row>
    <row r="73" spans="1:25">
      <c r="A73" t="s">
        <v>499</v>
      </c>
      <c r="B73" s="113" t="s">
        <v>500</v>
      </c>
      <c r="C73" s="113">
        <v>1200</v>
      </c>
      <c r="D73" s="113">
        <v>900</v>
      </c>
      <c r="E73" s="113">
        <v>800</v>
      </c>
      <c r="F73" s="113">
        <v>10</v>
      </c>
      <c r="G73" s="113">
        <v>1000</v>
      </c>
      <c r="H73" s="103">
        <v>10000</v>
      </c>
      <c r="I73" s="113" t="s">
        <v>43</v>
      </c>
      <c r="J73" s="113">
        <v>50</v>
      </c>
      <c r="K73" s="115" t="s">
        <v>497</v>
      </c>
      <c r="L73" s="113">
        <v>1</v>
      </c>
      <c r="M73">
        <v>240</v>
      </c>
      <c r="N73" s="113" t="s">
        <v>43</v>
      </c>
      <c r="O73" t="s">
        <v>345</v>
      </c>
      <c r="P73" s="113"/>
      <c r="Q73" s="114">
        <v>45200</v>
      </c>
      <c r="R73" s="113">
        <v>125.9</v>
      </c>
      <c r="S73">
        <v>3</v>
      </c>
      <c r="T73" t="s">
        <v>43</v>
      </c>
      <c r="U73" t="s">
        <v>43</v>
      </c>
      <c r="V73">
        <v>2</v>
      </c>
      <c r="W73">
        <v>10304</v>
      </c>
      <c r="X73" s="113" t="s">
        <v>501</v>
      </c>
      <c r="Y73">
        <v>2</v>
      </c>
    </row>
    <row r="74" spans="1:25">
      <c r="A74" s="119" t="s">
        <v>502</v>
      </c>
      <c r="B74" s="116" t="s">
        <v>503</v>
      </c>
      <c r="C74" s="116">
        <v>2500</v>
      </c>
      <c r="D74" s="116">
        <v>2300</v>
      </c>
      <c r="E74" s="116">
        <v>2100</v>
      </c>
      <c r="F74" s="116">
        <v>2</v>
      </c>
      <c r="G74" s="116">
        <v>4</v>
      </c>
      <c r="H74" s="117">
        <v>8</v>
      </c>
      <c r="I74" s="116">
        <v>12</v>
      </c>
      <c r="J74" s="116">
        <v>50</v>
      </c>
      <c r="K74" s="118" t="s">
        <v>497</v>
      </c>
      <c r="L74" s="116">
        <v>1</v>
      </c>
      <c r="M74" s="119">
        <v>12</v>
      </c>
      <c r="N74" s="116" t="s">
        <v>43</v>
      </c>
      <c r="O74" s="119" t="s">
        <v>349</v>
      </c>
      <c r="P74" s="116" t="s">
        <v>338</v>
      </c>
      <c r="Q74" s="120">
        <v>45200</v>
      </c>
      <c r="R74" s="116">
        <v>125.9</v>
      </c>
      <c r="S74" s="119">
        <v>3</v>
      </c>
      <c r="T74" s="119" t="s">
        <v>43</v>
      </c>
      <c r="U74" s="119" t="s">
        <v>43</v>
      </c>
      <c r="V74" s="119">
        <v>2</v>
      </c>
      <c r="W74" s="119">
        <v>10101</v>
      </c>
      <c r="X74" s="116" t="s">
        <v>390</v>
      </c>
      <c r="Y74" s="119">
        <v>2</v>
      </c>
    </row>
    <row r="75" spans="1:25">
      <c r="A75" t="s">
        <v>504</v>
      </c>
      <c r="B75" s="113" t="s">
        <v>505</v>
      </c>
      <c r="C75" s="113">
        <v>8000</v>
      </c>
      <c r="D75" s="113">
        <v>7900</v>
      </c>
      <c r="E75" s="113">
        <v>7700</v>
      </c>
      <c r="F75" s="113">
        <v>1</v>
      </c>
      <c r="G75" s="113">
        <v>2</v>
      </c>
      <c r="H75" s="103">
        <v>5</v>
      </c>
      <c r="I75" s="113">
        <v>120</v>
      </c>
      <c r="J75" s="113">
        <v>50</v>
      </c>
      <c r="K75" s="115" t="s">
        <v>497</v>
      </c>
      <c r="L75" s="113">
        <v>1</v>
      </c>
      <c r="M75">
        <v>120</v>
      </c>
      <c r="N75" s="113" t="s">
        <v>43</v>
      </c>
      <c r="O75" t="s">
        <v>349</v>
      </c>
      <c r="P75" s="113" t="s">
        <v>338</v>
      </c>
      <c r="Q75" s="114">
        <v>45200</v>
      </c>
      <c r="R75" s="113">
        <v>125.9</v>
      </c>
      <c r="S75">
        <v>3</v>
      </c>
      <c r="T75" t="s">
        <v>43</v>
      </c>
      <c r="U75" t="s">
        <v>43</v>
      </c>
      <c r="V75">
        <v>2</v>
      </c>
      <c r="W75">
        <v>10304</v>
      </c>
      <c r="X75" s="113" t="s">
        <v>501</v>
      </c>
      <c r="Y75">
        <v>2</v>
      </c>
    </row>
    <row r="76" spans="1:25">
      <c r="A76" s="119" t="s">
        <v>506</v>
      </c>
      <c r="B76" s="116" t="s">
        <v>507</v>
      </c>
      <c r="C76" s="116">
        <v>1800</v>
      </c>
      <c r="D76" s="116">
        <v>1660</v>
      </c>
      <c r="E76" s="116">
        <v>1500</v>
      </c>
      <c r="F76" s="116">
        <v>5</v>
      </c>
      <c r="G76" s="116">
        <v>20</v>
      </c>
      <c r="H76" s="117">
        <v>50</v>
      </c>
      <c r="I76" s="116">
        <v>480</v>
      </c>
      <c r="J76" s="116">
        <v>52</v>
      </c>
      <c r="K76" s="118" t="s">
        <v>508</v>
      </c>
      <c r="L76" s="116">
        <v>1</v>
      </c>
      <c r="M76" s="119">
        <v>480</v>
      </c>
      <c r="N76" s="116" t="s">
        <v>43</v>
      </c>
      <c r="O76" s="119" t="s">
        <v>345</v>
      </c>
      <c r="P76" s="116" t="s">
        <v>338</v>
      </c>
      <c r="Q76" s="120">
        <v>45200</v>
      </c>
      <c r="R76" s="116">
        <v>125.9</v>
      </c>
      <c r="S76" s="119">
        <v>3</v>
      </c>
      <c r="T76" s="119" t="s">
        <v>43</v>
      </c>
      <c r="U76" s="119" t="s">
        <v>43</v>
      </c>
      <c r="V76" s="119">
        <v>2</v>
      </c>
      <c r="W76" s="119">
        <v>10304</v>
      </c>
      <c r="X76" s="116" t="s">
        <v>501</v>
      </c>
      <c r="Y76" s="119">
        <v>2</v>
      </c>
    </row>
    <row r="77" spans="1:25">
      <c r="A77" t="s">
        <v>509</v>
      </c>
      <c r="B77" s="113" t="s">
        <v>510</v>
      </c>
      <c r="C77" s="113">
        <v>10500</v>
      </c>
      <c r="D77" s="113">
        <v>10000</v>
      </c>
      <c r="E77" s="113">
        <v>9500</v>
      </c>
      <c r="F77" s="113">
        <v>1</v>
      </c>
      <c r="G77" s="113">
        <v>5</v>
      </c>
      <c r="H77" s="103">
        <v>10</v>
      </c>
      <c r="I77" s="113">
        <v>180</v>
      </c>
      <c r="J77" s="113">
        <v>52</v>
      </c>
      <c r="K77" s="115" t="s">
        <v>508</v>
      </c>
      <c r="L77" s="113">
        <v>1</v>
      </c>
      <c r="M77">
        <v>180</v>
      </c>
      <c r="N77" s="113" t="s">
        <v>43</v>
      </c>
      <c r="O77" t="s">
        <v>349</v>
      </c>
      <c r="P77" s="113" t="s">
        <v>338</v>
      </c>
      <c r="Q77" s="114">
        <v>45200</v>
      </c>
      <c r="R77" s="113">
        <v>125.9</v>
      </c>
      <c r="S77">
        <v>3</v>
      </c>
      <c r="T77" t="s">
        <v>43</v>
      </c>
      <c r="U77" t="s">
        <v>43</v>
      </c>
      <c r="V77">
        <v>2</v>
      </c>
      <c r="W77">
        <v>10304</v>
      </c>
      <c r="X77" s="113" t="s">
        <v>501</v>
      </c>
      <c r="Y77">
        <v>4</v>
      </c>
    </row>
    <row r="78" spans="1:25">
      <c r="A78" s="119" t="s">
        <v>511</v>
      </c>
      <c r="B78" s="116" t="s">
        <v>512</v>
      </c>
      <c r="C78" s="116">
        <v>5400</v>
      </c>
      <c r="D78" s="116">
        <v>4800</v>
      </c>
      <c r="E78" s="116">
        <v>4600</v>
      </c>
      <c r="F78" s="116">
        <v>1</v>
      </c>
      <c r="G78" s="116">
        <v>5</v>
      </c>
      <c r="H78" s="117">
        <v>10</v>
      </c>
      <c r="I78" s="116">
        <v>240</v>
      </c>
      <c r="J78" s="116">
        <v>52</v>
      </c>
      <c r="K78" s="118" t="s">
        <v>508</v>
      </c>
      <c r="L78" s="116">
        <v>1</v>
      </c>
      <c r="M78" s="119">
        <v>240</v>
      </c>
      <c r="N78" s="116" t="s">
        <v>43</v>
      </c>
      <c r="O78" s="119" t="s">
        <v>349</v>
      </c>
      <c r="P78" s="116" t="s">
        <v>338</v>
      </c>
      <c r="Q78" s="120">
        <v>45200</v>
      </c>
      <c r="R78" s="116">
        <v>125.9</v>
      </c>
      <c r="S78" s="119">
        <v>3</v>
      </c>
      <c r="T78" s="119" t="s">
        <v>43</v>
      </c>
      <c r="U78" s="119" t="s">
        <v>43</v>
      </c>
      <c r="V78" s="119">
        <v>2</v>
      </c>
      <c r="W78" s="119">
        <v>10305</v>
      </c>
      <c r="X78" s="116" t="s">
        <v>513</v>
      </c>
      <c r="Y78" s="119">
        <v>5</v>
      </c>
    </row>
    <row r="79" spans="1:25">
      <c r="A79" t="s">
        <v>514</v>
      </c>
      <c r="B79" s="113" t="s">
        <v>515</v>
      </c>
      <c r="C79" s="113">
        <v>5000</v>
      </c>
      <c r="D79" s="113">
        <v>4500</v>
      </c>
      <c r="E79" s="113">
        <v>4200</v>
      </c>
      <c r="F79" s="113">
        <v>1</v>
      </c>
      <c r="G79" s="113">
        <v>5</v>
      </c>
      <c r="H79" s="103">
        <v>10</v>
      </c>
      <c r="I79" s="113">
        <v>240</v>
      </c>
      <c r="J79" s="113">
        <v>52</v>
      </c>
      <c r="K79" s="115" t="s">
        <v>508</v>
      </c>
      <c r="L79" s="113">
        <v>1</v>
      </c>
      <c r="M79">
        <v>240</v>
      </c>
      <c r="N79" s="113" t="s">
        <v>43</v>
      </c>
      <c r="O79" t="s">
        <v>349</v>
      </c>
      <c r="P79" s="113" t="s">
        <v>338</v>
      </c>
      <c r="Q79" s="114">
        <v>45200</v>
      </c>
      <c r="R79" s="113">
        <v>125.9</v>
      </c>
      <c r="S79">
        <v>3</v>
      </c>
      <c r="T79" t="s">
        <v>43</v>
      </c>
      <c r="U79" t="s">
        <v>43</v>
      </c>
      <c r="V79">
        <v>2</v>
      </c>
      <c r="W79">
        <v>10305</v>
      </c>
      <c r="X79" s="113" t="s">
        <v>513</v>
      </c>
      <c r="Y79">
        <v>5</v>
      </c>
    </row>
    <row r="80" spans="1:25">
      <c r="A80" s="119" t="s">
        <v>516</v>
      </c>
      <c r="B80" s="116" t="s">
        <v>517</v>
      </c>
      <c r="C80" s="116">
        <v>6000</v>
      </c>
      <c r="D80" s="116">
        <v>5700</v>
      </c>
      <c r="E80" s="116">
        <v>5400</v>
      </c>
      <c r="F80" s="116">
        <v>1</v>
      </c>
      <c r="G80" s="116">
        <v>5</v>
      </c>
      <c r="H80" s="117">
        <v>10</v>
      </c>
      <c r="I80" s="116">
        <v>240</v>
      </c>
      <c r="J80" s="116">
        <v>52</v>
      </c>
      <c r="K80" s="118" t="s">
        <v>508</v>
      </c>
      <c r="L80" s="116">
        <v>1</v>
      </c>
      <c r="M80" s="119">
        <v>240</v>
      </c>
      <c r="N80" s="116" t="s">
        <v>43</v>
      </c>
      <c r="O80" s="119" t="s">
        <v>349</v>
      </c>
      <c r="P80" s="116" t="s">
        <v>338</v>
      </c>
      <c r="Q80" s="120">
        <v>45200</v>
      </c>
      <c r="R80" s="116">
        <v>125.9</v>
      </c>
      <c r="S80" s="119">
        <v>3</v>
      </c>
      <c r="T80" s="119" t="s">
        <v>43</v>
      </c>
      <c r="U80" s="119" t="s">
        <v>43</v>
      </c>
      <c r="V80" s="119">
        <v>2</v>
      </c>
      <c r="W80" s="119">
        <v>10305</v>
      </c>
      <c r="X80" s="116" t="s">
        <v>513</v>
      </c>
      <c r="Y80" s="119">
        <v>5</v>
      </c>
    </row>
    <row r="81" spans="1:25">
      <c r="A81" t="s">
        <v>518</v>
      </c>
      <c r="B81" s="113" t="s">
        <v>519</v>
      </c>
      <c r="C81" s="113">
        <v>8000</v>
      </c>
      <c r="D81" s="113">
        <v>7300</v>
      </c>
      <c r="E81" s="113">
        <v>7000</v>
      </c>
      <c r="F81" s="113">
        <v>1</v>
      </c>
      <c r="G81" s="113">
        <v>5</v>
      </c>
      <c r="H81" s="103">
        <v>10</v>
      </c>
      <c r="I81" s="113">
        <v>240</v>
      </c>
      <c r="J81" s="113">
        <v>53</v>
      </c>
      <c r="K81" s="115" t="s">
        <v>520</v>
      </c>
      <c r="L81" s="113">
        <v>1</v>
      </c>
      <c r="M81">
        <v>240</v>
      </c>
      <c r="N81" s="113" t="s">
        <v>43</v>
      </c>
      <c r="O81" t="s">
        <v>349</v>
      </c>
      <c r="P81" s="113" t="s">
        <v>338</v>
      </c>
      <c r="Q81" s="114">
        <v>45200</v>
      </c>
      <c r="R81" s="113">
        <v>125.9</v>
      </c>
      <c r="S81">
        <v>3</v>
      </c>
      <c r="T81" t="s">
        <v>43</v>
      </c>
      <c r="U81" t="s">
        <v>43</v>
      </c>
      <c r="V81">
        <v>2</v>
      </c>
      <c r="W81">
        <v>10304</v>
      </c>
      <c r="X81" s="113" t="s">
        <v>501</v>
      </c>
      <c r="Y81">
        <v>5</v>
      </c>
    </row>
    <row r="82" spans="1:25">
      <c r="A82" s="119" t="s">
        <v>521</v>
      </c>
      <c r="B82" s="116" t="s">
        <v>522</v>
      </c>
      <c r="C82" s="116">
        <v>11500</v>
      </c>
      <c r="D82" s="116">
        <v>10500</v>
      </c>
      <c r="E82" s="116">
        <v>10000</v>
      </c>
      <c r="F82" s="116">
        <v>1</v>
      </c>
      <c r="G82" s="116">
        <v>5</v>
      </c>
      <c r="H82" s="117">
        <v>10</v>
      </c>
      <c r="I82" s="116">
        <v>240</v>
      </c>
      <c r="J82" s="116">
        <v>53</v>
      </c>
      <c r="K82" s="118" t="s">
        <v>520</v>
      </c>
      <c r="L82" s="116">
        <v>1</v>
      </c>
      <c r="M82" s="119">
        <v>240</v>
      </c>
      <c r="N82" s="116" t="s">
        <v>43</v>
      </c>
      <c r="O82" s="119" t="s">
        <v>349</v>
      </c>
      <c r="P82" s="116" t="s">
        <v>338</v>
      </c>
      <c r="Q82" s="120">
        <v>45200</v>
      </c>
      <c r="R82" s="116">
        <v>125.9</v>
      </c>
      <c r="S82" s="119">
        <v>3</v>
      </c>
      <c r="T82" s="119" t="s">
        <v>43</v>
      </c>
      <c r="U82" s="119" t="s">
        <v>43</v>
      </c>
      <c r="V82" s="119">
        <v>2</v>
      </c>
      <c r="W82" s="119">
        <v>10304</v>
      </c>
      <c r="X82" s="116" t="s">
        <v>501</v>
      </c>
      <c r="Y82" s="119">
        <v>5</v>
      </c>
    </row>
    <row r="83" spans="1:25">
      <c r="A83" t="s">
        <v>523</v>
      </c>
      <c r="B83" s="113" t="s">
        <v>524</v>
      </c>
      <c r="C83" s="113">
        <v>15000</v>
      </c>
      <c r="D83" s="113">
        <v>14000</v>
      </c>
      <c r="E83" s="113">
        <v>13400</v>
      </c>
      <c r="F83" s="113">
        <v>1</v>
      </c>
      <c r="G83" s="113">
        <v>5</v>
      </c>
      <c r="H83" s="103">
        <v>10</v>
      </c>
      <c r="I83" s="113">
        <v>240</v>
      </c>
      <c r="J83" s="113">
        <v>53</v>
      </c>
      <c r="K83" s="115" t="s">
        <v>520</v>
      </c>
      <c r="L83" s="113">
        <v>1</v>
      </c>
      <c r="M83">
        <v>240</v>
      </c>
      <c r="N83" s="113" t="s">
        <v>43</v>
      </c>
      <c r="O83" t="s">
        <v>349</v>
      </c>
      <c r="P83" s="113" t="s">
        <v>338</v>
      </c>
      <c r="Q83" s="114">
        <v>45200</v>
      </c>
      <c r="R83" s="113">
        <v>125.9</v>
      </c>
      <c r="S83">
        <v>3</v>
      </c>
      <c r="T83" t="s">
        <v>43</v>
      </c>
      <c r="U83" t="s">
        <v>43</v>
      </c>
      <c r="V83">
        <v>2</v>
      </c>
      <c r="W83">
        <v>10304</v>
      </c>
      <c r="X83" s="113" t="s">
        <v>501</v>
      </c>
      <c r="Y83">
        <v>5</v>
      </c>
    </row>
    <row r="84" spans="1:25">
      <c r="A84" s="119" t="s">
        <v>525</v>
      </c>
      <c r="B84" s="116" t="s">
        <v>526</v>
      </c>
      <c r="C84" s="116">
        <v>20000</v>
      </c>
      <c r="D84" s="116">
        <v>18700</v>
      </c>
      <c r="E84" s="116">
        <v>17800</v>
      </c>
      <c r="F84" s="116">
        <v>1</v>
      </c>
      <c r="G84" s="116">
        <v>5</v>
      </c>
      <c r="H84" s="117">
        <v>10</v>
      </c>
      <c r="I84" s="116">
        <v>240</v>
      </c>
      <c r="J84" s="116">
        <v>53</v>
      </c>
      <c r="K84" s="118" t="s">
        <v>520</v>
      </c>
      <c r="L84" s="116">
        <v>1</v>
      </c>
      <c r="M84" s="119">
        <v>240</v>
      </c>
      <c r="N84" s="116" t="s">
        <v>43</v>
      </c>
      <c r="O84" s="119" t="s">
        <v>349</v>
      </c>
      <c r="P84" s="116" t="s">
        <v>338</v>
      </c>
      <c r="Q84" s="120">
        <v>45200</v>
      </c>
      <c r="R84" s="116">
        <v>125.9</v>
      </c>
      <c r="S84" s="119">
        <v>3</v>
      </c>
      <c r="T84" s="119" t="s">
        <v>43</v>
      </c>
      <c r="U84" s="119" t="s">
        <v>43</v>
      </c>
      <c r="V84" s="119">
        <v>2</v>
      </c>
      <c r="W84" s="119">
        <v>10304</v>
      </c>
      <c r="X84" s="116" t="s">
        <v>501</v>
      </c>
      <c r="Y84" s="119">
        <v>5</v>
      </c>
    </row>
    <row r="85" spans="1:25">
      <c r="A85" t="s">
        <v>527</v>
      </c>
      <c r="B85" s="113" t="s">
        <v>528</v>
      </c>
      <c r="C85" s="113">
        <v>15000</v>
      </c>
      <c r="D85" s="113">
        <v>13800</v>
      </c>
      <c r="E85" s="113">
        <v>13200</v>
      </c>
      <c r="F85" s="113">
        <v>1</v>
      </c>
      <c r="G85" s="113">
        <v>5</v>
      </c>
      <c r="H85" s="103">
        <v>10</v>
      </c>
      <c r="I85" s="113">
        <v>240</v>
      </c>
      <c r="J85" s="113">
        <v>53</v>
      </c>
      <c r="K85" s="115" t="s">
        <v>520</v>
      </c>
      <c r="L85" s="113">
        <v>1</v>
      </c>
      <c r="M85">
        <v>240</v>
      </c>
      <c r="N85" s="113" t="s">
        <v>43</v>
      </c>
      <c r="O85" t="s">
        <v>349</v>
      </c>
      <c r="P85" s="113" t="s">
        <v>338</v>
      </c>
      <c r="Q85" s="114">
        <v>45200</v>
      </c>
      <c r="R85" s="113">
        <v>125.9</v>
      </c>
      <c r="S85">
        <v>3</v>
      </c>
      <c r="T85" t="s">
        <v>43</v>
      </c>
      <c r="U85" t="s">
        <v>43</v>
      </c>
      <c r="V85">
        <v>2</v>
      </c>
      <c r="W85">
        <v>10304</v>
      </c>
      <c r="X85" s="113" t="s">
        <v>501</v>
      </c>
      <c r="Y85">
        <v>5</v>
      </c>
    </row>
    <row r="86" spans="1:25">
      <c r="A86" s="119" t="s">
        <v>529</v>
      </c>
      <c r="B86" s="116" t="s">
        <v>530</v>
      </c>
      <c r="C86" s="116">
        <v>12000</v>
      </c>
      <c r="D86" s="116">
        <v>11000</v>
      </c>
      <c r="E86" s="116">
        <v>10500</v>
      </c>
      <c r="F86" s="116">
        <v>1</v>
      </c>
      <c r="G86" s="116">
        <v>5</v>
      </c>
      <c r="H86" s="117">
        <v>10</v>
      </c>
      <c r="I86" s="116">
        <v>240</v>
      </c>
      <c r="J86" s="116">
        <v>53</v>
      </c>
      <c r="K86" s="118" t="s">
        <v>520</v>
      </c>
      <c r="L86" s="116">
        <v>1</v>
      </c>
      <c r="M86" s="119">
        <v>240</v>
      </c>
      <c r="N86" s="116" t="s">
        <v>43</v>
      </c>
      <c r="O86" s="119" t="s">
        <v>349</v>
      </c>
      <c r="P86" s="116" t="s">
        <v>338</v>
      </c>
      <c r="Q86" s="120">
        <v>45200</v>
      </c>
      <c r="R86" s="116">
        <v>125.9</v>
      </c>
      <c r="S86" s="119">
        <v>3</v>
      </c>
      <c r="T86" s="119" t="s">
        <v>43</v>
      </c>
      <c r="U86" s="119" t="s">
        <v>43</v>
      </c>
      <c r="V86" s="119">
        <v>2</v>
      </c>
      <c r="W86" s="119">
        <v>10304</v>
      </c>
      <c r="X86" s="116" t="s">
        <v>501</v>
      </c>
      <c r="Y86" s="119">
        <v>5</v>
      </c>
    </row>
    <row r="87" spans="1:25">
      <c r="A87" t="s">
        <v>531</v>
      </c>
      <c r="B87" s="113" t="s">
        <v>532</v>
      </c>
      <c r="C87" s="113">
        <v>6000</v>
      </c>
      <c r="D87" s="113">
        <v>5000</v>
      </c>
      <c r="E87" s="113">
        <v>4500</v>
      </c>
      <c r="F87" s="113">
        <v>1</v>
      </c>
      <c r="G87" s="113">
        <v>5</v>
      </c>
      <c r="H87" s="103">
        <v>10</v>
      </c>
      <c r="I87" s="113">
        <v>12</v>
      </c>
      <c r="J87" s="113">
        <v>53</v>
      </c>
      <c r="K87" s="115" t="s">
        <v>520</v>
      </c>
      <c r="L87" s="113">
        <v>1</v>
      </c>
      <c r="M87">
        <v>12</v>
      </c>
      <c r="N87" s="113" t="s">
        <v>43</v>
      </c>
      <c r="O87" t="s">
        <v>349</v>
      </c>
      <c r="P87" s="113" t="s">
        <v>338</v>
      </c>
      <c r="Q87" s="114">
        <v>45200</v>
      </c>
      <c r="R87" s="113">
        <v>125.9</v>
      </c>
      <c r="S87">
        <v>3</v>
      </c>
      <c r="T87" t="s">
        <v>43</v>
      </c>
      <c r="U87" t="s">
        <v>43</v>
      </c>
      <c r="V87">
        <v>2</v>
      </c>
      <c r="W87">
        <v>10101</v>
      </c>
      <c r="X87" s="113" t="s">
        <v>390</v>
      </c>
      <c r="Y87">
        <v>5</v>
      </c>
    </row>
    <row r="88" spans="1:25">
      <c r="A88" s="119" t="s">
        <v>533</v>
      </c>
      <c r="B88" s="116" t="s">
        <v>534</v>
      </c>
      <c r="C88" s="116">
        <v>3300</v>
      </c>
      <c r="D88" s="116">
        <v>3000</v>
      </c>
      <c r="E88" s="116">
        <v>2900</v>
      </c>
      <c r="F88" s="116">
        <v>1</v>
      </c>
      <c r="G88" s="116">
        <v>5</v>
      </c>
      <c r="H88" s="117">
        <v>10</v>
      </c>
      <c r="I88" s="116">
        <v>240</v>
      </c>
      <c r="J88" s="116">
        <v>53</v>
      </c>
      <c r="K88" s="118" t="s">
        <v>520</v>
      </c>
      <c r="L88" s="116">
        <v>1</v>
      </c>
      <c r="M88" s="119">
        <v>240</v>
      </c>
      <c r="N88" s="116" t="s">
        <v>43</v>
      </c>
      <c r="O88" s="119" t="s">
        <v>349</v>
      </c>
      <c r="P88" s="116" t="s">
        <v>338</v>
      </c>
      <c r="Q88" s="120">
        <v>45200</v>
      </c>
      <c r="R88" s="116">
        <v>125.9</v>
      </c>
      <c r="S88" s="119">
        <v>3</v>
      </c>
      <c r="T88" s="119" t="s">
        <v>43</v>
      </c>
      <c r="U88" s="119" t="s">
        <v>43</v>
      </c>
      <c r="V88" s="119">
        <v>2</v>
      </c>
      <c r="W88" s="119">
        <v>10304</v>
      </c>
      <c r="X88" s="116" t="s">
        <v>501</v>
      </c>
      <c r="Y88" s="119">
        <v>5</v>
      </c>
    </row>
    <row r="89" spans="1:25">
      <c r="A89" t="s">
        <v>535</v>
      </c>
      <c r="B89" s="113" t="s">
        <v>536</v>
      </c>
      <c r="C89" s="113">
        <v>500</v>
      </c>
      <c r="D89" s="113">
        <v>450</v>
      </c>
      <c r="E89" s="113">
        <v>420</v>
      </c>
      <c r="F89" s="113">
        <v>5</v>
      </c>
      <c r="G89" s="113">
        <v>20</v>
      </c>
      <c r="H89" s="103">
        <v>50</v>
      </c>
      <c r="I89" s="113">
        <v>480</v>
      </c>
      <c r="J89" s="113">
        <v>53</v>
      </c>
      <c r="K89" s="115" t="s">
        <v>520</v>
      </c>
      <c r="L89" s="113">
        <v>1</v>
      </c>
      <c r="M89">
        <v>480</v>
      </c>
      <c r="N89" s="113" t="s">
        <v>43</v>
      </c>
      <c r="O89" t="s">
        <v>345</v>
      </c>
      <c r="P89" s="113" t="s">
        <v>338</v>
      </c>
      <c r="Q89" s="114">
        <v>45200</v>
      </c>
      <c r="R89" s="113">
        <v>125.9</v>
      </c>
      <c r="S89">
        <v>3</v>
      </c>
      <c r="T89" t="s">
        <v>43</v>
      </c>
      <c r="U89" t="s">
        <v>43</v>
      </c>
      <c r="V89">
        <v>2</v>
      </c>
      <c r="W89">
        <v>10304</v>
      </c>
      <c r="X89" s="113" t="s">
        <v>501</v>
      </c>
      <c r="Y89">
        <v>5</v>
      </c>
    </row>
    <row r="90" spans="1:25">
      <c r="A90" s="119" t="s">
        <v>537</v>
      </c>
      <c r="B90" s="116" t="s">
        <v>538</v>
      </c>
      <c r="C90" s="116">
        <v>650</v>
      </c>
      <c r="D90" s="116">
        <v>600</v>
      </c>
      <c r="E90" s="116">
        <v>550</v>
      </c>
      <c r="F90" s="116">
        <v>5</v>
      </c>
      <c r="G90" s="116">
        <v>15</v>
      </c>
      <c r="H90" s="117">
        <v>50</v>
      </c>
      <c r="I90" s="116" t="s">
        <v>43</v>
      </c>
      <c r="J90" s="116">
        <v>53</v>
      </c>
      <c r="K90" s="118" t="s">
        <v>520</v>
      </c>
      <c r="L90" s="116">
        <v>1</v>
      </c>
      <c r="M90" s="119">
        <v>72</v>
      </c>
      <c r="N90" s="116" t="s">
        <v>43</v>
      </c>
      <c r="O90" s="119" t="s">
        <v>349</v>
      </c>
      <c r="P90" s="116" t="s">
        <v>43</v>
      </c>
      <c r="Q90" s="120">
        <v>45200</v>
      </c>
      <c r="R90" s="116">
        <v>125.9</v>
      </c>
      <c r="S90" s="119">
        <v>3</v>
      </c>
      <c r="T90" s="119" t="s">
        <v>43</v>
      </c>
      <c r="U90" s="119" t="s">
        <v>43</v>
      </c>
      <c r="V90" s="119">
        <v>2</v>
      </c>
      <c r="W90" s="119">
        <v>10304</v>
      </c>
      <c r="X90" s="116" t="s">
        <v>501</v>
      </c>
      <c r="Y90" s="119">
        <v>5</v>
      </c>
    </row>
    <row r="91" spans="1:25">
      <c r="A91" t="s">
        <v>539</v>
      </c>
      <c r="B91" s="113" t="s">
        <v>540</v>
      </c>
      <c r="C91" s="113">
        <v>25000</v>
      </c>
      <c r="D91" s="113" t="s">
        <v>43</v>
      </c>
      <c r="E91" s="113" t="s">
        <v>43</v>
      </c>
      <c r="F91" s="113">
        <v>20000</v>
      </c>
      <c r="G91" s="113" t="s">
        <v>43</v>
      </c>
      <c r="H91" s="103" t="s">
        <v>43</v>
      </c>
      <c r="I91" s="113" t="s">
        <v>43</v>
      </c>
      <c r="J91" s="113">
        <v>53</v>
      </c>
      <c r="K91" s="115" t="s">
        <v>520</v>
      </c>
      <c r="L91" s="113">
        <v>1</v>
      </c>
      <c r="M91">
        <v>180</v>
      </c>
      <c r="N91" s="113">
        <v>2</v>
      </c>
      <c r="O91" t="s">
        <v>43</v>
      </c>
      <c r="P91" s="113" t="s">
        <v>389</v>
      </c>
      <c r="Q91" s="114">
        <v>45200</v>
      </c>
      <c r="R91" s="113">
        <v>125.9</v>
      </c>
      <c r="S91">
        <v>3</v>
      </c>
      <c r="T91" t="s">
        <v>43</v>
      </c>
      <c r="U91" t="s">
        <v>43</v>
      </c>
      <c r="V91">
        <v>1</v>
      </c>
      <c r="W91">
        <v>10304</v>
      </c>
      <c r="X91" s="113" t="s">
        <v>501</v>
      </c>
      <c r="Y91">
        <v>5</v>
      </c>
    </row>
    <row r="92" spans="1:25">
      <c r="A92" s="119" t="s">
        <v>541</v>
      </c>
      <c r="B92" s="116" t="s">
        <v>542</v>
      </c>
      <c r="C92" s="116">
        <v>30000</v>
      </c>
      <c r="D92" s="116" t="s">
        <v>43</v>
      </c>
      <c r="E92" s="116" t="s">
        <v>43</v>
      </c>
      <c r="F92" s="116">
        <v>25000</v>
      </c>
      <c r="G92" s="116" t="s">
        <v>43</v>
      </c>
      <c r="H92" s="117" t="s">
        <v>43</v>
      </c>
      <c r="I92" s="116" t="s">
        <v>43</v>
      </c>
      <c r="J92" s="116">
        <v>53</v>
      </c>
      <c r="K92" s="118" t="s">
        <v>520</v>
      </c>
      <c r="L92" s="116">
        <v>1</v>
      </c>
      <c r="M92" s="119">
        <v>180</v>
      </c>
      <c r="N92" s="116" t="s">
        <v>43</v>
      </c>
      <c r="O92" s="119" t="s">
        <v>43</v>
      </c>
      <c r="P92" s="116" t="s">
        <v>389</v>
      </c>
      <c r="Q92" s="120">
        <v>45200</v>
      </c>
      <c r="R92" s="116">
        <v>125.9</v>
      </c>
      <c r="S92" s="119">
        <v>3</v>
      </c>
      <c r="T92" s="119" t="s">
        <v>43</v>
      </c>
      <c r="U92" s="119" t="s">
        <v>43</v>
      </c>
      <c r="V92" s="119">
        <v>1</v>
      </c>
      <c r="W92" s="119">
        <v>10304</v>
      </c>
      <c r="X92" s="116" t="s">
        <v>501</v>
      </c>
      <c r="Y92" s="119">
        <v>5</v>
      </c>
    </row>
    <row r="93" spans="1:25">
      <c r="A93" t="s">
        <v>543</v>
      </c>
      <c r="B93" s="113" t="s">
        <v>544</v>
      </c>
      <c r="C93" s="113">
        <v>30000</v>
      </c>
      <c r="D93" s="113" t="s">
        <v>43</v>
      </c>
      <c r="E93" s="113" t="s">
        <v>43</v>
      </c>
      <c r="F93" s="113">
        <v>25000</v>
      </c>
      <c r="G93" s="113" t="s">
        <v>43</v>
      </c>
      <c r="H93" s="103" t="s">
        <v>43</v>
      </c>
      <c r="I93" s="113" t="s">
        <v>43</v>
      </c>
      <c r="J93" s="113">
        <v>53</v>
      </c>
      <c r="K93" s="115" t="s">
        <v>520</v>
      </c>
      <c r="L93" s="113">
        <v>1</v>
      </c>
      <c r="M93">
        <v>180</v>
      </c>
      <c r="N93" s="113" t="s">
        <v>43</v>
      </c>
      <c r="O93" t="s">
        <v>43</v>
      </c>
      <c r="P93" s="113" t="s">
        <v>389</v>
      </c>
      <c r="Q93" s="114">
        <v>45200</v>
      </c>
      <c r="R93" s="113">
        <v>125.9</v>
      </c>
      <c r="S93">
        <v>3</v>
      </c>
      <c r="T93" t="s">
        <v>43</v>
      </c>
      <c r="U93" t="s">
        <v>43</v>
      </c>
      <c r="V93">
        <v>1</v>
      </c>
      <c r="W93">
        <v>10304</v>
      </c>
      <c r="X93" s="113" t="s">
        <v>501</v>
      </c>
      <c r="Y93">
        <v>5</v>
      </c>
    </row>
    <row r="94" spans="1:25">
      <c r="A94" s="119" t="s">
        <v>545</v>
      </c>
      <c r="B94" s="116" t="s">
        <v>546</v>
      </c>
      <c r="C94" s="116">
        <v>30000</v>
      </c>
      <c r="D94" s="116" t="s">
        <v>43</v>
      </c>
      <c r="E94" s="116" t="s">
        <v>43</v>
      </c>
      <c r="F94" s="116">
        <v>25000</v>
      </c>
      <c r="G94" s="116" t="s">
        <v>43</v>
      </c>
      <c r="H94" s="117" t="s">
        <v>43</v>
      </c>
      <c r="I94" s="116" t="s">
        <v>43</v>
      </c>
      <c r="J94" s="116">
        <v>53</v>
      </c>
      <c r="K94" s="118" t="s">
        <v>520</v>
      </c>
      <c r="L94" s="116">
        <v>1</v>
      </c>
      <c r="M94" s="119">
        <v>180</v>
      </c>
      <c r="N94" s="116" t="s">
        <v>43</v>
      </c>
      <c r="O94" s="119" t="s">
        <v>43</v>
      </c>
      <c r="P94" s="116" t="s">
        <v>43</v>
      </c>
      <c r="Q94" s="120">
        <v>45200</v>
      </c>
      <c r="R94" s="116">
        <v>125.9</v>
      </c>
      <c r="S94" s="119">
        <v>3</v>
      </c>
      <c r="T94" s="119" t="s">
        <v>43</v>
      </c>
      <c r="U94" s="119" t="s">
        <v>43</v>
      </c>
      <c r="V94" s="119">
        <v>1</v>
      </c>
      <c r="W94" s="119">
        <v>10304</v>
      </c>
      <c r="X94" s="116" t="s">
        <v>501</v>
      </c>
      <c r="Y94" s="119">
        <v>5</v>
      </c>
    </row>
    <row r="95" spans="1:25">
      <c r="A95" t="s">
        <v>547</v>
      </c>
      <c r="B95" s="113" t="s">
        <v>548</v>
      </c>
      <c r="C95" s="113" t="s">
        <v>43</v>
      </c>
      <c r="D95" s="113" t="s">
        <v>43</v>
      </c>
      <c r="E95" s="113" t="s">
        <v>43</v>
      </c>
      <c r="F95" s="113">
        <v>15000</v>
      </c>
      <c r="G95" s="113" t="s">
        <v>43</v>
      </c>
      <c r="H95" s="103" t="s">
        <v>43</v>
      </c>
      <c r="I95" s="113" t="s">
        <v>43</v>
      </c>
      <c r="J95" s="113">
        <v>53</v>
      </c>
      <c r="K95" s="115" t="s">
        <v>520</v>
      </c>
      <c r="L95" s="113">
        <v>1</v>
      </c>
      <c r="M95">
        <v>120</v>
      </c>
      <c r="N95" s="113" t="s">
        <v>43</v>
      </c>
      <c r="O95" t="s">
        <v>43</v>
      </c>
      <c r="P95" s="113" t="s">
        <v>43</v>
      </c>
      <c r="Q95" s="114">
        <v>45200</v>
      </c>
      <c r="R95" s="113">
        <v>125.9</v>
      </c>
      <c r="S95">
        <v>3</v>
      </c>
      <c r="T95" t="s">
        <v>43</v>
      </c>
      <c r="U95" t="s">
        <v>43</v>
      </c>
      <c r="V95">
        <v>1</v>
      </c>
      <c r="W95">
        <v>10304</v>
      </c>
      <c r="X95" s="113" t="s">
        <v>501</v>
      </c>
      <c r="Y95">
        <v>2</v>
      </c>
    </row>
    <row r="96" spans="1:25">
      <c r="A96" s="119" t="s">
        <v>549</v>
      </c>
      <c r="B96" s="116" t="s">
        <v>550</v>
      </c>
      <c r="C96" s="116">
        <v>3300</v>
      </c>
      <c r="D96" s="116">
        <v>3000</v>
      </c>
      <c r="E96" s="116">
        <v>2900</v>
      </c>
      <c r="F96" s="116">
        <v>1</v>
      </c>
      <c r="G96" s="116">
        <v>5</v>
      </c>
      <c r="H96" s="117">
        <v>10</v>
      </c>
      <c r="I96" s="116">
        <v>480</v>
      </c>
      <c r="J96" s="116">
        <v>56</v>
      </c>
      <c r="K96" s="118" t="s">
        <v>551</v>
      </c>
      <c r="L96" s="116">
        <v>1</v>
      </c>
      <c r="M96" s="119">
        <v>480</v>
      </c>
      <c r="N96" s="116" t="s">
        <v>43</v>
      </c>
      <c r="O96" s="119" t="s">
        <v>349</v>
      </c>
      <c r="P96" s="116" t="s">
        <v>338</v>
      </c>
      <c r="Q96" s="120">
        <v>45200</v>
      </c>
      <c r="R96" s="116">
        <v>125.9</v>
      </c>
      <c r="S96" s="119">
        <v>3</v>
      </c>
      <c r="T96" s="119" t="s">
        <v>43</v>
      </c>
      <c r="U96" s="119" t="s">
        <v>43</v>
      </c>
      <c r="V96" s="119">
        <v>2</v>
      </c>
      <c r="W96" s="119">
        <v>10304</v>
      </c>
      <c r="X96" s="116" t="s">
        <v>501</v>
      </c>
      <c r="Y96" s="119">
        <v>3</v>
      </c>
    </row>
    <row r="97" spans="1:25">
      <c r="A97" t="s">
        <v>552</v>
      </c>
      <c r="B97" s="113" t="s">
        <v>553</v>
      </c>
      <c r="C97" s="113">
        <v>3300</v>
      </c>
      <c r="D97" s="113">
        <v>3000</v>
      </c>
      <c r="E97" s="113">
        <v>2900</v>
      </c>
      <c r="F97" s="113">
        <v>1</v>
      </c>
      <c r="G97" s="113">
        <v>5</v>
      </c>
      <c r="H97" s="103">
        <v>10</v>
      </c>
      <c r="I97" s="113">
        <v>240</v>
      </c>
      <c r="J97" s="113">
        <v>56</v>
      </c>
      <c r="K97" s="115" t="s">
        <v>551</v>
      </c>
      <c r="L97" s="113">
        <v>1</v>
      </c>
      <c r="M97">
        <v>240</v>
      </c>
      <c r="N97" s="113" t="s">
        <v>43</v>
      </c>
      <c r="O97" t="s">
        <v>349</v>
      </c>
      <c r="P97" s="113" t="s">
        <v>338</v>
      </c>
      <c r="Q97" s="114">
        <v>45200</v>
      </c>
      <c r="R97" s="113">
        <v>125.9</v>
      </c>
      <c r="S97">
        <v>3</v>
      </c>
      <c r="T97" t="s">
        <v>43</v>
      </c>
      <c r="U97" t="s">
        <v>43</v>
      </c>
      <c r="V97">
        <v>2</v>
      </c>
      <c r="W97">
        <v>10304</v>
      </c>
      <c r="X97" s="113" t="s">
        <v>501</v>
      </c>
      <c r="Y97">
        <v>5</v>
      </c>
    </row>
    <row r="98" spans="1:25">
      <c r="A98" s="119" t="s">
        <v>554</v>
      </c>
      <c r="B98" s="116" t="s">
        <v>555</v>
      </c>
      <c r="C98" s="116">
        <v>400</v>
      </c>
      <c r="D98" s="116">
        <v>350</v>
      </c>
      <c r="E98" s="116">
        <v>320</v>
      </c>
      <c r="F98" s="116">
        <v>5</v>
      </c>
      <c r="G98" s="116">
        <v>20</v>
      </c>
      <c r="H98" s="117">
        <v>20</v>
      </c>
      <c r="I98" s="116" t="s">
        <v>43</v>
      </c>
      <c r="J98" s="116">
        <v>56</v>
      </c>
      <c r="K98" s="118" t="s">
        <v>551</v>
      </c>
      <c r="L98" s="116">
        <v>1</v>
      </c>
      <c r="M98" s="119">
        <v>480</v>
      </c>
      <c r="N98" s="116" t="s">
        <v>43</v>
      </c>
      <c r="O98" s="119" t="s">
        <v>345</v>
      </c>
      <c r="P98" s="116" t="s">
        <v>43</v>
      </c>
      <c r="Q98" s="120">
        <v>45200</v>
      </c>
      <c r="R98" s="116">
        <v>125.9</v>
      </c>
      <c r="S98" s="119">
        <v>3</v>
      </c>
      <c r="T98" s="119" t="s">
        <v>43</v>
      </c>
      <c r="U98" s="119" t="s">
        <v>43</v>
      </c>
      <c r="V98" s="119">
        <v>2</v>
      </c>
      <c r="W98" s="119">
        <v>10304</v>
      </c>
      <c r="X98" s="116" t="s">
        <v>501</v>
      </c>
      <c r="Y98" s="119">
        <v>5</v>
      </c>
    </row>
    <row r="99" spans="1:25">
      <c r="A99" t="s">
        <v>556</v>
      </c>
      <c r="B99" s="113" t="s">
        <v>557</v>
      </c>
      <c r="C99" s="113">
        <v>275</v>
      </c>
      <c r="D99" s="113">
        <v>250</v>
      </c>
      <c r="E99" s="113">
        <v>225</v>
      </c>
      <c r="F99" s="113">
        <v>5</v>
      </c>
      <c r="G99" s="113">
        <v>15</v>
      </c>
      <c r="H99" s="103">
        <v>50</v>
      </c>
      <c r="I99" s="113" t="s">
        <v>43</v>
      </c>
      <c r="J99" s="113">
        <v>56</v>
      </c>
      <c r="K99" s="115" t="s">
        <v>551</v>
      </c>
      <c r="L99" s="113">
        <v>1</v>
      </c>
      <c r="M99">
        <v>72</v>
      </c>
      <c r="N99" s="113" t="s">
        <v>43</v>
      </c>
      <c r="O99" t="s">
        <v>349</v>
      </c>
      <c r="P99" s="113" t="s">
        <v>43</v>
      </c>
      <c r="Q99" s="114">
        <v>45200</v>
      </c>
      <c r="R99" s="113">
        <v>125.9</v>
      </c>
      <c r="S99">
        <v>3</v>
      </c>
      <c r="T99" t="s">
        <v>43</v>
      </c>
      <c r="U99" t="s">
        <v>43</v>
      </c>
      <c r="V99">
        <v>2</v>
      </c>
      <c r="W99">
        <v>10304</v>
      </c>
      <c r="X99" s="113" t="s">
        <v>501</v>
      </c>
      <c r="Y99">
        <v>5</v>
      </c>
    </row>
    <row r="100" spans="1:25">
      <c r="A100" s="119" t="s">
        <v>558</v>
      </c>
      <c r="B100" s="116" t="s">
        <v>559</v>
      </c>
      <c r="C100" s="116">
        <v>3750</v>
      </c>
      <c r="D100" s="116">
        <v>3500</v>
      </c>
      <c r="E100" s="116">
        <v>3250</v>
      </c>
      <c r="F100" s="116">
        <v>5</v>
      </c>
      <c r="G100" s="116">
        <v>15</v>
      </c>
      <c r="H100" s="117">
        <v>50</v>
      </c>
      <c r="I100" s="116" t="s">
        <v>43</v>
      </c>
      <c r="J100" s="116">
        <v>56</v>
      </c>
      <c r="K100" s="118" t="s">
        <v>551</v>
      </c>
      <c r="L100" s="116">
        <v>1</v>
      </c>
      <c r="M100" s="119">
        <v>192</v>
      </c>
      <c r="N100" s="116" t="s">
        <v>43</v>
      </c>
      <c r="O100" s="119" t="s">
        <v>349</v>
      </c>
      <c r="P100" s="116" t="s">
        <v>43</v>
      </c>
      <c r="Q100" s="120">
        <v>45200</v>
      </c>
      <c r="R100" s="116">
        <v>125.9</v>
      </c>
      <c r="S100" s="119">
        <v>3</v>
      </c>
      <c r="T100" s="119" t="s">
        <v>43</v>
      </c>
      <c r="U100" s="119" t="s">
        <v>43</v>
      </c>
      <c r="V100" s="119">
        <v>2</v>
      </c>
      <c r="W100" s="119">
        <v>10304</v>
      </c>
      <c r="X100" s="116" t="s">
        <v>501</v>
      </c>
      <c r="Y100" s="119">
        <v>5</v>
      </c>
    </row>
    <row r="101" spans="1:25">
      <c r="A101" t="s">
        <v>560</v>
      </c>
      <c r="B101" s="113" t="s">
        <v>561</v>
      </c>
      <c r="C101" s="113" t="s">
        <v>43</v>
      </c>
      <c r="D101" s="113" t="s">
        <v>43</v>
      </c>
      <c r="E101" s="113" t="s">
        <v>43</v>
      </c>
      <c r="F101" s="113">
        <v>15000</v>
      </c>
      <c r="G101" s="113" t="s">
        <v>43</v>
      </c>
      <c r="H101" s="103" t="s">
        <v>43</v>
      </c>
      <c r="I101" s="113" t="s">
        <v>43</v>
      </c>
      <c r="J101" s="113">
        <v>56</v>
      </c>
      <c r="K101" s="115" t="s">
        <v>551</v>
      </c>
      <c r="L101" s="113">
        <v>1</v>
      </c>
      <c r="M101">
        <v>120</v>
      </c>
      <c r="N101" s="113" t="s">
        <v>43</v>
      </c>
      <c r="O101" t="s">
        <v>43</v>
      </c>
      <c r="P101" s="113" t="s">
        <v>43</v>
      </c>
      <c r="Q101" s="114">
        <v>45200</v>
      </c>
      <c r="R101" s="113">
        <v>125.9</v>
      </c>
      <c r="S101">
        <v>3</v>
      </c>
      <c r="T101" t="s">
        <v>43</v>
      </c>
      <c r="U101" t="s">
        <v>43</v>
      </c>
      <c r="V101">
        <v>1</v>
      </c>
      <c r="W101">
        <v>10304</v>
      </c>
      <c r="X101" s="113" t="s">
        <v>501</v>
      </c>
      <c r="Y101">
        <v>2</v>
      </c>
    </row>
    <row r="102" spans="1:25">
      <c r="A102" s="119" t="s">
        <v>562</v>
      </c>
      <c r="B102" s="116" t="s">
        <v>563</v>
      </c>
      <c r="C102" s="116" t="s">
        <v>43</v>
      </c>
      <c r="D102" s="116" t="s">
        <v>43</v>
      </c>
      <c r="E102" s="116" t="s">
        <v>43</v>
      </c>
      <c r="F102" s="116" t="s">
        <v>43</v>
      </c>
      <c r="G102" s="116" t="s">
        <v>43</v>
      </c>
      <c r="H102" s="117" t="s">
        <v>43</v>
      </c>
      <c r="I102" s="116">
        <v>12</v>
      </c>
      <c r="J102" s="116">
        <v>57</v>
      </c>
      <c r="K102" s="118" t="s">
        <v>564</v>
      </c>
      <c r="L102" s="116">
        <v>1</v>
      </c>
      <c r="M102" s="119">
        <v>12</v>
      </c>
      <c r="N102" s="116" t="s">
        <v>43</v>
      </c>
      <c r="O102" s="119" t="s">
        <v>349</v>
      </c>
      <c r="P102" s="116" t="s">
        <v>389</v>
      </c>
      <c r="Q102" s="120">
        <v>45200</v>
      </c>
      <c r="R102" s="116">
        <v>125.9</v>
      </c>
      <c r="S102" s="119">
        <v>3</v>
      </c>
      <c r="T102" s="119" t="s">
        <v>43</v>
      </c>
      <c r="U102" s="119" t="s">
        <v>43</v>
      </c>
      <c r="V102" s="119">
        <v>2</v>
      </c>
      <c r="W102" s="119">
        <v>10101</v>
      </c>
      <c r="X102" s="116" t="s">
        <v>390</v>
      </c>
      <c r="Y102" s="119">
        <v>1</v>
      </c>
    </row>
    <row r="103" spans="1:25">
      <c r="A103" t="s">
        <v>565</v>
      </c>
      <c r="B103" s="113" t="s">
        <v>566</v>
      </c>
      <c r="C103" s="113">
        <v>10000</v>
      </c>
      <c r="D103" s="113">
        <v>9600</v>
      </c>
      <c r="E103" s="113">
        <v>9400</v>
      </c>
      <c r="F103" s="113">
        <v>1</v>
      </c>
      <c r="G103" s="113">
        <v>5</v>
      </c>
      <c r="H103" s="103">
        <v>10</v>
      </c>
      <c r="I103" s="113">
        <v>240</v>
      </c>
      <c r="J103" s="113">
        <v>57</v>
      </c>
      <c r="K103" s="115" t="s">
        <v>564</v>
      </c>
      <c r="L103" s="113">
        <v>1</v>
      </c>
      <c r="M103">
        <v>240</v>
      </c>
      <c r="N103" s="113" t="s">
        <v>43</v>
      </c>
      <c r="O103" t="s">
        <v>349</v>
      </c>
      <c r="P103" s="113" t="s">
        <v>338</v>
      </c>
      <c r="Q103" s="114">
        <v>45200</v>
      </c>
      <c r="R103" s="113">
        <v>125.9</v>
      </c>
      <c r="S103">
        <v>3</v>
      </c>
      <c r="T103" t="s">
        <v>43</v>
      </c>
      <c r="U103" t="s">
        <v>43</v>
      </c>
      <c r="V103">
        <v>2</v>
      </c>
      <c r="W103">
        <v>10304</v>
      </c>
      <c r="X103" s="113" t="s">
        <v>501</v>
      </c>
      <c r="Y103">
        <v>3</v>
      </c>
    </row>
    <row r="104" spans="1:25">
      <c r="A104" s="119" t="s">
        <v>567</v>
      </c>
      <c r="B104" s="116" t="s">
        <v>568</v>
      </c>
      <c r="C104" s="116" t="s">
        <v>43</v>
      </c>
      <c r="D104" s="116" t="s">
        <v>43</v>
      </c>
      <c r="E104" s="116" t="s">
        <v>43</v>
      </c>
      <c r="F104" s="116" t="s">
        <v>43</v>
      </c>
      <c r="G104" s="116" t="s">
        <v>43</v>
      </c>
      <c r="H104" s="117" t="s">
        <v>43</v>
      </c>
      <c r="I104" s="116">
        <v>240</v>
      </c>
      <c r="J104" s="116">
        <v>57</v>
      </c>
      <c r="K104" s="118" t="s">
        <v>564</v>
      </c>
      <c r="L104" s="116">
        <v>1</v>
      </c>
      <c r="M104" s="119">
        <v>240</v>
      </c>
      <c r="N104" s="116" t="s">
        <v>43</v>
      </c>
      <c r="O104" s="119" t="s">
        <v>349</v>
      </c>
      <c r="P104" s="116" t="s">
        <v>338</v>
      </c>
      <c r="Q104" s="120">
        <v>45200</v>
      </c>
      <c r="R104" s="116">
        <v>125.9</v>
      </c>
      <c r="S104" s="119">
        <v>3</v>
      </c>
      <c r="T104" s="119" t="s">
        <v>43</v>
      </c>
      <c r="U104" s="119" t="s">
        <v>43</v>
      </c>
      <c r="V104" s="119">
        <v>2</v>
      </c>
      <c r="W104" s="119">
        <v>10304</v>
      </c>
      <c r="X104" s="116" t="s">
        <v>501</v>
      </c>
      <c r="Y104" s="119">
        <v>2</v>
      </c>
    </row>
    <row r="105" spans="1:25">
      <c r="A105" t="s">
        <v>569</v>
      </c>
      <c r="B105" s="113" t="s">
        <v>570</v>
      </c>
      <c r="C105" s="113" t="s">
        <v>43</v>
      </c>
      <c r="D105" s="113" t="s">
        <v>43</v>
      </c>
      <c r="E105" s="113" t="s">
        <v>43</v>
      </c>
      <c r="F105" s="113" t="s">
        <v>43</v>
      </c>
      <c r="G105" s="113" t="s">
        <v>43</v>
      </c>
      <c r="H105" s="103" t="s">
        <v>43</v>
      </c>
      <c r="I105" s="113">
        <v>360</v>
      </c>
      <c r="J105" s="113">
        <v>57</v>
      </c>
      <c r="K105" s="115" t="s">
        <v>564</v>
      </c>
      <c r="L105" s="113">
        <v>1</v>
      </c>
      <c r="M105">
        <v>360</v>
      </c>
      <c r="N105" s="113" t="s">
        <v>43</v>
      </c>
      <c r="O105" t="s">
        <v>349</v>
      </c>
      <c r="P105" s="113" t="s">
        <v>338</v>
      </c>
      <c r="Q105" s="114">
        <v>45200</v>
      </c>
      <c r="R105" s="113">
        <v>125.9</v>
      </c>
      <c r="S105">
        <v>3</v>
      </c>
      <c r="T105" t="s">
        <v>43</v>
      </c>
      <c r="U105" t="s">
        <v>43</v>
      </c>
      <c r="V105">
        <v>2</v>
      </c>
      <c r="W105">
        <v>10101</v>
      </c>
      <c r="X105" s="113" t="s">
        <v>390</v>
      </c>
      <c r="Y105">
        <v>5</v>
      </c>
    </row>
    <row r="106" spans="1:25">
      <c r="A106" s="119" t="s">
        <v>571</v>
      </c>
      <c r="B106" s="116" t="s">
        <v>572</v>
      </c>
      <c r="C106" s="116" t="s">
        <v>43</v>
      </c>
      <c r="D106" s="116" t="s">
        <v>43</v>
      </c>
      <c r="E106" s="116" t="s">
        <v>43</v>
      </c>
      <c r="F106" s="116" t="s">
        <v>43</v>
      </c>
      <c r="G106" s="116" t="s">
        <v>43</v>
      </c>
      <c r="H106" s="117" t="s">
        <v>43</v>
      </c>
      <c r="I106" s="116">
        <v>360</v>
      </c>
      <c r="J106" s="116">
        <v>57</v>
      </c>
      <c r="K106" s="118" t="s">
        <v>564</v>
      </c>
      <c r="L106" s="116">
        <v>1</v>
      </c>
      <c r="M106" s="119">
        <v>360</v>
      </c>
      <c r="N106" s="116" t="s">
        <v>43</v>
      </c>
      <c r="O106" s="119" t="s">
        <v>349</v>
      </c>
      <c r="P106" s="116" t="s">
        <v>338</v>
      </c>
      <c r="Q106" s="120">
        <v>45200</v>
      </c>
      <c r="R106" s="116">
        <v>125.9</v>
      </c>
      <c r="S106" s="119">
        <v>3</v>
      </c>
      <c r="T106" s="119" t="s">
        <v>43</v>
      </c>
      <c r="U106" s="119" t="s">
        <v>43</v>
      </c>
      <c r="V106" s="119">
        <v>2</v>
      </c>
      <c r="W106" s="119">
        <v>10304</v>
      </c>
      <c r="X106" s="116" t="s">
        <v>501</v>
      </c>
      <c r="Y106" s="119">
        <v>5</v>
      </c>
    </row>
    <row r="107" spans="1:25">
      <c r="A107" t="s">
        <v>573</v>
      </c>
      <c r="B107" s="113" t="s">
        <v>574</v>
      </c>
      <c r="C107" s="113" t="s">
        <v>43</v>
      </c>
      <c r="D107" s="113" t="s">
        <v>43</v>
      </c>
      <c r="E107" s="113" t="s">
        <v>43</v>
      </c>
      <c r="F107" s="113" t="s">
        <v>43</v>
      </c>
      <c r="G107" s="113" t="s">
        <v>43</v>
      </c>
      <c r="H107" s="103" t="s">
        <v>43</v>
      </c>
      <c r="I107" s="113" t="s">
        <v>43</v>
      </c>
      <c r="J107" s="113">
        <v>6</v>
      </c>
      <c r="K107" s="115" t="s">
        <v>575</v>
      </c>
      <c r="L107" s="113">
        <v>1</v>
      </c>
      <c r="M107">
        <v>12</v>
      </c>
      <c r="N107" s="113" t="s">
        <v>43</v>
      </c>
      <c r="O107" t="s">
        <v>349</v>
      </c>
      <c r="P107" s="113" t="s">
        <v>43</v>
      </c>
      <c r="Q107" s="114">
        <v>45200</v>
      </c>
      <c r="R107" s="113">
        <v>125.9</v>
      </c>
      <c r="S107">
        <v>3</v>
      </c>
      <c r="T107" t="s">
        <v>43</v>
      </c>
      <c r="U107" t="s">
        <v>43</v>
      </c>
      <c r="V107">
        <v>2</v>
      </c>
      <c r="W107">
        <v>10104</v>
      </c>
      <c r="X107" s="113" t="s">
        <v>498</v>
      </c>
      <c r="Y107">
        <v>1</v>
      </c>
    </row>
    <row r="108" spans="1:25">
      <c r="A108" s="119" t="s">
        <v>576</v>
      </c>
      <c r="B108" s="116" t="s">
        <v>577</v>
      </c>
      <c r="C108" s="116" t="s">
        <v>43</v>
      </c>
      <c r="D108" s="116" t="s">
        <v>43</v>
      </c>
      <c r="E108" s="116" t="s">
        <v>43</v>
      </c>
      <c r="F108" s="116" t="s">
        <v>43</v>
      </c>
      <c r="G108" s="116" t="s">
        <v>43</v>
      </c>
      <c r="H108" s="117" t="s">
        <v>43</v>
      </c>
      <c r="I108" s="116" t="s">
        <v>43</v>
      </c>
      <c r="J108" s="116">
        <v>57</v>
      </c>
      <c r="K108" s="118" t="s">
        <v>564</v>
      </c>
      <c r="L108" s="116">
        <v>1</v>
      </c>
      <c r="M108" s="119">
        <v>12</v>
      </c>
      <c r="N108" s="116" t="s">
        <v>43</v>
      </c>
      <c r="O108" s="119" t="s">
        <v>349</v>
      </c>
      <c r="P108" s="116" t="s">
        <v>43</v>
      </c>
      <c r="Q108" s="120">
        <v>45200</v>
      </c>
      <c r="R108" s="116">
        <v>125.9</v>
      </c>
      <c r="S108" s="119">
        <v>3</v>
      </c>
      <c r="T108" s="119" t="s">
        <v>43</v>
      </c>
      <c r="U108" s="119" t="s">
        <v>43</v>
      </c>
      <c r="V108" s="119">
        <v>2</v>
      </c>
      <c r="W108" s="119">
        <v>10101</v>
      </c>
      <c r="X108" s="116" t="s">
        <v>390</v>
      </c>
      <c r="Y108" s="119">
        <v>1</v>
      </c>
    </row>
    <row r="109" spans="1:25">
      <c r="A109" t="s">
        <v>578</v>
      </c>
      <c r="B109" s="113" t="s">
        <v>579</v>
      </c>
      <c r="C109" s="113">
        <v>20000</v>
      </c>
      <c r="D109" s="113">
        <v>19000</v>
      </c>
      <c r="E109" s="113">
        <v>18000</v>
      </c>
      <c r="F109" s="113">
        <v>1</v>
      </c>
      <c r="G109" s="113">
        <v>5</v>
      </c>
      <c r="H109" s="103">
        <v>10</v>
      </c>
      <c r="I109" s="113">
        <v>240</v>
      </c>
      <c r="J109" s="113">
        <v>67</v>
      </c>
      <c r="K109" s="115" t="s">
        <v>580</v>
      </c>
      <c r="L109" s="113">
        <v>1</v>
      </c>
      <c r="M109">
        <v>240</v>
      </c>
      <c r="N109" s="113" t="s">
        <v>43</v>
      </c>
      <c r="O109" t="s">
        <v>349</v>
      </c>
      <c r="P109" s="113" t="s">
        <v>338</v>
      </c>
      <c r="Q109" s="114">
        <v>45200</v>
      </c>
      <c r="R109" s="113">
        <v>125.9</v>
      </c>
      <c r="S109">
        <v>3</v>
      </c>
      <c r="T109" t="s">
        <v>43</v>
      </c>
      <c r="U109" t="s">
        <v>43</v>
      </c>
      <c r="V109">
        <v>2</v>
      </c>
      <c r="W109">
        <v>10304</v>
      </c>
      <c r="X109" s="113" t="s">
        <v>501</v>
      </c>
      <c r="Y109">
        <v>1</v>
      </c>
    </row>
    <row r="110" spans="1:25">
      <c r="A110" s="119" t="s">
        <v>581</v>
      </c>
      <c r="B110" s="116" t="s">
        <v>582</v>
      </c>
      <c r="C110" s="116">
        <v>15000</v>
      </c>
      <c r="D110" s="116" t="s">
        <v>43</v>
      </c>
      <c r="E110" s="116" t="s">
        <v>43</v>
      </c>
      <c r="F110" s="116" t="s">
        <v>43</v>
      </c>
      <c r="G110" s="116" t="s">
        <v>43</v>
      </c>
      <c r="H110" s="117" t="s">
        <v>43</v>
      </c>
      <c r="I110" s="116" t="s">
        <v>43</v>
      </c>
      <c r="J110" s="116">
        <v>57</v>
      </c>
      <c r="K110" s="118" t="s">
        <v>564</v>
      </c>
      <c r="L110" s="116">
        <v>1</v>
      </c>
      <c r="M110" s="119">
        <v>120</v>
      </c>
      <c r="N110" s="116" t="s">
        <v>43</v>
      </c>
      <c r="O110" s="119" t="s">
        <v>43</v>
      </c>
      <c r="P110" s="116" t="s">
        <v>43</v>
      </c>
      <c r="Q110" s="120">
        <v>45200</v>
      </c>
      <c r="R110" s="116">
        <v>125.9</v>
      </c>
      <c r="S110" s="119">
        <v>3</v>
      </c>
      <c r="T110" s="119" t="s">
        <v>43</v>
      </c>
      <c r="U110" s="119" t="s">
        <v>43</v>
      </c>
      <c r="V110" s="119">
        <v>1</v>
      </c>
      <c r="W110" s="119">
        <v>10304</v>
      </c>
      <c r="X110" s="116" t="s">
        <v>501</v>
      </c>
      <c r="Y110" s="119">
        <v>2</v>
      </c>
    </row>
    <row r="111" spans="1:25">
      <c r="A111" t="s">
        <v>583</v>
      </c>
      <c r="B111" s="113" t="s">
        <v>584</v>
      </c>
      <c r="C111" s="113">
        <v>0</v>
      </c>
      <c r="D111" s="113">
        <v>0</v>
      </c>
      <c r="E111" s="113">
        <v>0</v>
      </c>
      <c r="F111" s="113">
        <v>0</v>
      </c>
      <c r="G111" s="113">
        <v>0</v>
      </c>
      <c r="H111" s="103">
        <v>0</v>
      </c>
      <c r="I111" s="113">
        <v>480</v>
      </c>
      <c r="J111" s="113">
        <v>67</v>
      </c>
      <c r="K111" s="115" t="s">
        <v>580</v>
      </c>
      <c r="L111" s="113">
        <v>1</v>
      </c>
      <c r="M111">
        <v>480</v>
      </c>
      <c r="N111" s="113" t="s">
        <v>43</v>
      </c>
      <c r="O111" t="s">
        <v>349</v>
      </c>
      <c r="P111" s="113" t="s">
        <v>338</v>
      </c>
      <c r="Q111" s="114">
        <v>45200</v>
      </c>
      <c r="R111" s="113">
        <v>125.9</v>
      </c>
      <c r="S111">
        <v>3</v>
      </c>
      <c r="T111" t="s">
        <v>43</v>
      </c>
      <c r="U111" t="s">
        <v>43</v>
      </c>
      <c r="V111">
        <v>3</v>
      </c>
      <c r="W111">
        <v>10304</v>
      </c>
      <c r="X111" s="113" t="s">
        <v>501</v>
      </c>
      <c r="Y111">
        <v>1</v>
      </c>
    </row>
    <row r="112" spans="1:25">
      <c r="A112" s="119" t="s">
        <v>585</v>
      </c>
      <c r="B112" s="116" t="s">
        <v>586</v>
      </c>
      <c r="C112" s="116" t="s">
        <v>43</v>
      </c>
      <c r="D112" s="116" t="s">
        <v>43</v>
      </c>
      <c r="E112" s="116" t="s">
        <v>43</v>
      </c>
      <c r="F112" s="116" t="s">
        <v>43</v>
      </c>
      <c r="G112" s="116" t="s">
        <v>43</v>
      </c>
      <c r="H112" s="117" t="s">
        <v>43</v>
      </c>
      <c r="I112" s="116" t="s">
        <v>43</v>
      </c>
      <c r="J112" s="116">
        <v>58</v>
      </c>
      <c r="K112" s="118" t="s">
        <v>587</v>
      </c>
      <c r="L112" s="116">
        <v>1</v>
      </c>
      <c r="M112" s="119">
        <v>12</v>
      </c>
      <c r="N112" s="116" t="s">
        <v>43</v>
      </c>
      <c r="O112" s="119" t="s">
        <v>349</v>
      </c>
      <c r="P112" s="116" t="s">
        <v>338</v>
      </c>
      <c r="Q112" s="120">
        <v>45200</v>
      </c>
      <c r="R112" s="116">
        <v>125.9</v>
      </c>
      <c r="S112" s="119">
        <v>3</v>
      </c>
      <c r="T112" s="119" t="s">
        <v>43</v>
      </c>
      <c r="U112" s="119" t="s">
        <v>43</v>
      </c>
      <c r="V112" s="119">
        <v>2</v>
      </c>
      <c r="W112" s="119">
        <v>10101</v>
      </c>
      <c r="X112" s="116" t="s">
        <v>390</v>
      </c>
      <c r="Y112" s="119">
        <v>1</v>
      </c>
    </row>
    <row r="113" spans="1:25">
      <c r="A113" t="s">
        <v>588</v>
      </c>
      <c r="B113" s="113" t="s">
        <v>589</v>
      </c>
      <c r="C113" s="113" t="s">
        <v>43</v>
      </c>
      <c r="D113" s="113" t="s">
        <v>43</v>
      </c>
      <c r="E113" s="113" t="s">
        <v>43</v>
      </c>
      <c r="F113" s="113" t="s">
        <v>43</v>
      </c>
      <c r="G113" s="113" t="s">
        <v>43</v>
      </c>
      <c r="H113" s="103" t="s">
        <v>43</v>
      </c>
      <c r="I113" s="113" t="s">
        <v>43</v>
      </c>
      <c r="J113" s="113">
        <v>58</v>
      </c>
      <c r="K113" s="115" t="s">
        <v>587</v>
      </c>
      <c r="L113" s="113">
        <v>1</v>
      </c>
      <c r="M113">
        <v>12</v>
      </c>
      <c r="N113" s="113" t="s">
        <v>43</v>
      </c>
      <c r="O113" t="s">
        <v>349</v>
      </c>
      <c r="P113" s="113" t="s">
        <v>338</v>
      </c>
      <c r="Q113" s="114">
        <v>45200</v>
      </c>
      <c r="R113" s="113">
        <v>125.9</v>
      </c>
      <c r="S113">
        <v>3</v>
      </c>
      <c r="T113" t="s">
        <v>43</v>
      </c>
      <c r="U113" t="s">
        <v>43</v>
      </c>
      <c r="V113">
        <v>2</v>
      </c>
      <c r="W113">
        <v>10101</v>
      </c>
      <c r="X113" s="113" t="s">
        <v>390</v>
      </c>
      <c r="Y113">
        <v>1</v>
      </c>
    </row>
    <row r="114" spans="1:25">
      <c r="A114" s="119" t="s">
        <v>590</v>
      </c>
      <c r="B114" s="116" t="s">
        <v>591</v>
      </c>
      <c r="C114" s="116">
        <v>0</v>
      </c>
      <c r="D114" s="116" t="s">
        <v>43</v>
      </c>
      <c r="E114" s="116" t="s">
        <v>43</v>
      </c>
      <c r="F114" s="116" t="s">
        <v>43</v>
      </c>
      <c r="G114" s="116" t="s">
        <v>43</v>
      </c>
      <c r="H114" s="117" t="s">
        <v>43</v>
      </c>
      <c r="I114" s="116" t="s">
        <v>43</v>
      </c>
      <c r="J114" s="116">
        <v>58</v>
      </c>
      <c r="K114" s="118" t="s">
        <v>587</v>
      </c>
      <c r="L114" s="116">
        <v>1</v>
      </c>
      <c r="M114" s="119">
        <v>12</v>
      </c>
      <c r="N114" s="116" t="s">
        <v>43</v>
      </c>
      <c r="O114" s="119" t="s">
        <v>349</v>
      </c>
      <c r="P114" s="116" t="s">
        <v>389</v>
      </c>
      <c r="Q114" s="120">
        <v>45200</v>
      </c>
      <c r="R114" s="116">
        <v>125.9</v>
      </c>
      <c r="S114" s="119">
        <v>3</v>
      </c>
      <c r="T114" s="119" t="s">
        <v>43</v>
      </c>
      <c r="U114" s="119" t="s">
        <v>43</v>
      </c>
      <c r="V114" s="119">
        <v>2</v>
      </c>
      <c r="W114" s="119">
        <v>10101</v>
      </c>
      <c r="X114" s="116" t="s">
        <v>390</v>
      </c>
      <c r="Y114" s="119">
        <v>1</v>
      </c>
    </row>
    <row r="115" spans="1:25">
      <c r="A115" t="s">
        <v>592</v>
      </c>
      <c r="B115" s="113" t="s">
        <v>593</v>
      </c>
      <c r="C115" s="113" t="s">
        <v>43</v>
      </c>
      <c r="D115" s="113" t="s">
        <v>43</v>
      </c>
      <c r="E115" s="113" t="s">
        <v>43</v>
      </c>
      <c r="F115" s="113" t="s">
        <v>43</v>
      </c>
      <c r="G115" s="113" t="s">
        <v>43</v>
      </c>
      <c r="H115" s="103" t="s">
        <v>43</v>
      </c>
      <c r="I115" s="113" t="s">
        <v>43</v>
      </c>
      <c r="J115" s="113">
        <v>58</v>
      </c>
      <c r="K115" s="115" t="s">
        <v>587</v>
      </c>
      <c r="L115" s="113">
        <v>1</v>
      </c>
      <c r="M115">
        <v>12</v>
      </c>
      <c r="N115" s="113" t="s">
        <v>43</v>
      </c>
      <c r="O115" t="s">
        <v>349</v>
      </c>
      <c r="P115" s="113" t="s">
        <v>43</v>
      </c>
      <c r="Q115" s="114">
        <v>45200</v>
      </c>
      <c r="R115" s="113">
        <v>125.9</v>
      </c>
      <c r="S115">
        <v>3</v>
      </c>
      <c r="T115" t="s">
        <v>43</v>
      </c>
      <c r="U115" t="s">
        <v>43</v>
      </c>
      <c r="V115">
        <v>3</v>
      </c>
      <c r="W115">
        <v>10101</v>
      </c>
      <c r="X115" s="113" t="s">
        <v>390</v>
      </c>
      <c r="Y115">
        <v>1</v>
      </c>
    </row>
    <row r="116" spans="1:25">
      <c r="A116" s="119" t="s">
        <v>594</v>
      </c>
      <c r="B116" s="116" t="s">
        <v>595</v>
      </c>
      <c r="C116" s="116" t="s">
        <v>43</v>
      </c>
      <c r="D116" s="116" t="s">
        <v>43</v>
      </c>
      <c r="E116" s="116" t="s">
        <v>43</v>
      </c>
      <c r="F116" s="116" t="s">
        <v>43</v>
      </c>
      <c r="G116" s="116" t="s">
        <v>43</v>
      </c>
      <c r="H116" s="117" t="s">
        <v>43</v>
      </c>
      <c r="I116" s="116">
        <v>300</v>
      </c>
      <c r="J116" s="116">
        <v>58</v>
      </c>
      <c r="K116" s="118" t="s">
        <v>587</v>
      </c>
      <c r="L116" s="116">
        <v>1</v>
      </c>
      <c r="M116" s="119">
        <v>300</v>
      </c>
      <c r="N116" s="116" t="s">
        <v>43</v>
      </c>
      <c r="O116" s="119" t="s">
        <v>349</v>
      </c>
      <c r="P116" s="116" t="s">
        <v>43</v>
      </c>
      <c r="Q116" s="120">
        <v>45200</v>
      </c>
      <c r="R116" s="116">
        <v>125.9</v>
      </c>
      <c r="S116" s="119">
        <v>3</v>
      </c>
      <c r="T116" s="119" t="s">
        <v>43</v>
      </c>
      <c r="U116" s="119" t="s">
        <v>43</v>
      </c>
      <c r="V116" s="119">
        <v>3</v>
      </c>
      <c r="W116" s="119">
        <v>10304</v>
      </c>
      <c r="X116" s="116" t="s">
        <v>501</v>
      </c>
      <c r="Y116" s="119">
        <v>1</v>
      </c>
    </row>
    <row r="117" spans="1:25">
      <c r="A117" t="s">
        <v>596</v>
      </c>
      <c r="B117" s="113" t="s">
        <v>597</v>
      </c>
      <c r="C117" s="113" t="s">
        <v>43</v>
      </c>
      <c r="D117" s="113" t="s">
        <v>43</v>
      </c>
      <c r="E117" s="113" t="s">
        <v>43</v>
      </c>
      <c r="F117" s="113" t="s">
        <v>43</v>
      </c>
      <c r="G117" s="113" t="s">
        <v>43</v>
      </c>
      <c r="H117" s="103" t="s">
        <v>43</v>
      </c>
      <c r="I117" s="113">
        <v>300</v>
      </c>
      <c r="J117" s="113">
        <v>58</v>
      </c>
      <c r="K117" s="115" t="s">
        <v>587</v>
      </c>
      <c r="L117" s="113">
        <v>1</v>
      </c>
      <c r="M117">
        <v>300</v>
      </c>
      <c r="N117" s="113" t="s">
        <v>43</v>
      </c>
      <c r="O117" t="s">
        <v>349</v>
      </c>
      <c r="P117" s="113" t="s">
        <v>43</v>
      </c>
      <c r="Q117" s="114">
        <v>45200</v>
      </c>
      <c r="R117" s="113">
        <v>125.9</v>
      </c>
      <c r="S117">
        <v>3</v>
      </c>
      <c r="T117" t="s">
        <v>43</v>
      </c>
      <c r="U117" t="s">
        <v>43</v>
      </c>
      <c r="V117">
        <v>3</v>
      </c>
      <c r="W117">
        <v>10304</v>
      </c>
      <c r="X117" s="113" t="s">
        <v>501</v>
      </c>
      <c r="Y117">
        <v>1</v>
      </c>
    </row>
    <row r="118" spans="1:25">
      <c r="A118" s="119" t="s">
        <v>598</v>
      </c>
      <c r="B118" s="116" t="s">
        <v>599</v>
      </c>
      <c r="C118" s="116" t="s">
        <v>43</v>
      </c>
      <c r="D118" s="116" t="s">
        <v>43</v>
      </c>
      <c r="E118" s="116" t="s">
        <v>43</v>
      </c>
      <c r="F118" s="116" t="s">
        <v>43</v>
      </c>
      <c r="G118" s="116" t="s">
        <v>43</v>
      </c>
      <c r="H118" s="117" t="s">
        <v>43</v>
      </c>
      <c r="I118" s="116" t="s">
        <v>43</v>
      </c>
      <c r="J118" s="116">
        <v>58</v>
      </c>
      <c r="K118" s="118" t="s">
        <v>587</v>
      </c>
      <c r="L118" s="116">
        <v>1</v>
      </c>
      <c r="M118" s="119">
        <v>12</v>
      </c>
      <c r="N118" s="116" t="s">
        <v>43</v>
      </c>
      <c r="O118" s="119" t="s">
        <v>43</v>
      </c>
      <c r="P118" s="116" t="s">
        <v>43</v>
      </c>
      <c r="Q118" s="120">
        <v>45200</v>
      </c>
      <c r="R118" s="116">
        <v>125.9</v>
      </c>
      <c r="S118" s="119">
        <v>3</v>
      </c>
      <c r="T118" s="119" t="s">
        <v>43</v>
      </c>
      <c r="U118" s="119" t="s">
        <v>43</v>
      </c>
      <c r="V118" s="119" t="s">
        <v>43</v>
      </c>
      <c r="W118" s="119">
        <v>10101</v>
      </c>
      <c r="X118" s="116" t="s">
        <v>390</v>
      </c>
      <c r="Y118" s="119">
        <v>1</v>
      </c>
    </row>
    <row r="119" spans="1:25">
      <c r="A119" t="s">
        <v>600</v>
      </c>
      <c r="B119" s="113" t="s">
        <v>601</v>
      </c>
      <c r="C119" s="113" t="s">
        <v>43</v>
      </c>
      <c r="D119" s="113" t="s">
        <v>43</v>
      </c>
      <c r="E119" s="113" t="s">
        <v>43</v>
      </c>
      <c r="F119" s="113" t="s">
        <v>43</v>
      </c>
      <c r="G119" s="113" t="s">
        <v>43</v>
      </c>
      <c r="H119" s="103" t="s">
        <v>43</v>
      </c>
      <c r="I119" s="113" t="s">
        <v>43</v>
      </c>
      <c r="J119" s="113">
        <v>58</v>
      </c>
      <c r="K119" s="115" t="s">
        <v>587</v>
      </c>
      <c r="L119" s="113">
        <v>1</v>
      </c>
      <c r="M119">
        <v>60</v>
      </c>
      <c r="N119" s="113" t="s">
        <v>43</v>
      </c>
      <c r="O119" t="s">
        <v>43</v>
      </c>
      <c r="P119" s="113" t="s">
        <v>43</v>
      </c>
      <c r="Q119" s="114">
        <v>45200</v>
      </c>
      <c r="R119" s="113">
        <v>125.9</v>
      </c>
      <c r="S119">
        <v>3</v>
      </c>
      <c r="T119" t="s">
        <v>43</v>
      </c>
      <c r="U119" t="s">
        <v>43</v>
      </c>
      <c r="V119" t="s">
        <v>43</v>
      </c>
      <c r="W119">
        <v>10101</v>
      </c>
      <c r="X119" s="113" t="s">
        <v>390</v>
      </c>
      <c r="Y119">
        <v>1</v>
      </c>
    </row>
    <row r="120" spans="1:25">
      <c r="A120" s="119" t="s">
        <v>602</v>
      </c>
      <c r="B120" s="116" t="s">
        <v>603</v>
      </c>
      <c r="C120" s="116" t="s">
        <v>43</v>
      </c>
      <c r="D120" s="116" t="s">
        <v>43</v>
      </c>
      <c r="E120" s="116" t="s">
        <v>43</v>
      </c>
      <c r="F120" s="116" t="s">
        <v>43</v>
      </c>
      <c r="G120" s="116" t="s">
        <v>43</v>
      </c>
      <c r="H120" s="117" t="s">
        <v>43</v>
      </c>
      <c r="I120" s="116" t="s">
        <v>43</v>
      </c>
      <c r="J120" s="116">
        <v>56</v>
      </c>
      <c r="K120" s="118" t="s">
        <v>551</v>
      </c>
      <c r="L120" s="116">
        <v>1</v>
      </c>
      <c r="M120" s="119">
        <v>12</v>
      </c>
      <c r="N120" s="116" t="s">
        <v>43</v>
      </c>
      <c r="O120" s="119" t="s">
        <v>349</v>
      </c>
      <c r="P120" s="116" t="s">
        <v>43</v>
      </c>
      <c r="Q120" s="120">
        <v>45200</v>
      </c>
      <c r="R120" s="116">
        <v>125.9</v>
      </c>
      <c r="S120" s="119">
        <v>3</v>
      </c>
      <c r="T120" s="119" t="s">
        <v>43</v>
      </c>
      <c r="U120" s="119" t="s">
        <v>43</v>
      </c>
      <c r="V120" s="119">
        <v>2</v>
      </c>
      <c r="W120" s="119">
        <v>10101</v>
      </c>
      <c r="X120" s="116" t="s">
        <v>390</v>
      </c>
      <c r="Y120" s="119">
        <v>2</v>
      </c>
    </row>
    <row r="121" spans="1:25">
      <c r="A121" t="s">
        <v>604</v>
      </c>
      <c r="B121" s="113" t="s">
        <v>605</v>
      </c>
      <c r="C121" s="113" t="s">
        <v>43</v>
      </c>
      <c r="D121" s="113" t="s">
        <v>43</v>
      </c>
      <c r="E121" s="113" t="s">
        <v>43</v>
      </c>
      <c r="F121" s="113" t="s">
        <v>43</v>
      </c>
      <c r="G121" s="113" t="s">
        <v>43</v>
      </c>
      <c r="H121" s="103" t="s">
        <v>43</v>
      </c>
      <c r="I121" s="113" t="s">
        <v>43</v>
      </c>
      <c r="J121" s="113">
        <v>56</v>
      </c>
      <c r="K121" s="115" t="s">
        <v>551</v>
      </c>
      <c r="L121" s="113">
        <v>1</v>
      </c>
      <c r="M121">
        <v>240</v>
      </c>
      <c r="N121" s="113" t="s">
        <v>43</v>
      </c>
      <c r="O121" t="s">
        <v>349</v>
      </c>
      <c r="P121" s="113" t="s">
        <v>43</v>
      </c>
      <c r="Q121" s="114">
        <v>45200</v>
      </c>
      <c r="R121" s="113">
        <v>125.9</v>
      </c>
      <c r="S121">
        <v>3</v>
      </c>
      <c r="T121" t="s">
        <v>43</v>
      </c>
      <c r="U121" t="s">
        <v>43</v>
      </c>
      <c r="V121">
        <v>2</v>
      </c>
      <c r="W121">
        <v>10304</v>
      </c>
      <c r="X121" s="113" t="s">
        <v>501</v>
      </c>
      <c r="Y121">
        <v>5</v>
      </c>
    </row>
    <row r="122" spans="1:25">
      <c r="A122" s="119" t="s">
        <v>606</v>
      </c>
      <c r="B122" s="116" t="s">
        <v>607</v>
      </c>
      <c r="C122" s="116" t="s">
        <v>43</v>
      </c>
      <c r="D122" s="116" t="s">
        <v>43</v>
      </c>
      <c r="E122" s="116" t="s">
        <v>43</v>
      </c>
      <c r="F122" s="116" t="s">
        <v>43</v>
      </c>
      <c r="G122" s="116" t="s">
        <v>43</v>
      </c>
      <c r="H122" s="117" t="s">
        <v>43</v>
      </c>
      <c r="I122" s="116" t="s">
        <v>43</v>
      </c>
      <c r="J122" s="116">
        <v>56</v>
      </c>
      <c r="K122" s="118" t="s">
        <v>551</v>
      </c>
      <c r="L122" s="116">
        <v>1</v>
      </c>
      <c r="M122" s="119">
        <v>12</v>
      </c>
      <c r="N122" s="116" t="s">
        <v>43</v>
      </c>
      <c r="O122" s="119" t="s">
        <v>349</v>
      </c>
      <c r="P122" s="116" t="s">
        <v>43</v>
      </c>
      <c r="Q122" s="120">
        <v>45200</v>
      </c>
      <c r="R122" s="116">
        <v>125.9</v>
      </c>
      <c r="S122" s="119">
        <v>3</v>
      </c>
      <c r="T122" s="119" t="s">
        <v>43</v>
      </c>
      <c r="U122" s="119" t="s">
        <v>43</v>
      </c>
      <c r="V122" s="119">
        <v>2</v>
      </c>
      <c r="W122" s="119">
        <v>10101</v>
      </c>
      <c r="X122" s="116" t="s">
        <v>390</v>
      </c>
      <c r="Y122" s="119">
        <v>1</v>
      </c>
    </row>
    <row r="123" spans="1:25">
      <c r="A123" t="s">
        <v>608</v>
      </c>
      <c r="B123" s="113" t="s">
        <v>609</v>
      </c>
      <c r="C123" s="113" t="s">
        <v>43</v>
      </c>
      <c r="D123" s="113" t="s">
        <v>43</v>
      </c>
      <c r="E123" s="113" t="s">
        <v>43</v>
      </c>
      <c r="F123" s="113" t="s">
        <v>43</v>
      </c>
      <c r="G123" s="113" t="s">
        <v>43</v>
      </c>
      <c r="H123" s="103" t="s">
        <v>43</v>
      </c>
      <c r="I123" s="113" t="s">
        <v>43</v>
      </c>
      <c r="J123" s="113">
        <v>56</v>
      </c>
      <c r="K123" s="115" t="s">
        <v>551</v>
      </c>
      <c r="L123" s="113">
        <v>1</v>
      </c>
      <c r="M123">
        <v>240</v>
      </c>
      <c r="N123" s="113" t="s">
        <v>43</v>
      </c>
      <c r="O123" t="s">
        <v>349</v>
      </c>
      <c r="P123" s="113" t="s">
        <v>43</v>
      </c>
      <c r="Q123" s="114">
        <v>45200</v>
      </c>
      <c r="R123" s="113">
        <v>125.9</v>
      </c>
      <c r="S123">
        <v>3</v>
      </c>
      <c r="T123" t="s">
        <v>43</v>
      </c>
      <c r="U123" t="s">
        <v>43</v>
      </c>
      <c r="V123">
        <v>2</v>
      </c>
      <c r="W123">
        <v>10304</v>
      </c>
      <c r="X123" s="113" t="s">
        <v>501</v>
      </c>
      <c r="Y123">
        <v>5</v>
      </c>
    </row>
    <row r="124" spans="1:25">
      <c r="A124" s="119" t="s">
        <v>610</v>
      </c>
      <c r="B124" s="116" t="s">
        <v>611</v>
      </c>
      <c r="C124" s="116">
        <v>1500</v>
      </c>
      <c r="D124" s="116">
        <v>1350</v>
      </c>
      <c r="E124" s="116">
        <v>1150</v>
      </c>
      <c r="F124" s="116">
        <v>2</v>
      </c>
      <c r="G124" s="116">
        <v>10</v>
      </c>
      <c r="H124" s="117">
        <v>20</v>
      </c>
      <c r="I124" s="116">
        <v>360</v>
      </c>
      <c r="J124" s="116">
        <v>63</v>
      </c>
      <c r="K124" s="118" t="s">
        <v>612</v>
      </c>
      <c r="L124" s="116">
        <v>1</v>
      </c>
      <c r="M124" s="119">
        <v>360</v>
      </c>
      <c r="N124" s="116" t="s">
        <v>43</v>
      </c>
      <c r="O124" s="119" t="s">
        <v>349</v>
      </c>
      <c r="P124" s="116" t="s">
        <v>338</v>
      </c>
      <c r="Q124" s="120">
        <v>45200</v>
      </c>
      <c r="R124" s="116">
        <v>125.9</v>
      </c>
      <c r="S124" s="119">
        <v>3</v>
      </c>
      <c r="T124" s="119" t="s">
        <v>43</v>
      </c>
      <c r="U124" s="119" t="s">
        <v>43</v>
      </c>
      <c r="V124" s="119">
        <v>2</v>
      </c>
      <c r="W124" s="119">
        <v>10304</v>
      </c>
      <c r="X124" s="116" t="s">
        <v>501</v>
      </c>
      <c r="Y124" s="119">
        <v>4</v>
      </c>
    </row>
    <row r="125" spans="1:25">
      <c r="A125" t="s">
        <v>613</v>
      </c>
      <c r="B125" s="113" t="s">
        <v>614</v>
      </c>
      <c r="C125" s="113">
        <v>5000</v>
      </c>
      <c r="D125" s="113" t="s">
        <v>43</v>
      </c>
      <c r="E125" s="113" t="s">
        <v>43</v>
      </c>
      <c r="F125" s="113">
        <v>1</v>
      </c>
      <c r="G125" s="113" t="s">
        <v>43</v>
      </c>
      <c r="H125" s="103" t="s">
        <v>43</v>
      </c>
      <c r="I125" s="113">
        <v>24</v>
      </c>
      <c r="J125" s="113">
        <v>63</v>
      </c>
      <c r="K125" s="115" t="s">
        <v>612</v>
      </c>
      <c r="L125" s="113">
        <v>1</v>
      </c>
      <c r="M125">
        <v>24</v>
      </c>
      <c r="N125" s="113" t="s">
        <v>43</v>
      </c>
      <c r="O125" t="s">
        <v>349</v>
      </c>
      <c r="P125" s="113" t="s">
        <v>389</v>
      </c>
      <c r="Q125" s="114">
        <v>45200</v>
      </c>
      <c r="R125" s="113">
        <v>125.9</v>
      </c>
      <c r="S125">
        <v>3</v>
      </c>
      <c r="T125" t="s">
        <v>43</v>
      </c>
      <c r="U125" t="s">
        <v>43</v>
      </c>
      <c r="V125">
        <v>2</v>
      </c>
      <c r="W125">
        <v>10101</v>
      </c>
      <c r="X125" s="113" t="s">
        <v>390</v>
      </c>
      <c r="Y125">
        <v>1</v>
      </c>
    </row>
    <row r="126" spans="1:25">
      <c r="A126" s="119" t="s">
        <v>615</v>
      </c>
      <c r="B126" s="116" t="s">
        <v>616</v>
      </c>
      <c r="C126" s="116" t="s">
        <v>43</v>
      </c>
      <c r="D126" s="116" t="s">
        <v>43</v>
      </c>
      <c r="E126" s="116" t="s">
        <v>43</v>
      </c>
      <c r="F126" s="116" t="s">
        <v>43</v>
      </c>
      <c r="G126" s="116" t="s">
        <v>43</v>
      </c>
      <c r="H126" s="117" t="s">
        <v>43</v>
      </c>
      <c r="I126" s="116">
        <v>360</v>
      </c>
      <c r="J126" s="116">
        <v>63</v>
      </c>
      <c r="K126" s="118" t="s">
        <v>612</v>
      </c>
      <c r="L126" s="116">
        <v>1</v>
      </c>
      <c r="M126" s="119">
        <v>360</v>
      </c>
      <c r="N126" s="116" t="s">
        <v>43</v>
      </c>
      <c r="O126" s="119" t="s">
        <v>349</v>
      </c>
      <c r="P126" s="116" t="s">
        <v>338</v>
      </c>
      <c r="Q126" s="120">
        <v>45200</v>
      </c>
      <c r="R126" s="116">
        <v>125.9</v>
      </c>
      <c r="S126" s="119">
        <v>3</v>
      </c>
      <c r="T126" s="119" t="s">
        <v>43</v>
      </c>
      <c r="U126" s="119" t="s">
        <v>43</v>
      </c>
      <c r="V126" s="119">
        <v>2</v>
      </c>
      <c r="W126" s="119">
        <v>10304</v>
      </c>
      <c r="X126" s="116" t="s">
        <v>501</v>
      </c>
      <c r="Y126" s="119">
        <v>5</v>
      </c>
    </row>
    <row r="127" spans="1:25">
      <c r="A127" t="s">
        <v>617</v>
      </c>
      <c r="B127" s="113" t="s">
        <v>618</v>
      </c>
      <c r="C127" s="113" t="s">
        <v>43</v>
      </c>
      <c r="D127" s="113" t="s">
        <v>43</v>
      </c>
      <c r="E127" s="113" t="s">
        <v>43</v>
      </c>
      <c r="F127" s="113" t="s">
        <v>43</v>
      </c>
      <c r="G127" s="113" t="s">
        <v>43</v>
      </c>
      <c r="H127" s="103" t="s">
        <v>43</v>
      </c>
      <c r="I127" s="113">
        <v>12</v>
      </c>
      <c r="J127" s="113">
        <v>63</v>
      </c>
      <c r="K127" s="115" t="s">
        <v>612</v>
      </c>
      <c r="L127" s="113">
        <v>1</v>
      </c>
      <c r="M127">
        <v>36</v>
      </c>
      <c r="N127" s="113" t="s">
        <v>43</v>
      </c>
      <c r="O127" t="s">
        <v>349</v>
      </c>
      <c r="P127" s="113" t="s">
        <v>389</v>
      </c>
      <c r="Q127" s="114">
        <v>45200</v>
      </c>
      <c r="R127" s="113">
        <v>125.9</v>
      </c>
      <c r="S127">
        <v>3</v>
      </c>
      <c r="T127" t="s">
        <v>43</v>
      </c>
      <c r="U127" t="s">
        <v>43</v>
      </c>
      <c r="V127">
        <v>2</v>
      </c>
      <c r="W127">
        <v>10101</v>
      </c>
      <c r="X127" s="113" t="s">
        <v>390</v>
      </c>
      <c r="Y127">
        <v>1</v>
      </c>
    </row>
    <row r="128" spans="1:25">
      <c r="A128" s="119" t="s">
        <v>619</v>
      </c>
      <c r="B128" s="116" t="s">
        <v>620</v>
      </c>
      <c r="C128" s="116" t="s">
        <v>43</v>
      </c>
      <c r="D128" s="116" t="s">
        <v>43</v>
      </c>
      <c r="E128" s="116" t="s">
        <v>43</v>
      </c>
      <c r="F128" s="116" t="s">
        <v>43</v>
      </c>
      <c r="G128" s="116" t="s">
        <v>43</v>
      </c>
      <c r="H128" s="117" t="s">
        <v>43</v>
      </c>
      <c r="I128" s="116">
        <v>120</v>
      </c>
      <c r="J128" s="116">
        <v>63</v>
      </c>
      <c r="K128" s="118" t="s">
        <v>612</v>
      </c>
      <c r="L128" s="116">
        <v>1</v>
      </c>
      <c r="M128" s="119">
        <v>120</v>
      </c>
      <c r="N128" s="116" t="s">
        <v>43</v>
      </c>
      <c r="O128" s="119" t="s">
        <v>349</v>
      </c>
      <c r="P128" s="116" t="s">
        <v>338</v>
      </c>
      <c r="Q128" s="120">
        <v>45200</v>
      </c>
      <c r="R128" s="116">
        <v>125.9</v>
      </c>
      <c r="S128" s="119">
        <v>3</v>
      </c>
      <c r="T128" s="119" t="s">
        <v>43</v>
      </c>
      <c r="U128" s="119" t="s">
        <v>43</v>
      </c>
      <c r="V128" s="119">
        <v>2</v>
      </c>
      <c r="W128" s="119">
        <v>10304</v>
      </c>
      <c r="X128" s="116" t="s">
        <v>501</v>
      </c>
      <c r="Y128" s="119">
        <v>1</v>
      </c>
    </row>
    <row r="129" spans="1:25">
      <c r="A129" t="s">
        <v>621</v>
      </c>
      <c r="B129" s="113" t="s">
        <v>622</v>
      </c>
      <c r="C129" s="113">
        <v>8000</v>
      </c>
      <c r="D129" s="113" t="s">
        <v>43</v>
      </c>
      <c r="E129" s="113" t="s">
        <v>43</v>
      </c>
      <c r="F129" s="113">
        <v>2000</v>
      </c>
      <c r="G129" s="113" t="s">
        <v>43</v>
      </c>
      <c r="H129" s="103" t="s">
        <v>43</v>
      </c>
      <c r="I129" s="113" t="s">
        <v>43</v>
      </c>
      <c r="J129" s="113">
        <v>63</v>
      </c>
      <c r="K129" s="115" t="s">
        <v>612</v>
      </c>
      <c r="L129" s="113">
        <v>1</v>
      </c>
      <c r="M129">
        <v>120</v>
      </c>
      <c r="N129" s="113" t="s">
        <v>43</v>
      </c>
      <c r="O129" t="s">
        <v>43</v>
      </c>
      <c r="P129" s="113" t="s">
        <v>43</v>
      </c>
      <c r="Q129" s="114">
        <v>45200</v>
      </c>
      <c r="R129" s="113">
        <v>125.9</v>
      </c>
      <c r="S129">
        <v>3</v>
      </c>
      <c r="T129" t="s">
        <v>43</v>
      </c>
      <c r="U129" t="s">
        <v>43</v>
      </c>
      <c r="V129">
        <v>1</v>
      </c>
      <c r="W129">
        <v>10304</v>
      </c>
      <c r="X129" s="113" t="s">
        <v>501</v>
      </c>
      <c r="Y129">
        <v>1</v>
      </c>
    </row>
    <row r="130" spans="1:25">
      <c r="A130" s="119" t="s">
        <v>623</v>
      </c>
      <c r="B130" s="116" t="s">
        <v>624</v>
      </c>
      <c r="C130" s="116" t="s">
        <v>43</v>
      </c>
      <c r="D130" s="116" t="s">
        <v>43</v>
      </c>
      <c r="E130" s="116" t="s">
        <v>43</v>
      </c>
      <c r="F130" s="116" t="s">
        <v>43</v>
      </c>
      <c r="G130" s="116" t="s">
        <v>43</v>
      </c>
      <c r="H130" s="117" t="s">
        <v>43</v>
      </c>
      <c r="I130" s="116">
        <v>12</v>
      </c>
      <c r="J130" s="116">
        <v>64</v>
      </c>
      <c r="K130" s="118" t="s">
        <v>625</v>
      </c>
      <c r="L130" s="116">
        <v>1</v>
      </c>
      <c r="M130" s="119">
        <v>12</v>
      </c>
      <c r="N130" s="116" t="s">
        <v>43</v>
      </c>
      <c r="O130" s="119" t="s">
        <v>349</v>
      </c>
      <c r="P130" s="116" t="s">
        <v>338</v>
      </c>
      <c r="Q130" s="120">
        <v>45200</v>
      </c>
      <c r="R130" s="116">
        <v>125.9</v>
      </c>
      <c r="S130" s="119">
        <v>3</v>
      </c>
      <c r="T130" s="119" t="s">
        <v>43</v>
      </c>
      <c r="U130" s="119" t="s">
        <v>43</v>
      </c>
      <c r="V130" s="119">
        <v>2</v>
      </c>
      <c r="W130" s="119">
        <v>10110</v>
      </c>
      <c r="X130" s="116" t="s">
        <v>626</v>
      </c>
      <c r="Y130" s="119">
        <v>5</v>
      </c>
    </row>
    <row r="131" spans="1:25">
      <c r="A131" t="s">
        <v>627</v>
      </c>
      <c r="B131" s="113" t="s">
        <v>628</v>
      </c>
      <c r="C131" s="113" t="s">
        <v>43</v>
      </c>
      <c r="D131" s="113" t="s">
        <v>43</v>
      </c>
      <c r="E131" s="113" t="s">
        <v>43</v>
      </c>
      <c r="F131" s="113" t="s">
        <v>43</v>
      </c>
      <c r="G131" s="113" t="s">
        <v>43</v>
      </c>
      <c r="H131" s="103" t="s">
        <v>43</v>
      </c>
      <c r="I131" s="113">
        <v>240</v>
      </c>
      <c r="J131" s="113">
        <v>64</v>
      </c>
      <c r="K131" s="115" t="s">
        <v>625</v>
      </c>
      <c r="L131" s="113">
        <v>1</v>
      </c>
      <c r="M131">
        <v>360</v>
      </c>
      <c r="N131" s="113" t="s">
        <v>43</v>
      </c>
      <c r="O131" t="s">
        <v>349</v>
      </c>
      <c r="P131" s="113" t="s">
        <v>338</v>
      </c>
      <c r="Q131" s="114">
        <v>45200</v>
      </c>
      <c r="R131" s="113">
        <v>125.9</v>
      </c>
      <c r="S131">
        <v>3</v>
      </c>
      <c r="T131" s="119" t="s">
        <v>43</v>
      </c>
      <c r="U131" s="119" t="s">
        <v>43</v>
      </c>
      <c r="V131" s="119">
        <v>2</v>
      </c>
      <c r="W131" s="119">
        <v>10310</v>
      </c>
      <c r="X131" s="113" t="s">
        <v>629</v>
      </c>
      <c r="Y131">
        <v>5</v>
      </c>
    </row>
    <row r="132" spans="1:25">
      <c r="A132" s="119" t="s">
        <v>630</v>
      </c>
      <c r="B132" s="116" t="s">
        <v>631</v>
      </c>
      <c r="C132" s="116">
        <v>15000</v>
      </c>
      <c r="D132" s="116" t="s">
        <v>43</v>
      </c>
      <c r="E132" s="116" t="s">
        <v>43</v>
      </c>
      <c r="F132" s="116">
        <v>10</v>
      </c>
      <c r="G132" s="116" t="s">
        <v>43</v>
      </c>
      <c r="H132" s="117" t="s">
        <v>43</v>
      </c>
      <c r="I132" s="116">
        <v>120</v>
      </c>
      <c r="J132" s="116">
        <v>64</v>
      </c>
      <c r="K132" s="118" t="s">
        <v>625</v>
      </c>
      <c r="L132" s="116">
        <v>1</v>
      </c>
      <c r="M132" s="119">
        <v>180</v>
      </c>
      <c r="N132" s="116" t="s">
        <v>43</v>
      </c>
      <c r="O132" s="119" t="s">
        <v>349</v>
      </c>
      <c r="P132" s="116" t="s">
        <v>338</v>
      </c>
      <c r="Q132" s="120">
        <v>45200</v>
      </c>
      <c r="R132" s="116">
        <v>125.9</v>
      </c>
      <c r="S132" s="119">
        <v>3</v>
      </c>
      <c r="T132" s="119" t="s">
        <v>43</v>
      </c>
      <c r="U132" s="119" t="s">
        <v>43</v>
      </c>
      <c r="V132" s="119">
        <v>2</v>
      </c>
      <c r="W132" s="119">
        <v>10310</v>
      </c>
      <c r="X132" s="116" t="s">
        <v>629</v>
      </c>
      <c r="Y132" s="119">
        <v>5</v>
      </c>
    </row>
    <row r="133" spans="1:25">
      <c r="A133" t="s">
        <v>632</v>
      </c>
      <c r="B133" s="113" t="s">
        <v>633</v>
      </c>
      <c r="C133" s="113" t="s">
        <v>43</v>
      </c>
      <c r="D133" s="113" t="s">
        <v>43</v>
      </c>
      <c r="E133" s="113" t="s">
        <v>43</v>
      </c>
      <c r="F133" s="113" t="s">
        <v>43</v>
      </c>
      <c r="G133" s="113" t="s">
        <v>43</v>
      </c>
      <c r="H133" s="103" t="s">
        <v>43</v>
      </c>
      <c r="I133" s="113">
        <v>12</v>
      </c>
      <c r="J133" s="113">
        <v>64</v>
      </c>
      <c r="K133" s="115" t="s">
        <v>625</v>
      </c>
      <c r="L133" s="113">
        <v>1</v>
      </c>
      <c r="M133">
        <v>12</v>
      </c>
      <c r="N133" s="113" t="s">
        <v>43</v>
      </c>
      <c r="O133" t="s">
        <v>349</v>
      </c>
      <c r="P133" s="113" t="s">
        <v>338</v>
      </c>
      <c r="Q133" s="114">
        <v>45200</v>
      </c>
      <c r="R133" s="113">
        <v>125.9</v>
      </c>
      <c r="S133">
        <v>3</v>
      </c>
      <c r="T133" t="s">
        <v>43</v>
      </c>
      <c r="U133" t="s">
        <v>43</v>
      </c>
      <c r="V133">
        <v>2</v>
      </c>
      <c r="W133">
        <v>10101</v>
      </c>
      <c r="X133" s="113" t="s">
        <v>390</v>
      </c>
      <c r="Y133">
        <v>1</v>
      </c>
    </row>
    <row r="134" spans="1:25">
      <c r="A134" s="119" t="s">
        <v>634</v>
      </c>
      <c r="B134" s="116" t="s">
        <v>635</v>
      </c>
      <c r="C134" s="116" t="s">
        <v>43</v>
      </c>
      <c r="D134" s="116" t="s">
        <v>43</v>
      </c>
      <c r="E134" s="116" t="s">
        <v>43</v>
      </c>
      <c r="F134" s="116" t="s">
        <v>43</v>
      </c>
      <c r="G134" s="116" t="s">
        <v>43</v>
      </c>
      <c r="H134" s="117" t="s">
        <v>43</v>
      </c>
      <c r="I134" s="116">
        <v>12</v>
      </c>
      <c r="J134" s="116">
        <v>64</v>
      </c>
      <c r="K134" s="118" t="s">
        <v>625</v>
      </c>
      <c r="L134" s="116">
        <v>1</v>
      </c>
      <c r="M134" s="119">
        <v>12</v>
      </c>
      <c r="N134" s="116" t="s">
        <v>43</v>
      </c>
      <c r="O134" s="119" t="s">
        <v>349</v>
      </c>
      <c r="P134" s="116" t="s">
        <v>338</v>
      </c>
      <c r="Q134" s="120">
        <v>45200</v>
      </c>
      <c r="R134" s="116">
        <v>125.9</v>
      </c>
      <c r="S134" s="119">
        <v>3</v>
      </c>
      <c r="T134" s="119" t="s">
        <v>43</v>
      </c>
      <c r="U134" s="119" t="s">
        <v>43</v>
      </c>
      <c r="V134" s="119">
        <v>2</v>
      </c>
      <c r="W134" s="119">
        <v>10101</v>
      </c>
      <c r="X134" s="116" t="s">
        <v>390</v>
      </c>
      <c r="Y134" s="119">
        <v>1</v>
      </c>
    </row>
    <row r="135" spans="1:25">
      <c r="A135" t="s">
        <v>636</v>
      </c>
      <c r="B135" s="113" t="s">
        <v>637</v>
      </c>
      <c r="C135" s="113">
        <v>7000</v>
      </c>
      <c r="D135" s="113" t="s">
        <v>43</v>
      </c>
      <c r="E135" s="113" t="s">
        <v>43</v>
      </c>
      <c r="F135" s="113" t="s">
        <v>43</v>
      </c>
      <c r="G135" s="113" t="s">
        <v>43</v>
      </c>
      <c r="H135" s="103" t="s">
        <v>43</v>
      </c>
      <c r="I135" s="113">
        <v>12</v>
      </c>
      <c r="J135" s="113">
        <v>64</v>
      </c>
      <c r="K135" s="115" t="s">
        <v>625</v>
      </c>
      <c r="L135" s="113">
        <v>1</v>
      </c>
      <c r="M135">
        <v>12</v>
      </c>
      <c r="N135" s="113" t="s">
        <v>43</v>
      </c>
      <c r="O135" t="s">
        <v>349</v>
      </c>
      <c r="P135" s="113" t="s">
        <v>389</v>
      </c>
      <c r="Q135" s="114">
        <v>45200</v>
      </c>
      <c r="R135" s="113">
        <v>125.9</v>
      </c>
      <c r="S135">
        <v>3</v>
      </c>
      <c r="T135" t="s">
        <v>43</v>
      </c>
      <c r="U135" t="s">
        <v>43</v>
      </c>
      <c r="V135">
        <v>2</v>
      </c>
      <c r="W135">
        <v>10101</v>
      </c>
      <c r="X135" s="113" t="s">
        <v>390</v>
      </c>
      <c r="Y135">
        <v>1</v>
      </c>
    </row>
    <row r="136" spans="1:25">
      <c r="A136" s="119" t="s">
        <v>638</v>
      </c>
      <c r="B136" s="116" t="s">
        <v>639</v>
      </c>
      <c r="C136" s="116" t="s">
        <v>43</v>
      </c>
      <c r="D136" s="116" t="s">
        <v>43</v>
      </c>
      <c r="E136" s="116" t="s">
        <v>43</v>
      </c>
      <c r="F136" s="116" t="s">
        <v>43</v>
      </c>
      <c r="G136" s="116" t="s">
        <v>43</v>
      </c>
      <c r="H136" s="117" t="s">
        <v>43</v>
      </c>
      <c r="I136" s="116">
        <v>240</v>
      </c>
      <c r="J136" s="116">
        <v>64</v>
      </c>
      <c r="K136" s="118" t="s">
        <v>625</v>
      </c>
      <c r="L136" s="116">
        <v>1</v>
      </c>
      <c r="M136" s="119">
        <v>240</v>
      </c>
      <c r="N136" s="116" t="s">
        <v>43</v>
      </c>
      <c r="O136" s="119" t="s">
        <v>349</v>
      </c>
      <c r="P136" s="116" t="s">
        <v>338</v>
      </c>
      <c r="Q136" s="120">
        <v>45200</v>
      </c>
      <c r="R136" s="116">
        <v>125.9</v>
      </c>
      <c r="S136" s="119">
        <v>3</v>
      </c>
      <c r="T136" s="119" t="s">
        <v>43</v>
      </c>
      <c r="U136" s="119" t="s">
        <v>43</v>
      </c>
      <c r="V136" s="119">
        <v>2</v>
      </c>
      <c r="W136" s="119">
        <v>10104</v>
      </c>
      <c r="X136" s="116" t="s">
        <v>498</v>
      </c>
      <c r="Y136" s="119">
        <v>1</v>
      </c>
    </row>
    <row r="137" spans="1:25">
      <c r="A137" t="s">
        <v>640</v>
      </c>
      <c r="B137" s="113" t="s">
        <v>641</v>
      </c>
      <c r="C137" s="113" t="s">
        <v>43</v>
      </c>
      <c r="D137" s="113" t="s">
        <v>43</v>
      </c>
      <c r="E137" s="113" t="s">
        <v>43</v>
      </c>
      <c r="F137" s="113" t="s">
        <v>43</v>
      </c>
      <c r="G137" s="113" t="s">
        <v>43</v>
      </c>
      <c r="H137" s="103" t="s">
        <v>43</v>
      </c>
      <c r="I137" s="113">
        <v>12</v>
      </c>
      <c r="J137" s="113">
        <v>64</v>
      </c>
      <c r="K137" s="115" t="s">
        <v>625</v>
      </c>
      <c r="L137" s="113">
        <v>1</v>
      </c>
      <c r="M137">
        <v>24</v>
      </c>
      <c r="N137" s="113" t="s">
        <v>43</v>
      </c>
      <c r="O137" t="s">
        <v>349</v>
      </c>
      <c r="P137" s="113" t="s">
        <v>338</v>
      </c>
      <c r="Q137" s="114">
        <v>45200</v>
      </c>
      <c r="R137" s="113">
        <v>125.9</v>
      </c>
      <c r="S137">
        <v>3</v>
      </c>
      <c r="T137" t="s">
        <v>43</v>
      </c>
      <c r="U137" t="s">
        <v>43</v>
      </c>
      <c r="V137">
        <v>2</v>
      </c>
      <c r="W137">
        <v>10101</v>
      </c>
      <c r="X137" s="113" t="s">
        <v>390</v>
      </c>
      <c r="Y137">
        <v>1</v>
      </c>
    </row>
    <row r="138" spans="1:25">
      <c r="A138" s="119" t="s">
        <v>642</v>
      </c>
      <c r="B138" s="116" t="s">
        <v>643</v>
      </c>
      <c r="C138" s="116">
        <v>11000</v>
      </c>
      <c r="D138" s="116">
        <v>10500</v>
      </c>
      <c r="E138" s="116">
        <v>10000</v>
      </c>
      <c r="F138" s="116">
        <v>3</v>
      </c>
      <c r="G138" s="116">
        <v>10</v>
      </c>
      <c r="H138" s="117">
        <v>100</v>
      </c>
      <c r="I138" s="116">
        <v>240</v>
      </c>
      <c r="J138" s="116">
        <v>64</v>
      </c>
      <c r="K138" s="118" t="s">
        <v>625</v>
      </c>
      <c r="L138" s="116">
        <v>1</v>
      </c>
      <c r="M138" s="119">
        <v>240</v>
      </c>
      <c r="N138" s="116" t="s">
        <v>43</v>
      </c>
      <c r="O138" s="119" t="s">
        <v>349</v>
      </c>
      <c r="P138" s="116" t="s">
        <v>338</v>
      </c>
      <c r="Q138" s="120">
        <v>45200</v>
      </c>
      <c r="R138" s="116">
        <v>125.9</v>
      </c>
      <c r="S138" s="119">
        <v>3</v>
      </c>
      <c r="T138" s="119" t="s">
        <v>43</v>
      </c>
      <c r="U138" s="119" t="s">
        <v>43</v>
      </c>
      <c r="V138" s="119">
        <v>2</v>
      </c>
      <c r="W138" s="119">
        <v>10304</v>
      </c>
      <c r="X138" s="116" t="s">
        <v>501</v>
      </c>
      <c r="Y138" s="119">
        <v>1</v>
      </c>
    </row>
    <row r="139" spans="1:25">
      <c r="A139" t="s">
        <v>644</v>
      </c>
      <c r="B139" s="113" t="s">
        <v>645</v>
      </c>
      <c r="C139" s="113" t="s">
        <v>43</v>
      </c>
      <c r="D139" s="113" t="s">
        <v>43</v>
      </c>
      <c r="E139" s="113" t="s">
        <v>43</v>
      </c>
      <c r="F139" s="113" t="s">
        <v>43</v>
      </c>
      <c r="G139" s="113" t="s">
        <v>43</v>
      </c>
      <c r="H139" s="103" t="s">
        <v>43</v>
      </c>
      <c r="I139" s="113">
        <v>12</v>
      </c>
      <c r="J139" s="113">
        <v>64</v>
      </c>
      <c r="K139" s="115" t="s">
        <v>625</v>
      </c>
      <c r="L139" s="113">
        <v>1</v>
      </c>
      <c r="M139">
        <v>12</v>
      </c>
      <c r="N139" s="113" t="s">
        <v>43</v>
      </c>
      <c r="O139" t="s">
        <v>349</v>
      </c>
      <c r="P139" s="113" t="s">
        <v>338</v>
      </c>
      <c r="Q139" s="114">
        <v>45200</v>
      </c>
      <c r="R139" s="113">
        <v>125.9</v>
      </c>
      <c r="S139">
        <v>3</v>
      </c>
      <c r="T139" t="s">
        <v>43</v>
      </c>
      <c r="U139" t="s">
        <v>43</v>
      </c>
      <c r="V139">
        <v>2</v>
      </c>
      <c r="W139">
        <v>10101</v>
      </c>
      <c r="X139" s="113" t="s">
        <v>390</v>
      </c>
      <c r="Y139">
        <v>5</v>
      </c>
    </row>
    <row r="140" spans="1:25">
      <c r="A140" s="119" t="s">
        <v>646</v>
      </c>
      <c r="B140" s="116" t="s">
        <v>647</v>
      </c>
      <c r="C140" s="116" t="s">
        <v>43</v>
      </c>
      <c r="D140" s="116" t="s">
        <v>43</v>
      </c>
      <c r="E140" s="116" t="s">
        <v>43</v>
      </c>
      <c r="F140" s="116" t="s">
        <v>43</v>
      </c>
      <c r="G140" s="116" t="s">
        <v>43</v>
      </c>
      <c r="H140" s="117" t="s">
        <v>43</v>
      </c>
      <c r="I140" s="116">
        <v>240</v>
      </c>
      <c r="J140" s="116">
        <v>64</v>
      </c>
      <c r="K140" s="118" t="s">
        <v>625</v>
      </c>
      <c r="L140" s="116">
        <v>1</v>
      </c>
      <c r="M140" s="119">
        <v>240</v>
      </c>
      <c r="N140" s="116" t="s">
        <v>43</v>
      </c>
      <c r="O140" s="119" t="s">
        <v>349</v>
      </c>
      <c r="P140" s="116" t="s">
        <v>338</v>
      </c>
      <c r="Q140" s="120">
        <v>45200</v>
      </c>
      <c r="R140" s="116">
        <v>125.9</v>
      </c>
      <c r="S140" s="119">
        <v>3</v>
      </c>
      <c r="T140" s="119" t="s">
        <v>43</v>
      </c>
      <c r="U140" s="119" t="s">
        <v>43</v>
      </c>
      <c r="V140" s="119">
        <v>2</v>
      </c>
      <c r="W140" s="119">
        <v>10304</v>
      </c>
      <c r="X140" s="116" t="s">
        <v>501</v>
      </c>
      <c r="Y140" s="119">
        <v>5</v>
      </c>
    </row>
    <row r="141" spans="1:25">
      <c r="A141" t="s">
        <v>648</v>
      </c>
      <c r="B141" s="113" t="s">
        <v>649</v>
      </c>
      <c r="C141" s="113" t="s">
        <v>43</v>
      </c>
      <c r="D141" s="113" t="s">
        <v>43</v>
      </c>
      <c r="E141" s="113" t="s">
        <v>43</v>
      </c>
      <c r="F141" s="113" t="s">
        <v>43</v>
      </c>
      <c r="G141" s="113" t="s">
        <v>43</v>
      </c>
      <c r="H141" s="103" t="s">
        <v>43</v>
      </c>
      <c r="I141" s="113">
        <v>12</v>
      </c>
      <c r="J141" s="113">
        <v>64</v>
      </c>
      <c r="K141" s="115" t="s">
        <v>625</v>
      </c>
      <c r="L141" s="113">
        <v>1</v>
      </c>
      <c r="M141">
        <v>12</v>
      </c>
      <c r="N141" s="113" t="s">
        <v>43</v>
      </c>
      <c r="O141" t="s">
        <v>349</v>
      </c>
      <c r="P141" s="113" t="s">
        <v>338</v>
      </c>
      <c r="Q141" s="114">
        <v>45200</v>
      </c>
      <c r="R141" s="113">
        <v>125.9</v>
      </c>
      <c r="S141">
        <v>3</v>
      </c>
      <c r="T141" t="s">
        <v>43</v>
      </c>
      <c r="U141" t="s">
        <v>43</v>
      </c>
      <c r="V141">
        <v>2</v>
      </c>
      <c r="W141">
        <v>10101</v>
      </c>
      <c r="X141" s="113" t="s">
        <v>390</v>
      </c>
      <c r="Y141">
        <v>2</v>
      </c>
    </row>
    <row r="142" spans="1:25">
      <c r="A142" s="119" t="s">
        <v>650</v>
      </c>
      <c r="B142" s="116" t="s">
        <v>651</v>
      </c>
      <c r="C142" s="116" t="s">
        <v>43</v>
      </c>
      <c r="D142" s="116" t="s">
        <v>43</v>
      </c>
      <c r="E142" s="116" t="s">
        <v>43</v>
      </c>
      <c r="F142" s="116" t="s">
        <v>43</v>
      </c>
      <c r="G142" s="116" t="s">
        <v>43</v>
      </c>
      <c r="H142" s="117" t="s">
        <v>43</v>
      </c>
      <c r="I142" s="116">
        <v>240</v>
      </c>
      <c r="J142" s="116">
        <v>64</v>
      </c>
      <c r="K142" s="118" t="s">
        <v>625</v>
      </c>
      <c r="L142" s="116">
        <v>1</v>
      </c>
      <c r="M142" s="119">
        <v>240</v>
      </c>
      <c r="N142" s="116" t="s">
        <v>43</v>
      </c>
      <c r="O142" s="119" t="s">
        <v>349</v>
      </c>
      <c r="P142" s="116" t="s">
        <v>338</v>
      </c>
      <c r="Q142" s="120">
        <v>45200</v>
      </c>
      <c r="R142" s="116">
        <v>125.9</v>
      </c>
      <c r="S142" s="119">
        <v>3</v>
      </c>
      <c r="T142" s="119" t="s">
        <v>43</v>
      </c>
      <c r="U142" s="119" t="s">
        <v>43</v>
      </c>
      <c r="V142" s="119">
        <v>2</v>
      </c>
      <c r="W142" s="119">
        <v>10304</v>
      </c>
      <c r="X142" s="116" t="s">
        <v>501</v>
      </c>
      <c r="Y142" s="119">
        <v>2</v>
      </c>
    </row>
    <row r="143" spans="1:25">
      <c r="A143" t="s">
        <v>652</v>
      </c>
      <c r="B143" s="113" t="s">
        <v>653</v>
      </c>
      <c r="C143" s="113" t="s">
        <v>43</v>
      </c>
      <c r="D143" s="113" t="s">
        <v>43</v>
      </c>
      <c r="E143" s="113" t="s">
        <v>43</v>
      </c>
      <c r="F143" s="113" t="s">
        <v>43</v>
      </c>
      <c r="G143" s="113" t="s">
        <v>43</v>
      </c>
      <c r="H143" s="103" t="s">
        <v>43</v>
      </c>
      <c r="I143" s="113">
        <v>12</v>
      </c>
      <c r="J143" s="113">
        <v>64</v>
      </c>
      <c r="K143" s="115" t="s">
        <v>625</v>
      </c>
      <c r="L143" s="113">
        <v>1</v>
      </c>
      <c r="M143">
        <v>12</v>
      </c>
      <c r="N143" s="113" t="s">
        <v>43</v>
      </c>
      <c r="O143" t="s">
        <v>349</v>
      </c>
      <c r="P143" s="113"/>
      <c r="Q143" s="114">
        <v>45200</v>
      </c>
      <c r="R143" s="113">
        <v>125.9</v>
      </c>
      <c r="S143">
        <v>3</v>
      </c>
      <c r="T143" t="s">
        <v>43</v>
      </c>
      <c r="U143" t="s">
        <v>43</v>
      </c>
      <c r="V143">
        <v>2</v>
      </c>
      <c r="W143">
        <v>10101</v>
      </c>
      <c r="X143" s="113" t="s">
        <v>390</v>
      </c>
      <c r="Y143">
        <v>1</v>
      </c>
    </row>
    <row r="144" spans="1:25">
      <c r="A144" s="119" t="s">
        <v>654</v>
      </c>
      <c r="B144" s="116" t="s">
        <v>655</v>
      </c>
      <c r="C144" s="116" t="s">
        <v>43</v>
      </c>
      <c r="D144" s="116" t="s">
        <v>43</v>
      </c>
      <c r="E144" s="116" t="s">
        <v>43</v>
      </c>
      <c r="F144" s="116" t="s">
        <v>43</v>
      </c>
      <c r="G144" s="116" t="s">
        <v>43</v>
      </c>
      <c r="H144" s="117" t="s">
        <v>43</v>
      </c>
      <c r="I144" s="116">
        <v>240</v>
      </c>
      <c r="J144" s="116">
        <v>64</v>
      </c>
      <c r="K144" s="118" t="s">
        <v>625</v>
      </c>
      <c r="L144" s="116">
        <v>1</v>
      </c>
      <c r="M144" s="119">
        <v>240</v>
      </c>
      <c r="N144" s="116" t="s">
        <v>43</v>
      </c>
      <c r="O144" s="119" t="s">
        <v>349</v>
      </c>
      <c r="P144" s="116" t="s">
        <v>338</v>
      </c>
      <c r="Q144" s="120">
        <v>45200</v>
      </c>
      <c r="R144" s="116">
        <v>125.9</v>
      </c>
      <c r="S144" s="119">
        <v>3</v>
      </c>
      <c r="T144" s="119" t="s">
        <v>43</v>
      </c>
      <c r="U144" s="119" t="s">
        <v>43</v>
      </c>
      <c r="V144" s="119">
        <v>2</v>
      </c>
      <c r="W144" s="119">
        <v>10304</v>
      </c>
      <c r="X144" s="116" t="s">
        <v>501</v>
      </c>
      <c r="Y144" s="119">
        <v>1</v>
      </c>
    </row>
    <row r="145" spans="1:25">
      <c r="A145" t="s">
        <v>656</v>
      </c>
      <c r="B145" s="113" t="s">
        <v>657</v>
      </c>
      <c r="C145" s="113" t="s">
        <v>43</v>
      </c>
      <c r="D145" s="113" t="s">
        <v>43</v>
      </c>
      <c r="E145" s="113" t="s">
        <v>43</v>
      </c>
      <c r="F145" s="113" t="s">
        <v>43</v>
      </c>
      <c r="G145" s="113" t="s">
        <v>43</v>
      </c>
      <c r="H145" s="103" t="s">
        <v>43</v>
      </c>
      <c r="I145" s="113">
        <v>12</v>
      </c>
      <c r="J145" s="113">
        <v>64</v>
      </c>
      <c r="K145" s="115" t="s">
        <v>625</v>
      </c>
      <c r="L145" s="113">
        <v>1</v>
      </c>
      <c r="M145">
        <v>12</v>
      </c>
      <c r="N145" s="113" t="s">
        <v>43</v>
      </c>
      <c r="O145" t="s">
        <v>349</v>
      </c>
      <c r="P145" s="113" t="s">
        <v>389</v>
      </c>
      <c r="Q145" s="114">
        <v>45200</v>
      </c>
      <c r="R145" s="113">
        <v>125.9</v>
      </c>
      <c r="S145">
        <v>3</v>
      </c>
      <c r="T145" t="s">
        <v>43</v>
      </c>
      <c r="U145" t="s">
        <v>43</v>
      </c>
      <c r="V145">
        <v>2</v>
      </c>
      <c r="W145">
        <v>10101</v>
      </c>
      <c r="X145" s="113" t="s">
        <v>390</v>
      </c>
      <c r="Y145">
        <v>1</v>
      </c>
    </row>
    <row r="146" spans="1:25">
      <c r="A146" s="119" t="s">
        <v>658</v>
      </c>
      <c r="B146" s="116" t="s">
        <v>659</v>
      </c>
      <c r="C146" s="116" t="s">
        <v>43</v>
      </c>
      <c r="D146" s="116" t="s">
        <v>43</v>
      </c>
      <c r="E146" s="116" t="s">
        <v>43</v>
      </c>
      <c r="F146" s="116" t="s">
        <v>43</v>
      </c>
      <c r="G146" s="116" t="s">
        <v>43</v>
      </c>
      <c r="H146" s="117" t="s">
        <v>43</v>
      </c>
      <c r="I146" s="116">
        <v>360</v>
      </c>
      <c r="J146" s="116">
        <v>64</v>
      </c>
      <c r="K146" s="118" t="s">
        <v>625</v>
      </c>
      <c r="L146" s="116">
        <v>1</v>
      </c>
      <c r="M146" s="119">
        <v>360</v>
      </c>
      <c r="N146" s="116" t="s">
        <v>43</v>
      </c>
      <c r="O146" s="119" t="s">
        <v>349</v>
      </c>
      <c r="P146" s="116" t="s">
        <v>338</v>
      </c>
      <c r="Q146" s="120">
        <v>45200</v>
      </c>
      <c r="R146" s="116">
        <v>125.9</v>
      </c>
      <c r="S146" s="119">
        <v>3</v>
      </c>
      <c r="T146" s="119" t="s">
        <v>43</v>
      </c>
      <c r="U146" s="119" t="s">
        <v>43</v>
      </c>
      <c r="V146" s="119">
        <v>2</v>
      </c>
      <c r="W146" s="119">
        <v>10104</v>
      </c>
      <c r="X146" s="116" t="s">
        <v>498</v>
      </c>
      <c r="Y146" s="119">
        <v>2</v>
      </c>
    </row>
    <row r="147" spans="1:25">
      <c r="A147" t="s">
        <v>660</v>
      </c>
      <c r="B147" s="113" t="s">
        <v>661</v>
      </c>
      <c r="C147" s="113">
        <v>10</v>
      </c>
      <c r="D147" s="113">
        <v>8</v>
      </c>
      <c r="E147" s="113">
        <v>6</v>
      </c>
      <c r="F147" s="113">
        <v>200</v>
      </c>
      <c r="G147" s="113">
        <v>600</v>
      </c>
      <c r="H147" s="103">
        <v>10000</v>
      </c>
      <c r="I147" s="113">
        <v>120</v>
      </c>
      <c r="J147" s="113">
        <v>64</v>
      </c>
      <c r="K147" s="115" t="s">
        <v>625</v>
      </c>
      <c r="L147" s="113">
        <v>1</v>
      </c>
      <c r="M147">
        <v>120</v>
      </c>
      <c r="N147" s="113" t="s">
        <v>43</v>
      </c>
      <c r="O147" t="s">
        <v>337</v>
      </c>
      <c r="P147" s="113" t="s">
        <v>43</v>
      </c>
      <c r="Q147" s="114">
        <v>45200</v>
      </c>
      <c r="R147" s="113">
        <v>125.9</v>
      </c>
      <c r="S147">
        <v>3</v>
      </c>
      <c r="T147" t="s">
        <v>43</v>
      </c>
      <c r="U147" t="s">
        <v>43</v>
      </c>
      <c r="V147">
        <v>2</v>
      </c>
      <c r="W147">
        <v>10101</v>
      </c>
      <c r="X147" s="113" t="s">
        <v>390</v>
      </c>
      <c r="Y147">
        <v>1</v>
      </c>
    </row>
    <row r="148" spans="1:25">
      <c r="A148" s="119" t="s">
        <v>662</v>
      </c>
      <c r="B148" s="116" t="s">
        <v>663</v>
      </c>
      <c r="C148" s="116">
        <v>500</v>
      </c>
      <c r="D148" s="116">
        <v>300</v>
      </c>
      <c r="E148" s="116" t="s">
        <v>43</v>
      </c>
      <c r="F148" s="116">
        <v>10</v>
      </c>
      <c r="G148" s="116">
        <v>33</v>
      </c>
      <c r="H148" s="117" t="s">
        <v>43</v>
      </c>
      <c r="I148" s="116" t="s">
        <v>43</v>
      </c>
      <c r="J148" s="116">
        <v>64</v>
      </c>
      <c r="K148" s="118" t="s">
        <v>625</v>
      </c>
      <c r="L148" s="116">
        <v>1</v>
      </c>
      <c r="M148" s="119">
        <v>120</v>
      </c>
      <c r="N148" s="116">
        <v>0</v>
      </c>
      <c r="O148" s="119" t="s">
        <v>349</v>
      </c>
      <c r="P148" s="116" t="s">
        <v>389</v>
      </c>
      <c r="Q148" s="120">
        <v>45200</v>
      </c>
      <c r="R148" s="116">
        <v>125.9</v>
      </c>
      <c r="S148" s="119">
        <v>3</v>
      </c>
      <c r="T148" s="119" t="s">
        <v>43</v>
      </c>
      <c r="U148" s="119" t="s">
        <v>43</v>
      </c>
      <c r="V148" s="119">
        <v>1</v>
      </c>
      <c r="W148" s="119">
        <v>10304</v>
      </c>
      <c r="X148" s="116" t="s">
        <v>501</v>
      </c>
      <c r="Y148" s="119">
        <v>1</v>
      </c>
    </row>
    <row r="149" spans="1:25">
      <c r="A149" t="s">
        <v>664</v>
      </c>
      <c r="B149" s="113" t="s">
        <v>665</v>
      </c>
      <c r="C149" s="113">
        <v>5000</v>
      </c>
      <c r="D149" s="113" t="s">
        <v>43</v>
      </c>
      <c r="E149" s="113" t="s">
        <v>43</v>
      </c>
      <c r="F149" s="113" t="s">
        <v>43</v>
      </c>
      <c r="G149" s="113" t="s">
        <v>43</v>
      </c>
      <c r="H149" s="103" t="s">
        <v>43</v>
      </c>
      <c r="I149" s="113" t="s">
        <v>43</v>
      </c>
      <c r="J149" s="113">
        <v>64</v>
      </c>
      <c r="K149" s="115" t="s">
        <v>625</v>
      </c>
      <c r="L149" s="113">
        <v>1</v>
      </c>
      <c r="M149">
        <v>12</v>
      </c>
      <c r="N149" s="113" t="s">
        <v>43</v>
      </c>
      <c r="O149" t="s">
        <v>349</v>
      </c>
      <c r="P149" s="113" t="s">
        <v>43</v>
      </c>
      <c r="Q149" s="114">
        <v>45200</v>
      </c>
      <c r="R149" s="113">
        <v>125.9</v>
      </c>
      <c r="S149">
        <v>3</v>
      </c>
      <c r="T149" t="s">
        <v>43</v>
      </c>
      <c r="U149" t="s">
        <v>43</v>
      </c>
      <c r="V149">
        <v>1</v>
      </c>
      <c r="W149">
        <v>10101</v>
      </c>
      <c r="X149" s="113" t="s">
        <v>390</v>
      </c>
      <c r="Y149">
        <v>1</v>
      </c>
    </row>
    <row r="150" spans="1:25">
      <c r="A150" s="119" t="s">
        <v>666</v>
      </c>
      <c r="B150" s="116" t="s">
        <v>667</v>
      </c>
      <c r="C150" s="116">
        <v>25000</v>
      </c>
      <c r="D150" s="116" t="s">
        <v>43</v>
      </c>
      <c r="E150" s="116" t="s">
        <v>43</v>
      </c>
      <c r="F150" s="116">
        <v>25000</v>
      </c>
      <c r="G150" s="116" t="s">
        <v>43</v>
      </c>
      <c r="H150" s="117" t="s">
        <v>43</v>
      </c>
      <c r="I150" s="116" t="s">
        <v>43</v>
      </c>
      <c r="J150" s="116">
        <v>64</v>
      </c>
      <c r="K150" s="118" t="s">
        <v>625</v>
      </c>
      <c r="L150" s="116">
        <v>1</v>
      </c>
      <c r="M150" s="119">
        <v>144</v>
      </c>
      <c r="N150" s="116" t="s">
        <v>43</v>
      </c>
      <c r="O150" s="119" t="s">
        <v>43</v>
      </c>
      <c r="P150" s="116" t="s">
        <v>43</v>
      </c>
      <c r="Q150" s="120">
        <v>45200</v>
      </c>
      <c r="R150" s="116">
        <v>125.9</v>
      </c>
      <c r="S150" s="119">
        <v>3</v>
      </c>
      <c r="T150" s="119" t="s">
        <v>43</v>
      </c>
      <c r="U150" s="119" t="s">
        <v>43</v>
      </c>
      <c r="V150" s="119" t="s">
        <v>43</v>
      </c>
      <c r="W150" s="119">
        <v>10304</v>
      </c>
      <c r="X150" s="116" t="s">
        <v>501</v>
      </c>
      <c r="Y150" s="119">
        <v>2</v>
      </c>
    </row>
    <row r="151" spans="1:25">
      <c r="A151" t="s">
        <v>668</v>
      </c>
      <c r="B151" s="113" t="s">
        <v>669</v>
      </c>
      <c r="C151" s="113">
        <v>1000</v>
      </c>
      <c r="D151" s="113" t="s">
        <v>43</v>
      </c>
      <c r="E151" s="113" t="s">
        <v>43</v>
      </c>
      <c r="F151" s="113">
        <v>1000</v>
      </c>
      <c r="G151" s="113" t="s">
        <v>43</v>
      </c>
      <c r="H151" s="103" t="s">
        <v>43</v>
      </c>
      <c r="I151" s="113" t="s">
        <v>43</v>
      </c>
      <c r="J151" s="113">
        <v>64</v>
      </c>
      <c r="K151" s="115" t="s">
        <v>625</v>
      </c>
      <c r="L151" s="113">
        <v>1</v>
      </c>
      <c r="M151">
        <v>12</v>
      </c>
      <c r="N151" s="113" t="s">
        <v>43</v>
      </c>
      <c r="O151" t="s">
        <v>43</v>
      </c>
      <c r="P151" s="113" t="s">
        <v>389</v>
      </c>
      <c r="Q151" s="114">
        <v>45200</v>
      </c>
      <c r="R151" s="113">
        <v>125.9</v>
      </c>
      <c r="S151">
        <v>3</v>
      </c>
      <c r="T151" t="s">
        <v>43</v>
      </c>
      <c r="U151" t="s">
        <v>43</v>
      </c>
      <c r="V151" t="s">
        <v>43</v>
      </c>
      <c r="W151">
        <v>10101</v>
      </c>
      <c r="X151" s="113" t="s">
        <v>390</v>
      </c>
      <c r="Y151">
        <v>2</v>
      </c>
    </row>
    <row r="152" spans="1:25">
      <c r="A152" s="119" t="s">
        <v>670</v>
      </c>
      <c r="B152" s="116" t="s">
        <v>671</v>
      </c>
      <c r="C152" s="116" t="s">
        <v>43</v>
      </c>
      <c r="D152" s="116" t="s">
        <v>43</v>
      </c>
      <c r="E152" s="116" t="s">
        <v>43</v>
      </c>
      <c r="F152" s="116" t="s">
        <v>43</v>
      </c>
      <c r="G152" s="116" t="s">
        <v>43</v>
      </c>
      <c r="H152" s="117" t="s">
        <v>43</v>
      </c>
      <c r="I152" s="116" t="s">
        <v>43</v>
      </c>
      <c r="J152" s="116">
        <v>64</v>
      </c>
      <c r="K152" s="118" t="s">
        <v>625</v>
      </c>
      <c r="L152" s="116">
        <v>1</v>
      </c>
      <c r="M152" s="119">
        <v>12</v>
      </c>
      <c r="N152" s="116" t="s">
        <v>43</v>
      </c>
      <c r="O152" s="119" t="s">
        <v>43</v>
      </c>
      <c r="P152" s="116" t="s">
        <v>43</v>
      </c>
      <c r="Q152" s="120">
        <v>45200</v>
      </c>
      <c r="R152" s="116">
        <v>125.9</v>
      </c>
      <c r="S152" s="119">
        <v>3</v>
      </c>
      <c r="T152" s="119" t="s">
        <v>43</v>
      </c>
      <c r="U152" s="119" t="s">
        <v>43</v>
      </c>
      <c r="V152" s="119" t="s">
        <v>43</v>
      </c>
      <c r="W152" s="119">
        <v>10101</v>
      </c>
      <c r="X152" s="116" t="s">
        <v>390</v>
      </c>
      <c r="Y152" s="119">
        <v>1</v>
      </c>
    </row>
    <row r="153" spans="1:25">
      <c r="A153" t="s">
        <v>672</v>
      </c>
      <c r="B153" s="113" t="s">
        <v>673</v>
      </c>
      <c r="C153" s="113" t="s">
        <v>43</v>
      </c>
      <c r="D153" s="113" t="s">
        <v>43</v>
      </c>
      <c r="E153" s="113" t="s">
        <v>43</v>
      </c>
      <c r="F153" s="113" t="s">
        <v>43</v>
      </c>
      <c r="G153" s="113" t="s">
        <v>43</v>
      </c>
      <c r="H153" s="103" t="s">
        <v>43</v>
      </c>
      <c r="I153" s="113" t="s">
        <v>43</v>
      </c>
      <c r="J153" s="113">
        <v>64</v>
      </c>
      <c r="K153" s="115" t="s">
        <v>625</v>
      </c>
      <c r="L153" s="113">
        <v>1</v>
      </c>
      <c r="M153">
        <v>180</v>
      </c>
      <c r="N153" s="113" t="s">
        <v>43</v>
      </c>
      <c r="O153" t="s">
        <v>43</v>
      </c>
      <c r="P153" s="113" t="s">
        <v>43</v>
      </c>
      <c r="Q153" s="114">
        <v>45200</v>
      </c>
      <c r="R153" s="113">
        <v>125.9</v>
      </c>
      <c r="S153">
        <v>3</v>
      </c>
      <c r="T153" t="s">
        <v>43</v>
      </c>
      <c r="U153" t="s">
        <v>43</v>
      </c>
      <c r="V153" t="s">
        <v>43</v>
      </c>
      <c r="W153">
        <v>10304</v>
      </c>
      <c r="X153" s="113" t="s">
        <v>501</v>
      </c>
      <c r="Y153">
        <v>1</v>
      </c>
    </row>
    <row r="154" spans="1:25">
      <c r="A154" s="119" t="s">
        <v>674</v>
      </c>
      <c r="B154" s="116" t="s">
        <v>675</v>
      </c>
      <c r="C154" s="116" t="s">
        <v>43</v>
      </c>
      <c r="D154" s="116" t="s">
        <v>43</v>
      </c>
      <c r="E154" s="116" t="s">
        <v>43</v>
      </c>
      <c r="F154" s="116" t="s">
        <v>43</v>
      </c>
      <c r="G154" s="116" t="s">
        <v>43</v>
      </c>
      <c r="H154" s="117" t="s">
        <v>43</v>
      </c>
      <c r="I154" s="116">
        <v>3</v>
      </c>
      <c r="J154" s="116">
        <v>66</v>
      </c>
      <c r="K154" s="118" t="s">
        <v>676</v>
      </c>
      <c r="L154" s="116">
        <v>1</v>
      </c>
      <c r="M154" s="119">
        <v>3</v>
      </c>
      <c r="N154" s="116" t="s">
        <v>43</v>
      </c>
      <c r="O154" s="119" t="s">
        <v>349</v>
      </c>
      <c r="P154" s="116" t="s">
        <v>338</v>
      </c>
      <c r="Q154" s="120">
        <v>45200</v>
      </c>
      <c r="R154" s="116">
        <v>125.9</v>
      </c>
      <c r="S154" s="119">
        <v>3</v>
      </c>
      <c r="T154" s="119" t="s">
        <v>43</v>
      </c>
      <c r="U154" s="119" t="s">
        <v>43</v>
      </c>
      <c r="V154" s="119">
        <v>2</v>
      </c>
      <c r="W154" s="119">
        <v>10101</v>
      </c>
      <c r="X154" s="116" t="s">
        <v>390</v>
      </c>
      <c r="Y154" s="119">
        <v>1</v>
      </c>
    </row>
    <row r="155" spans="1:25">
      <c r="A155" t="s">
        <v>677</v>
      </c>
      <c r="B155" s="113" t="s">
        <v>678</v>
      </c>
      <c r="C155" s="113" t="s">
        <v>43</v>
      </c>
      <c r="D155" s="113" t="s">
        <v>43</v>
      </c>
      <c r="E155" s="113" t="s">
        <v>43</v>
      </c>
      <c r="F155" s="113" t="s">
        <v>43</v>
      </c>
      <c r="G155" s="113" t="s">
        <v>43</v>
      </c>
      <c r="H155" s="103" t="s">
        <v>43</v>
      </c>
      <c r="I155" s="113" t="s">
        <v>43</v>
      </c>
      <c r="J155" s="113">
        <v>66</v>
      </c>
      <c r="K155" s="115" t="s">
        <v>676</v>
      </c>
      <c r="L155" s="113">
        <v>1</v>
      </c>
      <c r="M155">
        <v>36</v>
      </c>
      <c r="N155" s="113" t="s">
        <v>43</v>
      </c>
      <c r="O155" t="s">
        <v>349</v>
      </c>
      <c r="P155" s="113" t="s">
        <v>43</v>
      </c>
      <c r="Q155" s="114">
        <v>45200</v>
      </c>
      <c r="R155" s="113">
        <v>125.9</v>
      </c>
      <c r="S155">
        <v>3</v>
      </c>
      <c r="T155" t="s">
        <v>43</v>
      </c>
      <c r="U155" t="s">
        <v>43</v>
      </c>
      <c r="V155">
        <v>2</v>
      </c>
      <c r="W155">
        <v>10101</v>
      </c>
      <c r="X155" s="113" t="s">
        <v>390</v>
      </c>
      <c r="Y155">
        <v>1</v>
      </c>
    </row>
    <row r="156" spans="1:25">
      <c r="A156" s="119" t="s">
        <v>679</v>
      </c>
      <c r="B156" s="116" t="s">
        <v>680</v>
      </c>
      <c r="C156" s="116" t="s">
        <v>43</v>
      </c>
      <c r="D156" s="116" t="s">
        <v>43</v>
      </c>
      <c r="E156" s="116" t="s">
        <v>43</v>
      </c>
      <c r="F156" s="116" t="s">
        <v>43</v>
      </c>
      <c r="G156" s="116" t="s">
        <v>43</v>
      </c>
      <c r="H156" s="117" t="s">
        <v>43</v>
      </c>
      <c r="I156" s="116" t="s">
        <v>43</v>
      </c>
      <c r="J156" s="116">
        <v>66</v>
      </c>
      <c r="K156" s="118" t="s">
        <v>676</v>
      </c>
      <c r="L156" s="116">
        <v>1</v>
      </c>
      <c r="M156" s="119">
        <v>12</v>
      </c>
      <c r="N156" s="116" t="s">
        <v>43</v>
      </c>
      <c r="O156" s="119" t="s">
        <v>349</v>
      </c>
      <c r="P156" s="116" t="s">
        <v>43</v>
      </c>
      <c r="Q156" s="120">
        <v>45200</v>
      </c>
      <c r="R156" s="116">
        <v>125.9</v>
      </c>
      <c r="S156" s="119">
        <v>3</v>
      </c>
      <c r="T156" s="119" t="s">
        <v>43</v>
      </c>
      <c r="U156" s="119" t="s">
        <v>43</v>
      </c>
      <c r="V156" s="119">
        <v>2</v>
      </c>
      <c r="W156" s="119">
        <v>10101</v>
      </c>
      <c r="X156" s="116" t="s">
        <v>390</v>
      </c>
      <c r="Y156" s="119">
        <v>1</v>
      </c>
    </row>
    <row r="157" spans="1:25">
      <c r="A157" t="s">
        <v>681</v>
      </c>
      <c r="B157" s="113" t="s">
        <v>682</v>
      </c>
      <c r="C157" s="113">
        <v>450000</v>
      </c>
      <c r="D157" s="113" t="s">
        <v>43</v>
      </c>
      <c r="E157" s="113" t="s">
        <v>43</v>
      </c>
      <c r="F157" s="113">
        <v>1</v>
      </c>
      <c r="G157" s="113" t="s">
        <v>43</v>
      </c>
      <c r="H157" s="103" t="s">
        <v>43</v>
      </c>
      <c r="I157" s="113" t="s">
        <v>43</v>
      </c>
      <c r="J157" s="113">
        <v>66</v>
      </c>
      <c r="K157" s="115" t="s">
        <v>676</v>
      </c>
      <c r="L157" s="113">
        <v>1</v>
      </c>
      <c r="M157">
        <v>360</v>
      </c>
      <c r="N157" s="113" t="s">
        <v>43</v>
      </c>
      <c r="O157" t="s">
        <v>349</v>
      </c>
      <c r="P157" s="113" t="s">
        <v>43</v>
      </c>
      <c r="Q157" s="114">
        <v>45200</v>
      </c>
      <c r="R157" s="113">
        <v>125.9</v>
      </c>
      <c r="S157">
        <v>3</v>
      </c>
      <c r="T157" t="s">
        <v>43</v>
      </c>
      <c r="U157" t="s">
        <v>43</v>
      </c>
      <c r="V157">
        <v>2</v>
      </c>
      <c r="W157">
        <v>10304</v>
      </c>
      <c r="X157" s="113" t="s">
        <v>501</v>
      </c>
      <c r="Y157">
        <v>2</v>
      </c>
    </row>
    <row r="158" spans="1:25">
      <c r="A158" s="119" t="s">
        <v>683</v>
      </c>
      <c r="B158" s="116" t="s">
        <v>684</v>
      </c>
      <c r="C158" s="116">
        <v>9000</v>
      </c>
      <c r="D158" s="116" t="s">
        <v>43</v>
      </c>
      <c r="E158" s="116" t="s">
        <v>43</v>
      </c>
      <c r="F158" s="116">
        <v>100</v>
      </c>
      <c r="G158" s="116" t="s">
        <v>43</v>
      </c>
      <c r="H158" s="117" t="s">
        <v>43</v>
      </c>
      <c r="I158" s="116" t="s">
        <v>43</v>
      </c>
      <c r="J158" s="116">
        <v>66</v>
      </c>
      <c r="K158" s="118" t="s">
        <v>676</v>
      </c>
      <c r="L158" s="116">
        <v>1</v>
      </c>
      <c r="M158" s="119">
        <v>180</v>
      </c>
      <c r="N158" s="116" t="s">
        <v>43</v>
      </c>
      <c r="O158" s="119" t="s">
        <v>349</v>
      </c>
      <c r="P158" s="116" t="s">
        <v>43</v>
      </c>
      <c r="Q158" s="120">
        <v>45200</v>
      </c>
      <c r="R158" s="116">
        <v>125.9</v>
      </c>
      <c r="S158" s="119">
        <v>3</v>
      </c>
      <c r="T158" s="119" t="s">
        <v>43</v>
      </c>
      <c r="U158" s="119" t="s">
        <v>43</v>
      </c>
      <c r="V158" s="119">
        <v>2</v>
      </c>
      <c r="W158" s="119">
        <v>10304</v>
      </c>
      <c r="X158" s="116" t="s">
        <v>501</v>
      </c>
      <c r="Y158" s="119">
        <v>1</v>
      </c>
    </row>
    <row r="159" spans="1:25">
      <c r="A159" t="s">
        <v>685</v>
      </c>
      <c r="B159" s="113" t="s">
        <v>686</v>
      </c>
      <c r="C159" s="113" t="s">
        <v>43</v>
      </c>
      <c r="D159" s="113" t="s">
        <v>43</v>
      </c>
      <c r="E159" s="113" t="s">
        <v>43</v>
      </c>
      <c r="F159" s="113" t="s">
        <v>43</v>
      </c>
      <c r="G159" s="113" t="s">
        <v>43</v>
      </c>
      <c r="H159" s="103" t="s">
        <v>43</v>
      </c>
      <c r="I159" s="113">
        <v>1</v>
      </c>
      <c r="J159" s="113">
        <v>71</v>
      </c>
      <c r="K159" s="115" t="s">
        <v>687</v>
      </c>
      <c r="L159" s="113">
        <v>1</v>
      </c>
      <c r="M159">
        <v>12</v>
      </c>
      <c r="N159" s="113" t="s">
        <v>43</v>
      </c>
      <c r="O159" t="s">
        <v>349</v>
      </c>
      <c r="P159" s="113" t="s">
        <v>338</v>
      </c>
      <c r="Q159" s="114">
        <v>45200</v>
      </c>
      <c r="R159" s="113">
        <v>125.9</v>
      </c>
      <c r="S159">
        <v>3</v>
      </c>
      <c r="T159" t="s">
        <v>43</v>
      </c>
      <c r="U159" t="s">
        <v>43</v>
      </c>
      <c r="V159">
        <v>2</v>
      </c>
      <c r="W159">
        <v>10305</v>
      </c>
      <c r="X159" s="113" t="s">
        <v>513</v>
      </c>
      <c r="Y159">
        <v>4</v>
      </c>
    </row>
    <row r="160" spans="1:25">
      <c r="A160" s="119" t="s">
        <v>688</v>
      </c>
      <c r="B160" s="116" t="s">
        <v>689</v>
      </c>
      <c r="C160" s="116" t="s">
        <v>43</v>
      </c>
      <c r="D160" s="116" t="s">
        <v>43</v>
      </c>
      <c r="E160" s="116" t="s">
        <v>43</v>
      </c>
      <c r="F160" s="116" t="s">
        <v>43</v>
      </c>
      <c r="G160" s="116" t="s">
        <v>43</v>
      </c>
      <c r="H160" s="117" t="s">
        <v>43</v>
      </c>
      <c r="I160" s="116">
        <v>1</v>
      </c>
      <c r="J160" s="116">
        <v>73</v>
      </c>
      <c r="K160" s="118" t="s">
        <v>690</v>
      </c>
      <c r="L160" s="116">
        <v>1</v>
      </c>
      <c r="M160" s="119">
        <v>12</v>
      </c>
      <c r="N160" s="116" t="s">
        <v>43</v>
      </c>
      <c r="O160" s="119" t="s">
        <v>349</v>
      </c>
      <c r="P160" s="116" t="s">
        <v>338</v>
      </c>
      <c r="Q160" s="120">
        <v>45200</v>
      </c>
      <c r="R160" s="116">
        <v>125.9</v>
      </c>
      <c r="S160" s="119">
        <v>3</v>
      </c>
      <c r="T160" s="119" t="s">
        <v>43</v>
      </c>
      <c r="U160" s="119" t="s">
        <v>43</v>
      </c>
      <c r="V160" s="119">
        <v>2</v>
      </c>
      <c r="W160" s="119">
        <v>10308</v>
      </c>
      <c r="X160" s="116" t="s">
        <v>691</v>
      </c>
      <c r="Y160" s="119">
        <v>4</v>
      </c>
    </row>
    <row r="161" spans="1:25">
      <c r="A161" t="s">
        <v>692</v>
      </c>
      <c r="B161" s="113" t="s">
        <v>693</v>
      </c>
      <c r="C161" s="113" t="s">
        <v>43</v>
      </c>
      <c r="D161" s="113" t="s">
        <v>43</v>
      </c>
      <c r="E161" s="113" t="s">
        <v>43</v>
      </c>
      <c r="F161" s="113"/>
      <c r="G161" s="113" t="s">
        <v>43</v>
      </c>
      <c r="H161" s="103" t="s">
        <v>43</v>
      </c>
      <c r="I161" s="113">
        <v>1</v>
      </c>
      <c r="J161" s="113">
        <v>73</v>
      </c>
      <c r="K161" s="115" t="s">
        <v>690</v>
      </c>
      <c r="L161" s="113">
        <v>1</v>
      </c>
      <c r="M161">
        <v>12</v>
      </c>
      <c r="N161" s="113" t="s">
        <v>43</v>
      </c>
      <c r="O161" t="s">
        <v>349</v>
      </c>
      <c r="P161" s="113" t="s">
        <v>338</v>
      </c>
      <c r="Q161" s="114">
        <v>45200</v>
      </c>
      <c r="R161" s="113">
        <v>125.9</v>
      </c>
      <c r="S161">
        <v>3</v>
      </c>
      <c r="T161" t="s">
        <v>43</v>
      </c>
      <c r="U161" t="s">
        <v>43</v>
      </c>
      <c r="V161">
        <v>2</v>
      </c>
      <c r="W161">
        <v>10308</v>
      </c>
      <c r="X161" s="113" t="s">
        <v>691</v>
      </c>
      <c r="Y161">
        <v>4</v>
      </c>
    </row>
    <row r="162" spans="1:25">
      <c r="A162" s="119" t="s">
        <v>694</v>
      </c>
      <c r="B162" s="116" t="s">
        <v>695</v>
      </c>
      <c r="C162" s="116" t="s">
        <v>43</v>
      </c>
      <c r="D162" s="116" t="s">
        <v>43</v>
      </c>
      <c r="E162" s="116" t="s">
        <v>43</v>
      </c>
      <c r="F162" s="116" t="s">
        <v>43</v>
      </c>
      <c r="G162" s="116" t="s">
        <v>43</v>
      </c>
      <c r="H162" s="117" t="s">
        <v>43</v>
      </c>
      <c r="I162" s="116">
        <v>1</v>
      </c>
      <c r="J162" s="116">
        <v>73</v>
      </c>
      <c r="K162" s="118" t="s">
        <v>690</v>
      </c>
      <c r="L162" s="116">
        <v>1</v>
      </c>
      <c r="M162" s="119">
        <v>12</v>
      </c>
      <c r="N162" s="116" t="s">
        <v>43</v>
      </c>
      <c r="O162" s="119" t="s">
        <v>349</v>
      </c>
      <c r="P162" s="116" t="s">
        <v>338</v>
      </c>
      <c r="Q162" s="120">
        <v>45200</v>
      </c>
      <c r="R162" s="116">
        <v>125.9</v>
      </c>
      <c r="S162" s="119">
        <v>3</v>
      </c>
      <c r="T162" s="119" t="s">
        <v>43</v>
      </c>
      <c r="U162" s="119" t="s">
        <v>43</v>
      </c>
      <c r="V162" s="119">
        <v>2</v>
      </c>
      <c r="W162" s="119">
        <v>10308</v>
      </c>
      <c r="X162" s="116" t="s">
        <v>691</v>
      </c>
      <c r="Y162" s="119">
        <v>4</v>
      </c>
    </row>
    <row r="163" spans="1:25">
      <c r="A163" t="s">
        <v>696</v>
      </c>
      <c r="B163" s="113" t="s">
        <v>697</v>
      </c>
      <c r="C163" s="113">
        <v>20000</v>
      </c>
      <c r="D163" s="113">
        <v>18000</v>
      </c>
      <c r="E163" s="113">
        <v>18000</v>
      </c>
      <c r="F163" s="113">
        <v>3</v>
      </c>
      <c r="G163" s="113">
        <v>10</v>
      </c>
      <c r="H163" s="103">
        <v>20</v>
      </c>
      <c r="I163" s="113" t="s">
        <v>43</v>
      </c>
      <c r="J163" s="113">
        <v>71</v>
      </c>
      <c r="K163" s="115" t="s">
        <v>687</v>
      </c>
      <c r="L163" s="113">
        <v>1</v>
      </c>
      <c r="M163">
        <v>180</v>
      </c>
      <c r="N163" s="113" t="s">
        <v>43</v>
      </c>
      <c r="O163" t="s">
        <v>349</v>
      </c>
      <c r="P163" s="113" t="s">
        <v>43</v>
      </c>
      <c r="Q163" s="114">
        <v>45200</v>
      </c>
      <c r="R163" s="113">
        <v>125.9</v>
      </c>
      <c r="S163">
        <v>3</v>
      </c>
      <c r="T163" t="s">
        <v>43</v>
      </c>
      <c r="U163" t="s">
        <v>43</v>
      </c>
      <c r="V163">
        <v>2</v>
      </c>
      <c r="W163">
        <v>10305</v>
      </c>
      <c r="X163" s="113" t="s">
        <v>513</v>
      </c>
      <c r="Y163">
        <v>5</v>
      </c>
    </row>
    <row r="164" spans="1:25">
      <c r="A164" s="119" t="s">
        <v>698</v>
      </c>
      <c r="B164" s="116" t="s">
        <v>699</v>
      </c>
      <c r="C164" s="116" t="s">
        <v>43</v>
      </c>
      <c r="D164" s="116" t="s">
        <v>43</v>
      </c>
      <c r="E164" s="116" t="s">
        <v>43</v>
      </c>
      <c r="F164" s="116" t="s">
        <v>43</v>
      </c>
      <c r="G164" s="116" t="s">
        <v>43</v>
      </c>
      <c r="H164" s="117" t="s">
        <v>43</v>
      </c>
      <c r="I164" s="116">
        <v>1</v>
      </c>
      <c r="J164" s="116">
        <v>50</v>
      </c>
      <c r="K164" s="118" t="s">
        <v>497</v>
      </c>
      <c r="L164" s="116">
        <v>1</v>
      </c>
      <c r="M164" s="119">
        <v>12</v>
      </c>
      <c r="N164" s="116" t="s">
        <v>43</v>
      </c>
      <c r="O164" s="119" t="s">
        <v>337</v>
      </c>
      <c r="P164" s="116" t="s">
        <v>338</v>
      </c>
      <c r="Q164" s="120">
        <v>45200</v>
      </c>
      <c r="R164" s="116">
        <v>125.9</v>
      </c>
      <c r="S164" s="119">
        <v>3</v>
      </c>
      <c r="T164" s="119" t="s">
        <v>43</v>
      </c>
      <c r="U164" s="119" t="s">
        <v>43</v>
      </c>
      <c r="V164" s="119">
        <v>2</v>
      </c>
      <c r="W164" s="119">
        <v>10304</v>
      </c>
      <c r="X164" s="116" t="s">
        <v>501</v>
      </c>
      <c r="Y164" s="119">
        <v>2</v>
      </c>
    </row>
    <row r="165" spans="1:25">
      <c r="A165" t="s">
        <v>700</v>
      </c>
      <c r="B165" s="113" t="s">
        <v>701</v>
      </c>
      <c r="C165" s="113" t="s">
        <v>43</v>
      </c>
      <c r="D165" s="113" t="s">
        <v>43</v>
      </c>
      <c r="E165" s="113" t="s">
        <v>43</v>
      </c>
      <c r="F165" s="113" t="s">
        <v>43</v>
      </c>
      <c r="G165" s="113" t="s">
        <v>43</v>
      </c>
      <c r="H165" s="103" t="s">
        <v>43</v>
      </c>
      <c r="I165" s="113">
        <v>1</v>
      </c>
      <c r="J165" s="113">
        <v>50</v>
      </c>
      <c r="K165" s="115" t="s">
        <v>497</v>
      </c>
      <c r="L165" s="113">
        <v>1</v>
      </c>
      <c r="M165">
        <v>12</v>
      </c>
      <c r="N165" s="113" t="s">
        <v>43</v>
      </c>
      <c r="O165" t="s">
        <v>337</v>
      </c>
      <c r="P165" s="113" t="s">
        <v>338</v>
      </c>
      <c r="Q165" s="114">
        <v>45200</v>
      </c>
      <c r="R165" s="113">
        <v>125.9</v>
      </c>
      <c r="S165">
        <v>3</v>
      </c>
      <c r="T165" t="s">
        <v>43</v>
      </c>
      <c r="U165" t="s">
        <v>43</v>
      </c>
      <c r="V165">
        <v>2</v>
      </c>
      <c r="W165">
        <v>70104</v>
      </c>
      <c r="X165" s="113" t="s">
        <v>702</v>
      </c>
      <c r="Y165">
        <v>2</v>
      </c>
    </row>
    <row r="166" spans="1:25">
      <c r="A166" s="119" t="s">
        <v>703</v>
      </c>
      <c r="B166" s="116" t="s">
        <v>704</v>
      </c>
      <c r="C166" s="116" t="s">
        <v>43</v>
      </c>
      <c r="D166" s="116" t="s">
        <v>43</v>
      </c>
      <c r="E166" s="116"/>
      <c r="F166" s="116" t="s">
        <v>43</v>
      </c>
      <c r="G166" s="116" t="s">
        <v>43</v>
      </c>
      <c r="H166" s="117" t="s">
        <v>43</v>
      </c>
      <c r="I166" s="116" t="s">
        <v>43</v>
      </c>
      <c r="J166" s="116">
        <v>60</v>
      </c>
      <c r="K166" s="118" t="s">
        <v>705</v>
      </c>
      <c r="L166" s="116">
        <v>1</v>
      </c>
      <c r="M166" s="119">
        <v>12</v>
      </c>
      <c r="N166" s="116" t="s">
        <v>43</v>
      </c>
      <c r="O166" s="119" t="s">
        <v>349</v>
      </c>
      <c r="P166" s="116" t="s">
        <v>43</v>
      </c>
      <c r="Q166" s="120">
        <v>45200</v>
      </c>
      <c r="R166" s="116">
        <v>125.9</v>
      </c>
      <c r="S166" s="119">
        <v>3</v>
      </c>
      <c r="T166" s="119" t="s">
        <v>43</v>
      </c>
      <c r="U166" s="119" t="s">
        <v>43</v>
      </c>
      <c r="V166" s="119">
        <v>2</v>
      </c>
      <c r="W166" s="119">
        <v>10304</v>
      </c>
      <c r="X166" s="116" t="s">
        <v>501</v>
      </c>
      <c r="Y166" s="119">
        <v>5</v>
      </c>
    </row>
    <row r="167" spans="1:25">
      <c r="A167" t="s">
        <v>706</v>
      </c>
      <c r="B167" s="113" t="s">
        <v>707</v>
      </c>
      <c r="C167" s="113" t="s">
        <v>43</v>
      </c>
      <c r="D167" s="113" t="s">
        <v>43</v>
      </c>
      <c r="E167" s="113" t="s">
        <v>43</v>
      </c>
      <c r="F167" s="113" t="s">
        <v>43</v>
      </c>
      <c r="G167" s="113" t="s">
        <v>43</v>
      </c>
      <c r="H167" s="103" t="s">
        <v>43</v>
      </c>
      <c r="I167" s="113" t="s">
        <v>43</v>
      </c>
      <c r="J167" s="113">
        <v>60</v>
      </c>
      <c r="K167" s="115" t="s">
        <v>705</v>
      </c>
      <c r="L167" s="113">
        <v>1</v>
      </c>
      <c r="M167">
        <v>12</v>
      </c>
      <c r="N167" s="113" t="s">
        <v>43</v>
      </c>
      <c r="O167" t="s">
        <v>349</v>
      </c>
      <c r="P167" s="113" t="s">
        <v>43</v>
      </c>
      <c r="Q167" s="114">
        <v>45200</v>
      </c>
      <c r="R167" s="113">
        <v>125.9</v>
      </c>
      <c r="S167">
        <v>3</v>
      </c>
      <c r="T167" t="s">
        <v>43</v>
      </c>
      <c r="U167" t="s">
        <v>43</v>
      </c>
      <c r="V167">
        <v>2</v>
      </c>
      <c r="W167">
        <v>10104</v>
      </c>
      <c r="X167" s="113" t="s">
        <v>498</v>
      </c>
      <c r="Y167">
        <v>5</v>
      </c>
    </row>
    <row r="168" spans="1:25">
      <c r="Q168" s="11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BA3E-B832-4B43-9988-C23725D19521}">
  <dimension ref="A3:E441"/>
  <sheetViews>
    <sheetView showGridLines="0" topLeftCell="A14" workbookViewId="0">
      <selection activeCell="A14" sqref="A14"/>
    </sheetView>
  </sheetViews>
  <sheetFormatPr defaultRowHeight="15"/>
  <cols>
    <col min="1" max="1" width="87.28515625" bestFit="1" customWidth="1"/>
    <col min="2" max="2" width="9.28515625" customWidth="1"/>
    <col min="3" max="3" width="10.85546875" bestFit="1" customWidth="1"/>
    <col min="4" max="5" width="9.85546875" bestFit="1" customWidth="1"/>
  </cols>
  <sheetData>
    <row r="3" spans="1:5" ht="21">
      <c r="A3" s="72" t="s">
        <v>708</v>
      </c>
      <c r="B3" s="59"/>
    </row>
    <row r="4" spans="1:5" ht="15" customHeight="1">
      <c r="A4" s="72"/>
    </row>
    <row r="5" spans="1:5">
      <c r="A5" s="372" t="s">
        <v>709</v>
      </c>
      <c r="B5" s="372"/>
      <c r="C5" s="372"/>
      <c r="D5" s="372"/>
      <c r="E5" s="372"/>
    </row>
    <row r="6" spans="1:5">
      <c r="A6" s="85" t="s">
        <v>710</v>
      </c>
      <c r="B6" s="64" t="s">
        <v>711</v>
      </c>
      <c r="C6" s="3">
        <v>1</v>
      </c>
      <c r="D6" s="3">
        <v>5</v>
      </c>
      <c r="E6" s="3">
        <v>10</v>
      </c>
    </row>
    <row r="7" spans="1:5">
      <c r="A7" t="s">
        <v>712</v>
      </c>
      <c r="B7" s="58" t="s">
        <v>711</v>
      </c>
      <c r="C7" s="62">
        <v>13400</v>
      </c>
      <c r="D7" s="62">
        <v>12100</v>
      </c>
      <c r="E7" s="62">
        <v>11600</v>
      </c>
    </row>
    <row r="8" spans="1:5">
      <c r="B8" s="58"/>
      <c r="C8" s="62"/>
      <c r="D8" s="62"/>
      <c r="E8" s="62"/>
    </row>
    <row r="9" spans="1:5">
      <c r="A9" s="85" t="s">
        <v>713</v>
      </c>
      <c r="B9" s="64"/>
      <c r="C9" s="3"/>
      <c r="D9" s="3"/>
      <c r="E9" s="3"/>
    </row>
    <row r="10" spans="1:5" ht="15" customHeight="1">
      <c r="A10" t="s">
        <v>714</v>
      </c>
      <c r="B10" s="58" t="s">
        <v>711</v>
      </c>
      <c r="C10" s="62">
        <v>13500</v>
      </c>
      <c r="D10" s="62">
        <v>12100</v>
      </c>
      <c r="E10" s="62">
        <v>11600</v>
      </c>
    </row>
    <row r="11" spans="1:5" ht="15" customHeight="1">
      <c r="B11" s="58"/>
      <c r="C11" s="62"/>
      <c r="D11" s="62"/>
      <c r="E11" s="62"/>
    </row>
    <row r="12" spans="1:5">
      <c r="A12" s="372" t="s">
        <v>715</v>
      </c>
      <c r="B12" s="372"/>
      <c r="C12" s="372"/>
      <c r="D12" s="372"/>
      <c r="E12" s="372"/>
    </row>
    <row r="13" spans="1:5">
      <c r="A13" s="85" t="s">
        <v>716</v>
      </c>
      <c r="B13" s="64" t="s">
        <v>711</v>
      </c>
      <c r="C13" s="3">
        <v>1</v>
      </c>
      <c r="D13" s="3">
        <v>5</v>
      </c>
      <c r="E13" s="3">
        <v>10</v>
      </c>
    </row>
    <row r="14" spans="1:5">
      <c r="A14" t="s">
        <v>712</v>
      </c>
      <c r="B14" s="58" t="s">
        <v>711</v>
      </c>
      <c r="C14" s="62">
        <v>15000</v>
      </c>
      <c r="D14" s="62">
        <v>13500</v>
      </c>
      <c r="E14" s="62">
        <v>13000</v>
      </c>
    </row>
    <row r="15" spans="1:5">
      <c r="B15" s="58"/>
      <c r="C15" s="62"/>
      <c r="D15" s="62"/>
      <c r="E15" s="62"/>
    </row>
    <row r="16" spans="1:5">
      <c r="A16" s="85" t="s">
        <v>713</v>
      </c>
      <c r="B16" s="64"/>
      <c r="C16" s="3"/>
      <c r="D16" s="3"/>
      <c r="E16" s="3"/>
    </row>
    <row r="17" spans="1:5" ht="15" customHeight="1">
      <c r="A17" t="s">
        <v>714</v>
      </c>
      <c r="B17" s="58" t="s">
        <v>711</v>
      </c>
      <c r="C17" s="62">
        <v>14200</v>
      </c>
      <c r="D17" s="62">
        <v>12800</v>
      </c>
      <c r="E17" s="62">
        <v>12300</v>
      </c>
    </row>
    <row r="18" spans="1:5">
      <c r="B18" s="58"/>
      <c r="C18" s="62"/>
      <c r="D18" s="62"/>
      <c r="E18" s="62"/>
    </row>
    <row r="20" spans="1:5">
      <c r="A20" s="372" t="s">
        <v>717</v>
      </c>
      <c r="B20" s="372"/>
      <c r="C20" s="372"/>
      <c r="D20" s="372"/>
      <c r="E20" s="372"/>
    </row>
    <row r="21" spans="1:5">
      <c r="A21" t="s">
        <v>718</v>
      </c>
      <c r="B21" s="58" t="s">
        <v>711</v>
      </c>
      <c r="C21" s="62">
        <v>3740</v>
      </c>
      <c r="D21" s="62">
        <v>3330</v>
      </c>
      <c r="E21" s="62">
        <v>3190</v>
      </c>
    </row>
    <row r="22" spans="1:5">
      <c r="A22" t="s">
        <v>719</v>
      </c>
      <c r="B22" s="58" t="s">
        <v>711</v>
      </c>
      <c r="C22" s="62">
        <v>5280</v>
      </c>
      <c r="D22" s="62">
        <v>4940</v>
      </c>
      <c r="E22" s="62">
        <v>4810</v>
      </c>
    </row>
    <row r="23" spans="1:5">
      <c r="A23" t="s">
        <v>720</v>
      </c>
      <c r="B23" s="58" t="s">
        <v>711</v>
      </c>
      <c r="C23" s="62">
        <v>7760</v>
      </c>
      <c r="D23" s="62">
        <v>7250</v>
      </c>
      <c r="E23" s="62">
        <v>7050</v>
      </c>
    </row>
    <row r="25" spans="1:5">
      <c r="A25" s="373" t="s">
        <v>721</v>
      </c>
      <c r="B25" s="373"/>
      <c r="C25" s="373"/>
      <c r="D25" s="373"/>
      <c r="E25" s="373"/>
    </row>
    <row r="26" spans="1:5">
      <c r="A26" t="s">
        <v>722</v>
      </c>
      <c r="B26" s="58" t="s">
        <v>711</v>
      </c>
      <c r="C26" s="63">
        <v>4970</v>
      </c>
      <c r="D26" s="63">
        <v>4640</v>
      </c>
      <c r="E26" s="63">
        <v>4520</v>
      </c>
    </row>
    <row r="27" spans="1:5">
      <c r="A27" t="s">
        <v>723</v>
      </c>
      <c r="B27" s="58" t="s">
        <v>711</v>
      </c>
      <c r="C27" s="62">
        <v>6670</v>
      </c>
      <c r="D27" s="62">
        <v>6210</v>
      </c>
      <c r="E27" s="62">
        <v>6030</v>
      </c>
    </row>
    <row r="28" spans="1:5">
      <c r="A28" t="s">
        <v>724</v>
      </c>
      <c r="B28" s="58" t="s">
        <v>711</v>
      </c>
      <c r="C28" s="62">
        <v>7270</v>
      </c>
      <c r="D28" s="62">
        <v>6770</v>
      </c>
      <c r="E28" s="62">
        <v>6570</v>
      </c>
    </row>
    <row r="30" spans="1:5">
      <c r="A30" s="372" t="s">
        <v>725</v>
      </c>
      <c r="B30" s="372"/>
      <c r="C30" s="372"/>
      <c r="D30" s="372"/>
      <c r="E30" s="372"/>
    </row>
    <row r="31" spans="1:5">
      <c r="A31" t="s">
        <v>726</v>
      </c>
      <c r="B31" s="58" t="s">
        <v>711</v>
      </c>
      <c r="C31" s="62">
        <v>4330</v>
      </c>
      <c r="D31" s="62">
        <v>3880</v>
      </c>
      <c r="E31" s="62">
        <v>3720</v>
      </c>
    </row>
    <row r="32" spans="1:5">
      <c r="A32" t="s">
        <v>719</v>
      </c>
      <c r="B32" s="58" t="s">
        <v>711</v>
      </c>
      <c r="C32" s="62">
        <v>5970</v>
      </c>
      <c r="D32" s="62">
        <v>5360</v>
      </c>
      <c r="E32" s="62">
        <v>5140</v>
      </c>
    </row>
    <row r="33" spans="1:5">
      <c r="A33" t="s">
        <v>727</v>
      </c>
      <c r="B33" s="58" t="s">
        <v>711</v>
      </c>
      <c r="C33" s="62">
        <v>8810</v>
      </c>
      <c r="D33" s="62">
        <v>7930</v>
      </c>
      <c r="E33" s="62">
        <v>7610</v>
      </c>
    </row>
    <row r="35" spans="1:5">
      <c r="A35" s="372" t="s">
        <v>728</v>
      </c>
      <c r="B35" s="372"/>
      <c r="C35" s="372"/>
      <c r="D35" s="372"/>
      <c r="E35" s="372"/>
    </row>
    <row r="36" spans="1:5">
      <c r="A36" t="s">
        <v>722</v>
      </c>
      <c r="B36" s="58" t="s">
        <v>711</v>
      </c>
      <c r="C36" s="62">
        <v>5310</v>
      </c>
      <c r="D36" s="62">
        <v>4960</v>
      </c>
      <c r="E36" s="62">
        <v>4820</v>
      </c>
    </row>
    <row r="37" spans="1:5">
      <c r="A37" t="s">
        <v>723</v>
      </c>
      <c r="B37" s="58" t="s">
        <v>711</v>
      </c>
      <c r="C37" s="62">
        <v>7210</v>
      </c>
      <c r="D37" s="62">
        <v>6710</v>
      </c>
      <c r="E37" s="62">
        <v>6520</v>
      </c>
    </row>
    <row r="38" spans="1:5">
      <c r="A38" t="s">
        <v>724</v>
      </c>
      <c r="B38" s="58" t="s">
        <v>711</v>
      </c>
      <c r="C38" s="62">
        <v>7800</v>
      </c>
      <c r="D38" s="62">
        <v>7250</v>
      </c>
      <c r="E38" s="62">
        <v>7040</v>
      </c>
    </row>
    <row r="40" spans="1:5">
      <c r="A40" s="60"/>
      <c r="B40" s="65" t="s">
        <v>729</v>
      </c>
      <c r="C40" s="66">
        <v>10</v>
      </c>
      <c r="D40" s="66">
        <v>50</v>
      </c>
      <c r="E40" s="66">
        <v>100</v>
      </c>
    </row>
    <row r="41" spans="1:5">
      <c r="A41" s="372" t="s">
        <v>730</v>
      </c>
      <c r="B41" s="372"/>
      <c r="C41" s="372"/>
      <c r="D41" s="372"/>
      <c r="E41" s="372"/>
    </row>
    <row r="42" spans="1:5">
      <c r="A42" t="s">
        <v>731</v>
      </c>
      <c r="B42" s="60" t="s">
        <v>729</v>
      </c>
      <c r="C42" s="62">
        <v>259</v>
      </c>
      <c r="D42" s="62">
        <v>228</v>
      </c>
      <c r="E42" s="62">
        <v>216</v>
      </c>
    </row>
    <row r="44" spans="1:5">
      <c r="A44" s="372" t="s">
        <v>732</v>
      </c>
      <c r="B44" s="372"/>
      <c r="C44" s="372"/>
      <c r="D44" s="372"/>
      <c r="E44" s="372"/>
    </row>
    <row r="45" spans="1:5">
      <c r="A45" t="s">
        <v>733</v>
      </c>
      <c r="B45" s="60" t="s">
        <v>729</v>
      </c>
      <c r="C45" s="62">
        <v>80.2</v>
      </c>
      <c r="D45" s="62">
        <v>57.3</v>
      </c>
      <c r="E45" s="62">
        <v>52.6</v>
      </c>
    </row>
    <row r="46" spans="1:5">
      <c r="A46" t="s">
        <v>734</v>
      </c>
      <c r="B46" s="60" t="s">
        <v>729</v>
      </c>
      <c r="C46" s="62">
        <v>87.9</v>
      </c>
      <c r="D46" s="62">
        <v>65.400000000000006</v>
      </c>
      <c r="E46" s="62">
        <v>59.4</v>
      </c>
    </row>
    <row r="47" spans="1:5">
      <c r="A47" t="s">
        <v>735</v>
      </c>
      <c r="B47" s="60" t="s">
        <v>729</v>
      </c>
      <c r="C47" s="62">
        <v>111</v>
      </c>
      <c r="D47" s="62">
        <v>83.3</v>
      </c>
      <c r="E47" s="62">
        <v>75.900000000000006</v>
      </c>
    </row>
    <row r="49" spans="1:5">
      <c r="A49" s="372" t="s">
        <v>736</v>
      </c>
      <c r="B49" s="372"/>
      <c r="C49" s="372"/>
      <c r="D49" s="372"/>
      <c r="E49" s="372"/>
    </row>
    <row r="50" spans="1:5">
      <c r="A50" t="s">
        <v>737</v>
      </c>
      <c r="B50" s="60" t="s">
        <v>729</v>
      </c>
      <c r="C50" s="62">
        <v>52.9</v>
      </c>
      <c r="D50" s="62">
        <v>45</v>
      </c>
      <c r="E50" s="62">
        <v>42.3</v>
      </c>
    </row>
    <row r="51" spans="1:5">
      <c r="A51" t="s">
        <v>738</v>
      </c>
      <c r="B51" s="60" t="s">
        <v>729</v>
      </c>
      <c r="C51" s="62">
        <v>58.1</v>
      </c>
      <c r="D51" s="62">
        <v>49.7</v>
      </c>
      <c r="E51" s="62">
        <v>46.8</v>
      </c>
    </row>
    <row r="52" spans="1:5">
      <c r="A52" t="s">
        <v>739</v>
      </c>
      <c r="B52" s="60" t="s">
        <v>729</v>
      </c>
      <c r="C52" s="62">
        <v>61.3</v>
      </c>
      <c r="D52" s="62">
        <v>52.6</v>
      </c>
      <c r="E52" s="62">
        <v>49.6</v>
      </c>
    </row>
    <row r="53" spans="1:5">
      <c r="A53" t="s">
        <v>740</v>
      </c>
      <c r="B53" s="60" t="s">
        <v>729</v>
      </c>
      <c r="C53" s="62">
        <v>79.8</v>
      </c>
      <c r="D53" s="62">
        <v>68.8</v>
      </c>
      <c r="E53" s="62">
        <v>64.900000000000006</v>
      </c>
    </row>
    <row r="55" spans="1:5">
      <c r="A55" s="372" t="s">
        <v>741</v>
      </c>
      <c r="B55" s="372"/>
      <c r="C55" s="372"/>
      <c r="D55" s="372"/>
      <c r="E55" s="372"/>
    </row>
    <row r="56" spans="1:5">
      <c r="A56" t="s">
        <v>742</v>
      </c>
      <c r="B56" s="60" t="s">
        <v>729</v>
      </c>
      <c r="C56" s="62">
        <v>52.9</v>
      </c>
      <c r="D56" s="62">
        <v>45</v>
      </c>
      <c r="E56" s="62">
        <v>42.3</v>
      </c>
    </row>
    <row r="57" spans="1:5">
      <c r="A57" t="s">
        <v>743</v>
      </c>
      <c r="B57" s="60" t="s">
        <v>729</v>
      </c>
      <c r="C57" s="62">
        <v>58.1</v>
      </c>
      <c r="D57" s="62">
        <v>49.7</v>
      </c>
      <c r="E57" s="62">
        <v>46.8</v>
      </c>
    </row>
    <row r="58" spans="1:5">
      <c r="A58" t="s">
        <v>744</v>
      </c>
      <c r="B58" s="60" t="s">
        <v>729</v>
      </c>
      <c r="C58" s="62">
        <v>61.3</v>
      </c>
      <c r="D58" s="62">
        <v>52.6</v>
      </c>
      <c r="E58" s="62">
        <v>49.6</v>
      </c>
    </row>
    <row r="59" spans="1:5">
      <c r="A59" t="s">
        <v>745</v>
      </c>
      <c r="B59" s="60" t="s">
        <v>729</v>
      </c>
      <c r="C59" s="62">
        <v>79.8</v>
      </c>
      <c r="D59" s="62">
        <v>68.8</v>
      </c>
      <c r="E59" s="62">
        <v>64.900000000000006</v>
      </c>
    </row>
    <row r="60" spans="1:5">
      <c r="C60" s="62"/>
      <c r="D60" s="62"/>
      <c r="E60" s="62"/>
    </row>
    <row r="61" spans="1:5">
      <c r="A61" t="s">
        <v>746</v>
      </c>
      <c r="B61" s="60" t="s">
        <v>729</v>
      </c>
      <c r="C61" s="62">
        <v>79</v>
      </c>
      <c r="D61" s="62">
        <v>68.599999999999994</v>
      </c>
      <c r="E61" s="62">
        <v>65</v>
      </c>
    </row>
    <row r="62" spans="1:5">
      <c r="A62" t="s">
        <v>747</v>
      </c>
      <c r="B62" s="60" t="s">
        <v>729</v>
      </c>
      <c r="C62" s="62">
        <v>94.2</v>
      </c>
      <c r="D62" s="62">
        <v>82.7</v>
      </c>
      <c r="E62" s="62">
        <v>78.599999999999994</v>
      </c>
    </row>
    <row r="63" spans="1:5">
      <c r="A63" t="s">
        <v>748</v>
      </c>
      <c r="B63" s="60" t="s">
        <v>729</v>
      </c>
      <c r="C63" s="62">
        <v>114</v>
      </c>
      <c r="D63" s="62">
        <v>101</v>
      </c>
      <c r="E63" s="62">
        <v>96.2</v>
      </c>
    </row>
    <row r="64" spans="1:5">
      <c r="A64" t="s">
        <v>749</v>
      </c>
      <c r="B64" s="60" t="s">
        <v>729</v>
      </c>
      <c r="C64" s="62">
        <v>150</v>
      </c>
      <c r="D64" s="62">
        <v>132</v>
      </c>
      <c r="E64" s="62">
        <v>126</v>
      </c>
    </row>
    <row r="66" spans="1:5">
      <c r="A66" s="372" t="s">
        <v>750</v>
      </c>
      <c r="B66" s="372"/>
      <c r="C66" s="372"/>
      <c r="D66" s="372"/>
      <c r="E66" s="372"/>
    </row>
    <row r="67" spans="1:5">
      <c r="A67" t="s">
        <v>751</v>
      </c>
      <c r="B67" s="58" t="s">
        <v>711</v>
      </c>
      <c r="C67" s="62">
        <v>210</v>
      </c>
      <c r="D67" s="62">
        <v>185</v>
      </c>
      <c r="E67" s="62">
        <v>171</v>
      </c>
    </row>
    <row r="69" spans="1:5" ht="21">
      <c r="A69" s="72" t="s">
        <v>752</v>
      </c>
      <c r="B69" s="59"/>
    </row>
    <row r="70" spans="1:5">
      <c r="A70" s="58"/>
      <c r="B70" s="64" t="s">
        <v>711</v>
      </c>
      <c r="C70" s="3">
        <v>2</v>
      </c>
      <c r="D70" s="3">
        <v>10</v>
      </c>
      <c r="E70" s="3">
        <v>20</v>
      </c>
    </row>
    <row r="71" spans="1:5">
      <c r="A71" s="372" t="s">
        <v>753</v>
      </c>
      <c r="B71" s="372"/>
      <c r="C71" s="372"/>
      <c r="D71" s="372"/>
      <c r="E71" s="372"/>
    </row>
    <row r="72" spans="1:5">
      <c r="A72" t="s">
        <v>754</v>
      </c>
    </row>
    <row r="73" spans="1:5">
      <c r="A73" s="61" t="s">
        <v>755</v>
      </c>
      <c r="B73" s="58" t="s">
        <v>711</v>
      </c>
      <c r="C73" s="62">
        <v>6020</v>
      </c>
      <c r="D73" s="62">
        <v>5360</v>
      </c>
      <c r="E73" s="62">
        <v>5120</v>
      </c>
    </row>
    <row r="74" spans="1:5">
      <c r="A74" t="s">
        <v>756</v>
      </c>
      <c r="B74" s="58" t="s">
        <v>711</v>
      </c>
      <c r="C74" s="62">
        <v>6230</v>
      </c>
      <c r="D74" s="62">
        <v>5550</v>
      </c>
      <c r="E74" s="62">
        <v>5310</v>
      </c>
    </row>
    <row r="75" spans="1:5">
      <c r="A75" s="61" t="s">
        <v>757</v>
      </c>
      <c r="B75" s="58" t="s">
        <v>711</v>
      </c>
      <c r="C75" s="62">
        <v>6050</v>
      </c>
      <c r="D75" s="62">
        <v>5380</v>
      </c>
      <c r="E75" s="62">
        <v>5140</v>
      </c>
    </row>
    <row r="76" spans="1:5">
      <c r="A76" t="s">
        <v>758</v>
      </c>
      <c r="B76" s="58" t="s">
        <v>711</v>
      </c>
      <c r="C76" s="62">
        <v>6250</v>
      </c>
      <c r="D76" s="62">
        <v>5570</v>
      </c>
      <c r="E76" s="62">
        <v>5330</v>
      </c>
    </row>
    <row r="77" spans="1:5">
      <c r="A77" s="61" t="s">
        <v>759</v>
      </c>
      <c r="B77" s="58" t="s">
        <v>711</v>
      </c>
      <c r="C77" s="62">
        <v>6290</v>
      </c>
      <c r="D77" s="62">
        <v>5610</v>
      </c>
      <c r="E77" s="62">
        <v>5360</v>
      </c>
    </row>
    <row r="78" spans="1:5">
      <c r="A78" t="s">
        <v>760</v>
      </c>
      <c r="B78" s="58" t="s">
        <v>711</v>
      </c>
      <c r="C78" s="62">
        <v>6500</v>
      </c>
      <c r="D78" s="62">
        <v>5800</v>
      </c>
      <c r="E78" s="62">
        <v>5540</v>
      </c>
    </row>
    <row r="79" spans="1:5">
      <c r="C79" s="62"/>
      <c r="D79" s="62"/>
      <c r="E79" s="62"/>
    </row>
    <row r="80" spans="1:5">
      <c r="A80" t="s">
        <v>761</v>
      </c>
      <c r="C80" s="62"/>
      <c r="D80" s="62"/>
      <c r="E80" s="62"/>
    </row>
    <row r="81" spans="1:5">
      <c r="A81" s="61" t="s">
        <v>762</v>
      </c>
      <c r="B81" s="58" t="s">
        <v>711</v>
      </c>
      <c r="C81" s="62">
        <v>7250</v>
      </c>
      <c r="D81" s="62">
        <v>6480</v>
      </c>
      <c r="E81" s="62">
        <v>6200</v>
      </c>
    </row>
    <row r="82" spans="1:5">
      <c r="A82" t="s">
        <v>763</v>
      </c>
      <c r="B82" s="58" t="s">
        <v>711</v>
      </c>
      <c r="C82" s="62">
        <v>7760</v>
      </c>
      <c r="D82" s="62">
        <v>6940</v>
      </c>
      <c r="E82" s="62">
        <v>6650</v>
      </c>
    </row>
    <row r="83" spans="1:5">
      <c r="A83" s="61" t="s">
        <v>764</v>
      </c>
      <c r="B83" s="58" t="s">
        <v>711</v>
      </c>
      <c r="C83" s="62">
        <v>7210</v>
      </c>
      <c r="D83" s="62">
        <v>6440</v>
      </c>
      <c r="E83" s="62">
        <v>6160</v>
      </c>
    </row>
    <row r="84" spans="1:5">
      <c r="A84" t="s">
        <v>765</v>
      </c>
      <c r="B84" s="58" t="s">
        <v>711</v>
      </c>
      <c r="C84" s="62">
        <v>7720</v>
      </c>
      <c r="D84" s="62">
        <v>6910</v>
      </c>
      <c r="E84" s="62">
        <v>6610</v>
      </c>
    </row>
    <row r="85" spans="1:5">
      <c r="A85" s="61" t="s">
        <v>766</v>
      </c>
      <c r="B85" s="58" t="s">
        <v>711</v>
      </c>
      <c r="C85" s="62">
        <v>7520</v>
      </c>
      <c r="D85" s="62">
        <v>6730</v>
      </c>
      <c r="E85" s="62">
        <v>6440</v>
      </c>
    </row>
    <row r="86" spans="1:5">
      <c r="A86" t="s">
        <v>767</v>
      </c>
      <c r="B86" s="58" t="s">
        <v>711</v>
      </c>
      <c r="C86" s="62">
        <v>8030</v>
      </c>
      <c r="D86" s="62">
        <v>7190</v>
      </c>
      <c r="E86" s="62">
        <v>6890</v>
      </c>
    </row>
    <row r="88" spans="1:5">
      <c r="A88" s="372" t="s">
        <v>768</v>
      </c>
      <c r="B88" s="372"/>
      <c r="C88" s="372"/>
      <c r="D88" s="372"/>
      <c r="E88" s="372"/>
    </row>
    <row r="89" spans="1:5">
      <c r="A89" t="s">
        <v>769</v>
      </c>
    </row>
    <row r="90" spans="1:5">
      <c r="A90" s="61" t="s">
        <v>770</v>
      </c>
      <c r="B90" s="58" t="s">
        <v>711</v>
      </c>
      <c r="C90" s="62">
        <v>9910</v>
      </c>
      <c r="D90" s="62">
        <v>8850</v>
      </c>
      <c r="E90" s="62">
        <v>8470</v>
      </c>
    </row>
    <row r="91" spans="1:5">
      <c r="A91" t="s">
        <v>771</v>
      </c>
      <c r="B91" s="58" t="s">
        <v>711</v>
      </c>
      <c r="C91" s="62">
        <v>11000</v>
      </c>
      <c r="D91" s="62">
        <v>9320</v>
      </c>
      <c r="E91" s="62">
        <v>8800</v>
      </c>
    </row>
    <row r="92" spans="1:5">
      <c r="A92" s="61" t="s">
        <v>772</v>
      </c>
      <c r="B92" s="58" t="s">
        <v>711</v>
      </c>
      <c r="C92" s="62">
        <v>10500</v>
      </c>
      <c r="D92" s="62">
        <v>8880</v>
      </c>
      <c r="E92" s="62">
        <v>8380</v>
      </c>
    </row>
    <row r="93" spans="1:5">
      <c r="A93" t="s">
        <v>773</v>
      </c>
      <c r="B93" s="58" t="s">
        <v>711</v>
      </c>
      <c r="C93" s="62">
        <v>11000</v>
      </c>
      <c r="D93" s="62">
        <v>9350</v>
      </c>
      <c r="E93" s="62">
        <v>8830</v>
      </c>
    </row>
    <row r="94" spans="1:5">
      <c r="A94" s="61" t="s">
        <v>774</v>
      </c>
      <c r="B94" s="58" t="s">
        <v>711</v>
      </c>
      <c r="C94" s="62">
        <v>10800</v>
      </c>
      <c r="D94" s="62">
        <v>9180</v>
      </c>
      <c r="E94" s="62">
        <v>8660</v>
      </c>
    </row>
    <row r="95" spans="1:5">
      <c r="A95" t="s">
        <v>775</v>
      </c>
      <c r="B95" s="58" t="s">
        <v>711</v>
      </c>
      <c r="C95" s="62">
        <v>11300</v>
      </c>
      <c r="D95" s="62">
        <v>9650</v>
      </c>
      <c r="E95" s="62">
        <v>9110</v>
      </c>
    </row>
    <row r="97" spans="1:5">
      <c r="A97" t="s">
        <v>776</v>
      </c>
      <c r="C97" s="62"/>
      <c r="D97" s="62"/>
      <c r="E97" s="62"/>
    </row>
    <row r="98" spans="1:5">
      <c r="A98" s="61" t="s">
        <v>777</v>
      </c>
      <c r="B98" s="58" t="s">
        <v>711</v>
      </c>
      <c r="C98" s="62">
        <v>12900</v>
      </c>
      <c r="D98" s="62">
        <v>11100</v>
      </c>
      <c r="E98" s="62">
        <v>10500</v>
      </c>
    </row>
    <row r="99" spans="1:5">
      <c r="A99" t="s">
        <v>765</v>
      </c>
      <c r="B99" s="58" t="s">
        <v>711</v>
      </c>
      <c r="C99" s="62">
        <v>12900</v>
      </c>
      <c r="D99" s="62">
        <v>11100</v>
      </c>
      <c r="E99" s="62">
        <v>10500</v>
      </c>
    </row>
    <row r="100" spans="1:5">
      <c r="A100" s="61" t="s">
        <v>778</v>
      </c>
      <c r="B100" s="58" t="s">
        <v>711</v>
      </c>
      <c r="C100" s="62">
        <v>13300</v>
      </c>
      <c r="D100" s="62">
        <v>11400</v>
      </c>
      <c r="E100" s="62">
        <v>10800</v>
      </c>
    </row>
    <row r="101" spans="1:5">
      <c r="C101" s="62"/>
      <c r="D101" s="62"/>
      <c r="E101" s="62"/>
    </row>
    <row r="102" spans="1:5">
      <c r="A102" s="372" t="s">
        <v>779</v>
      </c>
      <c r="B102" s="372"/>
      <c r="C102" s="372"/>
      <c r="D102" s="372"/>
      <c r="E102" s="372"/>
    </row>
    <row r="103" spans="1:5">
      <c r="A103" t="s">
        <v>780</v>
      </c>
      <c r="C103" s="62"/>
      <c r="D103" s="62"/>
      <c r="E103" s="62"/>
    </row>
    <row r="104" spans="1:5">
      <c r="A104" t="s">
        <v>781</v>
      </c>
      <c r="B104" s="58" t="s">
        <v>711</v>
      </c>
      <c r="C104" s="62">
        <v>12900</v>
      </c>
      <c r="D104" s="62">
        <v>11000</v>
      </c>
      <c r="E104" s="62">
        <v>10400</v>
      </c>
    </row>
    <row r="105" spans="1:5">
      <c r="A105" t="s">
        <v>771</v>
      </c>
      <c r="B105" s="58" t="s">
        <v>711</v>
      </c>
      <c r="C105" s="62">
        <v>12900</v>
      </c>
      <c r="D105" s="62">
        <v>11000</v>
      </c>
      <c r="E105" s="62">
        <v>10400</v>
      </c>
    </row>
    <row r="106" spans="1:5">
      <c r="A106" t="s">
        <v>782</v>
      </c>
      <c r="B106" s="58" t="s">
        <v>711</v>
      </c>
      <c r="C106" s="62">
        <v>12900</v>
      </c>
      <c r="D106" s="62">
        <v>11000</v>
      </c>
      <c r="E106" s="62">
        <v>10400</v>
      </c>
    </row>
    <row r="107" spans="1:5">
      <c r="A107" t="s">
        <v>783</v>
      </c>
      <c r="B107" s="58" t="s">
        <v>711</v>
      </c>
      <c r="C107" s="62">
        <v>12700</v>
      </c>
      <c r="D107" s="62">
        <v>10800</v>
      </c>
      <c r="E107" s="62">
        <v>10200</v>
      </c>
    </row>
    <row r="108" spans="1:5">
      <c r="C108" s="62"/>
      <c r="D108" s="62"/>
      <c r="E108" s="62"/>
    </row>
    <row r="109" spans="1:5">
      <c r="C109" s="62"/>
      <c r="D109" s="62"/>
      <c r="E109" s="62"/>
    </row>
    <row r="110" spans="1:5" ht="21">
      <c r="A110" s="72" t="s">
        <v>784</v>
      </c>
      <c r="B110" s="59"/>
      <c r="C110" s="62"/>
      <c r="D110" s="62"/>
      <c r="E110" s="62"/>
    </row>
    <row r="111" spans="1:5">
      <c r="B111" s="64" t="s">
        <v>785</v>
      </c>
      <c r="C111" s="67">
        <v>50</v>
      </c>
      <c r="D111" s="67">
        <v>200</v>
      </c>
      <c r="E111" s="67">
        <v>500</v>
      </c>
    </row>
    <row r="112" spans="1:5">
      <c r="A112" s="372" t="s">
        <v>786</v>
      </c>
      <c r="B112" s="372"/>
      <c r="C112" s="372"/>
      <c r="D112" s="372"/>
      <c r="E112" s="372"/>
    </row>
    <row r="113" spans="1:5">
      <c r="A113" t="s">
        <v>787</v>
      </c>
      <c r="C113" s="62"/>
      <c r="D113" s="62"/>
      <c r="E113" s="62"/>
    </row>
    <row r="114" spans="1:5">
      <c r="A114" t="s">
        <v>788</v>
      </c>
      <c r="B114" s="58" t="s">
        <v>785</v>
      </c>
      <c r="C114" s="62">
        <v>709</v>
      </c>
      <c r="D114" s="62">
        <v>642</v>
      </c>
      <c r="E114" s="62">
        <v>605</v>
      </c>
    </row>
    <row r="115" spans="1:5">
      <c r="A115" t="s">
        <v>789</v>
      </c>
      <c r="B115" s="58" t="s">
        <v>785</v>
      </c>
      <c r="C115" s="62">
        <v>693</v>
      </c>
      <c r="D115" s="62">
        <v>627</v>
      </c>
      <c r="E115" s="62">
        <v>591</v>
      </c>
    </row>
    <row r="116" spans="1:5">
      <c r="C116" s="62"/>
      <c r="D116" s="62"/>
      <c r="E116" s="62"/>
    </row>
    <row r="117" spans="1:5">
      <c r="A117" s="372" t="s">
        <v>790</v>
      </c>
      <c r="B117" s="372"/>
      <c r="C117" s="372"/>
      <c r="D117" s="372"/>
      <c r="E117" s="372"/>
    </row>
    <row r="118" spans="1:5">
      <c r="A118" t="s">
        <v>791</v>
      </c>
      <c r="B118" s="58" t="s">
        <v>785</v>
      </c>
      <c r="C118" s="62">
        <v>556</v>
      </c>
      <c r="D118" s="62">
        <v>500</v>
      </c>
      <c r="E118" s="62">
        <v>469</v>
      </c>
    </row>
    <row r="119" spans="1:5">
      <c r="A119" t="s">
        <v>792</v>
      </c>
      <c r="B119" s="58" t="s">
        <v>785</v>
      </c>
      <c r="C119" s="62">
        <v>577</v>
      </c>
      <c r="D119" s="62">
        <v>519</v>
      </c>
      <c r="E119" s="62">
        <v>487</v>
      </c>
    </row>
    <row r="120" spans="1:5">
      <c r="C120" s="62"/>
      <c r="D120" s="62"/>
      <c r="E120" s="62"/>
    </row>
    <row r="121" spans="1:5" ht="21">
      <c r="A121" s="72" t="s">
        <v>793</v>
      </c>
      <c r="B121" s="59"/>
      <c r="C121" s="62"/>
      <c r="D121" s="62"/>
      <c r="E121" s="62"/>
    </row>
    <row r="122" spans="1:5">
      <c r="A122" s="58"/>
    </row>
    <row r="123" spans="1:5">
      <c r="A123" s="372" t="s">
        <v>794</v>
      </c>
      <c r="B123" s="372"/>
      <c r="C123" s="372"/>
      <c r="D123" s="372"/>
      <c r="E123" s="372"/>
    </row>
    <row r="124" spans="1:5">
      <c r="A124" t="s">
        <v>795</v>
      </c>
      <c r="B124" s="64" t="s">
        <v>349</v>
      </c>
      <c r="C124" s="67">
        <v>2</v>
      </c>
      <c r="D124" s="67">
        <v>10</v>
      </c>
      <c r="E124" s="67">
        <v>20</v>
      </c>
    </row>
    <row r="125" spans="1:5">
      <c r="A125" t="s">
        <v>796</v>
      </c>
      <c r="B125" s="58" t="s">
        <v>349</v>
      </c>
      <c r="C125" s="62">
        <v>6670</v>
      </c>
      <c r="D125" s="62">
        <v>6010</v>
      </c>
      <c r="E125" s="62">
        <v>5760</v>
      </c>
    </row>
    <row r="126" spans="1:5">
      <c r="A126" t="s">
        <v>797</v>
      </c>
      <c r="B126" s="58" t="s">
        <v>349</v>
      </c>
      <c r="C126" s="62">
        <v>7420</v>
      </c>
      <c r="D126" s="62">
        <v>6690</v>
      </c>
      <c r="E126" s="62">
        <v>6430</v>
      </c>
    </row>
    <row r="127" spans="1:5">
      <c r="C127" s="62"/>
      <c r="D127" s="62"/>
      <c r="E127" s="62"/>
    </row>
    <row r="128" spans="1:5">
      <c r="A128" t="s">
        <v>798</v>
      </c>
      <c r="C128" s="62"/>
      <c r="D128" s="62"/>
      <c r="E128" s="62"/>
    </row>
    <row r="129" spans="1:5">
      <c r="A129" t="s">
        <v>799</v>
      </c>
      <c r="B129" s="58" t="s">
        <v>349</v>
      </c>
      <c r="C129" s="62">
        <v>2150</v>
      </c>
      <c r="D129" s="62">
        <v>1900</v>
      </c>
      <c r="E129" s="62">
        <v>1810</v>
      </c>
    </row>
    <row r="131" spans="1:5">
      <c r="A131" s="372" t="s">
        <v>794</v>
      </c>
      <c r="B131" s="372"/>
      <c r="C131" s="372"/>
      <c r="D131" s="372"/>
      <c r="E131" s="372"/>
    </row>
    <row r="132" spans="1:5">
      <c r="A132" t="s">
        <v>800</v>
      </c>
      <c r="B132" s="65" t="s">
        <v>785</v>
      </c>
      <c r="C132" s="66">
        <v>20</v>
      </c>
      <c r="D132" s="66">
        <v>100</v>
      </c>
      <c r="E132" s="66">
        <v>200</v>
      </c>
    </row>
    <row r="133" spans="1:5">
      <c r="A133" t="s">
        <v>801</v>
      </c>
      <c r="B133" s="58" t="s">
        <v>785</v>
      </c>
      <c r="C133">
        <v>616</v>
      </c>
      <c r="D133">
        <v>544</v>
      </c>
      <c r="E133">
        <v>518</v>
      </c>
    </row>
    <row r="134" spans="1:5">
      <c r="A134" t="s">
        <v>802</v>
      </c>
      <c r="B134" s="58" t="s">
        <v>785</v>
      </c>
      <c r="C134">
        <v>616</v>
      </c>
      <c r="D134">
        <v>544</v>
      </c>
      <c r="E134">
        <v>518</v>
      </c>
    </row>
    <row r="135" spans="1:5">
      <c r="A135" t="s">
        <v>803</v>
      </c>
      <c r="B135" s="58" t="s">
        <v>785</v>
      </c>
      <c r="C135">
        <v>637</v>
      </c>
      <c r="D135">
        <v>564</v>
      </c>
      <c r="E135">
        <v>537</v>
      </c>
    </row>
    <row r="136" spans="1:5">
      <c r="B136" s="58"/>
    </row>
    <row r="137" spans="1:5">
      <c r="A137" t="s">
        <v>804</v>
      </c>
      <c r="B137" s="58"/>
    </row>
    <row r="138" spans="1:5">
      <c r="A138" t="s">
        <v>805</v>
      </c>
      <c r="B138" s="58" t="s">
        <v>785</v>
      </c>
      <c r="C138">
        <v>802</v>
      </c>
      <c r="D138">
        <v>630</v>
      </c>
      <c r="E138">
        <v>585</v>
      </c>
    </row>
    <row r="139" spans="1:5">
      <c r="A139" t="s">
        <v>806</v>
      </c>
      <c r="B139" s="58" t="s">
        <v>785</v>
      </c>
      <c r="C139">
        <v>778</v>
      </c>
      <c r="D139">
        <v>616</v>
      </c>
      <c r="E139">
        <v>574</v>
      </c>
    </row>
    <row r="140" spans="1:5">
      <c r="B140" s="58"/>
    </row>
    <row r="141" spans="1:5">
      <c r="B141" s="60"/>
      <c r="C141" s="62"/>
      <c r="D141" s="62"/>
      <c r="E141" s="62"/>
    </row>
    <row r="142" spans="1:5">
      <c r="A142" s="372" t="s">
        <v>807</v>
      </c>
      <c r="B142" s="372"/>
      <c r="C142" s="372"/>
      <c r="D142" s="372"/>
      <c r="E142" s="372"/>
    </row>
    <row r="143" spans="1:5">
      <c r="A143" t="s">
        <v>808</v>
      </c>
      <c r="B143" s="65" t="s">
        <v>729</v>
      </c>
      <c r="C143" s="67">
        <v>5</v>
      </c>
      <c r="D143" s="67">
        <v>20</v>
      </c>
      <c r="E143" s="67">
        <v>50</v>
      </c>
    </row>
    <row r="144" spans="1:5">
      <c r="A144" t="s">
        <v>809</v>
      </c>
      <c r="B144" s="60" t="s">
        <v>729</v>
      </c>
      <c r="C144" s="62">
        <v>514</v>
      </c>
      <c r="D144" s="62">
        <v>455</v>
      </c>
      <c r="E144" s="62">
        <v>423</v>
      </c>
    </row>
    <row r="145" spans="1:5">
      <c r="A145" t="s">
        <v>810</v>
      </c>
      <c r="B145" s="60" t="s">
        <v>729</v>
      </c>
      <c r="C145" s="62">
        <v>591</v>
      </c>
      <c r="D145" s="62">
        <v>526</v>
      </c>
      <c r="E145" s="62">
        <v>490</v>
      </c>
    </row>
    <row r="146" spans="1:5">
      <c r="C146" s="62"/>
      <c r="D146" s="62"/>
      <c r="E146" s="62"/>
    </row>
    <row r="147" spans="1:5">
      <c r="A147" t="s">
        <v>811</v>
      </c>
      <c r="B147" s="64" t="s">
        <v>349</v>
      </c>
      <c r="C147" s="67">
        <v>1</v>
      </c>
      <c r="D147" s="67">
        <v>5</v>
      </c>
      <c r="E147" s="67">
        <v>10</v>
      </c>
    </row>
    <row r="148" spans="1:5">
      <c r="A148" t="s">
        <v>812</v>
      </c>
      <c r="B148" s="58" t="s">
        <v>349</v>
      </c>
      <c r="C148" s="62">
        <v>537</v>
      </c>
      <c r="D148" s="62">
        <v>472</v>
      </c>
      <c r="E148" s="62">
        <v>450</v>
      </c>
    </row>
    <row r="149" spans="1:5">
      <c r="A149" t="s">
        <v>813</v>
      </c>
      <c r="B149" s="58" t="s">
        <v>349</v>
      </c>
      <c r="C149" s="62">
        <v>770</v>
      </c>
      <c r="D149" s="62">
        <v>685</v>
      </c>
      <c r="E149" s="62">
        <v>655</v>
      </c>
    </row>
    <row r="150" spans="1:5">
      <c r="A150" t="s">
        <v>814</v>
      </c>
      <c r="B150" s="58" t="s">
        <v>349</v>
      </c>
      <c r="C150" s="62">
        <v>707</v>
      </c>
      <c r="D150" s="62">
        <v>628</v>
      </c>
      <c r="E150" s="62">
        <v>600</v>
      </c>
    </row>
    <row r="151" spans="1:5">
      <c r="A151" t="s">
        <v>815</v>
      </c>
      <c r="B151" s="58" t="s">
        <v>349</v>
      </c>
      <c r="C151" s="62">
        <v>873</v>
      </c>
      <c r="D151" s="62">
        <v>780</v>
      </c>
      <c r="E151" s="62">
        <v>746</v>
      </c>
    </row>
    <row r="152" spans="1:5">
      <c r="C152" s="62"/>
      <c r="D152" s="62"/>
      <c r="E152" s="62"/>
    </row>
    <row r="153" spans="1:5">
      <c r="A153" s="372" t="s">
        <v>816</v>
      </c>
      <c r="B153" s="372"/>
      <c r="C153" s="372"/>
      <c r="D153" s="372"/>
      <c r="E153" s="372"/>
    </row>
    <row r="154" spans="1:5">
      <c r="A154" t="s">
        <v>817</v>
      </c>
      <c r="B154" s="65" t="s">
        <v>729</v>
      </c>
      <c r="C154" s="67">
        <v>5</v>
      </c>
      <c r="D154" s="67">
        <v>20</v>
      </c>
      <c r="E154" s="67">
        <v>50</v>
      </c>
    </row>
    <row r="155" spans="1:5">
      <c r="A155" t="s">
        <v>818</v>
      </c>
      <c r="B155" s="60" t="s">
        <v>729</v>
      </c>
      <c r="C155" s="62">
        <v>633</v>
      </c>
      <c r="D155" s="62">
        <v>565</v>
      </c>
      <c r="E155" s="62">
        <v>527</v>
      </c>
    </row>
    <row r="156" spans="1:5">
      <c r="A156" t="s">
        <v>819</v>
      </c>
      <c r="B156" s="60" t="s">
        <v>729</v>
      </c>
      <c r="C156" s="62">
        <v>677</v>
      </c>
      <c r="D156" s="62">
        <v>605</v>
      </c>
      <c r="E156" s="62">
        <v>565</v>
      </c>
    </row>
    <row r="157" spans="1:5">
      <c r="A157" t="s">
        <v>820</v>
      </c>
      <c r="B157" s="60" t="s">
        <v>729</v>
      </c>
      <c r="C157" s="62">
        <v>742</v>
      </c>
      <c r="D157" s="62">
        <v>665</v>
      </c>
      <c r="E157" s="62">
        <v>622</v>
      </c>
    </row>
    <row r="158" spans="1:5">
      <c r="C158" s="62"/>
      <c r="D158" s="62"/>
      <c r="E158" s="62"/>
    </row>
    <row r="159" spans="1:5">
      <c r="A159" t="s">
        <v>821</v>
      </c>
      <c r="B159" s="64" t="s">
        <v>349</v>
      </c>
      <c r="C159" s="67">
        <v>1</v>
      </c>
      <c r="D159" s="67">
        <v>5</v>
      </c>
      <c r="E159" s="67">
        <v>10</v>
      </c>
    </row>
    <row r="160" spans="1:5">
      <c r="A160" t="s">
        <v>822</v>
      </c>
      <c r="B160" s="58" t="s">
        <v>349</v>
      </c>
      <c r="C160">
        <v>137</v>
      </c>
      <c r="D160">
        <v>125</v>
      </c>
      <c r="E160">
        <v>120</v>
      </c>
    </row>
    <row r="161" spans="1:5">
      <c r="A161" t="s">
        <v>823</v>
      </c>
      <c r="B161" s="58" t="s">
        <v>349</v>
      </c>
      <c r="C161">
        <v>435</v>
      </c>
      <c r="D161">
        <v>398</v>
      </c>
      <c r="E161">
        <v>383</v>
      </c>
    </row>
    <row r="163" spans="1:5">
      <c r="A163" t="s">
        <v>824</v>
      </c>
      <c r="C163" s="62"/>
      <c r="D163" s="62"/>
      <c r="E163" s="62"/>
    </row>
    <row r="164" spans="1:5">
      <c r="A164" t="s">
        <v>825</v>
      </c>
      <c r="B164" s="58" t="s">
        <v>349</v>
      </c>
      <c r="C164" s="69">
        <v>827</v>
      </c>
      <c r="D164" s="69">
        <v>738</v>
      </c>
      <c r="E164" s="69">
        <v>705</v>
      </c>
    </row>
    <row r="165" spans="1:5">
      <c r="A165" t="s">
        <v>826</v>
      </c>
      <c r="B165" s="58" t="s">
        <v>349</v>
      </c>
      <c r="C165" s="69">
        <v>804</v>
      </c>
      <c r="D165" s="69">
        <v>717</v>
      </c>
      <c r="E165" s="69">
        <v>685</v>
      </c>
    </row>
    <row r="166" spans="1:5">
      <c r="A166" t="s">
        <v>827</v>
      </c>
      <c r="B166" s="58" t="s">
        <v>349</v>
      </c>
      <c r="C166" s="69">
        <v>898</v>
      </c>
      <c r="D166" s="69">
        <v>802</v>
      </c>
      <c r="E166" s="69">
        <v>768</v>
      </c>
    </row>
    <row r="167" spans="1:5">
      <c r="B167" s="58"/>
      <c r="C167" s="69"/>
      <c r="D167" s="69"/>
      <c r="E167" s="69"/>
    </row>
    <row r="168" spans="1:5">
      <c r="A168" s="372" t="s">
        <v>828</v>
      </c>
      <c r="B168" s="372"/>
      <c r="C168" s="372"/>
      <c r="D168" s="372"/>
      <c r="E168" s="372"/>
    </row>
    <row r="169" spans="1:5">
      <c r="A169" t="s">
        <v>829</v>
      </c>
      <c r="B169" s="65" t="s">
        <v>729</v>
      </c>
      <c r="C169" s="67">
        <v>2</v>
      </c>
      <c r="D169" s="67">
        <v>10</v>
      </c>
      <c r="E169" s="67">
        <v>20</v>
      </c>
    </row>
    <row r="170" spans="1:5">
      <c r="A170" t="s">
        <v>830</v>
      </c>
      <c r="B170" s="60" t="s">
        <v>729</v>
      </c>
      <c r="C170" s="62">
        <v>219</v>
      </c>
      <c r="D170" s="62">
        <v>190</v>
      </c>
      <c r="E170" s="62">
        <v>180</v>
      </c>
    </row>
    <row r="171" spans="1:5">
      <c r="A171" t="s">
        <v>831</v>
      </c>
      <c r="B171" s="60" t="s">
        <v>729</v>
      </c>
      <c r="C171" s="62">
        <v>289</v>
      </c>
      <c r="D171" s="62">
        <v>255</v>
      </c>
      <c r="E171" s="62">
        <v>242</v>
      </c>
    </row>
    <row r="172" spans="1:5">
      <c r="B172" s="60"/>
      <c r="C172" s="62"/>
      <c r="D172" s="62"/>
      <c r="E172" s="62"/>
    </row>
    <row r="173" spans="1:5">
      <c r="A173" t="s">
        <v>832</v>
      </c>
      <c r="B173" s="64" t="s">
        <v>349</v>
      </c>
      <c r="C173" s="67">
        <v>1</v>
      </c>
      <c r="D173" s="67">
        <v>5</v>
      </c>
      <c r="E173" s="67">
        <v>10</v>
      </c>
    </row>
    <row r="174" spans="1:5">
      <c r="A174" t="s">
        <v>833</v>
      </c>
      <c r="B174" s="58" t="s">
        <v>349</v>
      </c>
      <c r="C174">
        <v>137</v>
      </c>
      <c r="D174">
        <v>119</v>
      </c>
      <c r="E174">
        <v>113</v>
      </c>
    </row>
    <row r="175" spans="1:5">
      <c r="A175" t="s">
        <v>834</v>
      </c>
      <c r="B175" s="58" t="s">
        <v>349</v>
      </c>
      <c r="C175">
        <v>148</v>
      </c>
      <c r="D175">
        <v>128</v>
      </c>
      <c r="E175">
        <v>120</v>
      </c>
    </row>
    <row r="177" spans="1:5">
      <c r="A177" t="s">
        <v>835</v>
      </c>
      <c r="B177" s="64" t="s">
        <v>349</v>
      </c>
      <c r="C177" s="67">
        <v>1</v>
      </c>
      <c r="D177" s="67">
        <v>5</v>
      </c>
      <c r="E177" s="67">
        <v>10</v>
      </c>
    </row>
    <row r="178" spans="1:5">
      <c r="A178" t="s">
        <v>836</v>
      </c>
      <c r="B178" s="58" t="s">
        <v>349</v>
      </c>
      <c r="C178" s="62">
        <v>585</v>
      </c>
      <c r="D178" s="62">
        <v>511</v>
      </c>
      <c r="E178" s="62">
        <v>484</v>
      </c>
    </row>
    <row r="179" spans="1:5">
      <c r="A179" t="s">
        <v>837</v>
      </c>
      <c r="B179" s="58" t="s">
        <v>349</v>
      </c>
      <c r="C179" s="62">
        <v>762</v>
      </c>
      <c r="D179" s="62">
        <v>672</v>
      </c>
      <c r="E179" s="62">
        <v>640</v>
      </c>
    </row>
    <row r="181" spans="1:5">
      <c r="A181" t="s">
        <v>838</v>
      </c>
      <c r="B181" s="64" t="s">
        <v>349</v>
      </c>
      <c r="C181" s="67">
        <v>1</v>
      </c>
      <c r="D181" s="67">
        <v>5</v>
      </c>
      <c r="E181" s="67">
        <v>10</v>
      </c>
    </row>
    <row r="182" spans="1:5">
      <c r="A182" t="s">
        <v>839</v>
      </c>
      <c r="B182" s="58" t="s">
        <v>349</v>
      </c>
      <c r="C182" s="62">
        <v>536</v>
      </c>
      <c r="D182" s="62">
        <v>482</v>
      </c>
      <c r="E182" s="62">
        <v>462</v>
      </c>
    </row>
    <row r="183" spans="1:5">
      <c r="A183" t="s">
        <v>840</v>
      </c>
      <c r="B183" s="58" t="s">
        <v>349</v>
      </c>
      <c r="C183" s="62">
        <v>667</v>
      </c>
      <c r="D183" s="62">
        <v>602</v>
      </c>
      <c r="E183" s="62">
        <v>578</v>
      </c>
    </row>
    <row r="184" spans="1:5">
      <c r="B184" s="58"/>
      <c r="C184" s="69"/>
      <c r="D184" s="69"/>
      <c r="E184" s="69"/>
    </row>
    <row r="185" spans="1:5">
      <c r="A185" s="372" t="s">
        <v>841</v>
      </c>
      <c r="B185" s="372"/>
      <c r="C185" s="372"/>
      <c r="D185" s="372"/>
      <c r="E185" s="372"/>
    </row>
    <row r="186" spans="1:5">
      <c r="A186" t="s">
        <v>829</v>
      </c>
      <c r="B186" s="65" t="s">
        <v>729</v>
      </c>
      <c r="C186" s="67">
        <v>2</v>
      </c>
      <c r="D186" s="67">
        <v>10</v>
      </c>
      <c r="E186" s="67">
        <v>20</v>
      </c>
    </row>
    <row r="187" spans="1:5">
      <c r="A187" t="s">
        <v>830</v>
      </c>
      <c r="B187" s="60" t="s">
        <v>729</v>
      </c>
      <c r="C187" s="62">
        <v>311</v>
      </c>
      <c r="D187" s="62">
        <v>275</v>
      </c>
      <c r="E187" s="62">
        <v>262</v>
      </c>
    </row>
    <row r="188" spans="1:5">
      <c r="A188" t="s">
        <v>831</v>
      </c>
      <c r="B188" s="60" t="s">
        <v>729</v>
      </c>
      <c r="C188" s="62">
        <v>386</v>
      </c>
      <c r="D188" s="62">
        <v>344</v>
      </c>
      <c r="E188" s="62">
        <v>328</v>
      </c>
    </row>
    <row r="189" spans="1:5">
      <c r="B189" s="60"/>
      <c r="C189" s="62"/>
      <c r="D189" s="62"/>
      <c r="E189" s="62"/>
    </row>
    <row r="190" spans="1:5">
      <c r="A190" t="s">
        <v>832</v>
      </c>
      <c r="B190" s="64" t="s">
        <v>349</v>
      </c>
      <c r="C190" s="67">
        <v>1</v>
      </c>
      <c r="D190" s="67">
        <v>5</v>
      </c>
      <c r="E190" s="67">
        <v>10</v>
      </c>
    </row>
    <row r="191" spans="1:5">
      <c r="A191" t="s">
        <v>833</v>
      </c>
      <c r="B191" s="58" t="s">
        <v>349</v>
      </c>
      <c r="C191">
        <v>137</v>
      </c>
      <c r="D191">
        <v>119</v>
      </c>
      <c r="E191">
        <v>113</v>
      </c>
    </row>
    <row r="192" spans="1:5">
      <c r="A192" t="s">
        <v>834</v>
      </c>
      <c r="B192" s="58" t="s">
        <v>349</v>
      </c>
      <c r="C192">
        <v>148</v>
      </c>
      <c r="D192">
        <v>128</v>
      </c>
      <c r="E192">
        <v>121</v>
      </c>
    </row>
    <row r="194" spans="1:5">
      <c r="A194" t="s">
        <v>835</v>
      </c>
      <c r="B194" s="64" t="s">
        <v>349</v>
      </c>
      <c r="C194" s="67">
        <v>1</v>
      </c>
      <c r="D194" s="67">
        <v>5</v>
      </c>
      <c r="E194" s="67">
        <v>10</v>
      </c>
    </row>
    <row r="195" spans="1:5">
      <c r="A195" t="s">
        <v>836</v>
      </c>
      <c r="B195" s="58" t="s">
        <v>349</v>
      </c>
      <c r="C195" s="62">
        <v>833</v>
      </c>
      <c r="D195" s="62">
        <v>737</v>
      </c>
      <c r="E195" s="62">
        <v>703</v>
      </c>
    </row>
    <row r="196" spans="1:5">
      <c r="A196" t="s">
        <v>837</v>
      </c>
      <c r="B196" s="58" t="s">
        <v>349</v>
      </c>
      <c r="C196" s="62">
        <v>907</v>
      </c>
      <c r="D196" s="62">
        <v>805</v>
      </c>
      <c r="E196" s="62">
        <v>768</v>
      </c>
    </row>
    <row r="198" spans="1:5">
      <c r="A198" t="s">
        <v>838</v>
      </c>
      <c r="B198" s="64" t="s">
        <v>349</v>
      </c>
      <c r="C198" s="67">
        <v>1</v>
      </c>
      <c r="D198" s="67">
        <v>5</v>
      </c>
      <c r="E198" s="67">
        <v>10</v>
      </c>
    </row>
    <row r="199" spans="1:5">
      <c r="A199" t="s">
        <v>839</v>
      </c>
      <c r="B199" s="58" t="s">
        <v>349</v>
      </c>
      <c r="C199" s="62">
        <v>842</v>
      </c>
      <c r="D199" s="62">
        <v>763</v>
      </c>
      <c r="E199" s="62">
        <v>733</v>
      </c>
    </row>
    <row r="200" spans="1:5">
      <c r="A200" t="s">
        <v>840</v>
      </c>
      <c r="B200" s="58" t="s">
        <v>349</v>
      </c>
      <c r="C200" s="62">
        <v>1010</v>
      </c>
      <c r="D200" s="62">
        <v>916</v>
      </c>
      <c r="E200" s="62">
        <v>881</v>
      </c>
    </row>
    <row r="201" spans="1:5" ht="14.25" customHeight="1">
      <c r="C201" s="62"/>
      <c r="D201" s="62"/>
      <c r="E201" s="62"/>
    </row>
    <row r="202" spans="1:5" ht="21">
      <c r="A202" s="72" t="s">
        <v>842</v>
      </c>
      <c r="B202" s="68"/>
      <c r="C202" s="68"/>
      <c r="D202" s="68"/>
      <c r="E202" s="68"/>
    </row>
    <row r="203" spans="1:5">
      <c r="C203" s="62"/>
      <c r="D203" s="62"/>
      <c r="E203" s="62"/>
    </row>
    <row r="204" spans="1:5">
      <c r="A204" s="372" t="s">
        <v>843</v>
      </c>
      <c r="B204" s="372"/>
      <c r="C204" s="372"/>
      <c r="D204" s="372"/>
      <c r="E204" s="372"/>
    </row>
    <row r="205" spans="1:5">
      <c r="B205" s="64" t="s">
        <v>785</v>
      </c>
      <c r="C205" s="67">
        <v>10</v>
      </c>
      <c r="D205" s="67">
        <v>50</v>
      </c>
      <c r="E205" s="67">
        <v>100</v>
      </c>
    </row>
    <row r="206" spans="1:5">
      <c r="A206" t="s">
        <v>844</v>
      </c>
      <c r="B206" s="60" t="s">
        <v>785</v>
      </c>
      <c r="C206" s="70">
        <v>528</v>
      </c>
      <c r="D206" s="70">
        <v>447</v>
      </c>
      <c r="E206" s="70">
        <v>419</v>
      </c>
    </row>
    <row r="207" spans="1:5">
      <c r="C207" s="62"/>
      <c r="D207" s="62"/>
      <c r="E207" s="62"/>
    </row>
    <row r="208" spans="1:5">
      <c r="A208" s="372" t="s">
        <v>845</v>
      </c>
      <c r="B208" s="372"/>
      <c r="C208" s="372"/>
      <c r="D208" s="372"/>
      <c r="E208" s="372"/>
    </row>
    <row r="209" spans="1:5">
      <c r="B209" s="65" t="s">
        <v>729</v>
      </c>
      <c r="C209" s="67">
        <v>100</v>
      </c>
      <c r="D209" s="67">
        <v>500</v>
      </c>
      <c r="E209" s="67">
        <v>1000</v>
      </c>
    </row>
    <row r="210" spans="1:5">
      <c r="A210" t="s">
        <v>846</v>
      </c>
      <c r="B210" s="60" t="s">
        <v>847</v>
      </c>
      <c r="C210" s="70">
        <v>42.4</v>
      </c>
      <c r="D210" s="70">
        <v>35.799999999999997</v>
      </c>
      <c r="E210" s="70">
        <v>33.5</v>
      </c>
    </row>
    <row r="211" spans="1:5">
      <c r="C211" s="62"/>
      <c r="D211" s="62"/>
      <c r="E211" s="62"/>
    </row>
    <row r="212" spans="1:5">
      <c r="A212" s="372" t="s">
        <v>848</v>
      </c>
      <c r="B212" s="372"/>
      <c r="C212" s="372"/>
      <c r="D212" s="372"/>
      <c r="E212" s="372"/>
    </row>
    <row r="213" spans="1:5">
      <c r="A213" t="s">
        <v>849</v>
      </c>
      <c r="B213" s="64" t="s">
        <v>785</v>
      </c>
      <c r="C213" s="67">
        <v>20</v>
      </c>
      <c r="D213" s="67">
        <v>100</v>
      </c>
      <c r="E213" s="67">
        <v>200</v>
      </c>
    </row>
    <row r="214" spans="1:5">
      <c r="A214" t="s">
        <v>850</v>
      </c>
      <c r="B214" s="60" t="s">
        <v>785</v>
      </c>
      <c r="C214" s="62">
        <v>541</v>
      </c>
      <c r="D214" s="62">
        <v>465</v>
      </c>
      <c r="E214" s="62">
        <v>439</v>
      </c>
    </row>
    <row r="215" spans="1:5">
      <c r="A215" t="s">
        <v>851</v>
      </c>
      <c r="B215" s="60" t="s">
        <v>785</v>
      </c>
      <c r="C215" s="62">
        <v>556</v>
      </c>
      <c r="D215" s="62">
        <v>479</v>
      </c>
      <c r="E215" s="62">
        <v>452</v>
      </c>
    </row>
    <row r="216" spans="1:5">
      <c r="A216" t="s">
        <v>852</v>
      </c>
      <c r="B216" s="60" t="s">
        <v>785</v>
      </c>
      <c r="C216" s="62">
        <v>409</v>
      </c>
      <c r="D216" s="62">
        <v>351</v>
      </c>
      <c r="E216" s="62">
        <v>331</v>
      </c>
    </row>
    <row r="217" spans="1:5">
      <c r="C217" s="62"/>
      <c r="D217" s="62"/>
      <c r="E217" s="62"/>
    </row>
    <row r="218" spans="1:5">
      <c r="A218" s="372" t="s">
        <v>853</v>
      </c>
      <c r="B218" s="372"/>
      <c r="C218" s="372"/>
      <c r="D218" s="372"/>
      <c r="E218" s="372"/>
    </row>
    <row r="219" spans="1:5">
      <c r="A219" t="s">
        <v>854</v>
      </c>
      <c r="B219" s="64" t="s">
        <v>785</v>
      </c>
      <c r="C219" s="67">
        <v>20</v>
      </c>
      <c r="D219" s="67">
        <v>100</v>
      </c>
      <c r="E219" s="67">
        <v>200</v>
      </c>
    </row>
    <row r="220" spans="1:5">
      <c r="A220" t="s">
        <v>855</v>
      </c>
      <c r="B220" s="60" t="s">
        <v>785</v>
      </c>
      <c r="C220" s="62">
        <v>787</v>
      </c>
      <c r="D220" s="62">
        <v>692</v>
      </c>
      <c r="E220" s="62">
        <v>658</v>
      </c>
    </row>
    <row r="221" spans="1:5">
      <c r="A221" t="s">
        <v>856</v>
      </c>
      <c r="B221" s="60" t="s">
        <v>785</v>
      </c>
      <c r="C221" s="62">
        <v>1010</v>
      </c>
      <c r="D221" s="62">
        <v>892</v>
      </c>
      <c r="E221" s="62">
        <v>848</v>
      </c>
    </row>
    <row r="222" spans="1:5">
      <c r="C222" s="62"/>
      <c r="D222" s="62"/>
      <c r="E222" s="62"/>
    </row>
    <row r="223" spans="1:5">
      <c r="A223" s="372" t="s">
        <v>857</v>
      </c>
      <c r="B223" s="372"/>
      <c r="C223" s="372"/>
      <c r="D223" s="372"/>
      <c r="E223" s="372"/>
    </row>
    <row r="224" spans="1:5">
      <c r="A224" t="s">
        <v>858</v>
      </c>
      <c r="B224" s="64" t="s">
        <v>785</v>
      </c>
      <c r="C224" s="67">
        <v>20</v>
      </c>
      <c r="D224" s="67">
        <v>100</v>
      </c>
      <c r="E224" s="67">
        <v>200</v>
      </c>
    </row>
    <row r="225" spans="1:5">
      <c r="A225" t="s">
        <v>859</v>
      </c>
      <c r="B225" s="60" t="s">
        <v>785</v>
      </c>
      <c r="C225" s="62">
        <v>53.8</v>
      </c>
      <c r="D225" s="62">
        <v>45.2</v>
      </c>
      <c r="E225" s="62">
        <v>42.3</v>
      </c>
    </row>
    <row r="226" spans="1:5">
      <c r="A226" t="s">
        <v>860</v>
      </c>
      <c r="B226" s="60" t="s">
        <v>785</v>
      </c>
      <c r="C226" s="62">
        <v>80.099999999999994</v>
      </c>
      <c r="D226" s="62">
        <v>67.3</v>
      </c>
      <c r="E226" s="62">
        <v>63</v>
      </c>
    </row>
    <row r="227" spans="1:5">
      <c r="C227" s="62"/>
      <c r="D227" s="62"/>
      <c r="E227" s="62"/>
    </row>
    <row r="228" spans="1:5">
      <c r="A228" t="s">
        <v>861</v>
      </c>
      <c r="B228" s="64"/>
      <c r="C228" s="67"/>
      <c r="D228" s="67"/>
      <c r="E228" s="67"/>
    </row>
    <row r="229" spans="1:5">
      <c r="A229" t="s">
        <v>862</v>
      </c>
      <c r="B229" s="60" t="s">
        <v>785</v>
      </c>
      <c r="C229" s="62">
        <v>27.6</v>
      </c>
      <c r="D229" s="62">
        <v>24.1</v>
      </c>
      <c r="E229" s="62">
        <v>22.8</v>
      </c>
    </row>
    <row r="230" spans="1:5">
      <c r="A230" t="s">
        <v>863</v>
      </c>
      <c r="B230" s="60" t="s">
        <v>785</v>
      </c>
      <c r="C230" s="62">
        <v>111</v>
      </c>
      <c r="D230" s="62">
        <v>96.9</v>
      </c>
      <c r="E230" s="62">
        <v>92</v>
      </c>
    </row>
    <row r="231" spans="1:5">
      <c r="C231" s="62"/>
      <c r="D231" s="62"/>
      <c r="E231" s="62"/>
    </row>
    <row r="232" spans="1:5">
      <c r="A232" t="s">
        <v>864</v>
      </c>
      <c r="B232" s="64"/>
      <c r="C232" s="67"/>
      <c r="D232" s="67"/>
      <c r="E232" s="67"/>
    </row>
    <row r="233" spans="1:5">
      <c r="A233" t="s">
        <v>865</v>
      </c>
      <c r="B233" s="60" t="s">
        <v>785</v>
      </c>
      <c r="C233" s="62">
        <v>52.7</v>
      </c>
      <c r="D233" s="62">
        <v>44.9</v>
      </c>
      <c r="E233" s="62">
        <v>42.2</v>
      </c>
    </row>
    <row r="234" spans="1:5">
      <c r="A234" t="s">
        <v>866</v>
      </c>
      <c r="B234" s="60" t="s">
        <v>785</v>
      </c>
      <c r="C234" s="62">
        <v>55.5</v>
      </c>
      <c r="D234" s="62">
        <v>47.5</v>
      </c>
      <c r="E234" s="62">
        <v>44.7</v>
      </c>
    </row>
    <row r="235" spans="1:5">
      <c r="C235" s="62"/>
      <c r="D235" s="62"/>
      <c r="E235" s="62"/>
    </row>
    <row r="236" spans="1:5">
      <c r="A236" s="372" t="s">
        <v>867</v>
      </c>
      <c r="B236" s="372"/>
      <c r="C236" s="372"/>
      <c r="D236" s="372"/>
      <c r="E236" s="372"/>
    </row>
    <row r="237" spans="1:5">
      <c r="A237" t="s">
        <v>858</v>
      </c>
      <c r="B237" s="64" t="s">
        <v>785</v>
      </c>
      <c r="C237" s="67">
        <v>20</v>
      </c>
      <c r="D237" s="67">
        <v>100</v>
      </c>
      <c r="E237" s="67">
        <v>200</v>
      </c>
    </row>
    <row r="238" spans="1:5">
      <c r="A238" t="s">
        <v>859</v>
      </c>
      <c r="B238" s="60" t="s">
        <v>785</v>
      </c>
      <c r="C238" s="62">
        <v>74.3</v>
      </c>
      <c r="D238" s="62">
        <v>62.5</v>
      </c>
      <c r="E238" s="62">
        <v>58.4</v>
      </c>
    </row>
    <row r="239" spans="1:5">
      <c r="A239" t="s">
        <v>860</v>
      </c>
      <c r="B239" s="60" t="s">
        <v>785</v>
      </c>
      <c r="C239" s="62">
        <v>106</v>
      </c>
      <c r="D239" s="62">
        <v>89.5</v>
      </c>
      <c r="E239" s="62">
        <v>83.7</v>
      </c>
    </row>
    <row r="241" spans="1:5">
      <c r="A241" t="s">
        <v>861</v>
      </c>
      <c r="B241" s="64"/>
      <c r="C241" s="67"/>
      <c r="D241" s="67"/>
      <c r="E241" s="67"/>
    </row>
    <row r="242" spans="1:5">
      <c r="A242" t="s">
        <v>862</v>
      </c>
      <c r="B242" s="60" t="s">
        <v>785</v>
      </c>
      <c r="C242" s="62">
        <v>37.9</v>
      </c>
      <c r="D242" s="62">
        <v>32.700000000000003</v>
      </c>
      <c r="E242" s="62">
        <v>30.9</v>
      </c>
    </row>
    <row r="243" spans="1:5">
      <c r="A243" t="s">
        <v>863</v>
      </c>
      <c r="B243" s="60" t="s">
        <v>785</v>
      </c>
      <c r="C243" s="62">
        <v>153</v>
      </c>
      <c r="D243" s="62">
        <v>132</v>
      </c>
      <c r="E243" s="62">
        <v>125</v>
      </c>
    </row>
    <row r="244" spans="1:5">
      <c r="C244" s="62"/>
      <c r="D244" s="62"/>
      <c r="E244" s="62"/>
    </row>
    <row r="245" spans="1:5">
      <c r="A245" t="s">
        <v>864</v>
      </c>
      <c r="B245" s="64"/>
      <c r="C245" s="67"/>
      <c r="D245" s="67"/>
      <c r="E245" s="67"/>
    </row>
    <row r="246" spans="1:5">
      <c r="A246" t="s">
        <v>865</v>
      </c>
      <c r="B246" s="60" t="s">
        <v>785</v>
      </c>
      <c r="C246" s="62">
        <v>76.8</v>
      </c>
      <c r="D246" s="62">
        <v>65.099999999999994</v>
      </c>
      <c r="E246" s="62">
        <v>61.1</v>
      </c>
    </row>
    <row r="247" spans="1:5">
      <c r="A247" t="s">
        <v>866</v>
      </c>
      <c r="B247" s="60" t="s">
        <v>785</v>
      </c>
      <c r="C247" s="62">
        <v>79.8</v>
      </c>
      <c r="D247" s="62">
        <v>67.8</v>
      </c>
      <c r="E247" s="62">
        <v>63.7</v>
      </c>
    </row>
    <row r="249" spans="1:5" ht="18.75">
      <c r="A249" s="68" t="s">
        <v>868</v>
      </c>
    </row>
    <row r="251" spans="1:5">
      <c r="A251" s="372" t="s">
        <v>869</v>
      </c>
      <c r="B251" s="372"/>
      <c r="C251" s="372"/>
      <c r="D251" s="372"/>
      <c r="E251" s="372"/>
    </row>
    <row r="252" spans="1:5">
      <c r="B252" s="83" t="s">
        <v>785</v>
      </c>
      <c r="C252" s="67">
        <v>50</v>
      </c>
      <c r="D252" s="67">
        <v>200</v>
      </c>
      <c r="E252" s="67">
        <v>500</v>
      </c>
    </row>
    <row r="253" spans="1:5">
      <c r="A253" t="s">
        <v>870</v>
      </c>
      <c r="B253" s="60" t="s">
        <v>785</v>
      </c>
      <c r="C253">
        <v>32.6</v>
      </c>
      <c r="D253">
        <v>28.2</v>
      </c>
      <c r="E253">
        <v>25.9</v>
      </c>
    </row>
    <row r="254" spans="1:5">
      <c r="B254" s="60"/>
    </row>
    <row r="255" spans="1:5">
      <c r="A255" t="s">
        <v>871</v>
      </c>
      <c r="B255" s="60"/>
    </row>
    <row r="256" spans="1:5">
      <c r="A256" t="s">
        <v>872</v>
      </c>
      <c r="B256" s="60" t="s">
        <v>785</v>
      </c>
      <c r="C256">
        <v>42</v>
      </c>
      <c r="D256">
        <v>37</v>
      </c>
      <c r="E256">
        <v>34.299999999999997</v>
      </c>
    </row>
    <row r="257" spans="1:5">
      <c r="A257" t="s">
        <v>873</v>
      </c>
      <c r="B257" s="60" t="s">
        <v>785</v>
      </c>
      <c r="C257">
        <v>25.9</v>
      </c>
      <c r="D257">
        <v>22.9</v>
      </c>
      <c r="E257">
        <v>21.4</v>
      </c>
    </row>
    <row r="258" spans="1:5">
      <c r="A258" t="s">
        <v>874</v>
      </c>
      <c r="B258" s="60" t="s">
        <v>785</v>
      </c>
      <c r="C258">
        <v>29.3</v>
      </c>
      <c r="D258">
        <v>26.1</v>
      </c>
      <c r="E258">
        <v>24.4</v>
      </c>
    </row>
    <row r="259" spans="1:5">
      <c r="A259" t="s">
        <v>875</v>
      </c>
      <c r="B259" s="60" t="s">
        <v>785</v>
      </c>
      <c r="C259">
        <v>28.4</v>
      </c>
      <c r="D259">
        <v>25.3</v>
      </c>
      <c r="E259">
        <v>23.6</v>
      </c>
    </row>
    <row r="260" spans="1:5">
      <c r="A260" t="s">
        <v>876</v>
      </c>
      <c r="B260" s="60" t="s">
        <v>785</v>
      </c>
      <c r="C260">
        <v>52.6</v>
      </c>
      <c r="D260">
        <v>46.7</v>
      </c>
      <c r="E260">
        <v>43.5</v>
      </c>
    </row>
    <row r="261" spans="1:5">
      <c r="A261" t="s">
        <v>877</v>
      </c>
      <c r="B261" s="60" t="s">
        <v>785</v>
      </c>
      <c r="C261">
        <v>77.5</v>
      </c>
      <c r="D261">
        <v>68.900000000000006</v>
      </c>
      <c r="E261">
        <v>64.3</v>
      </c>
    </row>
    <row r="262" spans="1:5">
      <c r="A262" t="s">
        <v>878</v>
      </c>
      <c r="B262" s="60" t="s">
        <v>785</v>
      </c>
      <c r="C262">
        <v>101</v>
      </c>
      <c r="D262">
        <v>89.1</v>
      </c>
      <c r="E262">
        <v>82.9</v>
      </c>
    </row>
    <row r="263" spans="1:5">
      <c r="A263" t="s">
        <v>879</v>
      </c>
      <c r="B263" s="60" t="s">
        <v>785</v>
      </c>
      <c r="C263">
        <v>90.3</v>
      </c>
      <c r="D263">
        <v>80.900000000000006</v>
      </c>
      <c r="E263">
        <v>75.8</v>
      </c>
    </row>
    <row r="264" spans="1:5">
      <c r="A264" t="s">
        <v>880</v>
      </c>
      <c r="B264" s="60" t="s">
        <v>785</v>
      </c>
      <c r="C264" s="62">
        <v>113</v>
      </c>
      <c r="D264" s="62">
        <v>101</v>
      </c>
      <c r="E264" s="62">
        <v>94.4</v>
      </c>
    </row>
    <row r="265" spans="1:5">
      <c r="A265" t="s">
        <v>881</v>
      </c>
      <c r="B265" s="60" t="s">
        <v>785</v>
      </c>
      <c r="C265">
        <v>86.9</v>
      </c>
      <c r="D265">
        <v>77.7</v>
      </c>
      <c r="E265">
        <v>72.7</v>
      </c>
    </row>
    <row r="266" spans="1:5">
      <c r="A266" t="s">
        <v>882</v>
      </c>
      <c r="B266" s="60" t="s">
        <v>785</v>
      </c>
      <c r="C266">
        <v>110</v>
      </c>
      <c r="D266">
        <v>97.9</v>
      </c>
      <c r="E266">
        <v>91.3</v>
      </c>
    </row>
    <row r="268" spans="1:5">
      <c r="A268" t="s">
        <v>883</v>
      </c>
    </row>
    <row r="269" spans="1:5">
      <c r="A269" t="s">
        <v>884</v>
      </c>
      <c r="B269" s="60" t="s">
        <v>785</v>
      </c>
      <c r="C269">
        <v>31.6</v>
      </c>
      <c r="D269">
        <v>28.3</v>
      </c>
      <c r="E269">
        <v>26.4</v>
      </c>
    </row>
    <row r="270" spans="1:5">
      <c r="C270" s="62"/>
      <c r="D270" s="62"/>
      <c r="E270" s="62" t="s">
        <v>43</v>
      </c>
    </row>
    <row r="271" spans="1:5">
      <c r="A271" t="s">
        <v>885</v>
      </c>
    </row>
    <row r="272" spans="1:5">
      <c r="A272" t="s">
        <v>886</v>
      </c>
      <c r="B272" s="60" t="s">
        <v>785</v>
      </c>
      <c r="C272" s="62">
        <v>37.4</v>
      </c>
      <c r="D272" s="62">
        <v>33</v>
      </c>
      <c r="E272" s="62">
        <v>30.6</v>
      </c>
    </row>
    <row r="273" spans="1:5">
      <c r="A273" t="s">
        <v>887</v>
      </c>
      <c r="B273" s="60" t="s">
        <v>785</v>
      </c>
      <c r="C273" s="62">
        <v>39.4</v>
      </c>
      <c r="D273" s="62">
        <v>34.799999999999997</v>
      </c>
      <c r="E273" s="62">
        <v>32.4</v>
      </c>
    </row>
    <row r="274" spans="1:5">
      <c r="A274" t="s">
        <v>888</v>
      </c>
      <c r="B274" s="60" t="s">
        <v>785</v>
      </c>
      <c r="C274">
        <v>43.1</v>
      </c>
      <c r="D274">
        <v>38.299999999999997</v>
      </c>
      <c r="E274">
        <v>35.700000000000003</v>
      </c>
    </row>
    <row r="275" spans="1:5">
      <c r="A275" t="s">
        <v>889</v>
      </c>
      <c r="B275" s="60" t="s">
        <v>785</v>
      </c>
      <c r="C275" s="62">
        <v>45.6</v>
      </c>
      <c r="D275" s="62">
        <v>40.6</v>
      </c>
      <c r="E275" s="62">
        <v>37.9</v>
      </c>
    </row>
    <row r="276" spans="1:5">
      <c r="A276" t="s">
        <v>890</v>
      </c>
      <c r="B276" s="60" t="s">
        <v>785</v>
      </c>
      <c r="C276" s="62">
        <v>73.3</v>
      </c>
      <c r="D276" s="62">
        <v>65.5</v>
      </c>
      <c r="E276" s="62">
        <v>61.3</v>
      </c>
    </row>
    <row r="277" spans="1:5">
      <c r="A277" t="s">
        <v>891</v>
      </c>
      <c r="B277" s="60" t="s">
        <v>785</v>
      </c>
      <c r="C277">
        <v>54.1</v>
      </c>
      <c r="D277">
        <v>48</v>
      </c>
      <c r="E277">
        <v>44.8</v>
      </c>
    </row>
    <row r="278" spans="1:5">
      <c r="B278" s="60"/>
    </row>
    <row r="279" spans="1:5">
      <c r="A279" t="s">
        <v>892</v>
      </c>
      <c r="B279" s="60"/>
    </row>
    <row r="280" spans="1:5">
      <c r="A280" t="s">
        <v>893</v>
      </c>
      <c r="B280" s="60" t="s">
        <v>785</v>
      </c>
      <c r="C280" s="62">
        <v>45.6</v>
      </c>
      <c r="D280" s="62">
        <v>40.200000000000003</v>
      </c>
      <c r="E280" s="62">
        <v>37.299999999999997</v>
      </c>
    </row>
    <row r="281" spans="1:5">
      <c r="C281" s="62"/>
      <c r="D281" s="62"/>
      <c r="E281" s="62" t="s">
        <v>43</v>
      </c>
    </row>
    <row r="282" spans="1:5" ht="18.75">
      <c r="A282" s="68" t="s">
        <v>894</v>
      </c>
      <c r="C282" s="62"/>
      <c r="D282" s="62"/>
      <c r="E282" s="62"/>
    </row>
    <row r="284" spans="1:5">
      <c r="A284" s="372" t="s">
        <v>895</v>
      </c>
      <c r="B284" s="372"/>
      <c r="C284" s="372"/>
      <c r="D284" s="372"/>
      <c r="E284" s="372"/>
    </row>
    <row r="285" spans="1:5">
      <c r="A285" t="s">
        <v>896</v>
      </c>
      <c r="B285" s="64" t="s">
        <v>785</v>
      </c>
      <c r="C285" s="67">
        <v>20</v>
      </c>
      <c r="D285" s="67">
        <v>100</v>
      </c>
      <c r="E285" s="67">
        <v>200</v>
      </c>
    </row>
    <row r="286" spans="1:5">
      <c r="A286" t="s">
        <v>897</v>
      </c>
      <c r="B286" s="60" t="s">
        <v>785</v>
      </c>
      <c r="C286" s="62">
        <v>546</v>
      </c>
      <c r="D286" s="62">
        <v>484</v>
      </c>
      <c r="E286" s="62">
        <v>462</v>
      </c>
    </row>
    <row r="287" spans="1:5">
      <c r="A287" t="s">
        <v>898</v>
      </c>
      <c r="B287" s="60" t="s">
        <v>785</v>
      </c>
      <c r="C287" s="62">
        <v>504</v>
      </c>
      <c r="D287" s="62">
        <v>449</v>
      </c>
      <c r="E287" s="62">
        <v>429</v>
      </c>
    </row>
    <row r="288" spans="1:5">
      <c r="A288" t="s">
        <v>899</v>
      </c>
      <c r="B288" s="60" t="s">
        <v>785</v>
      </c>
      <c r="C288">
        <v>468</v>
      </c>
      <c r="D288">
        <v>418</v>
      </c>
      <c r="E288">
        <v>401</v>
      </c>
    </row>
    <row r="289" spans="1:5">
      <c r="A289" t="s">
        <v>900</v>
      </c>
      <c r="B289" s="60" t="s">
        <v>785</v>
      </c>
      <c r="C289">
        <v>434</v>
      </c>
      <c r="D289">
        <v>390</v>
      </c>
      <c r="E289">
        <v>374</v>
      </c>
    </row>
    <row r="291" spans="1:5">
      <c r="A291" t="s">
        <v>901</v>
      </c>
    </row>
    <row r="292" spans="1:5">
      <c r="A292" t="s">
        <v>902</v>
      </c>
      <c r="B292" s="60" t="s">
        <v>785</v>
      </c>
      <c r="C292">
        <v>670</v>
      </c>
      <c r="D292">
        <v>591</v>
      </c>
      <c r="E292">
        <v>563</v>
      </c>
    </row>
    <row r="293" spans="1:5">
      <c r="A293" t="s">
        <v>903</v>
      </c>
      <c r="B293" s="60" t="s">
        <v>785</v>
      </c>
      <c r="C293">
        <v>607</v>
      </c>
      <c r="D293">
        <v>538</v>
      </c>
      <c r="E293">
        <v>514</v>
      </c>
    </row>
    <row r="294" spans="1:5">
      <c r="A294" t="s">
        <v>904</v>
      </c>
      <c r="B294" s="60" t="s">
        <v>785</v>
      </c>
      <c r="C294">
        <v>576</v>
      </c>
      <c r="D294">
        <v>512</v>
      </c>
      <c r="E294">
        <v>489</v>
      </c>
    </row>
    <row r="295" spans="1:5">
      <c r="A295" t="s">
        <v>905</v>
      </c>
      <c r="B295" s="60" t="s">
        <v>785</v>
      </c>
      <c r="C295">
        <v>534</v>
      </c>
      <c r="D295">
        <v>477</v>
      </c>
      <c r="E295">
        <v>457</v>
      </c>
    </row>
    <row r="297" spans="1:5" ht="21">
      <c r="A297" s="72" t="s">
        <v>906</v>
      </c>
    </row>
    <row r="299" spans="1:5">
      <c r="A299" s="372" t="s">
        <v>907</v>
      </c>
      <c r="B299" s="372"/>
      <c r="C299" s="372"/>
      <c r="D299" s="372"/>
      <c r="E299" s="372"/>
    </row>
    <row r="300" spans="1:5">
      <c r="A300" t="s">
        <v>908</v>
      </c>
      <c r="B300" s="64" t="s">
        <v>785</v>
      </c>
      <c r="C300" s="67">
        <v>20</v>
      </c>
      <c r="D300" s="67">
        <v>100</v>
      </c>
      <c r="E300" s="67">
        <v>200</v>
      </c>
    </row>
    <row r="301" spans="1:5">
      <c r="A301" t="s">
        <v>909</v>
      </c>
      <c r="B301" s="60" t="s">
        <v>785</v>
      </c>
      <c r="C301" s="62">
        <v>81.599999999999994</v>
      </c>
      <c r="D301" s="62">
        <v>69.400000000000006</v>
      </c>
      <c r="E301" s="62">
        <v>65.3</v>
      </c>
    </row>
    <row r="302" spans="1:5">
      <c r="A302" t="s">
        <v>910</v>
      </c>
      <c r="B302" s="60" t="s">
        <v>785</v>
      </c>
      <c r="C302">
        <v>107</v>
      </c>
      <c r="D302">
        <v>91.2</v>
      </c>
      <c r="E302">
        <v>85.7</v>
      </c>
    </row>
    <row r="304" spans="1:5">
      <c r="A304" s="372" t="s">
        <v>911</v>
      </c>
      <c r="B304" s="372"/>
      <c r="C304" s="372"/>
      <c r="D304" s="372"/>
      <c r="E304" s="372"/>
    </row>
    <row r="305" spans="1:5">
      <c r="B305" s="64" t="s">
        <v>729</v>
      </c>
      <c r="C305" s="67">
        <v>50</v>
      </c>
      <c r="D305" s="67">
        <v>200</v>
      </c>
      <c r="E305" s="67">
        <v>500</v>
      </c>
    </row>
    <row r="306" spans="1:5">
      <c r="A306" t="s">
        <v>912</v>
      </c>
      <c r="B306" s="60" t="s">
        <v>729</v>
      </c>
      <c r="C306" s="62">
        <v>12.5</v>
      </c>
      <c r="D306" s="62">
        <v>10.8</v>
      </c>
      <c r="E306" s="62">
        <v>9.9</v>
      </c>
    </row>
    <row r="307" spans="1:5">
      <c r="A307" t="s">
        <v>913</v>
      </c>
      <c r="B307" s="60" t="s">
        <v>729</v>
      </c>
      <c r="C307">
        <v>13.7</v>
      </c>
      <c r="D307">
        <v>11.8</v>
      </c>
      <c r="E307">
        <v>10.8</v>
      </c>
    </row>
    <row r="309" spans="1:5">
      <c r="A309" s="372" t="s">
        <v>914</v>
      </c>
      <c r="B309" s="372"/>
      <c r="C309" s="372"/>
      <c r="D309" s="372"/>
      <c r="E309" s="372"/>
    </row>
    <row r="310" spans="1:5">
      <c r="B310" s="64" t="s">
        <v>785</v>
      </c>
      <c r="C310" s="67">
        <v>20</v>
      </c>
      <c r="D310" s="67">
        <v>100</v>
      </c>
      <c r="E310" s="67">
        <v>200</v>
      </c>
    </row>
    <row r="311" spans="1:5">
      <c r="A311" t="s">
        <v>915</v>
      </c>
      <c r="B311" s="60" t="s">
        <v>785</v>
      </c>
      <c r="C311" s="62">
        <v>53.4</v>
      </c>
      <c r="D311" s="62">
        <v>44.8</v>
      </c>
      <c r="E311" s="62">
        <v>41.9</v>
      </c>
    </row>
    <row r="313" spans="1:5">
      <c r="A313" s="372" t="s">
        <v>916</v>
      </c>
      <c r="B313" s="372"/>
      <c r="C313" s="372"/>
      <c r="D313" s="372"/>
      <c r="E313" s="372"/>
    </row>
    <row r="314" spans="1:5">
      <c r="A314" t="s">
        <v>917</v>
      </c>
      <c r="B314" s="64" t="s">
        <v>785</v>
      </c>
      <c r="C314" s="67">
        <v>20</v>
      </c>
      <c r="D314" s="67">
        <v>100</v>
      </c>
      <c r="E314" s="67">
        <v>200</v>
      </c>
    </row>
    <row r="315" spans="1:5">
      <c r="A315" t="s">
        <v>918</v>
      </c>
      <c r="B315" s="60" t="s">
        <v>785</v>
      </c>
      <c r="C315" s="62">
        <v>96.5</v>
      </c>
      <c r="D315" s="62">
        <v>81</v>
      </c>
      <c r="E315" s="62">
        <v>75.8</v>
      </c>
    </row>
    <row r="317" spans="1:5">
      <c r="A317" s="372" t="s">
        <v>919</v>
      </c>
      <c r="B317" s="372"/>
      <c r="C317" s="372"/>
      <c r="D317" s="372"/>
      <c r="E317" s="372"/>
    </row>
    <row r="318" spans="1:5">
      <c r="A318" t="s">
        <v>920</v>
      </c>
      <c r="B318" s="64" t="s">
        <v>785</v>
      </c>
      <c r="C318" s="67">
        <v>20</v>
      </c>
      <c r="D318" s="67">
        <v>100</v>
      </c>
      <c r="E318" s="67">
        <v>200</v>
      </c>
    </row>
    <row r="319" spans="1:5">
      <c r="A319" t="s">
        <v>921</v>
      </c>
      <c r="B319" s="60" t="s">
        <v>785</v>
      </c>
      <c r="C319">
        <v>1360</v>
      </c>
      <c r="D319" s="62">
        <v>1230</v>
      </c>
      <c r="E319" s="62">
        <v>1180</v>
      </c>
    </row>
    <row r="320" spans="1:5">
      <c r="A320" t="s">
        <v>922</v>
      </c>
      <c r="B320" s="60" t="s">
        <v>785</v>
      </c>
      <c r="C320">
        <v>660</v>
      </c>
      <c r="D320">
        <v>591</v>
      </c>
      <c r="E320">
        <v>566</v>
      </c>
    </row>
    <row r="321" spans="1:5">
      <c r="A321" t="s">
        <v>923</v>
      </c>
      <c r="B321" s="60" t="s">
        <v>785</v>
      </c>
      <c r="C321">
        <v>1180</v>
      </c>
      <c r="D321">
        <v>1070</v>
      </c>
      <c r="E321">
        <v>1030</v>
      </c>
    </row>
    <row r="322" spans="1:5">
      <c r="A322" t="s">
        <v>924</v>
      </c>
      <c r="B322" s="60" t="s">
        <v>785</v>
      </c>
      <c r="C322" s="62">
        <v>866</v>
      </c>
      <c r="D322">
        <v>781</v>
      </c>
      <c r="E322">
        <v>749</v>
      </c>
    </row>
    <row r="323" spans="1:5">
      <c r="A323" t="s">
        <v>925</v>
      </c>
      <c r="B323" s="60" t="s">
        <v>785</v>
      </c>
      <c r="C323">
        <v>381</v>
      </c>
      <c r="D323">
        <v>338</v>
      </c>
      <c r="E323">
        <v>323</v>
      </c>
    </row>
    <row r="324" spans="1:5">
      <c r="A324" t="s">
        <v>926</v>
      </c>
      <c r="B324" s="60" t="s">
        <v>785</v>
      </c>
      <c r="C324">
        <v>539</v>
      </c>
      <c r="D324">
        <v>483</v>
      </c>
      <c r="E324">
        <v>463</v>
      </c>
    </row>
    <row r="325" spans="1:5">
      <c r="A325" t="s">
        <v>927</v>
      </c>
      <c r="B325" s="60" t="s">
        <v>785</v>
      </c>
      <c r="C325">
        <v>341</v>
      </c>
      <c r="D325">
        <v>301</v>
      </c>
      <c r="E325">
        <v>287</v>
      </c>
    </row>
    <row r="326" spans="1:5">
      <c r="A326" t="s">
        <v>928</v>
      </c>
      <c r="B326" s="60" t="s">
        <v>785</v>
      </c>
      <c r="C326">
        <v>558</v>
      </c>
      <c r="D326">
        <v>501</v>
      </c>
      <c r="E326">
        <v>480</v>
      </c>
    </row>
    <row r="327" spans="1:5">
      <c r="A327" t="s">
        <v>929</v>
      </c>
      <c r="B327" s="60" t="s">
        <v>785</v>
      </c>
      <c r="C327">
        <v>325</v>
      </c>
      <c r="D327">
        <v>288</v>
      </c>
      <c r="E327">
        <v>275</v>
      </c>
    </row>
    <row r="328" spans="1:5">
      <c r="A328" t="s">
        <v>930</v>
      </c>
      <c r="B328" s="60" t="s">
        <v>785</v>
      </c>
      <c r="C328">
        <v>328</v>
      </c>
      <c r="D328">
        <v>291</v>
      </c>
      <c r="E328">
        <v>278</v>
      </c>
    </row>
    <row r="330" spans="1:5">
      <c r="A330" s="372" t="s">
        <v>931</v>
      </c>
      <c r="B330" s="372"/>
      <c r="C330" s="372"/>
      <c r="D330" s="372"/>
      <c r="E330" s="372"/>
    </row>
    <row r="331" spans="1:5">
      <c r="A331" t="s">
        <v>932</v>
      </c>
      <c r="B331" s="64" t="s">
        <v>785</v>
      </c>
      <c r="C331" s="67">
        <v>20</v>
      </c>
      <c r="D331" s="67">
        <v>100</v>
      </c>
      <c r="E331" s="67">
        <v>200</v>
      </c>
    </row>
    <row r="332" spans="1:5">
      <c r="A332" t="s">
        <v>933</v>
      </c>
      <c r="B332" s="60" t="s">
        <v>785</v>
      </c>
      <c r="C332">
        <v>148</v>
      </c>
      <c r="D332">
        <v>128</v>
      </c>
      <c r="E332">
        <v>122</v>
      </c>
    </row>
    <row r="333" spans="1:5" ht="27.75">
      <c r="A333" s="71" t="s">
        <v>934</v>
      </c>
      <c r="B333" s="60" t="s">
        <v>785</v>
      </c>
      <c r="C333">
        <v>206</v>
      </c>
      <c r="D333">
        <v>180</v>
      </c>
      <c r="E333">
        <v>171</v>
      </c>
    </row>
    <row r="334" spans="1:5">
      <c r="A334" s="71" t="s">
        <v>935</v>
      </c>
      <c r="B334" s="60" t="s">
        <v>785</v>
      </c>
      <c r="C334">
        <v>155</v>
      </c>
      <c r="D334">
        <v>135</v>
      </c>
      <c r="E334">
        <v>128</v>
      </c>
    </row>
    <row r="335" spans="1:5">
      <c r="A335" t="s">
        <v>936</v>
      </c>
      <c r="B335" s="60" t="s">
        <v>785</v>
      </c>
      <c r="C335">
        <v>475</v>
      </c>
      <c r="D335">
        <v>416</v>
      </c>
      <c r="E335">
        <v>395</v>
      </c>
    </row>
    <row r="336" spans="1:5">
      <c r="A336" t="s">
        <v>937</v>
      </c>
      <c r="B336" s="60" t="s">
        <v>785</v>
      </c>
      <c r="C336">
        <v>525</v>
      </c>
      <c r="D336">
        <v>461</v>
      </c>
      <c r="E336">
        <v>439</v>
      </c>
    </row>
    <row r="337" spans="1:5">
      <c r="A337" t="s">
        <v>938</v>
      </c>
      <c r="B337" s="60" t="s">
        <v>785</v>
      </c>
      <c r="C337">
        <v>718</v>
      </c>
      <c r="D337">
        <v>630</v>
      </c>
      <c r="E337">
        <v>599</v>
      </c>
    </row>
    <row r="339" spans="1:5">
      <c r="A339" t="s">
        <v>939</v>
      </c>
    </row>
    <row r="340" spans="1:5" ht="27.75">
      <c r="A340" s="71" t="s">
        <v>940</v>
      </c>
      <c r="B340" s="60" t="s">
        <v>785</v>
      </c>
      <c r="C340">
        <v>469</v>
      </c>
      <c r="D340">
        <v>410</v>
      </c>
      <c r="E340">
        <v>389</v>
      </c>
    </row>
    <row r="341" spans="1:5">
      <c r="A341" s="71" t="s">
        <v>941</v>
      </c>
      <c r="B341" s="60" t="s">
        <v>785</v>
      </c>
      <c r="C341">
        <v>135</v>
      </c>
      <c r="D341">
        <v>117</v>
      </c>
      <c r="E341">
        <v>111</v>
      </c>
    </row>
    <row r="342" spans="1:5">
      <c r="A342" t="s">
        <v>942</v>
      </c>
      <c r="B342" s="60" t="s">
        <v>785</v>
      </c>
      <c r="C342">
        <v>212</v>
      </c>
      <c r="D342">
        <v>184</v>
      </c>
      <c r="E342">
        <v>174</v>
      </c>
    </row>
    <row r="344" spans="1:5">
      <c r="A344" s="372" t="s">
        <v>943</v>
      </c>
      <c r="B344" s="372"/>
      <c r="C344" s="372"/>
      <c r="D344" s="372"/>
      <c r="E344" s="372"/>
    </row>
    <row r="345" spans="1:5">
      <c r="A345" t="s">
        <v>944</v>
      </c>
      <c r="B345" s="64" t="s">
        <v>785</v>
      </c>
      <c r="C345" s="67">
        <v>20</v>
      </c>
      <c r="D345" s="67">
        <v>100</v>
      </c>
      <c r="E345" s="67">
        <v>200</v>
      </c>
    </row>
    <row r="346" spans="1:5">
      <c r="A346" t="s">
        <v>945</v>
      </c>
      <c r="B346" s="60" t="s">
        <v>785</v>
      </c>
      <c r="C346">
        <v>415</v>
      </c>
      <c r="D346">
        <v>367</v>
      </c>
      <c r="E346">
        <v>349</v>
      </c>
    </row>
    <row r="348" spans="1:5">
      <c r="A348" t="s">
        <v>946</v>
      </c>
    </row>
    <row r="349" spans="1:5">
      <c r="A349" t="s">
        <v>947</v>
      </c>
      <c r="B349" s="60" t="s">
        <v>785</v>
      </c>
      <c r="C349">
        <v>413</v>
      </c>
      <c r="D349">
        <v>365</v>
      </c>
      <c r="E349">
        <v>348</v>
      </c>
    </row>
    <row r="350" spans="1:5">
      <c r="A350" t="s">
        <v>948</v>
      </c>
      <c r="B350" s="60" t="s">
        <v>785</v>
      </c>
      <c r="C350">
        <v>326</v>
      </c>
      <c r="D350">
        <v>286</v>
      </c>
      <c r="E350">
        <v>273</v>
      </c>
    </row>
    <row r="352" spans="1:5">
      <c r="A352" t="s">
        <v>949</v>
      </c>
    </row>
    <row r="353" spans="1:5">
      <c r="A353" t="s">
        <v>950</v>
      </c>
      <c r="B353" s="60" t="s">
        <v>785</v>
      </c>
      <c r="C353">
        <v>495</v>
      </c>
      <c r="D353">
        <v>435</v>
      </c>
      <c r="E353">
        <v>414</v>
      </c>
    </row>
    <row r="354" spans="1:5">
      <c r="A354" t="s">
        <v>951</v>
      </c>
      <c r="B354" s="60" t="s">
        <v>785</v>
      </c>
      <c r="C354">
        <v>532</v>
      </c>
      <c r="D354">
        <v>469</v>
      </c>
      <c r="E354">
        <v>446</v>
      </c>
    </row>
    <row r="356" spans="1:5">
      <c r="A356" s="372" t="s">
        <v>952</v>
      </c>
      <c r="B356" s="372"/>
      <c r="C356" s="372"/>
      <c r="D356" s="372"/>
      <c r="E356" s="372"/>
    </row>
    <row r="357" spans="1:5">
      <c r="A357" t="s">
        <v>953</v>
      </c>
      <c r="B357" s="64" t="s">
        <v>729</v>
      </c>
      <c r="C357" s="67">
        <v>20</v>
      </c>
      <c r="D357" s="67">
        <v>100</v>
      </c>
      <c r="E357" s="67">
        <v>200</v>
      </c>
    </row>
    <row r="358" spans="1:5">
      <c r="A358" t="s">
        <v>954</v>
      </c>
      <c r="B358" s="60" t="s">
        <v>729</v>
      </c>
      <c r="C358">
        <v>78.5</v>
      </c>
      <c r="D358">
        <v>67.099999999999994</v>
      </c>
      <c r="E358">
        <v>63</v>
      </c>
    </row>
    <row r="359" spans="1:5">
      <c r="A359" t="s">
        <v>955</v>
      </c>
      <c r="B359" s="60" t="s">
        <v>729</v>
      </c>
      <c r="C359">
        <v>86.6</v>
      </c>
      <c r="D359">
        <v>74.400000000000006</v>
      </c>
      <c r="E359">
        <v>70.2</v>
      </c>
    </row>
    <row r="360" spans="1:5">
      <c r="A360" t="s">
        <v>956</v>
      </c>
      <c r="B360" s="60" t="s">
        <v>729</v>
      </c>
      <c r="C360">
        <v>82.2</v>
      </c>
      <c r="D360">
        <v>70.400000000000006</v>
      </c>
      <c r="E360">
        <v>66.3</v>
      </c>
    </row>
    <row r="361" spans="1:5">
      <c r="A361" t="s">
        <v>957</v>
      </c>
      <c r="B361" s="60" t="s">
        <v>729</v>
      </c>
      <c r="C361">
        <v>82.3</v>
      </c>
      <c r="D361">
        <v>70.599999999999994</v>
      </c>
      <c r="E361">
        <v>66.599999999999994</v>
      </c>
    </row>
    <row r="362" spans="1:5">
      <c r="A362" t="s">
        <v>958</v>
      </c>
      <c r="B362" s="60" t="s">
        <v>729</v>
      </c>
      <c r="C362">
        <v>82.2</v>
      </c>
      <c r="D362">
        <v>70.400000000000006</v>
      </c>
      <c r="E362">
        <v>66.3</v>
      </c>
    </row>
    <row r="363" spans="1:5">
      <c r="A363" t="s">
        <v>959</v>
      </c>
      <c r="B363" s="60" t="s">
        <v>729</v>
      </c>
      <c r="C363">
        <v>100</v>
      </c>
      <c r="D363">
        <v>85.9</v>
      </c>
      <c r="E363">
        <v>81</v>
      </c>
    </row>
    <row r="364" spans="1:5">
      <c r="A364" t="s">
        <v>960</v>
      </c>
      <c r="B364" s="60" t="s">
        <v>729</v>
      </c>
      <c r="C364">
        <v>130</v>
      </c>
      <c r="D364">
        <v>113</v>
      </c>
      <c r="E364">
        <v>107</v>
      </c>
    </row>
    <row r="366" spans="1:5">
      <c r="A366" t="s">
        <v>953</v>
      </c>
      <c r="B366" s="64" t="s">
        <v>729</v>
      </c>
      <c r="C366" s="67">
        <v>20</v>
      </c>
      <c r="D366" s="67">
        <v>100</v>
      </c>
      <c r="E366" s="67">
        <v>200</v>
      </c>
    </row>
    <row r="367" spans="1:5">
      <c r="A367" t="s">
        <v>961</v>
      </c>
      <c r="B367" s="60" t="s">
        <v>729</v>
      </c>
      <c r="C367">
        <v>85.6</v>
      </c>
      <c r="D367">
        <v>73</v>
      </c>
      <c r="E367">
        <v>68.599999999999994</v>
      </c>
    </row>
    <row r="368" spans="1:5">
      <c r="A368" t="s">
        <v>962</v>
      </c>
      <c r="B368" s="60" t="s">
        <v>729</v>
      </c>
      <c r="C368">
        <v>93.6</v>
      </c>
      <c r="D368">
        <v>80.3</v>
      </c>
      <c r="E368">
        <v>75.7</v>
      </c>
    </row>
    <row r="369" spans="1:5">
      <c r="A369" t="s">
        <v>963</v>
      </c>
      <c r="B369" s="60" t="s">
        <v>729</v>
      </c>
      <c r="C369">
        <v>89.2</v>
      </c>
      <c r="D369">
        <v>76.3</v>
      </c>
      <c r="E369">
        <v>71.8</v>
      </c>
    </row>
    <row r="370" spans="1:5">
      <c r="A370" t="s">
        <v>964</v>
      </c>
      <c r="B370" s="60" t="s">
        <v>729</v>
      </c>
      <c r="C370">
        <v>89.3</v>
      </c>
      <c r="D370">
        <v>76.5</v>
      </c>
      <c r="E370">
        <v>72.099999999999994</v>
      </c>
    </row>
    <row r="371" spans="1:5">
      <c r="A371" t="s">
        <v>965</v>
      </c>
      <c r="B371" s="60" t="s">
        <v>729</v>
      </c>
      <c r="C371">
        <v>89</v>
      </c>
      <c r="D371">
        <v>76.099999999999994</v>
      </c>
      <c r="E371">
        <v>71.599999999999994</v>
      </c>
    </row>
    <row r="372" spans="1:5">
      <c r="A372" t="s">
        <v>966</v>
      </c>
      <c r="B372" s="60" t="s">
        <v>729</v>
      </c>
      <c r="C372">
        <v>107</v>
      </c>
      <c r="D372">
        <v>92.1</v>
      </c>
      <c r="E372">
        <v>86.8</v>
      </c>
    </row>
    <row r="373" spans="1:5">
      <c r="A373" t="s">
        <v>967</v>
      </c>
      <c r="B373" s="60" t="s">
        <v>729</v>
      </c>
      <c r="C373">
        <v>137</v>
      </c>
      <c r="D373">
        <v>119</v>
      </c>
      <c r="E373">
        <v>113</v>
      </c>
    </row>
    <row r="375" spans="1:5" ht="21">
      <c r="A375" s="72" t="s">
        <v>968</v>
      </c>
    </row>
    <row r="376" spans="1:5">
      <c r="A376" s="372" t="s">
        <v>969</v>
      </c>
      <c r="B376" s="372"/>
      <c r="C376" s="372"/>
      <c r="D376" s="372"/>
      <c r="E376" s="372"/>
    </row>
    <row r="377" spans="1:5">
      <c r="A377" t="s">
        <v>944</v>
      </c>
      <c r="B377" s="64" t="s">
        <v>785</v>
      </c>
      <c r="C377" s="67">
        <v>20</v>
      </c>
      <c r="D377" s="67">
        <v>100</v>
      </c>
      <c r="E377" s="67">
        <v>200</v>
      </c>
    </row>
    <row r="378" spans="1:5">
      <c r="A378" t="s">
        <v>945</v>
      </c>
      <c r="B378" s="60" t="s">
        <v>785</v>
      </c>
      <c r="C378">
        <v>415</v>
      </c>
      <c r="D378">
        <v>367</v>
      </c>
      <c r="E378">
        <v>349</v>
      </c>
    </row>
    <row r="387" spans="1:5" ht="21">
      <c r="A387" s="72" t="s">
        <v>970</v>
      </c>
    </row>
    <row r="389" spans="1:5">
      <c r="A389" s="372" t="s">
        <v>971</v>
      </c>
      <c r="B389" s="372"/>
      <c r="C389" s="372"/>
      <c r="D389" s="372"/>
      <c r="E389" s="372"/>
    </row>
    <row r="390" spans="1:5">
      <c r="A390" t="s">
        <v>972</v>
      </c>
      <c r="B390" s="64"/>
      <c r="C390" s="67"/>
      <c r="D390" s="67"/>
      <c r="E390" s="67"/>
    </row>
    <row r="391" spans="1:5">
      <c r="A391" t="s">
        <v>973</v>
      </c>
      <c r="B391" s="60" t="s">
        <v>785</v>
      </c>
      <c r="C391" s="374">
        <v>106</v>
      </c>
      <c r="D391" s="374"/>
      <c r="E391" s="374"/>
    </row>
    <row r="392" spans="1:5">
      <c r="A392" t="s">
        <v>974</v>
      </c>
      <c r="B392" s="60" t="s">
        <v>785</v>
      </c>
      <c r="C392" s="374">
        <v>1.6</v>
      </c>
      <c r="D392" s="374"/>
      <c r="E392" s="374"/>
    </row>
    <row r="393" spans="1:5">
      <c r="B393" s="60"/>
    </row>
    <row r="394" spans="1:5">
      <c r="A394" t="s">
        <v>975</v>
      </c>
      <c r="B394" s="64"/>
      <c r="C394" s="67"/>
      <c r="D394" s="67"/>
      <c r="E394" s="67"/>
    </row>
    <row r="395" spans="1:5">
      <c r="A395" t="s">
        <v>976</v>
      </c>
      <c r="B395" s="60" t="s">
        <v>785</v>
      </c>
      <c r="C395" s="374">
        <v>117</v>
      </c>
      <c r="D395" s="374"/>
      <c r="E395" s="374"/>
    </row>
    <row r="396" spans="1:5">
      <c r="A396" t="s">
        <v>977</v>
      </c>
      <c r="B396" s="60" t="s">
        <v>785</v>
      </c>
      <c r="C396" s="374">
        <v>1.8</v>
      </c>
      <c r="D396" s="374"/>
      <c r="E396" s="374"/>
    </row>
    <row r="397" spans="1:5">
      <c r="B397" s="60"/>
    </row>
    <row r="398" spans="1:5">
      <c r="A398" t="s">
        <v>978</v>
      </c>
      <c r="B398" s="64"/>
      <c r="C398" s="67"/>
      <c r="D398" s="67"/>
      <c r="E398" s="67"/>
    </row>
    <row r="399" spans="1:5">
      <c r="A399" t="s">
        <v>979</v>
      </c>
      <c r="B399" s="60" t="s">
        <v>785</v>
      </c>
      <c r="C399" s="374">
        <v>141</v>
      </c>
      <c r="D399" s="374"/>
      <c r="E399" s="374"/>
    </row>
    <row r="400" spans="1:5">
      <c r="A400" t="s">
        <v>980</v>
      </c>
      <c r="B400" s="60" t="s">
        <v>785</v>
      </c>
      <c r="C400" s="375">
        <v>2</v>
      </c>
      <c r="D400" s="375"/>
      <c r="E400" s="375"/>
    </row>
    <row r="402" spans="1:5">
      <c r="A402" t="s">
        <v>981</v>
      </c>
      <c r="B402" s="64" t="s">
        <v>982</v>
      </c>
      <c r="C402" s="67">
        <v>1</v>
      </c>
      <c r="D402" s="67">
        <v>5</v>
      </c>
      <c r="E402" s="67">
        <v>10</v>
      </c>
    </row>
    <row r="403" spans="1:5">
      <c r="A403" t="s">
        <v>983</v>
      </c>
      <c r="B403" s="60" t="s">
        <v>982</v>
      </c>
      <c r="C403" s="62">
        <v>21000</v>
      </c>
      <c r="D403" s="62">
        <v>19300</v>
      </c>
      <c r="E403" s="62">
        <v>18700</v>
      </c>
    </row>
    <row r="404" spans="1:5">
      <c r="A404" t="s">
        <v>984</v>
      </c>
      <c r="B404" s="60" t="s">
        <v>982</v>
      </c>
      <c r="C404">
        <v>293</v>
      </c>
      <c r="D404">
        <v>270</v>
      </c>
      <c r="E404">
        <v>261</v>
      </c>
    </row>
    <row r="405" spans="1:5">
      <c r="B405" s="60"/>
    </row>
    <row r="406" spans="1:5">
      <c r="A406" t="s">
        <v>985</v>
      </c>
      <c r="B406" s="64" t="s">
        <v>785</v>
      </c>
      <c r="C406" s="67">
        <v>20</v>
      </c>
      <c r="D406" s="67">
        <v>100</v>
      </c>
      <c r="E406" s="67">
        <v>200</v>
      </c>
    </row>
    <row r="407" spans="1:5">
      <c r="A407" t="s">
        <v>986</v>
      </c>
      <c r="B407" s="60" t="s">
        <v>785</v>
      </c>
      <c r="C407">
        <v>80.099999999999994</v>
      </c>
      <c r="D407">
        <v>70</v>
      </c>
      <c r="E407">
        <v>66.5</v>
      </c>
    </row>
    <row r="408" spans="1:5">
      <c r="A408" t="s">
        <v>987</v>
      </c>
      <c r="B408" s="60" t="s">
        <v>785</v>
      </c>
      <c r="C408">
        <v>319</v>
      </c>
      <c r="D408">
        <v>284</v>
      </c>
      <c r="E408">
        <v>272</v>
      </c>
    </row>
    <row r="409" spans="1:5">
      <c r="A409" t="s">
        <v>988</v>
      </c>
      <c r="B409" s="60" t="s">
        <v>785</v>
      </c>
      <c r="C409">
        <v>49.7</v>
      </c>
      <c r="D409">
        <v>42.1</v>
      </c>
      <c r="E409">
        <v>39.5</v>
      </c>
    </row>
    <row r="410" spans="1:5">
      <c r="B410" s="60"/>
    </row>
    <row r="411" spans="1:5">
      <c r="A411" t="s">
        <v>989</v>
      </c>
      <c r="B411" s="64"/>
      <c r="C411" s="67"/>
      <c r="D411" s="67"/>
      <c r="E411" s="67"/>
    </row>
    <row r="412" spans="1:5">
      <c r="A412" t="s">
        <v>990</v>
      </c>
      <c r="B412" s="60" t="s">
        <v>785</v>
      </c>
      <c r="C412" s="374">
        <v>298</v>
      </c>
      <c r="D412" s="374"/>
      <c r="E412" s="374"/>
    </row>
    <row r="413" spans="1:5">
      <c r="A413" t="s">
        <v>991</v>
      </c>
      <c r="B413" s="60" t="s">
        <v>785</v>
      </c>
      <c r="C413" s="374">
        <v>1.7</v>
      </c>
      <c r="D413" s="374"/>
      <c r="E413" s="374"/>
    </row>
    <row r="414" spans="1:5">
      <c r="B414" s="60"/>
    </row>
    <row r="415" spans="1:5">
      <c r="A415" t="s">
        <v>992</v>
      </c>
      <c r="B415" s="64"/>
      <c r="C415" s="67"/>
      <c r="D415" s="67"/>
      <c r="E415" s="67"/>
    </row>
    <row r="416" spans="1:5">
      <c r="A416" t="s">
        <v>993</v>
      </c>
      <c r="B416" s="60" t="s">
        <v>785</v>
      </c>
      <c r="C416" s="374">
        <v>392</v>
      </c>
      <c r="D416" s="374"/>
      <c r="E416" s="374"/>
    </row>
    <row r="417" spans="1:5">
      <c r="A417" t="s">
        <v>994</v>
      </c>
      <c r="B417" s="60" t="s">
        <v>785</v>
      </c>
      <c r="C417" s="374">
        <v>2.5</v>
      </c>
      <c r="D417" s="374"/>
      <c r="E417" s="374"/>
    </row>
    <row r="418" spans="1:5">
      <c r="B418" s="60"/>
    </row>
    <row r="419" spans="1:5">
      <c r="A419" t="s">
        <v>995</v>
      </c>
      <c r="B419" s="64"/>
      <c r="C419" s="67"/>
      <c r="D419" s="67"/>
      <c r="E419" s="67"/>
    </row>
    <row r="420" spans="1:5">
      <c r="A420" t="s">
        <v>996</v>
      </c>
      <c r="B420" s="60" t="s">
        <v>982</v>
      </c>
      <c r="C420" s="374">
        <v>938</v>
      </c>
      <c r="D420" s="374"/>
      <c r="E420" s="374"/>
    </row>
    <row r="421" spans="1:5">
      <c r="A421" t="s">
        <v>997</v>
      </c>
      <c r="B421" s="60" t="s">
        <v>982</v>
      </c>
      <c r="C421" s="376">
        <v>1300</v>
      </c>
      <c r="D421" s="376"/>
      <c r="E421" s="376"/>
    </row>
    <row r="422" spans="1:5">
      <c r="A422" t="s">
        <v>998</v>
      </c>
      <c r="B422" s="60" t="s">
        <v>982</v>
      </c>
      <c r="C422" s="376">
        <v>1670</v>
      </c>
      <c r="D422" s="376"/>
      <c r="E422" s="376"/>
    </row>
    <row r="423" spans="1:5">
      <c r="A423" t="s">
        <v>999</v>
      </c>
      <c r="B423" s="60" t="s">
        <v>982</v>
      </c>
      <c r="C423" s="376">
        <v>2180</v>
      </c>
      <c r="D423" s="376"/>
      <c r="E423" s="376"/>
    </row>
    <row r="424" spans="1:5">
      <c r="B424" s="60"/>
    </row>
    <row r="425" spans="1:5">
      <c r="A425" t="s">
        <v>1000</v>
      </c>
      <c r="B425" s="64"/>
      <c r="C425" s="67"/>
      <c r="D425" s="67"/>
      <c r="E425" s="67"/>
    </row>
    <row r="426" spans="1:5">
      <c r="A426" t="s">
        <v>1001</v>
      </c>
      <c r="B426" s="60" t="s">
        <v>982</v>
      </c>
      <c r="C426" s="374">
        <v>106</v>
      </c>
      <c r="D426" s="374"/>
      <c r="E426" s="374"/>
    </row>
    <row r="427" spans="1:5">
      <c r="A427" t="s">
        <v>1002</v>
      </c>
      <c r="B427" s="60" t="s">
        <v>982</v>
      </c>
      <c r="C427" s="374">
        <v>130</v>
      </c>
      <c r="D427" s="374"/>
      <c r="E427" s="374"/>
    </row>
    <row r="428" spans="1:5">
      <c r="A428" t="s">
        <v>1003</v>
      </c>
      <c r="B428" s="60" t="s">
        <v>982</v>
      </c>
      <c r="C428" s="374">
        <v>182</v>
      </c>
      <c r="D428" s="374"/>
      <c r="E428" s="374"/>
    </row>
    <row r="429" spans="1:5">
      <c r="A429" t="s">
        <v>1004</v>
      </c>
      <c r="B429" s="60" t="s">
        <v>982</v>
      </c>
      <c r="C429" s="374">
        <v>223</v>
      </c>
      <c r="D429" s="374"/>
      <c r="E429" s="374"/>
    </row>
    <row r="430" spans="1:5">
      <c r="B430" s="60"/>
    </row>
    <row r="431" spans="1:5">
      <c r="A431" t="s">
        <v>1005</v>
      </c>
      <c r="B431" s="64"/>
      <c r="C431" s="67"/>
      <c r="D431" s="67"/>
      <c r="E431" s="67"/>
    </row>
    <row r="432" spans="1:5">
      <c r="A432" t="s">
        <v>1006</v>
      </c>
      <c r="B432" s="60" t="s">
        <v>982</v>
      </c>
      <c r="C432" s="376">
        <v>1150</v>
      </c>
      <c r="D432" s="376"/>
      <c r="E432" s="376"/>
    </row>
    <row r="433" spans="1:5">
      <c r="A433" t="s">
        <v>1007</v>
      </c>
      <c r="B433" s="60" t="s">
        <v>982</v>
      </c>
      <c r="C433" s="376">
        <v>1460</v>
      </c>
      <c r="D433" s="376"/>
      <c r="E433" s="376"/>
    </row>
    <row r="434" spans="1:5">
      <c r="A434" t="s">
        <v>1008</v>
      </c>
      <c r="B434" s="60" t="s">
        <v>982</v>
      </c>
      <c r="C434" s="376">
        <v>1880</v>
      </c>
      <c r="D434" s="376"/>
      <c r="E434" s="376"/>
    </row>
    <row r="435" spans="1:5">
      <c r="A435" t="s">
        <v>1009</v>
      </c>
      <c r="B435" s="60" t="s">
        <v>982</v>
      </c>
      <c r="C435" s="376">
        <v>2400</v>
      </c>
      <c r="D435" s="376"/>
      <c r="E435" s="376"/>
    </row>
    <row r="437" spans="1:5">
      <c r="A437" t="s">
        <v>1000</v>
      </c>
      <c r="B437" s="64"/>
      <c r="C437" s="67"/>
      <c r="D437" s="67"/>
      <c r="E437" s="67"/>
    </row>
    <row r="438" spans="1:5">
      <c r="A438" t="s">
        <v>1010</v>
      </c>
      <c r="B438" s="60" t="s">
        <v>982</v>
      </c>
      <c r="C438" s="374">
        <v>118</v>
      </c>
      <c r="D438" s="374"/>
      <c r="E438" s="374"/>
    </row>
    <row r="439" spans="1:5">
      <c r="A439" t="s">
        <v>1011</v>
      </c>
      <c r="B439" s="60" t="s">
        <v>982</v>
      </c>
      <c r="C439" s="374">
        <v>141</v>
      </c>
      <c r="D439" s="374"/>
      <c r="E439" s="374"/>
    </row>
    <row r="440" spans="1:5">
      <c r="A440" t="s">
        <v>1012</v>
      </c>
      <c r="B440" s="60" t="s">
        <v>982</v>
      </c>
      <c r="C440" s="374">
        <v>194</v>
      </c>
      <c r="D440" s="374"/>
      <c r="E440" s="374"/>
    </row>
    <row r="441" spans="1:5">
      <c r="A441" t="s">
        <v>1013</v>
      </c>
      <c r="B441" s="60" t="s">
        <v>982</v>
      </c>
      <c r="C441" s="374">
        <v>247</v>
      </c>
      <c r="D441" s="374"/>
      <c r="E441" s="374"/>
    </row>
  </sheetData>
  <mergeCells count="66">
    <mergeCell ref="A12:E12"/>
    <mergeCell ref="A376:E376"/>
    <mergeCell ref="C441:E441"/>
    <mergeCell ref="C434:E434"/>
    <mergeCell ref="C435:E435"/>
    <mergeCell ref="C438:E438"/>
    <mergeCell ref="C439:E439"/>
    <mergeCell ref="C440:E440"/>
    <mergeCell ref="C433:E433"/>
    <mergeCell ref="C428:E428"/>
    <mergeCell ref="C429:E429"/>
    <mergeCell ref="C422:E422"/>
    <mergeCell ref="C423:E423"/>
    <mergeCell ref="C420:E420"/>
    <mergeCell ref="C421:E421"/>
    <mergeCell ref="C426:E426"/>
    <mergeCell ref="C427:E427"/>
    <mergeCell ref="C432:E432"/>
    <mergeCell ref="C412:E412"/>
    <mergeCell ref="C413:E413"/>
    <mergeCell ref="C416:E416"/>
    <mergeCell ref="C417:E417"/>
    <mergeCell ref="C399:E399"/>
    <mergeCell ref="C400:E400"/>
    <mergeCell ref="A389:E389"/>
    <mergeCell ref="C391:E391"/>
    <mergeCell ref="C392:E392"/>
    <mergeCell ref="C395:E395"/>
    <mergeCell ref="C396:E396"/>
    <mergeCell ref="A20:E20"/>
    <mergeCell ref="A25:E25"/>
    <mergeCell ref="A30:E30"/>
    <mergeCell ref="A35:E35"/>
    <mergeCell ref="A112:E112"/>
    <mergeCell ref="A88:E88"/>
    <mergeCell ref="A102:E102"/>
    <mergeCell ref="A66:E66"/>
    <mergeCell ref="A71:E71"/>
    <mergeCell ref="A41:E41"/>
    <mergeCell ref="A44:E44"/>
    <mergeCell ref="A49:E49"/>
    <mergeCell ref="A55:E55"/>
    <mergeCell ref="A142:E142"/>
    <mergeCell ref="A212:E212"/>
    <mergeCell ref="A218:E218"/>
    <mergeCell ref="A208:E208"/>
    <mergeCell ref="A153:E153"/>
    <mergeCell ref="A204:E204"/>
    <mergeCell ref="A168:E168"/>
    <mergeCell ref="A185:E185"/>
    <mergeCell ref="A5:E5"/>
    <mergeCell ref="A117:E117"/>
    <mergeCell ref="A356:E356"/>
    <mergeCell ref="A317:E317"/>
    <mergeCell ref="A223:E223"/>
    <mergeCell ref="A236:E236"/>
    <mergeCell ref="A304:E304"/>
    <mergeCell ref="A309:E309"/>
    <mergeCell ref="A313:E313"/>
    <mergeCell ref="A284:E284"/>
    <mergeCell ref="A344:E344"/>
    <mergeCell ref="A330:E330"/>
    <mergeCell ref="A299:E299"/>
    <mergeCell ref="A131:E131"/>
    <mergeCell ref="A251:E251"/>
    <mergeCell ref="A123:E1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D54E-38AB-4ECA-8F3B-BE50784CBDA8}">
  <dimension ref="A1:Y61"/>
  <sheetViews>
    <sheetView showGridLines="0" topLeftCell="A25" workbookViewId="0">
      <selection activeCell="D38" sqref="D38"/>
    </sheetView>
  </sheetViews>
  <sheetFormatPr defaultColWidth="8.85546875" defaultRowHeight="15"/>
  <cols>
    <col min="1" max="1" width="14.4257812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0" width="8.85546875" style="1" bestFit="1" customWidth="1"/>
    <col min="11" max="11" width="10.140625" style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 t="shared" ref="B3" si="0">B35</f>
        <v>0</v>
      </c>
      <c r="C3" s="143">
        <f>IF(C$1&gt;=$I35,IF($M35=0,0,(IF(MOD(($I35-C$1),$M35)=0,$G35,0))),0)</f>
        <v>0</v>
      </c>
      <c r="D3" s="143">
        <f t="shared" ref="D3:X3" si="1">IF(D$1&gt;=$I35,IF($M35=0,0,(IF(MOD(($I35-D$1),$M35)=0,$G35,0))),0)</f>
        <v>0</v>
      </c>
      <c r="E3" s="143">
        <f t="shared" si="1"/>
        <v>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0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0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0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0</v>
      </c>
      <c r="Y3" s="176">
        <f>SUM(C3:X3)</f>
        <v>0</v>
      </c>
    </row>
    <row r="4" spans="1:25">
      <c r="A4" s="168" t="e">
        <f t="shared" ref="A4:B19" si="2">A36</f>
        <v>#N/A</v>
      </c>
      <c r="B4" s="148">
        <f t="shared" ref="B4" si="3">B36</f>
        <v>0</v>
      </c>
      <c r="C4" s="143">
        <f t="shared" ref="C4:X9" si="4">IF(C$1&gt;=$I36,IF($M36=0,0,(IF(MOD(($I36-C$1),$M36)=0,$G36,0))),0)</f>
        <v>0</v>
      </c>
      <c r="D4" s="143">
        <f t="shared" si="4"/>
        <v>0</v>
      </c>
      <c r="E4" s="143">
        <f t="shared" si="4"/>
        <v>0</v>
      </c>
      <c r="F4" s="143">
        <f t="shared" si="4"/>
        <v>0</v>
      </c>
      <c r="G4" s="143">
        <f t="shared" si="4"/>
        <v>0</v>
      </c>
      <c r="H4" s="143">
        <f t="shared" si="4"/>
        <v>0</v>
      </c>
      <c r="I4" s="143">
        <f t="shared" si="4"/>
        <v>0</v>
      </c>
      <c r="J4" s="143">
        <f t="shared" si="4"/>
        <v>0</v>
      </c>
      <c r="K4" s="143">
        <f t="shared" si="4"/>
        <v>0</v>
      </c>
      <c r="L4" s="143">
        <f t="shared" si="4"/>
        <v>0</v>
      </c>
      <c r="M4" s="143">
        <f t="shared" si="4"/>
        <v>0</v>
      </c>
      <c r="N4" s="143">
        <f t="shared" si="4"/>
        <v>0</v>
      </c>
      <c r="O4" s="143">
        <f t="shared" si="4"/>
        <v>0</v>
      </c>
      <c r="P4" s="143">
        <f t="shared" si="4"/>
        <v>0</v>
      </c>
      <c r="Q4" s="143">
        <f t="shared" si="4"/>
        <v>0</v>
      </c>
      <c r="R4" s="143">
        <f t="shared" si="4"/>
        <v>0</v>
      </c>
      <c r="S4" s="143">
        <f t="shared" si="4"/>
        <v>0</v>
      </c>
      <c r="T4" s="143">
        <f t="shared" si="4"/>
        <v>0</v>
      </c>
      <c r="U4" s="143">
        <f t="shared" si="4"/>
        <v>0</v>
      </c>
      <c r="V4" s="143">
        <f t="shared" si="4"/>
        <v>0</v>
      </c>
      <c r="W4" s="143">
        <f t="shared" si="4"/>
        <v>0</v>
      </c>
      <c r="X4" s="143">
        <f t="shared" si="4"/>
        <v>0</v>
      </c>
      <c r="Y4" s="176">
        <f t="shared" ref="Y4:Y29" si="5">SUM(C4:X4)</f>
        <v>0</v>
      </c>
    </row>
    <row r="5" spans="1:25">
      <c r="A5" s="168" t="e">
        <f t="shared" si="2"/>
        <v>#N/A</v>
      </c>
      <c r="B5" s="148">
        <f t="shared" si="2"/>
        <v>0</v>
      </c>
      <c r="C5" s="143">
        <f t="shared" si="4"/>
        <v>0</v>
      </c>
      <c r="D5" s="143">
        <f t="shared" si="4"/>
        <v>0</v>
      </c>
      <c r="E5" s="143">
        <f t="shared" si="4"/>
        <v>0</v>
      </c>
      <c r="F5" s="143">
        <f t="shared" si="4"/>
        <v>0</v>
      </c>
      <c r="G5" s="143">
        <f t="shared" si="4"/>
        <v>0</v>
      </c>
      <c r="H5" s="143">
        <f t="shared" si="4"/>
        <v>0</v>
      </c>
      <c r="I5" s="143">
        <f t="shared" si="4"/>
        <v>0</v>
      </c>
      <c r="J5" s="143">
        <f t="shared" si="4"/>
        <v>0</v>
      </c>
      <c r="K5" s="143">
        <f t="shared" si="4"/>
        <v>0</v>
      </c>
      <c r="L5" s="143">
        <f t="shared" si="4"/>
        <v>0</v>
      </c>
      <c r="M5" s="143">
        <f t="shared" si="4"/>
        <v>0</v>
      </c>
      <c r="N5" s="143">
        <f t="shared" si="4"/>
        <v>0</v>
      </c>
      <c r="O5" s="143">
        <f t="shared" si="4"/>
        <v>0</v>
      </c>
      <c r="P5" s="143">
        <f t="shared" si="4"/>
        <v>0</v>
      </c>
      <c r="Q5" s="143">
        <f t="shared" si="4"/>
        <v>0</v>
      </c>
      <c r="R5" s="143">
        <f t="shared" si="4"/>
        <v>0</v>
      </c>
      <c r="S5" s="143">
        <f t="shared" si="4"/>
        <v>0</v>
      </c>
      <c r="T5" s="143">
        <f t="shared" si="4"/>
        <v>0</v>
      </c>
      <c r="U5" s="143">
        <f t="shared" si="4"/>
        <v>0</v>
      </c>
      <c r="V5" s="143">
        <f t="shared" si="4"/>
        <v>0</v>
      </c>
      <c r="W5" s="143">
        <f t="shared" si="4"/>
        <v>0</v>
      </c>
      <c r="X5" s="143">
        <f t="shared" si="4"/>
        <v>0</v>
      </c>
      <c r="Y5" s="176">
        <f t="shared" si="5"/>
        <v>0</v>
      </c>
    </row>
    <row r="6" spans="1:25">
      <c r="A6" s="168" t="e">
        <f t="shared" si="2"/>
        <v>#N/A</v>
      </c>
      <c r="B6" s="148">
        <f t="shared" si="2"/>
        <v>0</v>
      </c>
      <c r="C6" s="143">
        <f t="shared" si="4"/>
        <v>0</v>
      </c>
      <c r="D6" s="143">
        <f t="shared" si="4"/>
        <v>0</v>
      </c>
      <c r="E6" s="143">
        <f t="shared" si="4"/>
        <v>0</v>
      </c>
      <c r="F6" s="143">
        <f t="shared" si="4"/>
        <v>0</v>
      </c>
      <c r="G6" s="143">
        <f t="shared" si="4"/>
        <v>0</v>
      </c>
      <c r="H6" s="143">
        <f t="shared" si="4"/>
        <v>0</v>
      </c>
      <c r="I6" s="143">
        <f t="shared" si="4"/>
        <v>0</v>
      </c>
      <c r="J6" s="143">
        <f t="shared" si="4"/>
        <v>0</v>
      </c>
      <c r="K6" s="143">
        <f t="shared" si="4"/>
        <v>0</v>
      </c>
      <c r="L6" s="143">
        <f t="shared" si="4"/>
        <v>0</v>
      </c>
      <c r="M6" s="143">
        <f t="shared" si="4"/>
        <v>0</v>
      </c>
      <c r="N6" s="143">
        <f t="shared" si="4"/>
        <v>0</v>
      </c>
      <c r="O6" s="143">
        <f t="shared" si="4"/>
        <v>0</v>
      </c>
      <c r="P6" s="143">
        <f t="shared" si="4"/>
        <v>0</v>
      </c>
      <c r="Q6" s="143">
        <f t="shared" si="4"/>
        <v>0</v>
      </c>
      <c r="R6" s="143">
        <f t="shared" si="4"/>
        <v>0</v>
      </c>
      <c r="S6" s="143">
        <f t="shared" si="4"/>
        <v>0</v>
      </c>
      <c r="T6" s="143">
        <f t="shared" si="4"/>
        <v>0</v>
      </c>
      <c r="U6" s="143">
        <f t="shared" si="4"/>
        <v>0</v>
      </c>
      <c r="V6" s="143">
        <f t="shared" si="4"/>
        <v>0</v>
      </c>
      <c r="W6" s="143">
        <f t="shared" si="4"/>
        <v>0</v>
      </c>
      <c r="X6" s="143">
        <f t="shared" si="4"/>
        <v>0</v>
      </c>
      <c r="Y6" s="176">
        <f t="shared" si="5"/>
        <v>0</v>
      </c>
    </row>
    <row r="7" spans="1:25">
      <c r="A7" s="168" t="e">
        <f t="shared" si="2"/>
        <v>#N/A</v>
      </c>
      <c r="B7" s="148">
        <f t="shared" si="2"/>
        <v>0</v>
      </c>
      <c r="C7" s="143">
        <f t="shared" si="4"/>
        <v>0</v>
      </c>
      <c r="D7" s="143">
        <f t="shared" si="4"/>
        <v>0</v>
      </c>
      <c r="E7" s="143">
        <f t="shared" si="4"/>
        <v>0</v>
      </c>
      <c r="F7" s="143">
        <f t="shared" si="4"/>
        <v>0</v>
      </c>
      <c r="G7" s="143">
        <f t="shared" si="4"/>
        <v>0</v>
      </c>
      <c r="H7" s="143">
        <f t="shared" si="4"/>
        <v>0</v>
      </c>
      <c r="I7" s="143">
        <f t="shared" si="4"/>
        <v>0</v>
      </c>
      <c r="J7" s="143">
        <f t="shared" si="4"/>
        <v>0</v>
      </c>
      <c r="K7" s="143">
        <f t="shared" si="4"/>
        <v>0</v>
      </c>
      <c r="L7" s="143">
        <f t="shared" si="4"/>
        <v>0</v>
      </c>
      <c r="M7" s="143">
        <f t="shared" si="4"/>
        <v>0</v>
      </c>
      <c r="N7" s="143">
        <f t="shared" si="4"/>
        <v>0</v>
      </c>
      <c r="O7" s="143">
        <f t="shared" si="4"/>
        <v>0</v>
      </c>
      <c r="P7" s="143">
        <f t="shared" si="4"/>
        <v>0</v>
      </c>
      <c r="Q7" s="143">
        <f t="shared" si="4"/>
        <v>0</v>
      </c>
      <c r="R7" s="143">
        <f t="shared" si="4"/>
        <v>0</v>
      </c>
      <c r="S7" s="143">
        <f t="shared" si="4"/>
        <v>0</v>
      </c>
      <c r="T7" s="143">
        <f t="shared" si="4"/>
        <v>0</v>
      </c>
      <c r="U7" s="143">
        <f t="shared" si="4"/>
        <v>0</v>
      </c>
      <c r="V7" s="143">
        <f t="shared" si="4"/>
        <v>0</v>
      </c>
      <c r="W7" s="143">
        <f t="shared" si="4"/>
        <v>0</v>
      </c>
      <c r="X7" s="143">
        <f t="shared" si="4"/>
        <v>0</v>
      </c>
      <c r="Y7" s="176">
        <f t="shared" si="5"/>
        <v>0</v>
      </c>
    </row>
    <row r="8" spans="1:25">
      <c r="A8" s="168" t="e">
        <f t="shared" si="2"/>
        <v>#N/A</v>
      </c>
      <c r="B8" s="148">
        <f t="shared" si="2"/>
        <v>0</v>
      </c>
      <c r="C8" s="143">
        <f t="shared" si="4"/>
        <v>0</v>
      </c>
      <c r="D8" s="143">
        <f t="shared" si="4"/>
        <v>0</v>
      </c>
      <c r="E8" s="143">
        <f t="shared" si="4"/>
        <v>0</v>
      </c>
      <c r="F8" s="143">
        <f t="shared" si="4"/>
        <v>0</v>
      </c>
      <c r="G8" s="143">
        <f t="shared" si="4"/>
        <v>0</v>
      </c>
      <c r="H8" s="143">
        <f t="shared" si="4"/>
        <v>0</v>
      </c>
      <c r="I8" s="143">
        <f t="shared" si="4"/>
        <v>0</v>
      </c>
      <c r="J8" s="143">
        <f t="shared" si="4"/>
        <v>0</v>
      </c>
      <c r="K8" s="143">
        <f t="shared" si="4"/>
        <v>0</v>
      </c>
      <c r="L8" s="143">
        <f t="shared" si="4"/>
        <v>0</v>
      </c>
      <c r="M8" s="143">
        <f t="shared" si="4"/>
        <v>0</v>
      </c>
      <c r="N8" s="143">
        <f t="shared" si="4"/>
        <v>0</v>
      </c>
      <c r="O8" s="143">
        <f t="shared" si="4"/>
        <v>0</v>
      </c>
      <c r="P8" s="143">
        <f t="shared" si="4"/>
        <v>0</v>
      </c>
      <c r="Q8" s="143">
        <f t="shared" si="4"/>
        <v>0</v>
      </c>
      <c r="R8" s="143">
        <f t="shared" si="4"/>
        <v>0</v>
      </c>
      <c r="S8" s="143">
        <f t="shared" si="4"/>
        <v>0</v>
      </c>
      <c r="T8" s="143">
        <f t="shared" si="4"/>
        <v>0</v>
      </c>
      <c r="U8" s="143">
        <f t="shared" si="4"/>
        <v>0</v>
      </c>
      <c r="V8" s="143">
        <f t="shared" si="4"/>
        <v>0</v>
      </c>
      <c r="W8" s="143">
        <f t="shared" si="4"/>
        <v>0</v>
      </c>
      <c r="X8" s="143">
        <f t="shared" si="4"/>
        <v>0</v>
      </c>
      <c r="Y8" s="176">
        <f t="shared" si="5"/>
        <v>0</v>
      </c>
    </row>
    <row r="9" spans="1:25">
      <c r="A9" s="168" t="e">
        <f t="shared" si="2"/>
        <v>#N/A</v>
      </c>
      <c r="B9" s="148">
        <f t="shared" si="2"/>
        <v>0</v>
      </c>
      <c r="C9" s="143">
        <f t="shared" si="4"/>
        <v>0</v>
      </c>
      <c r="D9" s="143">
        <f t="shared" si="4"/>
        <v>0</v>
      </c>
      <c r="E9" s="143">
        <f t="shared" si="4"/>
        <v>0</v>
      </c>
      <c r="F9" s="143">
        <f t="shared" si="4"/>
        <v>0</v>
      </c>
      <c r="G9" s="143">
        <f t="shared" si="4"/>
        <v>0</v>
      </c>
      <c r="H9" s="143">
        <f t="shared" si="4"/>
        <v>0</v>
      </c>
      <c r="I9" s="143">
        <f t="shared" si="4"/>
        <v>0</v>
      </c>
      <c r="J9" s="143">
        <f t="shared" si="4"/>
        <v>0</v>
      </c>
      <c r="K9" s="143">
        <f t="shared" si="4"/>
        <v>0</v>
      </c>
      <c r="L9" s="143">
        <f t="shared" si="4"/>
        <v>0</v>
      </c>
      <c r="M9" s="143">
        <f t="shared" si="4"/>
        <v>0</v>
      </c>
      <c r="N9" s="143">
        <f t="shared" si="4"/>
        <v>0</v>
      </c>
      <c r="O9" s="143">
        <f t="shared" si="4"/>
        <v>0</v>
      </c>
      <c r="P9" s="143">
        <f t="shared" si="4"/>
        <v>0</v>
      </c>
      <c r="Q9" s="143">
        <f t="shared" si="4"/>
        <v>0</v>
      </c>
      <c r="R9" s="143">
        <f t="shared" si="4"/>
        <v>0</v>
      </c>
      <c r="S9" s="143">
        <f t="shared" si="4"/>
        <v>0</v>
      </c>
      <c r="T9" s="143">
        <f t="shared" si="4"/>
        <v>0</v>
      </c>
      <c r="U9" s="143">
        <f t="shared" si="4"/>
        <v>0</v>
      </c>
      <c r="V9" s="143">
        <f t="shared" si="4"/>
        <v>0</v>
      </c>
      <c r="W9" s="143">
        <f t="shared" si="4"/>
        <v>0</v>
      </c>
      <c r="X9" s="143">
        <f t="shared" si="4"/>
        <v>0</v>
      </c>
      <c r="Y9" s="176">
        <f t="shared" si="5"/>
        <v>0</v>
      </c>
    </row>
    <row r="10" spans="1:25">
      <c r="A10" s="169"/>
      <c r="B10" s="149" t="str">
        <f t="shared" si="2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2"/>
        <v>#N/A</v>
      </c>
      <c r="B11" s="148">
        <f t="shared" si="2"/>
        <v>0</v>
      </c>
      <c r="C11" s="143">
        <f t="shared" ref="C11:X17" si="6">IF(C$1&gt;=$I43,IF($M43=0,0,(IF(MOD(($I43-C$1),$M43)=0,$G43,0))),0)</f>
        <v>0</v>
      </c>
      <c r="D11" s="143">
        <f t="shared" si="6"/>
        <v>0</v>
      </c>
      <c r="E11" s="143">
        <f t="shared" si="6"/>
        <v>0</v>
      </c>
      <c r="F11" s="143">
        <f t="shared" si="6"/>
        <v>0</v>
      </c>
      <c r="G11" s="143">
        <f t="shared" si="6"/>
        <v>0</v>
      </c>
      <c r="H11" s="143">
        <f t="shared" si="6"/>
        <v>0</v>
      </c>
      <c r="I11" s="143">
        <f t="shared" si="6"/>
        <v>0</v>
      </c>
      <c r="J11" s="143">
        <f t="shared" si="6"/>
        <v>0</v>
      </c>
      <c r="K11" s="143">
        <f t="shared" si="6"/>
        <v>0</v>
      </c>
      <c r="L11" s="143">
        <f t="shared" si="6"/>
        <v>0</v>
      </c>
      <c r="M11" s="143">
        <f t="shared" si="6"/>
        <v>0</v>
      </c>
      <c r="N11" s="143">
        <f t="shared" si="6"/>
        <v>0</v>
      </c>
      <c r="O11" s="143">
        <f t="shared" si="6"/>
        <v>0</v>
      </c>
      <c r="P11" s="143">
        <f t="shared" si="6"/>
        <v>0</v>
      </c>
      <c r="Q11" s="143">
        <f t="shared" si="6"/>
        <v>0</v>
      </c>
      <c r="R11" s="143">
        <f t="shared" si="6"/>
        <v>0</v>
      </c>
      <c r="S11" s="143">
        <f t="shared" si="6"/>
        <v>0</v>
      </c>
      <c r="T11" s="143">
        <f t="shared" si="6"/>
        <v>0</v>
      </c>
      <c r="U11" s="143">
        <f t="shared" si="6"/>
        <v>0</v>
      </c>
      <c r="V11" s="143">
        <f t="shared" si="6"/>
        <v>0</v>
      </c>
      <c r="W11" s="143">
        <f t="shared" si="6"/>
        <v>0</v>
      </c>
      <c r="X11" s="143">
        <f t="shared" si="6"/>
        <v>0</v>
      </c>
      <c r="Y11" s="176">
        <f t="shared" si="5"/>
        <v>0</v>
      </c>
    </row>
    <row r="12" spans="1:25">
      <c r="A12" s="168" t="e">
        <f t="shared" si="2"/>
        <v>#N/A</v>
      </c>
      <c r="B12" s="148">
        <f t="shared" si="2"/>
        <v>0</v>
      </c>
      <c r="C12" s="143">
        <f t="shared" si="6"/>
        <v>0</v>
      </c>
      <c r="D12" s="143">
        <f t="shared" si="6"/>
        <v>0</v>
      </c>
      <c r="E12" s="143">
        <f t="shared" si="6"/>
        <v>0</v>
      </c>
      <c r="F12" s="143">
        <f t="shared" si="6"/>
        <v>0</v>
      </c>
      <c r="G12" s="143">
        <f t="shared" si="6"/>
        <v>0</v>
      </c>
      <c r="H12" s="143">
        <f t="shared" si="6"/>
        <v>0</v>
      </c>
      <c r="I12" s="143">
        <f t="shared" si="6"/>
        <v>0</v>
      </c>
      <c r="J12" s="143">
        <f t="shared" si="6"/>
        <v>0</v>
      </c>
      <c r="K12" s="143">
        <f t="shared" si="6"/>
        <v>0</v>
      </c>
      <c r="L12" s="143">
        <f t="shared" si="6"/>
        <v>0</v>
      </c>
      <c r="M12" s="143">
        <f t="shared" si="6"/>
        <v>0</v>
      </c>
      <c r="N12" s="143">
        <f t="shared" si="6"/>
        <v>0</v>
      </c>
      <c r="O12" s="143">
        <f t="shared" si="6"/>
        <v>0</v>
      </c>
      <c r="P12" s="143">
        <f t="shared" si="6"/>
        <v>0</v>
      </c>
      <c r="Q12" s="143">
        <f t="shared" si="6"/>
        <v>0</v>
      </c>
      <c r="R12" s="143">
        <f t="shared" si="6"/>
        <v>0</v>
      </c>
      <c r="S12" s="143">
        <f t="shared" si="6"/>
        <v>0</v>
      </c>
      <c r="T12" s="143">
        <f t="shared" si="6"/>
        <v>0</v>
      </c>
      <c r="U12" s="143">
        <f t="shared" si="6"/>
        <v>0</v>
      </c>
      <c r="V12" s="143">
        <f t="shared" si="6"/>
        <v>0</v>
      </c>
      <c r="W12" s="143">
        <f t="shared" si="6"/>
        <v>0</v>
      </c>
      <c r="X12" s="143">
        <f t="shared" si="6"/>
        <v>0</v>
      </c>
      <c r="Y12" s="176">
        <f t="shared" si="5"/>
        <v>0</v>
      </c>
    </row>
    <row r="13" spans="1:25">
      <c r="A13" s="168" t="e">
        <f t="shared" si="2"/>
        <v>#N/A</v>
      </c>
      <c r="B13" s="148">
        <f t="shared" si="2"/>
        <v>0</v>
      </c>
      <c r="C13" s="143">
        <f t="shared" si="6"/>
        <v>0</v>
      </c>
      <c r="D13" s="143">
        <f t="shared" si="6"/>
        <v>0</v>
      </c>
      <c r="E13" s="143">
        <f t="shared" si="6"/>
        <v>0</v>
      </c>
      <c r="F13" s="143">
        <f t="shared" si="6"/>
        <v>0</v>
      </c>
      <c r="G13" s="143">
        <f t="shared" si="6"/>
        <v>0</v>
      </c>
      <c r="H13" s="143">
        <f t="shared" si="6"/>
        <v>0</v>
      </c>
      <c r="I13" s="143">
        <f t="shared" si="6"/>
        <v>0</v>
      </c>
      <c r="J13" s="143">
        <f t="shared" si="6"/>
        <v>0</v>
      </c>
      <c r="K13" s="143">
        <f t="shared" si="6"/>
        <v>0</v>
      </c>
      <c r="L13" s="143">
        <f t="shared" si="6"/>
        <v>0</v>
      </c>
      <c r="M13" s="143">
        <f t="shared" si="6"/>
        <v>0</v>
      </c>
      <c r="N13" s="143">
        <f t="shared" si="6"/>
        <v>0</v>
      </c>
      <c r="O13" s="143">
        <f t="shared" si="6"/>
        <v>0</v>
      </c>
      <c r="P13" s="143">
        <f t="shared" si="6"/>
        <v>0</v>
      </c>
      <c r="Q13" s="143">
        <f t="shared" si="6"/>
        <v>0</v>
      </c>
      <c r="R13" s="143">
        <f t="shared" si="6"/>
        <v>0</v>
      </c>
      <c r="S13" s="143">
        <f t="shared" si="6"/>
        <v>0</v>
      </c>
      <c r="T13" s="143">
        <f t="shared" si="6"/>
        <v>0</v>
      </c>
      <c r="U13" s="143">
        <f t="shared" si="6"/>
        <v>0</v>
      </c>
      <c r="V13" s="143">
        <f t="shared" si="6"/>
        <v>0</v>
      </c>
      <c r="W13" s="143">
        <f t="shared" si="6"/>
        <v>0</v>
      </c>
      <c r="X13" s="143">
        <f t="shared" si="6"/>
        <v>0</v>
      </c>
      <c r="Y13" s="176">
        <f t="shared" si="5"/>
        <v>0</v>
      </c>
    </row>
    <row r="14" spans="1:25">
      <c r="A14" s="168" t="e">
        <f t="shared" si="2"/>
        <v>#N/A</v>
      </c>
      <c r="B14" s="148">
        <f t="shared" si="2"/>
        <v>0</v>
      </c>
      <c r="C14" s="143">
        <f t="shared" si="6"/>
        <v>0</v>
      </c>
      <c r="D14" s="143">
        <f t="shared" si="6"/>
        <v>0</v>
      </c>
      <c r="E14" s="143">
        <f t="shared" si="6"/>
        <v>0</v>
      </c>
      <c r="F14" s="143">
        <f t="shared" si="6"/>
        <v>0</v>
      </c>
      <c r="G14" s="143">
        <f t="shared" si="6"/>
        <v>0</v>
      </c>
      <c r="H14" s="143">
        <f t="shared" si="6"/>
        <v>0</v>
      </c>
      <c r="I14" s="143">
        <f t="shared" si="6"/>
        <v>0</v>
      </c>
      <c r="J14" s="143">
        <f t="shared" si="6"/>
        <v>0</v>
      </c>
      <c r="K14" s="143">
        <f t="shared" si="6"/>
        <v>0</v>
      </c>
      <c r="L14" s="143">
        <f t="shared" si="6"/>
        <v>0</v>
      </c>
      <c r="M14" s="143">
        <f t="shared" si="6"/>
        <v>0</v>
      </c>
      <c r="N14" s="143">
        <f t="shared" si="6"/>
        <v>0</v>
      </c>
      <c r="O14" s="143">
        <f t="shared" si="6"/>
        <v>0</v>
      </c>
      <c r="P14" s="143">
        <f t="shared" si="6"/>
        <v>0</v>
      </c>
      <c r="Q14" s="143">
        <f t="shared" si="6"/>
        <v>0</v>
      </c>
      <c r="R14" s="143">
        <f t="shared" si="6"/>
        <v>0</v>
      </c>
      <c r="S14" s="143">
        <f t="shared" si="6"/>
        <v>0</v>
      </c>
      <c r="T14" s="143">
        <f t="shared" si="6"/>
        <v>0</v>
      </c>
      <c r="U14" s="143">
        <f t="shared" si="6"/>
        <v>0</v>
      </c>
      <c r="V14" s="143">
        <f t="shared" si="6"/>
        <v>0</v>
      </c>
      <c r="W14" s="143">
        <f t="shared" si="6"/>
        <v>0</v>
      </c>
      <c r="X14" s="143">
        <f t="shared" si="6"/>
        <v>0</v>
      </c>
      <c r="Y14" s="176">
        <f t="shared" si="5"/>
        <v>0</v>
      </c>
    </row>
    <row r="15" spans="1:25">
      <c r="A15" s="168" t="e">
        <f t="shared" si="2"/>
        <v>#N/A</v>
      </c>
      <c r="B15" s="148">
        <f t="shared" si="2"/>
        <v>0</v>
      </c>
      <c r="C15" s="143">
        <f t="shared" si="6"/>
        <v>0</v>
      </c>
      <c r="D15" s="143">
        <f t="shared" si="6"/>
        <v>0</v>
      </c>
      <c r="E15" s="143">
        <f t="shared" si="6"/>
        <v>0</v>
      </c>
      <c r="F15" s="143">
        <f t="shared" si="6"/>
        <v>0</v>
      </c>
      <c r="G15" s="143">
        <f t="shared" si="6"/>
        <v>0</v>
      </c>
      <c r="H15" s="143">
        <f t="shared" si="6"/>
        <v>0</v>
      </c>
      <c r="I15" s="143">
        <f t="shared" si="6"/>
        <v>0</v>
      </c>
      <c r="J15" s="143">
        <f t="shared" si="6"/>
        <v>0</v>
      </c>
      <c r="K15" s="143">
        <f t="shared" si="6"/>
        <v>0</v>
      </c>
      <c r="L15" s="143">
        <f t="shared" si="6"/>
        <v>0</v>
      </c>
      <c r="M15" s="143">
        <f t="shared" si="6"/>
        <v>0</v>
      </c>
      <c r="N15" s="143">
        <f t="shared" si="6"/>
        <v>0</v>
      </c>
      <c r="O15" s="143">
        <f t="shared" si="6"/>
        <v>0</v>
      </c>
      <c r="P15" s="143">
        <f t="shared" si="6"/>
        <v>0</v>
      </c>
      <c r="Q15" s="143">
        <f t="shared" si="6"/>
        <v>0</v>
      </c>
      <c r="R15" s="143">
        <f t="shared" si="6"/>
        <v>0</v>
      </c>
      <c r="S15" s="143">
        <f t="shared" si="6"/>
        <v>0</v>
      </c>
      <c r="T15" s="143">
        <f t="shared" si="6"/>
        <v>0</v>
      </c>
      <c r="U15" s="143">
        <f t="shared" si="6"/>
        <v>0</v>
      </c>
      <c r="V15" s="143">
        <f t="shared" si="6"/>
        <v>0</v>
      </c>
      <c r="W15" s="143">
        <f t="shared" si="6"/>
        <v>0</v>
      </c>
      <c r="X15" s="143">
        <f t="shared" si="6"/>
        <v>0</v>
      </c>
      <c r="Y15" s="176">
        <f t="shared" si="5"/>
        <v>0</v>
      </c>
    </row>
    <row r="16" spans="1:25">
      <c r="A16" s="168" t="e">
        <f t="shared" si="2"/>
        <v>#N/A</v>
      </c>
      <c r="B16" s="148">
        <f t="shared" si="2"/>
        <v>0</v>
      </c>
      <c r="C16" s="143">
        <f t="shared" si="6"/>
        <v>0</v>
      </c>
      <c r="D16" s="143">
        <f t="shared" si="6"/>
        <v>0</v>
      </c>
      <c r="E16" s="143">
        <f t="shared" si="6"/>
        <v>0</v>
      </c>
      <c r="F16" s="143">
        <f t="shared" si="6"/>
        <v>0</v>
      </c>
      <c r="G16" s="143">
        <f t="shared" si="6"/>
        <v>0</v>
      </c>
      <c r="H16" s="143">
        <f t="shared" si="6"/>
        <v>0</v>
      </c>
      <c r="I16" s="143">
        <f t="shared" si="6"/>
        <v>0</v>
      </c>
      <c r="J16" s="143">
        <f t="shared" si="6"/>
        <v>0</v>
      </c>
      <c r="K16" s="143">
        <f t="shared" si="6"/>
        <v>0</v>
      </c>
      <c r="L16" s="143">
        <f t="shared" si="6"/>
        <v>0</v>
      </c>
      <c r="M16" s="143">
        <f t="shared" si="6"/>
        <v>0</v>
      </c>
      <c r="N16" s="143">
        <f t="shared" si="6"/>
        <v>0</v>
      </c>
      <c r="O16" s="143">
        <f t="shared" si="6"/>
        <v>0</v>
      </c>
      <c r="P16" s="143">
        <f t="shared" si="6"/>
        <v>0</v>
      </c>
      <c r="Q16" s="143">
        <f t="shared" si="6"/>
        <v>0</v>
      </c>
      <c r="R16" s="143">
        <f t="shared" si="6"/>
        <v>0</v>
      </c>
      <c r="S16" s="143">
        <f t="shared" si="6"/>
        <v>0</v>
      </c>
      <c r="T16" s="143">
        <f t="shared" si="6"/>
        <v>0</v>
      </c>
      <c r="U16" s="143">
        <f t="shared" si="6"/>
        <v>0</v>
      </c>
      <c r="V16" s="143">
        <f t="shared" si="6"/>
        <v>0</v>
      </c>
      <c r="W16" s="143">
        <f t="shared" si="6"/>
        <v>0</v>
      </c>
      <c r="X16" s="143">
        <f t="shared" si="6"/>
        <v>0</v>
      </c>
      <c r="Y16" s="176">
        <f t="shared" si="5"/>
        <v>0</v>
      </c>
    </row>
    <row r="17" spans="1:25">
      <c r="A17" s="168" t="e">
        <f t="shared" si="2"/>
        <v>#N/A</v>
      </c>
      <c r="B17" s="148">
        <f t="shared" si="2"/>
        <v>0</v>
      </c>
      <c r="C17" s="143">
        <f t="shared" si="6"/>
        <v>0</v>
      </c>
      <c r="D17" s="143">
        <f t="shared" si="6"/>
        <v>0</v>
      </c>
      <c r="E17" s="143">
        <f t="shared" si="6"/>
        <v>0</v>
      </c>
      <c r="F17" s="143">
        <f t="shared" si="6"/>
        <v>0</v>
      </c>
      <c r="G17" s="143">
        <f t="shared" si="6"/>
        <v>0</v>
      </c>
      <c r="H17" s="143">
        <f t="shared" si="6"/>
        <v>0</v>
      </c>
      <c r="I17" s="143">
        <f t="shared" si="6"/>
        <v>0</v>
      </c>
      <c r="J17" s="143">
        <f t="shared" si="6"/>
        <v>0</v>
      </c>
      <c r="K17" s="143">
        <f t="shared" si="6"/>
        <v>0</v>
      </c>
      <c r="L17" s="143">
        <f t="shared" si="6"/>
        <v>0</v>
      </c>
      <c r="M17" s="143">
        <f t="shared" si="6"/>
        <v>0</v>
      </c>
      <c r="N17" s="143">
        <f t="shared" si="6"/>
        <v>0</v>
      </c>
      <c r="O17" s="143">
        <f t="shared" si="6"/>
        <v>0</v>
      </c>
      <c r="P17" s="143">
        <f t="shared" si="6"/>
        <v>0</v>
      </c>
      <c r="Q17" s="143">
        <f t="shared" si="6"/>
        <v>0</v>
      </c>
      <c r="R17" s="143">
        <f t="shared" si="6"/>
        <v>0</v>
      </c>
      <c r="S17" s="143">
        <f t="shared" si="6"/>
        <v>0</v>
      </c>
      <c r="T17" s="143">
        <f t="shared" si="6"/>
        <v>0</v>
      </c>
      <c r="U17" s="143">
        <f t="shared" si="6"/>
        <v>0</v>
      </c>
      <c r="V17" s="143">
        <f t="shared" si="6"/>
        <v>0</v>
      </c>
      <c r="W17" s="143">
        <f t="shared" si="6"/>
        <v>0</v>
      </c>
      <c r="X17" s="143">
        <f t="shared" si="6"/>
        <v>0</v>
      </c>
      <c r="Y17" s="176">
        <f t="shared" si="5"/>
        <v>0</v>
      </c>
    </row>
    <row r="18" spans="1:25">
      <c r="A18" s="169"/>
      <c r="B18" s="149" t="str">
        <f t="shared" si="2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2"/>
        <v>#N/A</v>
      </c>
      <c r="B19" s="148">
        <f t="shared" si="2"/>
        <v>0</v>
      </c>
      <c r="C19" s="143">
        <f t="shared" ref="C19:X21" si="7">IF(C$1&gt;=$I51,IF($M51=0,0,(IF(MOD(($I51-C$1),$M51)=0,$G51,0))),0)</f>
        <v>0</v>
      </c>
      <c r="D19" s="143">
        <f t="shared" si="7"/>
        <v>0</v>
      </c>
      <c r="E19" s="143">
        <f t="shared" si="7"/>
        <v>0</v>
      </c>
      <c r="F19" s="143">
        <f t="shared" si="7"/>
        <v>0</v>
      </c>
      <c r="G19" s="143">
        <f t="shared" si="7"/>
        <v>0</v>
      </c>
      <c r="H19" s="143">
        <f t="shared" si="7"/>
        <v>0</v>
      </c>
      <c r="I19" s="143">
        <f t="shared" si="7"/>
        <v>0</v>
      </c>
      <c r="J19" s="143">
        <f t="shared" si="7"/>
        <v>0</v>
      </c>
      <c r="K19" s="143">
        <f t="shared" si="7"/>
        <v>0</v>
      </c>
      <c r="L19" s="143">
        <f t="shared" si="7"/>
        <v>0</v>
      </c>
      <c r="M19" s="143">
        <f t="shared" si="7"/>
        <v>0</v>
      </c>
      <c r="N19" s="143">
        <f t="shared" si="7"/>
        <v>0</v>
      </c>
      <c r="O19" s="143">
        <f t="shared" si="7"/>
        <v>0</v>
      </c>
      <c r="P19" s="143">
        <f t="shared" si="7"/>
        <v>0</v>
      </c>
      <c r="Q19" s="143">
        <f t="shared" si="7"/>
        <v>0</v>
      </c>
      <c r="R19" s="143">
        <f t="shared" si="7"/>
        <v>0</v>
      </c>
      <c r="S19" s="143">
        <f t="shared" si="7"/>
        <v>0</v>
      </c>
      <c r="T19" s="143">
        <f t="shared" si="7"/>
        <v>0</v>
      </c>
      <c r="U19" s="143">
        <f t="shared" si="7"/>
        <v>0</v>
      </c>
      <c r="V19" s="143">
        <f t="shared" si="7"/>
        <v>0</v>
      </c>
      <c r="W19" s="143">
        <f t="shared" si="7"/>
        <v>0</v>
      </c>
      <c r="X19" s="143">
        <f t="shared" si="7"/>
        <v>0</v>
      </c>
      <c r="Y19" s="176">
        <f t="shared" si="5"/>
        <v>0</v>
      </c>
    </row>
    <row r="20" spans="1:25">
      <c r="A20" s="168" t="e">
        <f t="shared" ref="A20:B29" si="8">A52</f>
        <v>#N/A</v>
      </c>
      <c r="B20" s="148">
        <f t="shared" si="8"/>
        <v>0</v>
      </c>
      <c r="C20" s="143">
        <f t="shared" si="7"/>
        <v>0</v>
      </c>
      <c r="D20" s="143">
        <f t="shared" si="7"/>
        <v>0</v>
      </c>
      <c r="E20" s="143">
        <f t="shared" si="7"/>
        <v>0</v>
      </c>
      <c r="F20" s="143">
        <f t="shared" si="7"/>
        <v>0</v>
      </c>
      <c r="G20" s="143">
        <f t="shared" si="7"/>
        <v>0</v>
      </c>
      <c r="H20" s="143">
        <f t="shared" si="7"/>
        <v>0</v>
      </c>
      <c r="I20" s="143">
        <f t="shared" si="7"/>
        <v>0</v>
      </c>
      <c r="J20" s="143">
        <f t="shared" si="7"/>
        <v>0</v>
      </c>
      <c r="K20" s="143">
        <f t="shared" si="7"/>
        <v>0</v>
      </c>
      <c r="L20" s="143">
        <f t="shared" si="7"/>
        <v>0</v>
      </c>
      <c r="M20" s="143">
        <f t="shared" si="7"/>
        <v>0</v>
      </c>
      <c r="N20" s="143">
        <f t="shared" si="7"/>
        <v>0</v>
      </c>
      <c r="O20" s="143">
        <f t="shared" si="7"/>
        <v>0</v>
      </c>
      <c r="P20" s="143">
        <f t="shared" si="7"/>
        <v>0</v>
      </c>
      <c r="Q20" s="143">
        <f t="shared" si="7"/>
        <v>0</v>
      </c>
      <c r="R20" s="143">
        <f t="shared" si="7"/>
        <v>0</v>
      </c>
      <c r="S20" s="143">
        <f t="shared" si="7"/>
        <v>0</v>
      </c>
      <c r="T20" s="143">
        <f t="shared" si="7"/>
        <v>0</v>
      </c>
      <c r="U20" s="143">
        <f t="shared" si="7"/>
        <v>0</v>
      </c>
      <c r="V20" s="143">
        <f t="shared" si="7"/>
        <v>0</v>
      </c>
      <c r="W20" s="143">
        <f t="shared" si="7"/>
        <v>0</v>
      </c>
      <c r="X20" s="143">
        <f t="shared" si="7"/>
        <v>0</v>
      </c>
      <c r="Y20" s="176">
        <f t="shared" si="5"/>
        <v>0</v>
      </c>
    </row>
    <row r="21" spans="1:25">
      <c r="A21" s="168" t="e">
        <f t="shared" si="8"/>
        <v>#N/A</v>
      </c>
      <c r="B21" s="148">
        <f t="shared" si="8"/>
        <v>0</v>
      </c>
      <c r="C21" s="143">
        <f t="shared" si="7"/>
        <v>0</v>
      </c>
      <c r="D21" s="143">
        <f t="shared" si="7"/>
        <v>0</v>
      </c>
      <c r="E21" s="143">
        <f t="shared" si="7"/>
        <v>0</v>
      </c>
      <c r="F21" s="143">
        <f t="shared" si="7"/>
        <v>0</v>
      </c>
      <c r="G21" s="143">
        <f t="shared" si="7"/>
        <v>0</v>
      </c>
      <c r="H21" s="143">
        <f t="shared" si="7"/>
        <v>0</v>
      </c>
      <c r="I21" s="143">
        <f t="shared" si="7"/>
        <v>0</v>
      </c>
      <c r="J21" s="143">
        <f t="shared" si="7"/>
        <v>0</v>
      </c>
      <c r="K21" s="143">
        <f t="shared" si="7"/>
        <v>0</v>
      </c>
      <c r="L21" s="143">
        <f t="shared" si="7"/>
        <v>0</v>
      </c>
      <c r="M21" s="143">
        <f t="shared" si="7"/>
        <v>0</v>
      </c>
      <c r="N21" s="143">
        <f t="shared" si="7"/>
        <v>0</v>
      </c>
      <c r="O21" s="143">
        <f t="shared" si="7"/>
        <v>0</v>
      </c>
      <c r="P21" s="143">
        <f t="shared" si="7"/>
        <v>0</v>
      </c>
      <c r="Q21" s="143">
        <f t="shared" si="7"/>
        <v>0</v>
      </c>
      <c r="R21" s="143">
        <f t="shared" si="7"/>
        <v>0</v>
      </c>
      <c r="S21" s="143">
        <f t="shared" si="7"/>
        <v>0</v>
      </c>
      <c r="T21" s="143">
        <f t="shared" si="7"/>
        <v>0</v>
      </c>
      <c r="U21" s="143">
        <f t="shared" si="7"/>
        <v>0</v>
      </c>
      <c r="V21" s="143">
        <f t="shared" si="7"/>
        <v>0</v>
      </c>
      <c r="W21" s="143">
        <f t="shared" si="7"/>
        <v>0</v>
      </c>
      <c r="X21" s="143">
        <f t="shared" si="7"/>
        <v>0</v>
      </c>
      <c r="Y21" s="176">
        <f t="shared" si="5"/>
        <v>0</v>
      </c>
    </row>
    <row r="22" spans="1:25">
      <c r="A22" s="169"/>
      <c r="B22" s="149" t="str">
        <f t="shared" si="8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8"/>
        <v>#N/A</v>
      </c>
      <c r="B23" s="148">
        <f t="shared" si="8"/>
        <v>0</v>
      </c>
      <c r="C23" s="143">
        <f t="shared" ref="C23:X25" si="9">IF(C$1&gt;=$I55,IF($M55=0,0,(IF(MOD(($I55-C$1),$M55)=0,$G55,0))),0)</f>
        <v>0</v>
      </c>
      <c r="D23" s="143">
        <f t="shared" si="9"/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5"/>
        <v>0</v>
      </c>
    </row>
    <row r="24" spans="1:25">
      <c r="A24" s="168" t="e">
        <f t="shared" si="8"/>
        <v>#N/A</v>
      </c>
      <c r="B24" s="148">
        <f t="shared" si="8"/>
        <v>0</v>
      </c>
      <c r="C24" s="143">
        <f t="shared" si="9"/>
        <v>0</v>
      </c>
      <c r="D24" s="143">
        <f t="shared" si="9"/>
        <v>0</v>
      </c>
      <c r="E24" s="143">
        <f t="shared" si="9"/>
        <v>0</v>
      </c>
      <c r="F24" s="143">
        <f t="shared" si="9"/>
        <v>0</v>
      </c>
      <c r="G24" s="143">
        <f t="shared" si="9"/>
        <v>0</v>
      </c>
      <c r="H24" s="143">
        <f t="shared" si="9"/>
        <v>0</v>
      </c>
      <c r="I24" s="143">
        <f t="shared" si="9"/>
        <v>0</v>
      </c>
      <c r="J24" s="143">
        <f t="shared" si="9"/>
        <v>0</v>
      </c>
      <c r="K24" s="143">
        <f t="shared" si="9"/>
        <v>0</v>
      </c>
      <c r="L24" s="143">
        <f t="shared" si="9"/>
        <v>0</v>
      </c>
      <c r="M24" s="143">
        <f t="shared" si="9"/>
        <v>0</v>
      </c>
      <c r="N24" s="143">
        <f t="shared" si="9"/>
        <v>0</v>
      </c>
      <c r="O24" s="143">
        <f t="shared" si="9"/>
        <v>0</v>
      </c>
      <c r="P24" s="143">
        <f t="shared" si="9"/>
        <v>0</v>
      </c>
      <c r="Q24" s="143">
        <f t="shared" si="9"/>
        <v>0</v>
      </c>
      <c r="R24" s="143">
        <f t="shared" si="9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5"/>
        <v>0</v>
      </c>
    </row>
    <row r="25" spans="1:25">
      <c r="A25" s="168" t="e">
        <f t="shared" si="8"/>
        <v>#N/A</v>
      </c>
      <c r="B25" s="148">
        <f t="shared" si="8"/>
        <v>0</v>
      </c>
      <c r="C25" s="143">
        <f t="shared" si="9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5"/>
        <v>0</v>
      </c>
    </row>
    <row r="26" spans="1:25" ht="15.75" customHeight="1">
      <c r="A26" s="169"/>
      <c r="B26" s="149" t="str">
        <f t="shared" si="8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8"/>
        <v>#N/A</v>
      </c>
      <c r="B27" s="148">
        <f t="shared" si="8"/>
        <v>0</v>
      </c>
      <c r="C27" s="143">
        <f t="shared" ref="C27:X29" si="10">IF(C$1&gt;=$I59,IF($M59=0,0,(IF(MOD(($I59-C$1),$M59)=0,$G59,0))),0)</f>
        <v>0</v>
      </c>
      <c r="D27" s="143">
        <f t="shared" si="10"/>
        <v>0</v>
      </c>
      <c r="E27" s="143">
        <f t="shared" si="10"/>
        <v>0</v>
      </c>
      <c r="F27" s="143">
        <f t="shared" si="10"/>
        <v>0</v>
      </c>
      <c r="G27" s="143">
        <f t="shared" si="10"/>
        <v>0</v>
      </c>
      <c r="H27" s="143">
        <f t="shared" si="10"/>
        <v>0</v>
      </c>
      <c r="I27" s="143">
        <f t="shared" si="10"/>
        <v>0</v>
      </c>
      <c r="J27" s="143">
        <f t="shared" si="10"/>
        <v>0</v>
      </c>
      <c r="K27" s="143">
        <f t="shared" si="10"/>
        <v>0</v>
      </c>
      <c r="L27" s="143">
        <f t="shared" si="10"/>
        <v>0</v>
      </c>
      <c r="M27" s="143">
        <f t="shared" si="10"/>
        <v>0</v>
      </c>
      <c r="N27" s="143">
        <f t="shared" si="10"/>
        <v>0</v>
      </c>
      <c r="O27" s="143">
        <f t="shared" si="10"/>
        <v>0</v>
      </c>
      <c r="P27" s="143">
        <f t="shared" si="10"/>
        <v>0</v>
      </c>
      <c r="Q27" s="143">
        <f t="shared" si="10"/>
        <v>0</v>
      </c>
      <c r="R27" s="143">
        <f t="shared" si="10"/>
        <v>0</v>
      </c>
      <c r="S27" s="143">
        <f t="shared" si="10"/>
        <v>0</v>
      </c>
      <c r="T27" s="143">
        <f t="shared" si="10"/>
        <v>0</v>
      </c>
      <c r="U27" s="143">
        <f t="shared" si="10"/>
        <v>0</v>
      </c>
      <c r="V27" s="143">
        <f t="shared" si="10"/>
        <v>0</v>
      </c>
      <c r="W27" s="143">
        <f t="shared" si="10"/>
        <v>0</v>
      </c>
      <c r="X27" s="143">
        <f t="shared" si="10"/>
        <v>0</v>
      </c>
      <c r="Y27" s="176">
        <f t="shared" si="5"/>
        <v>0</v>
      </c>
    </row>
    <row r="28" spans="1:25">
      <c r="A28" s="168" t="e">
        <f t="shared" si="8"/>
        <v>#N/A</v>
      </c>
      <c r="B28" s="148">
        <f t="shared" si="8"/>
        <v>0</v>
      </c>
      <c r="C28" s="143">
        <f t="shared" si="10"/>
        <v>0</v>
      </c>
      <c r="D28" s="143">
        <f t="shared" si="10"/>
        <v>0</v>
      </c>
      <c r="E28" s="143">
        <f t="shared" si="10"/>
        <v>0</v>
      </c>
      <c r="F28" s="143">
        <f t="shared" si="10"/>
        <v>0</v>
      </c>
      <c r="G28" s="143">
        <f t="shared" si="10"/>
        <v>0</v>
      </c>
      <c r="H28" s="143">
        <f t="shared" si="10"/>
        <v>0</v>
      </c>
      <c r="I28" s="143">
        <f t="shared" si="10"/>
        <v>0</v>
      </c>
      <c r="J28" s="143">
        <f t="shared" si="10"/>
        <v>0</v>
      </c>
      <c r="K28" s="143">
        <f t="shared" si="10"/>
        <v>0</v>
      </c>
      <c r="L28" s="143">
        <f t="shared" si="10"/>
        <v>0</v>
      </c>
      <c r="M28" s="143">
        <f t="shared" si="10"/>
        <v>0</v>
      </c>
      <c r="N28" s="143">
        <f t="shared" si="10"/>
        <v>0</v>
      </c>
      <c r="O28" s="143">
        <f t="shared" si="10"/>
        <v>0</v>
      </c>
      <c r="P28" s="143">
        <f t="shared" si="10"/>
        <v>0</v>
      </c>
      <c r="Q28" s="143">
        <f t="shared" si="10"/>
        <v>0</v>
      </c>
      <c r="R28" s="143">
        <f t="shared" si="10"/>
        <v>0</v>
      </c>
      <c r="S28" s="143">
        <f t="shared" si="10"/>
        <v>0</v>
      </c>
      <c r="T28" s="143">
        <f t="shared" si="10"/>
        <v>0</v>
      </c>
      <c r="U28" s="143">
        <f t="shared" si="10"/>
        <v>0</v>
      </c>
      <c r="V28" s="143">
        <f t="shared" si="10"/>
        <v>0</v>
      </c>
      <c r="W28" s="143">
        <f t="shared" si="10"/>
        <v>0</v>
      </c>
      <c r="X28" s="143">
        <f t="shared" si="10"/>
        <v>0</v>
      </c>
      <c r="Y28" s="176">
        <f t="shared" si="5"/>
        <v>0</v>
      </c>
    </row>
    <row r="29" spans="1:25">
      <c r="A29" s="168" t="e">
        <f t="shared" si="8"/>
        <v>#N/A</v>
      </c>
      <c r="B29" s="148">
        <f t="shared" si="8"/>
        <v>0</v>
      </c>
      <c r="C29" s="143">
        <f t="shared" si="10"/>
        <v>0</v>
      </c>
      <c r="D29" s="143">
        <f t="shared" si="10"/>
        <v>0</v>
      </c>
      <c r="E29" s="143">
        <f t="shared" si="10"/>
        <v>0</v>
      </c>
      <c r="F29" s="143">
        <f t="shared" si="10"/>
        <v>0</v>
      </c>
      <c r="G29" s="143">
        <f t="shared" si="10"/>
        <v>0</v>
      </c>
      <c r="H29" s="143">
        <f t="shared" si="10"/>
        <v>0</v>
      </c>
      <c r="I29" s="143">
        <f t="shared" si="10"/>
        <v>0</v>
      </c>
      <c r="J29" s="143">
        <f t="shared" si="10"/>
        <v>0</v>
      </c>
      <c r="K29" s="143">
        <f t="shared" si="10"/>
        <v>0</v>
      </c>
      <c r="L29" s="143">
        <f t="shared" si="10"/>
        <v>0</v>
      </c>
      <c r="M29" s="143">
        <f t="shared" si="10"/>
        <v>0</v>
      </c>
      <c r="N29" s="143">
        <f t="shared" si="10"/>
        <v>0</v>
      </c>
      <c r="O29" s="143">
        <f t="shared" si="10"/>
        <v>0</v>
      </c>
      <c r="P29" s="143">
        <f t="shared" si="10"/>
        <v>0</v>
      </c>
      <c r="Q29" s="143">
        <f t="shared" si="10"/>
        <v>0</v>
      </c>
      <c r="R29" s="143">
        <f t="shared" si="10"/>
        <v>0</v>
      </c>
      <c r="S29" s="143">
        <f t="shared" si="10"/>
        <v>0</v>
      </c>
      <c r="T29" s="143">
        <f t="shared" si="10"/>
        <v>0</v>
      </c>
      <c r="U29" s="143">
        <f t="shared" si="10"/>
        <v>0</v>
      </c>
      <c r="V29" s="143">
        <f t="shared" si="10"/>
        <v>0</v>
      </c>
      <c r="W29" s="143">
        <f t="shared" si="10"/>
        <v>0</v>
      </c>
      <c r="X29" s="143">
        <f t="shared" si="10"/>
        <v>0</v>
      </c>
      <c r="Y29" s="176">
        <f t="shared" si="5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1">SUM(D3:D26)</f>
        <v>0</v>
      </c>
      <c r="E30" s="89">
        <f t="shared" si="11"/>
        <v>0</v>
      </c>
      <c r="F30" s="89">
        <f t="shared" si="11"/>
        <v>0</v>
      </c>
      <c r="G30" s="89">
        <f t="shared" si="11"/>
        <v>0</v>
      </c>
      <c r="H30" s="89">
        <f t="shared" si="11"/>
        <v>0</v>
      </c>
      <c r="I30" s="89">
        <f t="shared" si="11"/>
        <v>0</v>
      </c>
      <c r="J30" s="89">
        <f t="shared" si="11"/>
        <v>0</v>
      </c>
      <c r="K30" s="89">
        <f t="shared" si="11"/>
        <v>0</v>
      </c>
      <c r="L30" s="89">
        <f t="shared" si="11"/>
        <v>0</v>
      </c>
      <c r="M30" s="89">
        <f t="shared" si="11"/>
        <v>0</v>
      </c>
      <c r="N30" s="89">
        <f t="shared" si="11"/>
        <v>0</v>
      </c>
      <c r="O30" s="89">
        <f t="shared" si="11"/>
        <v>0</v>
      </c>
      <c r="P30" s="89">
        <f t="shared" si="11"/>
        <v>0</v>
      </c>
      <c r="Q30" s="89">
        <f t="shared" si="11"/>
        <v>0</v>
      </c>
      <c r="R30" s="89">
        <f t="shared" si="11"/>
        <v>0</v>
      </c>
      <c r="S30" s="89">
        <f t="shared" si="11"/>
        <v>0</v>
      </c>
      <c r="T30" s="89">
        <f t="shared" si="11"/>
        <v>0</v>
      </c>
      <c r="U30" s="89">
        <f t="shared" si="11"/>
        <v>0</v>
      </c>
      <c r="V30" s="89">
        <f t="shared" si="11"/>
        <v>0</v>
      </c>
      <c r="W30" s="89">
        <f t="shared" si="11"/>
        <v>0</v>
      </c>
      <c r="X30" s="89">
        <f t="shared" si="11"/>
        <v>0</v>
      </c>
      <c r="Y30" s="4">
        <f t="shared" si="11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2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2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2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2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2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2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2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2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2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2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2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2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2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2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2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2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2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2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2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2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2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2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</mergeCells>
  <hyperlinks>
    <hyperlink ref="B1" location="'_Planlagt_drift'!A1" display="Tilbage til årsoversigt" xr:uid="{54A92E74-9FF2-4A71-872F-A0F9B3F6DB1C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0D0874-B495-4652-A86C-3B3C713FE876}">
          <x14:formula1>
            <xm:f>Priskatalog!$A$2:$A$167</xm:f>
          </x14:formula1>
          <xm:sqref>B59:B61 B35:B41 B43:B49 B51:B53 B55:B57 A3:A29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10E4-2A13-4BF6-9AB8-2CE055D56E83}">
  <dimension ref="A1:Y61"/>
  <sheetViews>
    <sheetView showGridLines="0" workbookViewId="0">
      <selection activeCell="Z1" sqref="Z1:XFD61"/>
    </sheetView>
  </sheetViews>
  <sheetFormatPr defaultColWidth="8.85546875" defaultRowHeight="15"/>
  <cols>
    <col min="1" max="1" width="14.4257812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0" width="8.85546875" style="1" bestFit="1" customWidth="1"/>
    <col min="11" max="11" width="10.140625" style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4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ref="C5:X5" si="4">IF(C$1&gt;=$I37,IF($M37=0,0,(IF(MOD(($I37-C$1),$M37)=0,$G37,0))),0)</f>
        <v>0</v>
      </c>
      <c r="D5" s="143">
        <f t="shared" si="4"/>
        <v>0</v>
      </c>
      <c r="E5" s="143">
        <f t="shared" si="4"/>
        <v>0</v>
      </c>
      <c r="F5" s="143">
        <f t="shared" si="4"/>
        <v>0</v>
      </c>
      <c r="G5" s="143">
        <f t="shared" si="4"/>
        <v>0</v>
      </c>
      <c r="H5" s="143">
        <f t="shared" si="4"/>
        <v>0</v>
      </c>
      <c r="I5" s="143">
        <f t="shared" si="4"/>
        <v>0</v>
      </c>
      <c r="J5" s="143">
        <f t="shared" si="4"/>
        <v>0</v>
      </c>
      <c r="K5" s="143">
        <f t="shared" si="4"/>
        <v>0</v>
      </c>
      <c r="L5" s="143">
        <f t="shared" si="4"/>
        <v>0</v>
      </c>
      <c r="M5" s="143">
        <f t="shared" si="4"/>
        <v>0</v>
      </c>
      <c r="N5" s="143">
        <f t="shared" si="4"/>
        <v>0</v>
      </c>
      <c r="O5" s="143">
        <f t="shared" si="4"/>
        <v>0</v>
      </c>
      <c r="P5" s="143">
        <f t="shared" si="4"/>
        <v>0</v>
      </c>
      <c r="Q5" s="143">
        <f t="shared" si="4"/>
        <v>0</v>
      </c>
      <c r="R5" s="143">
        <f t="shared" si="4"/>
        <v>0</v>
      </c>
      <c r="S5" s="143">
        <f t="shared" si="4"/>
        <v>0</v>
      </c>
      <c r="T5" s="143">
        <f t="shared" si="4"/>
        <v>0</v>
      </c>
      <c r="U5" s="143">
        <f t="shared" si="4"/>
        <v>0</v>
      </c>
      <c r="V5" s="143">
        <f t="shared" si="4"/>
        <v>0</v>
      </c>
      <c r="W5" s="143">
        <f t="shared" si="4"/>
        <v>0</v>
      </c>
      <c r="X5" s="143">
        <f t="shared" si="4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ref="C6:X6" si="5">IF(C$1&gt;=$I38,IF($M38=0,0,(IF(MOD(($I38-C$1),$M38)=0,$G38,0))),0)</f>
        <v>0</v>
      </c>
      <c r="D6" s="143">
        <f t="shared" si="5"/>
        <v>0</v>
      </c>
      <c r="E6" s="143">
        <f t="shared" si="5"/>
        <v>0</v>
      </c>
      <c r="F6" s="143">
        <f t="shared" si="5"/>
        <v>0</v>
      </c>
      <c r="G6" s="143">
        <f t="shared" si="5"/>
        <v>0</v>
      </c>
      <c r="H6" s="143">
        <f t="shared" si="5"/>
        <v>0</v>
      </c>
      <c r="I6" s="143">
        <f t="shared" si="5"/>
        <v>0</v>
      </c>
      <c r="J6" s="143">
        <f t="shared" si="5"/>
        <v>0</v>
      </c>
      <c r="K6" s="143">
        <f t="shared" si="5"/>
        <v>0</v>
      </c>
      <c r="L6" s="143">
        <f t="shared" si="5"/>
        <v>0</v>
      </c>
      <c r="M6" s="143">
        <f t="shared" si="5"/>
        <v>0</v>
      </c>
      <c r="N6" s="143">
        <f t="shared" si="5"/>
        <v>0</v>
      </c>
      <c r="O6" s="143">
        <f t="shared" si="5"/>
        <v>0</v>
      </c>
      <c r="P6" s="143">
        <f t="shared" si="5"/>
        <v>0</v>
      </c>
      <c r="Q6" s="143">
        <f t="shared" si="5"/>
        <v>0</v>
      </c>
      <c r="R6" s="143">
        <f t="shared" si="5"/>
        <v>0</v>
      </c>
      <c r="S6" s="143">
        <f t="shared" si="5"/>
        <v>0</v>
      </c>
      <c r="T6" s="143">
        <f t="shared" si="5"/>
        <v>0</v>
      </c>
      <c r="U6" s="143">
        <f t="shared" si="5"/>
        <v>0</v>
      </c>
      <c r="V6" s="143">
        <f t="shared" si="5"/>
        <v>0</v>
      </c>
      <c r="W6" s="143">
        <f t="shared" si="5"/>
        <v>0</v>
      </c>
      <c r="X6" s="143">
        <f t="shared" si="5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ref="C7:X7" si="6">IF(C$1&gt;=$I39,IF($M39=0,0,(IF(MOD(($I39-C$1),$M39)=0,$G39,0))),0)</f>
        <v>0</v>
      </c>
      <c r="D7" s="143">
        <f t="shared" si="6"/>
        <v>0</v>
      </c>
      <c r="E7" s="143">
        <f t="shared" si="6"/>
        <v>0</v>
      </c>
      <c r="F7" s="143">
        <f t="shared" si="6"/>
        <v>0</v>
      </c>
      <c r="G7" s="143">
        <f t="shared" si="6"/>
        <v>0</v>
      </c>
      <c r="H7" s="143">
        <f t="shared" si="6"/>
        <v>0</v>
      </c>
      <c r="I7" s="143">
        <f t="shared" si="6"/>
        <v>0</v>
      </c>
      <c r="J7" s="143">
        <f t="shared" si="6"/>
        <v>0</v>
      </c>
      <c r="K7" s="143">
        <f t="shared" si="6"/>
        <v>0</v>
      </c>
      <c r="L7" s="143">
        <f t="shared" si="6"/>
        <v>0</v>
      </c>
      <c r="M7" s="143">
        <f t="shared" si="6"/>
        <v>0</v>
      </c>
      <c r="N7" s="143">
        <f t="shared" si="6"/>
        <v>0</v>
      </c>
      <c r="O7" s="143">
        <f t="shared" si="6"/>
        <v>0</v>
      </c>
      <c r="P7" s="143">
        <f t="shared" si="6"/>
        <v>0</v>
      </c>
      <c r="Q7" s="143">
        <f t="shared" si="6"/>
        <v>0</v>
      </c>
      <c r="R7" s="143">
        <f t="shared" si="6"/>
        <v>0</v>
      </c>
      <c r="S7" s="143">
        <f t="shared" si="6"/>
        <v>0</v>
      </c>
      <c r="T7" s="143">
        <f t="shared" si="6"/>
        <v>0</v>
      </c>
      <c r="U7" s="143">
        <f t="shared" si="6"/>
        <v>0</v>
      </c>
      <c r="V7" s="143">
        <f t="shared" si="6"/>
        <v>0</v>
      </c>
      <c r="W7" s="143">
        <f t="shared" si="6"/>
        <v>0</v>
      </c>
      <c r="X7" s="143">
        <f t="shared" si="6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ref="C8:X8" si="7">IF(C$1&gt;=$I40,IF($M40=0,0,(IF(MOD(($I40-C$1),$M40)=0,$G40,0))),0)</f>
        <v>0</v>
      </c>
      <c r="D8" s="143">
        <f t="shared" si="7"/>
        <v>0</v>
      </c>
      <c r="E8" s="143">
        <f t="shared" si="7"/>
        <v>0</v>
      </c>
      <c r="F8" s="143">
        <f t="shared" si="7"/>
        <v>0</v>
      </c>
      <c r="G8" s="143">
        <f t="shared" si="7"/>
        <v>0</v>
      </c>
      <c r="H8" s="143">
        <f t="shared" si="7"/>
        <v>0</v>
      </c>
      <c r="I8" s="143">
        <f t="shared" si="7"/>
        <v>0</v>
      </c>
      <c r="J8" s="143">
        <f t="shared" si="7"/>
        <v>0</v>
      </c>
      <c r="K8" s="143">
        <f t="shared" si="7"/>
        <v>0</v>
      </c>
      <c r="L8" s="143">
        <f t="shared" si="7"/>
        <v>0</v>
      </c>
      <c r="M8" s="143">
        <f t="shared" si="7"/>
        <v>0</v>
      </c>
      <c r="N8" s="143">
        <f t="shared" si="7"/>
        <v>0</v>
      </c>
      <c r="O8" s="143">
        <f t="shared" si="7"/>
        <v>0</v>
      </c>
      <c r="P8" s="143">
        <f t="shared" si="7"/>
        <v>0</v>
      </c>
      <c r="Q8" s="143">
        <f t="shared" si="7"/>
        <v>0</v>
      </c>
      <c r="R8" s="143">
        <f t="shared" si="7"/>
        <v>0</v>
      </c>
      <c r="S8" s="143">
        <f t="shared" si="7"/>
        <v>0</v>
      </c>
      <c r="T8" s="143">
        <f t="shared" si="7"/>
        <v>0</v>
      </c>
      <c r="U8" s="143">
        <f t="shared" si="7"/>
        <v>0</v>
      </c>
      <c r="V8" s="143">
        <f t="shared" si="7"/>
        <v>0</v>
      </c>
      <c r="W8" s="143">
        <f t="shared" si="7"/>
        <v>0</v>
      </c>
      <c r="X8" s="143">
        <f t="shared" si="7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ref="C9:X9" si="8">IF(C$1&gt;=$I41,IF($M41=0,0,(IF(MOD(($I41-C$1),$M41)=0,$G41,0))),0)</f>
        <v>0</v>
      </c>
      <c r="D9" s="143">
        <f t="shared" si="8"/>
        <v>0</v>
      </c>
      <c r="E9" s="143">
        <f t="shared" si="8"/>
        <v>0</v>
      </c>
      <c r="F9" s="143">
        <f t="shared" si="8"/>
        <v>0</v>
      </c>
      <c r="G9" s="143">
        <f t="shared" si="8"/>
        <v>0</v>
      </c>
      <c r="H9" s="143">
        <f t="shared" si="8"/>
        <v>0</v>
      </c>
      <c r="I9" s="143">
        <f t="shared" si="8"/>
        <v>0</v>
      </c>
      <c r="J9" s="143">
        <f t="shared" si="8"/>
        <v>0</v>
      </c>
      <c r="K9" s="143">
        <f t="shared" si="8"/>
        <v>0</v>
      </c>
      <c r="L9" s="143">
        <f t="shared" si="8"/>
        <v>0</v>
      </c>
      <c r="M9" s="143">
        <f t="shared" si="8"/>
        <v>0</v>
      </c>
      <c r="N9" s="143">
        <f t="shared" si="8"/>
        <v>0</v>
      </c>
      <c r="O9" s="143">
        <f t="shared" si="8"/>
        <v>0</v>
      </c>
      <c r="P9" s="143">
        <f t="shared" si="8"/>
        <v>0</v>
      </c>
      <c r="Q9" s="143">
        <f t="shared" si="8"/>
        <v>0</v>
      </c>
      <c r="R9" s="143">
        <f t="shared" si="8"/>
        <v>0</v>
      </c>
      <c r="S9" s="143">
        <f t="shared" si="8"/>
        <v>0</v>
      </c>
      <c r="T9" s="143">
        <f t="shared" si="8"/>
        <v>0</v>
      </c>
      <c r="U9" s="143">
        <f t="shared" si="8"/>
        <v>0</v>
      </c>
      <c r="V9" s="143">
        <f t="shared" si="8"/>
        <v>0</v>
      </c>
      <c r="W9" s="143">
        <f t="shared" si="8"/>
        <v>0</v>
      </c>
      <c r="X9" s="143">
        <f t="shared" si="8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1" si="9">IF(C$1&gt;=$I43,IF($M43=0,0,(IF(MOD(($I43-C$1),$M43)=0,$G43,0))),0)</f>
        <v>0</v>
      </c>
      <c r="D11" s="143">
        <f t="shared" si="9"/>
        <v>0</v>
      </c>
      <c r="E11" s="143">
        <f t="shared" si="9"/>
        <v>0</v>
      </c>
      <c r="F11" s="143">
        <f t="shared" si="9"/>
        <v>0</v>
      </c>
      <c r="G11" s="143">
        <f t="shared" si="9"/>
        <v>0</v>
      </c>
      <c r="H11" s="143">
        <f t="shared" si="9"/>
        <v>0</v>
      </c>
      <c r="I11" s="143">
        <f t="shared" si="9"/>
        <v>0</v>
      </c>
      <c r="J11" s="143">
        <f t="shared" si="9"/>
        <v>0</v>
      </c>
      <c r="K11" s="143">
        <f t="shared" si="9"/>
        <v>0</v>
      </c>
      <c r="L11" s="143">
        <f t="shared" si="9"/>
        <v>0</v>
      </c>
      <c r="M11" s="143">
        <f t="shared" si="9"/>
        <v>0</v>
      </c>
      <c r="N11" s="143">
        <f t="shared" si="9"/>
        <v>0</v>
      </c>
      <c r="O11" s="143">
        <f t="shared" si="9"/>
        <v>0</v>
      </c>
      <c r="P11" s="143">
        <f t="shared" si="9"/>
        <v>0</v>
      </c>
      <c r="Q11" s="143">
        <f t="shared" si="9"/>
        <v>0</v>
      </c>
      <c r="R11" s="143">
        <f t="shared" si="9"/>
        <v>0</v>
      </c>
      <c r="S11" s="143">
        <f t="shared" si="9"/>
        <v>0</v>
      </c>
      <c r="T11" s="143">
        <f t="shared" si="9"/>
        <v>0</v>
      </c>
      <c r="U11" s="143">
        <f t="shared" si="9"/>
        <v>0</v>
      </c>
      <c r="V11" s="143">
        <f t="shared" si="9"/>
        <v>0</v>
      </c>
      <c r="W11" s="143">
        <f t="shared" si="9"/>
        <v>0</v>
      </c>
      <c r="X11" s="143">
        <f t="shared" si="9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X12" si="10">IF(C$1&gt;=$I44,IF($M44=0,0,(IF(MOD(($I44-C$1),$M44)=0,$G44,0))),0)</f>
        <v>0</v>
      </c>
      <c r="D12" s="143">
        <f t="shared" si="10"/>
        <v>0</v>
      </c>
      <c r="E12" s="143">
        <f t="shared" si="10"/>
        <v>0</v>
      </c>
      <c r="F12" s="143">
        <f t="shared" si="10"/>
        <v>0</v>
      </c>
      <c r="G12" s="143">
        <f t="shared" si="10"/>
        <v>0</v>
      </c>
      <c r="H12" s="143">
        <f t="shared" si="10"/>
        <v>0</v>
      </c>
      <c r="I12" s="143">
        <f t="shared" si="10"/>
        <v>0</v>
      </c>
      <c r="J12" s="143">
        <f t="shared" si="10"/>
        <v>0</v>
      </c>
      <c r="K12" s="143">
        <f t="shared" si="10"/>
        <v>0</v>
      </c>
      <c r="L12" s="143">
        <f t="shared" si="10"/>
        <v>0</v>
      </c>
      <c r="M12" s="143">
        <f t="shared" si="10"/>
        <v>0</v>
      </c>
      <c r="N12" s="143">
        <f t="shared" si="10"/>
        <v>0</v>
      </c>
      <c r="O12" s="143">
        <f t="shared" si="10"/>
        <v>0</v>
      </c>
      <c r="P12" s="143">
        <f t="shared" si="10"/>
        <v>0</v>
      </c>
      <c r="Q12" s="143">
        <f t="shared" si="10"/>
        <v>0</v>
      </c>
      <c r="R12" s="143">
        <f t="shared" si="10"/>
        <v>0</v>
      </c>
      <c r="S12" s="143">
        <f t="shared" si="10"/>
        <v>0</v>
      </c>
      <c r="T12" s="143">
        <f t="shared" si="10"/>
        <v>0</v>
      </c>
      <c r="U12" s="143">
        <f t="shared" si="10"/>
        <v>0</v>
      </c>
      <c r="V12" s="143">
        <f t="shared" si="10"/>
        <v>0</v>
      </c>
      <c r="W12" s="143">
        <f t="shared" si="10"/>
        <v>0</v>
      </c>
      <c r="X12" s="143">
        <f t="shared" si="10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ref="C13:X13" si="11">IF(C$1&gt;=$I45,IF($M45=0,0,(IF(MOD(($I45-C$1),$M45)=0,$G45,0))),0)</f>
        <v>0</v>
      </c>
      <c r="D13" s="143">
        <f t="shared" si="11"/>
        <v>0</v>
      </c>
      <c r="E13" s="143">
        <f t="shared" si="11"/>
        <v>0</v>
      </c>
      <c r="F13" s="143">
        <f t="shared" si="11"/>
        <v>0</v>
      </c>
      <c r="G13" s="143">
        <f t="shared" si="11"/>
        <v>0</v>
      </c>
      <c r="H13" s="143">
        <f t="shared" si="11"/>
        <v>0</v>
      </c>
      <c r="I13" s="143">
        <f t="shared" si="11"/>
        <v>0</v>
      </c>
      <c r="J13" s="143">
        <f t="shared" si="11"/>
        <v>0</v>
      </c>
      <c r="K13" s="143">
        <f t="shared" si="11"/>
        <v>0</v>
      </c>
      <c r="L13" s="143">
        <f t="shared" si="11"/>
        <v>0</v>
      </c>
      <c r="M13" s="143">
        <f t="shared" si="11"/>
        <v>0</v>
      </c>
      <c r="N13" s="143">
        <f t="shared" si="11"/>
        <v>0</v>
      </c>
      <c r="O13" s="143">
        <f t="shared" si="11"/>
        <v>0</v>
      </c>
      <c r="P13" s="143">
        <f t="shared" si="11"/>
        <v>0</v>
      </c>
      <c r="Q13" s="143">
        <f t="shared" si="11"/>
        <v>0</v>
      </c>
      <c r="R13" s="143">
        <f t="shared" si="11"/>
        <v>0</v>
      </c>
      <c r="S13" s="143">
        <f t="shared" si="11"/>
        <v>0</v>
      </c>
      <c r="T13" s="143">
        <f t="shared" si="11"/>
        <v>0</v>
      </c>
      <c r="U13" s="143">
        <f t="shared" si="11"/>
        <v>0</v>
      </c>
      <c r="V13" s="143">
        <f t="shared" si="11"/>
        <v>0</v>
      </c>
      <c r="W13" s="143">
        <f t="shared" si="11"/>
        <v>0</v>
      </c>
      <c r="X13" s="143">
        <f t="shared" si="11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ref="C14:X14" si="12">IF(C$1&gt;=$I46,IF($M46=0,0,(IF(MOD(($I46-C$1),$M46)=0,$G46,0))),0)</f>
        <v>0</v>
      </c>
      <c r="D14" s="143">
        <f t="shared" si="12"/>
        <v>0</v>
      </c>
      <c r="E14" s="143">
        <f t="shared" si="12"/>
        <v>0</v>
      </c>
      <c r="F14" s="143">
        <f t="shared" si="12"/>
        <v>0</v>
      </c>
      <c r="G14" s="143">
        <f t="shared" si="12"/>
        <v>0</v>
      </c>
      <c r="H14" s="143">
        <f t="shared" si="12"/>
        <v>0</v>
      </c>
      <c r="I14" s="143">
        <f t="shared" si="12"/>
        <v>0</v>
      </c>
      <c r="J14" s="143">
        <f t="shared" si="12"/>
        <v>0</v>
      </c>
      <c r="K14" s="143">
        <f t="shared" si="12"/>
        <v>0</v>
      </c>
      <c r="L14" s="143">
        <f t="shared" si="12"/>
        <v>0</v>
      </c>
      <c r="M14" s="143">
        <f t="shared" si="12"/>
        <v>0</v>
      </c>
      <c r="N14" s="143">
        <f t="shared" si="12"/>
        <v>0</v>
      </c>
      <c r="O14" s="143">
        <f t="shared" si="12"/>
        <v>0</v>
      </c>
      <c r="P14" s="143">
        <f t="shared" si="12"/>
        <v>0</v>
      </c>
      <c r="Q14" s="143">
        <f t="shared" si="12"/>
        <v>0</v>
      </c>
      <c r="R14" s="143">
        <f t="shared" si="12"/>
        <v>0</v>
      </c>
      <c r="S14" s="143">
        <f t="shared" si="12"/>
        <v>0</v>
      </c>
      <c r="T14" s="143">
        <f t="shared" si="12"/>
        <v>0</v>
      </c>
      <c r="U14" s="143">
        <f t="shared" si="12"/>
        <v>0</v>
      </c>
      <c r="V14" s="143">
        <f t="shared" si="12"/>
        <v>0</v>
      </c>
      <c r="W14" s="143">
        <f t="shared" si="12"/>
        <v>0</v>
      </c>
      <c r="X14" s="143">
        <f t="shared" si="12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ref="C15:X15" si="13">IF(C$1&gt;=$I47,IF($M47=0,0,(IF(MOD(($I47-C$1),$M47)=0,$G47,0))),0)</f>
        <v>0</v>
      </c>
      <c r="D15" s="143">
        <f t="shared" si="13"/>
        <v>0</v>
      </c>
      <c r="E15" s="143">
        <f t="shared" si="13"/>
        <v>0</v>
      </c>
      <c r="F15" s="143">
        <f t="shared" si="13"/>
        <v>0</v>
      </c>
      <c r="G15" s="143">
        <f t="shared" si="13"/>
        <v>0</v>
      </c>
      <c r="H15" s="143">
        <f t="shared" si="13"/>
        <v>0</v>
      </c>
      <c r="I15" s="143">
        <f t="shared" si="13"/>
        <v>0</v>
      </c>
      <c r="J15" s="143">
        <f t="shared" si="13"/>
        <v>0</v>
      </c>
      <c r="K15" s="143">
        <f t="shared" si="13"/>
        <v>0</v>
      </c>
      <c r="L15" s="143">
        <f t="shared" si="13"/>
        <v>0</v>
      </c>
      <c r="M15" s="143">
        <f t="shared" si="13"/>
        <v>0</v>
      </c>
      <c r="N15" s="143">
        <f t="shared" si="13"/>
        <v>0</v>
      </c>
      <c r="O15" s="143">
        <f t="shared" si="13"/>
        <v>0</v>
      </c>
      <c r="P15" s="143">
        <f t="shared" si="13"/>
        <v>0</v>
      </c>
      <c r="Q15" s="143">
        <f t="shared" si="13"/>
        <v>0</v>
      </c>
      <c r="R15" s="143">
        <f t="shared" si="13"/>
        <v>0</v>
      </c>
      <c r="S15" s="143">
        <f t="shared" si="13"/>
        <v>0</v>
      </c>
      <c r="T15" s="143">
        <f t="shared" si="13"/>
        <v>0</v>
      </c>
      <c r="U15" s="143">
        <f t="shared" si="13"/>
        <v>0</v>
      </c>
      <c r="V15" s="143">
        <f t="shared" si="13"/>
        <v>0</v>
      </c>
      <c r="W15" s="143">
        <f t="shared" si="13"/>
        <v>0</v>
      </c>
      <c r="X15" s="143">
        <f t="shared" si="13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ref="C16:X16" si="14">IF(C$1&gt;=$I48,IF($M48=0,0,(IF(MOD(($I48-C$1),$M48)=0,$G48,0))),0)</f>
        <v>0</v>
      </c>
      <c r="D16" s="143">
        <f t="shared" si="14"/>
        <v>0</v>
      </c>
      <c r="E16" s="143">
        <f t="shared" si="14"/>
        <v>0</v>
      </c>
      <c r="F16" s="143">
        <f t="shared" si="14"/>
        <v>0</v>
      </c>
      <c r="G16" s="143">
        <f t="shared" si="14"/>
        <v>0</v>
      </c>
      <c r="H16" s="143">
        <f t="shared" si="14"/>
        <v>0</v>
      </c>
      <c r="I16" s="143">
        <f t="shared" si="14"/>
        <v>0</v>
      </c>
      <c r="J16" s="143">
        <f t="shared" si="14"/>
        <v>0</v>
      </c>
      <c r="K16" s="143">
        <f t="shared" si="14"/>
        <v>0</v>
      </c>
      <c r="L16" s="143">
        <f t="shared" si="14"/>
        <v>0</v>
      </c>
      <c r="M16" s="143">
        <f t="shared" si="14"/>
        <v>0</v>
      </c>
      <c r="N16" s="143">
        <f t="shared" si="14"/>
        <v>0</v>
      </c>
      <c r="O16" s="143">
        <f t="shared" si="14"/>
        <v>0</v>
      </c>
      <c r="P16" s="143">
        <f t="shared" si="14"/>
        <v>0</v>
      </c>
      <c r="Q16" s="143">
        <f t="shared" si="14"/>
        <v>0</v>
      </c>
      <c r="R16" s="143">
        <f t="shared" si="14"/>
        <v>0</v>
      </c>
      <c r="S16" s="143">
        <f t="shared" si="14"/>
        <v>0</v>
      </c>
      <c r="T16" s="143">
        <f t="shared" si="14"/>
        <v>0</v>
      </c>
      <c r="U16" s="143">
        <f t="shared" si="14"/>
        <v>0</v>
      </c>
      <c r="V16" s="143">
        <f t="shared" si="14"/>
        <v>0</v>
      </c>
      <c r="W16" s="143">
        <f t="shared" si="14"/>
        <v>0</v>
      </c>
      <c r="X16" s="143">
        <f t="shared" si="1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ref="C17:X17" si="15">IF(C$1&gt;=$I49,IF($M49=0,0,(IF(MOD(($I49-C$1),$M49)=0,$G49,0))),0)</f>
        <v>0</v>
      </c>
      <c r="D17" s="143">
        <f t="shared" si="15"/>
        <v>0</v>
      </c>
      <c r="E17" s="143">
        <f t="shared" si="15"/>
        <v>0</v>
      </c>
      <c r="F17" s="143">
        <f t="shared" si="15"/>
        <v>0</v>
      </c>
      <c r="G17" s="143">
        <f t="shared" si="15"/>
        <v>0</v>
      </c>
      <c r="H17" s="143">
        <f t="shared" si="15"/>
        <v>0</v>
      </c>
      <c r="I17" s="143">
        <f t="shared" si="15"/>
        <v>0</v>
      </c>
      <c r="J17" s="143">
        <f t="shared" si="15"/>
        <v>0</v>
      </c>
      <c r="K17" s="143">
        <f t="shared" si="15"/>
        <v>0</v>
      </c>
      <c r="L17" s="143">
        <f t="shared" si="15"/>
        <v>0</v>
      </c>
      <c r="M17" s="143">
        <f t="shared" si="15"/>
        <v>0</v>
      </c>
      <c r="N17" s="143">
        <f t="shared" si="15"/>
        <v>0</v>
      </c>
      <c r="O17" s="143">
        <f t="shared" si="15"/>
        <v>0</v>
      </c>
      <c r="P17" s="143">
        <f t="shared" si="15"/>
        <v>0</v>
      </c>
      <c r="Q17" s="143">
        <f t="shared" si="15"/>
        <v>0</v>
      </c>
      <c r="R17" s="143">
        <f t="shared" si="15"/>
        <v>0</v>
      </c>
      <c r="S17" s="143">
        <f t="shared" si="15"/>
        <v>0</v>
      </c>
      <c r="T17" s="143">
        <f t="shared" si="15"/>
        <v>0</v>
      </c>
      <c r="U17" s="143">
        <f t="shared" si="15"/>
        <v>0</v>
      </c>
      <c r="V17" s="143">
        <f t="shared" si="15"/>
        <v>0</v>
      </c>
      <c r="W17" s="143">
        <f t="shared" si="15"/>
        <v>0</v>
      </c>
      <c r="X17" s="143">
        <f t="shared" si="15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 t="shared" ref="C19:X19" si="16">IF(C$1&gt;=$I51,IF($M51=0,0,(IF(MOD(($I51-C$1),$M51)=0,$G51,0))),0)</f>
        <v>0</v>
      </c>
      <c r="D19" s="143">
        <f t="shared" si="16"/>
        <v>0</v>
      </c>
      <c r="E19" s="143">
        <f t="shared" si="16"/>
        <v>0</v>
      </c>
      <c r="F19" s="143">
        <f t="shared" si="16"/>
        <v>0</v>
      </c>
      <c r="G19" s="143">
        <f t="shared" si="16"/>
        <v>0</v>
      </c>
      <c r="H19" s="143">
        <f t="shared" si="16"/>
        <v>0</v>
      </c>
      <c r="I19" s="143">
        <f t="shared" si="16"/>
        <v>0</v>
      </c>
      <c r="J19" s="143">
        <f t="shared" si="16"/>
        <v>0</v>
      </c>
      <c r="K19" s="143">
        <f t="shared" si="16"/>
        <v>0</v>
      </c>
      <c r="L19" s="143">
        <f t="shared" si="16"/>
        <v>0</v>
      </c>
      <c r="M19" s="143">
        <f t="shared" si="16"/>
        <v>0</v>
      </c>
      <c r="N19" s="143">
        <f t="shared" si="16"/>
        <v>0</v>
      </c>
      <c r="O19" s="143">
        <f t="shared" si="16"/>
        <v>0</v>
      </c>
      <c r="P19" s="143">
        <f t="shared" si="16"/>
        <v>0</v>
      </c>
      <c r="Q19" s="143">
        <f t="shared" si="16"/>
        <v>0</v>
      </c>
      <c r="R19" s="143">
        <f t="shared" si="16"/>
        <v>0</v>
      </c>
      <c r="S19" s="143">
        <f t="shared" si="16"/>
        <v>0</v>
      </c>
      <c r="T19" s="143">
        <f t="shared" si="16"/>
        <v>0</v>
      </c>
      <c r="U19" s="143">
        <f t="shared" si="16"/>
        <v>0</v>
      </c>
      <c r="V19" s="143">
        <f t="shared" si="16"/>
        <v>0</v>
      </c>
      <c r="W19" s="143">
        <f t="shared" si="16"/>
        <v>0</v>
      </c>
      <c r="X19" s="143">
        <f t="shared" si="16"/>
        <v>0</v>
      </c>
      <c r="Y19" s="176">
        <f t="shared" si="3"/>
        <v>0</v>
      </c>
    </row>
    <row r="20" spans="1:25">
      <c r="A20" s="168" t="e">
        <f t="shared" ref="A20:B29" si="17">A52</f>
        <v>#N/A</v>
      </c>
      <c r="B20" s="148">
        <f t="shared" si="17"/>
        <v>0</v>
      </c>
      <c r="C20" s="143">
        <f t="shared" ref="C20:X20" si="18">IF(C$1&gt;=$I52,IF($M52=0,0,(IF(MOD(($I52-C$1),$M52)=0,$G52,0))),0)</f>
        <v>0</v>
      </c>
      <c r="D20" s="143">
        <f t="shared" si="18"/>
        <v>0</v>
      </c>
      <c r="E20" s="143">
        <f t="shared" si="18"/>
        <v>0</v>
      </c>
      <c r="F20" s="143">
        <f t="shared" si="18"/>
        <v>0</v>
      </c>
      <c r="G20" s="143">
        <f t="shared" si="18"/>
        <v>0</v>
      </c>
      <c r="H20" s="143">
        <f t="shared" si="18"/>
        <v>0</v>
      </c>
      <c r="I20" s="143">
        <f t="shared" si="18"/>
        <v>0</v>
      </c>
      <c r="J20" s="143">
        <f t="shared" si="18"/>
        <v>0</v>
      </c>
      <c r="K20" s="143">
        <f t="shared" si="18"/>
        <v>0</v>
      </c>
      <c r="L20" s="143">
        <f t="shared" si="18"/>
        <v>0</v>
      </c>
      <c r="M20" s="143">
        <f t="shared" si="18"/>
        <v>0</v>
      </c>
      <c r="N20" s="143">
        <f t="shared" si="18"/>
        <v>0</v>
      </c>
      <c r="O20" s="143">
        <f t="shared" si="18"/>
        <v>0</v>
      </c>
      <c r="P20" s="143">
        <f t="shared" si="18"/>
        <v>0</v>
      </c>
      <c r="Q20" s="143">
        <f t="shared" si="18"/>
        <v>0</v>
      </c>
      <c r="R20" s="143">
        <f t="shared" si="18"/>
        <v>0</v>
      </c>
      <c r="S20" s="143">
        <f t="shared" si="18"/>
        <v>0</v>
      </c>
      <c r="T20" s="143">
        <f t="shared" si="18"/>
        <v>0</v>
      </c>
      <c r="U20" s="143">
        <f t="shared" si="18"/>
        <v>0</v>
      </c>
      <c r="V20" s="143">
        <f t="shared" si="18"/>
        <v>0</v>
      </c>
      <c r="W20" s="143">
        <f t="shared" si="18"/>
        <v>0</v>
      </c>
      <c r="X20" s="143">
        <f t="shared" si="18"/>
        <v>0</v>
      </c>
      <c r="Y20" s="176">
        <f t="shared" si="3"/>
        <v>0</v>
      </c>
    </row>
    <row r="21" spans="1:25">
      <c r="A21" s="168" t="e">
        <f t="shared" si="17"/>
        <v>#N/A</v>
      </c>
      <c r="B21" s="148">
        <f t="shared" si="17"/>
        <v>0</v>
      </c>
      <c r="C21" s="143">
        <f t="shared" ref="C21:X21" si="19">IF(C$1&gt;=$I53,IF($M53=0,0,(IF(MOD(($I53-C$1),$M53)=0,$G53,0))),0)</f>
        <v>0</v>
      </c>
      <c r="D21" s="143">
        <f t="shared" si="19"/>
        <v>0</v>
      </c>
      <c r="E21" s="143">
        <f t="shared" si="19"/>
        <v>0</v>
      </c>
      <c r="F21" s="143">
        <f t="shared" si="19"/>
        <v>0</v>
      </c>
      <c r="G21" s="143">
        <f t="shared" si="19"/>
        <v>0</v>
      </c>
      <c r="H21" s="143">
        <f t="shared" si="19"/>
        <v>0</v>
      </c>
      <c r="I21" s="143">
        <f t="shared" si="19"/>
        <v>0</v>
      </c>
      <c r="J21" s="143">
        <f t="shared" si="19"/>
        <v>0</v>
      </c>
      <c r="K21" s="143">
        <f t="shared" si="19"/>
        <v>0</v>
      </c>
      <c r="L21" s="143">
        <f t="shared" si="19"/>
        <v>0</v>
      </c>
      <c r="M21" s="143">
        <f t="shared" si="19"/>
        <v>0</v>
      </c>
      <c r="N21" s="143">
        <f t="shared" si="19"/>
        <v>0</v>
      </c>
      <c r="O21" s="143">
        <f t="shared" si="19"/>
        <v>0</v>
      </c>
      <c r="P21" s="143">
        <f t="shared" si="19"/>
        <v>0</v>
      </c>
      <c r="Q21" s="143">
        <f t="shared" si="19"/>
        <v>0</v>
      </c>
      <c r="R21" s="143">
        <f t="shared" si="19"/>
        <v>0</v>
      </c>
      <c r="S21" s="143">
        <f t="shared" si="19"/>
        <v>0</v>
      </c>
      <c r="T21" s="143">
        <f t="shared" si="19"/>
        <v>0</v>
      </c>
      <c r="U21" s="143">
        <f t="shared" si="19"/>
        <v>0</v>
      </c>
      <c r="V21" s="143">
        <f t="shared" si="19"/>
        <v>0</v>
      </c>
      <c r="W21" s="143">
        <f t="shared" si="19"/>
        <v>0</v>
      </c>
      <c r="X21" s="143">
        <f t="shared" si="19"/>
        <v>0</v>
      </c>
      <c r="Y21" s="176">
        <f t="shared" si="3"/>
        <v>0</v>
      </c>
    </row>
    <row r="22" spans="1:25">
      <c r="A22" s="169"/>
      <c r="B22" s="149" t="str">
        <f t="shared" si="1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17"/>
        <v>#N/A</v>
      </c>
      <c r="B23" s="148">
        <f t="shared" si="17"/>
        <v>0</v>
      </c>
      <c r="C23" s="143">
        <f t="shared" ref="C23:X23" si="20">IF(C$1&gt;=$I55,IF($M55=0,0,(IF(MOD(($I55-C$1),$M55)=0,$G55,0))),0)</f>
        <v>0</v>
      </c>
      <c r="D23" s="143">
        <f t="shared" si="20"/>
        <v>0</v>
      </c>
      <c r="E23" s="143">
        <f t="shared" si="20"/>
        <v>0</v>
      </c>
      <c r="F23" s="143">
        <f t="shared" si="20"/>
        <v>0</v>
      </c>
      <c r="G23" s="143">
        <f t="shared" si="20"/>
        <v>0</v>
      </c>
      <c r="H23" s="143">
        <f t="shared" si="20"/>
        <v>0</v>
      </c>
      <c r="I23" s="143">
        <f t="shared" si="20"/>
        <v>0</v>
      </c>
      <c r="J23" s="143">
        <f t="shared" si="20"/>
        <v>0</v>
      </c>
      <c r="K23" s="143">
        <f t="shared" si="20"/>
        <v>0</v>
      </c>
      <c r="L23" s="143">
        <f t="shared" si="20"/>
        <v>0</v>
      </c>
      <c r="M23" s="143">
        <f t="shared" si="20"/>
        <v>0</v>
      </c>
      <c r="N23" s="143">
        <f t="shared" si="20"/>
        <v>0</v>
      </c>
      <c r="O23" s="143">
        <f t="shared" si="20"/>
        <v>0</v>
      </c>
      <c r="P23" s="143">
        <f t="shared" si="20"/>
        <v>0</v>
      </c>
      <c r="Q23" s="143">
        <f t="shared" si="20"/>
        <v>0</v>
      </c>
      <c r="R23" s="143">
        <f t="shared" si="20"/>
        <v>0</v>
      </c>
      <c r="S23" s="143">
        <f t="shared" si="20"/>
        <v>0</v>
      </c>
      <c r="T23" s="143">
        <f t="shared" si="20"/>
        <v>0</v>
      </c>
      <c r="U23" s="143">
        <f t="shared" si="20"/>
        <v>0</v>
      </c>
      <c r="V23" s="143">
        <f t="shared" si="20"/>
        <v>0</v>
      </c>
      <c r="W23" s="143">
        <f t="shared" si="20"/>
        <v>0</v>
      </c>
      <c r="X23" s="143">
        <f t="shared" si="20"/>
        <v>0</v>
      </c>
      <c r="Y23" s="176">
        <f t="shared" si="3"/>
        <v>0</v>
      </c>
    </row>
    <row r="24" spans="1:25">
      <c r="A24" s="168" t="e">
        <f t="shared" si="17"/>
        <v>#N/A</v>
      </c>
      <c r="B24" s="148">
        <f t="shared" si="17"/>
        <v>0</v>
      </c>
      <c r="C24" s="143">
        <f t="shared" ref="C24:X24" si="21">IF(C$1&gt;=$I56,IF($M56=0,0,(IF(MOD(($I56-C$1),$M56)=0,$G56,0))),0)</f>
        <v>0</v>
      </c>
      <c r="D24" s="143">
        <f t="shared" si="21"/>
        <v>0</v>
      </c>
      <c r="E24" s="143">
        <f t="shared" si="21"/>
        <v>0</v>
      </c>
      <c r="F24" s="143">
        <f t="shared" si="21"/>
        <v>0</v>
      </c>
      <c r="G24" s="143">
        <f t="shared" si="21"/>
        <v>0</v>
      </c>
      <c r="H24" s="143">
        <f t="shared" si="21"/>
        <v>0</v>
      </c>
      <c r="I24" s="143">
        <f t="shared" si="21"/>
        <v>0</v>
      </c>
      <c r="J24" s="143">
        <f t="shared" si="21"/>
        <v>0</v>
      </c>
      <c r="K24" s="143">
        <f t="shared" si="21"/>
        <v>0</v>
      </c>
      <c r="L24" s="143">
        <f t="shared" si="21"/>
        <v>0</v>
      </c>
      <c r="M24" s="143">
        <f t="shared" si="21"/>
        <v>0</v>
      </c>
      <c r="N24" s="143">
        <f t="shared" si="21"/>
        <v>0</v>
      </c>
      <c r="O24" s="143">
        <f t="shared" si="21"/>
        <v>0</v>
      </c>
      <c r="P24" s="143">
        <f t="shared" si="21"/>
        <v>0</v>
      </c>
      <c r="Q24" s="143">
        <f t="shared" si="21"/>
        <v>0</v>
      </c>
      <c r="R24" s="143">
        <f t="shared" si="21"/>
        <v>0</v>
      </c>
      <c r="S24" s="143">
        <f t="shared" si="21"/>
        <v>0</v>
      </c>
      <c r="T24" s="143">
        <f t="shared" si="21"/>
        <v>0</v>
      </c>
      <c r="U24" s="143">
        <f t="shared" si="21"/>
        <v>0</v>
      </c>
      <c r="V24" s="143">
        <f t="shared" si="21"/>
        <v>0</v>
      </c>
      <c r="W24" s="143">
        <f t="shared" si="21"/>
        <v>0</v>
      </c>
      <c r="X24" s="143">
        <f t="shared" si="21"/>
        <v>0</v>
      </c>
      <c r="Y24" s="176">
        <f t="shared" si="3"/>
        <v>0</v>
      </c>
    </row>
    <row r="25" spans="1:25">
      <c r="A25" s="168" t="e">
        <f t="shared" si="17"/>
        <v>#N/A</v>
      </c>
      <c r="B25" s="148">
        <f t="shared" si="17"/>
        <v>0</v>
      </c>
      <c r="C25" s="143">
        <f t="shared" ref="C25:X25" si="22">IF(C$1&gt;=$I57,IF($M57=0,0,(IF(MOD(($I57-C$1),$M57)=0,$G57,0))),0)</f>
        <v>0</v>
      </c>
      <c r="D25" s="143">
        <f t="shared" si="22"/>
        <v>0</v>
      </c>
      <c r="E25" s="143">
        <f t="shared" si="22"/>
        <v>0</v>
      </c>
      <c r="F25" s="143">
        <f t="shared" si="22"/>
        <v>0</v>
      </c>
      <c r="G25" s="143">
        <f t="shared" si="22"/>
        <v>0</v>
      </c>
      <c r="H25" s="143">
        <f t="shared" si="22"/>
        <v>0</v>
      </c>
      <c r="I25" s="143">
        <f t="shared" si="22"/>
        <v>0</v>
      </c>
      <c r="J25" s="143">
        <f t="shared" si="22"/>
        <v>0</v>
      </c>
      <c r="K25" s="143">
        <f t="shared" si="22"/>
        <v>0</v>
      </c>
      <c r="L25" s="143">
        <f t="shared" si="22"/>
        <v>0</v>
      </c>
      <c r="M25" s="143">
        <f t="shared" si="22"/>
        <v>0</v>
      </c>
      <c r="N25" s="143">
        <f t="shared" si="22"/>
        <v>0</v>
      </c>
      <c r="O25" s="143">
        <f t="shared" si="22"/>
        <v>0</v>
      </c>
      <c r="P25" s="143">
        <f t="shared" si="22"/>
        <v>0</v>
      </c>
      <c r="Q25" s="143">
        <f t="shared" si="22"/>
        <v>0</v>
      </c>
      <c r="R25" s="143">
        <f t="shared" si="22"/>
        <v>0</v>
      </c>
      <c r="S25" s="143">
        <f t="shared" si="22"/>
        <v>0</v>
      </c>
      <c r="T25" s="143">
        <f t="shared" si="22"/>
        <v>0</v>
      </c>
      <c r="U25" s="143">
        <f t="shared" si="22"/>
        <v>0</v>
      </c>
      <c r="V25" s="143">
        <f t="shared" si="22"/>
        <v>0</v>
      </c>
      <c r="W25" s="143">
        <f t="shared" si="22"/>
        <v>0</v>
      </c>
      <c r="X25" s="143">
        <f t="shared" si="22"/>
        <v>0</v>
      </c>
      <c r="Y25" s="176">
        <f t="shared" si="3"/>
        <v>0</v>
      </c>
    </row>
    <row r="26" spans="1:25" ht="15.75" customHeight="1">
      <c r="A26" s="169"/>
      <c r="B26" s="149" t="str">
        <f t="shared" si="1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17"/>
        <v>#N/A</v>
      </c>
      <c r="B27" s="148">
        <f t="shared" si="17"/>
        <v>0</v>
      </c>
      <c r="C27" s="143">
        <f t="shared" ref="C27:X27" si="23">IF(C$1&gt;=$I59,IF($M59=0,0,(IF(MOD(($I59-C$1),$M59)=0,$G59,0))),0)</f>
        <v>0</v>
      </c>
      <c r="D27" s="143">
        <f t="shared" si="23"/>
        <v>0</v>
      </c>
      <c r="E27" s="143">
        <f t="shared" si="23"/>
        <v>0</v>
      </c>
      <c r="F27" s="143">
        <f t="shared" si="23"/>
        <v>0</v>
      </c>
      <c r="G27" s="143">
        <f t="shared" si="23"/>
        <v>0</v>
      </c>
      <c r="H27" s="143">
        <f t="shared" si="23"/>
        <v>0</v>
      </c>
      <c r="I27" s="143">
        <f t="shared" si="23"/>
        <v>0</v>
      </c>
      <c r="J27" s="143">
        <f t="shared" si="23"/>
        <v>0</v>
      </c>
      <c r="K27" s="143">
        <f t="shared" si="23"/>
        <v>0</v>
      </c>
      <c r="L27" s="143">
        <f t="shared" si="23"/>
        <v>0</v>
      </c>
      <c r="M27" s="143">
        <f t="shared" si="23"/>
        <v>0</v>
      </c>
      <c r="N27" s="143">
        <f t="shared" si="23"/>
        <v>0</v>
      </c>
      <c r="O27" s="143">
        <f t="shared" si="23"/>
        <v>0</v>
      </c>
      <c r="P27" s="143">
        <f t="shared" si="23"/>
        <v>0</v>
      </c>
      <c r="Q27" s="143">
        <f t="shared" si="23"/>
        <v>0</v>
      </c>
      <c r="R27" s="143">
        <f t="shared" si="23"/>
        <v>0</v>
      </c>
      <c r="S27" s="143">
        <f t="shared" si="23"/>
        <v>0</v>
      </c>
      <c r="T27" s="143">
        <f t="shared" si="23"/>
        <v>0</v>
      </c>
      <c r="U27" s="143">
        <f t="shared" si="23"/>
        <v>0</v>
      </c>
      <c r="V27" s="143">
        <f t="shared" si="23"/>
        <v>0</v>
      </c>
      <c r="W27" s="143">
        <f t="shared" si="23"/>
        <v>0</v>
      </c>
      <c r="X27" s="143">
        <f t="shared" si="23"/>
        <v>0</v>
      </c>
      <c r="Y27" s="176">
        <f t="shared" si="3"/>
        <v>0</v>
      </c>
    </row>
    <row r="28" spans="1:25">
      <c r="A28" s="168" t="e">
        <f t="shared" si="17"/>
        <v>#N/A</v>
      </c>
      <c r="B28" s="148">
        <f t="shared" si="17"/>
        <v>0</v>
      </c>
      <c r="C28" s="143">
        <f t="shared" ref="C28:X28" si="24">IF(C$1&gt;=$I60,IF($M60=0,0,(IF(MOD(($I60-C$1),$M60)=0,$G60,0))),0)</f>
        <v>0</v>
      </c>
      <c r="D28" s="143">
        <f t="shared" si="24"/>
        <v>0</v>
      </c>
      <c r="E28" s="143">
        <f t="shared" si="24"/>
        <v>0</v>
      </c>
      <c r="F28" s="143">
        <f t="shared" si="24"/>
        <v>0</v>
      </c>
      <c r="G28" s="143">
        <f t="shared" si="24"/>
        <v>0</v>
      </c>
      <c r="H28" s="143">
        <f t="shared" si="24"/>
        <v>0</v>
      </c>
      <c r="I28" s="143">
        <f t="shared" si="24"/>
        <v>0</v>
      </c>
      <c r="J28" s="143">
        <f t="shared" si="24"/>
        <v>0</v>
      </c>
      <c r="K28" s="143">
        <f t="shared" si="24"/>
        <v>0</v>
      </c>
      <c r="L28" s="143">
        <f t="shared" si="24"/>
        <v>0</v>
      </c>
      <c r="M28" s="143">
        <f t="shared" si="24"/>
        <v>0</v>
      </c>
      <c r="N28" s="143">
        <f t="shared" si="24"/>
        <v>0</v>
      </c>
      <c r="O28" s="143">
        <f t="shared" si="24"/>
        <v>0</v>
      </c>
      <c r="P28" s="143">
        <f t="shared" si="24"/>
        <v>0</v>
      </c>
      <c r="Q28" s="143">
        <f t="shared" si="24"/>
        <v>0</v>
      </c>
      <c r="R28" s="143">
        <f t="shared" si="24"/>
        <v>0</v>
      </c>
      <c r="S28" s="143">
        <f t="shared" si="24"/>
        <v>0</v>
      </c>
      <c r="T28" s="143">
        <f t="shared" si="24"/>
        <v>0</v>
      </c>
      <c r="U28" s="143">
        <f t="shared" si="24"/>
        <v>0</v>
      </c>
      <c r="V28" s="143">
        <f t="shared" si="24"/>
        <v>0</v>
      </c>
      <c r="W28" s="143">
        <f t="shared" si="24"/>
        <v>0</v>
      </c>
      <c r="X28" s="143">
        <f t="shared" si="24"/>
        <v>0</v>
      </c>
      <c r="Y28" s="176">
        <f t="shared" si="3"/>
        <v>0</v>
      </c>
    </row>
    <row r="29" spans="1:25">
      <c r="A29" s="168" t="e">
        <f t="shared" si="17"/>
        <v>#N/A</v>
      </c>
      <c r="B29" s="148">
        <f t="shared" si="17"/>
        <v>0</v>
      </c>
      <c r="C29" s="143">
        <f t="shared" ref="C29:X29" si="25">IF(C$1&gt;=$I61,IF($M61=0,0,(IF(MOD(($I61-C$1),$M61)=0,$G61,0))),0)</f>
        <v>0</v>
      </c>
      <c r="D29" s="143">
        <f t="shared" si="25"/>
        <v>0</v>
      </c>
      <c r="E29" s="143">
        <f t="shared" si="25"/>
        <v>0</v>
      </c>
      <c r="F29" s="143">
        <f t="shared" si="25"/>
        <v>0</v>
      </c>
      <c r="G29" s="143">
        <f t="shared" si="25"/>
        <v>0</v>
      </c>
      <c r="H29" s="143">
        <f t="shared" si="25"/>
        <v>0</v>
      </c>
      <c r="I29" s="143">
        <f t="shared" si="25"/>
        <v>0</v>
      </c>
      <c r="J29" s="143">
        <f t="shared" si="25"/>
        <v>0</v>
      </c>
      <c r="K29" s="143">
        <f t="shared" si="25"/>
        <v>0</v>
      </c>
      <c r="L29" s="143">
        <f t="shared" si="25"/>
        <v>0</v>
      </c>
      <c r="M29" s="143">
        <f t="shared" si="25"/>
        <v>0</v>
      </c>
      <c r="N29" s="143">
        <f t="shared" si="25"/>
        <v>0</v>
      </c>
      <c r="O29" s="143">
        <f t="shared" si="25"/>
        <v>0</v>
      </c>
      <c r="P29" s="143">
        <f t="shared" si="25"/>
        <v>0</v>
      </c>
      <c r="Q29" s="143">
        <f t="shared" si="25"/>
        <v>0</v>
      </c>
      <c r="R29" s="143">
        <f t="shared" si="25"/>
        <v>0</v>
      </c>
      <c r="S29" s="143">
        <f t="shared" si="25"/>
        <v>0</v>
      </c>
      <c r="T29" s="143">
        <f t="shared" si="25"/>
        <v>0</v>
      </c>
      <c r="U29" s="143">
        <f t="shared" si="25"/>
        <v>0</v>
      </c>
      <c r="V29" s="143">
        <f t="shared" si="25"/>
        <v>0</v>
      </c>
      <c r="W29" s="143">
        <f t="shared" si="25"/>
        <v>0</v>
      </c>
      <c r="X29" s="143">
        <f t="shared" si="25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26">SUM(D3:D26)</f>
        <v>0</v>
      </c>
      <c r="E30" s="89">
        <f t="shared" si="26"/>
        <v>0</v>
      </c>
      <c r="F30" s="89">
        <f t="shared" si="26"/>
        <v>0</v>
      </c>
      <c r="G30" s="89">
        <f t="shared" si="26"/>
        <v>0</v>
      </c>
      <c r="H30" s="89">
        <f t="shared" si="26"/>
        <v>0</v>
      </c>
      <c r="I30" s="89">
        <f t="shared" si="26"/>
        <v>0</v>
      </c>
      <c r="J30" s="89">
        <f t="shared" si="26"/>
        <v>0</v>
      </c>
      <c r="K30" s="89">
        <f t="shared" si="26"/>
        <v>0</v>
      </c>
      <c r="L30" s="89">
        <f t="shared" si="26"/>
        <v>0</v>
      </c>
      <c r="M30" s="89">
        <f t="shared" si="26"/>
        <v>0</v>
      </c>
      <c r="N30" s="89">
        <f t="shared" si="26"/>
        <v>0</v>
      </c>
      <c r="O30" s="89">
        <f t="shared" si="26"/>
        <v>0</v>
      </c>
      <c r="P30" s="89">
        <f t="shared" si="26"/>
        <v>0</v>
      </c>
      <c r="Q30" s="89">
        <f t="shared" si="26"/>
        <v>0</v>
      </c>
      <c r="R30" s="89">
        <f t="shared" si="26"/>
        <v>0</v>
      </c>
      <c r="S30" s="89">
        <f t="shared" si="26"/>
        <v>0</v>
      </c>
      <c r="T30" s="89">
        <f t="shared" si="26"/>
        <v>0</v>
      </c>
      <c r="U30" s="89">
        <f t="shared" si="26"/>
        <v>0</v>
      </c>
      <c r="V30" s="89">
        <f t="shared" si="26"/>
        <v>0</v>
      </c>
      <c r="W30" s="89">
        <f t="shared" si="26"/>
        <v>0</v>
      </c>
      <c r="X30" s="89">
        <f t="shared" si="26"/>
        <v>0</v>
      </c>
      <c r="Y30" s="4">
        <f t="shared" si="26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27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27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27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27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27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27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27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27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27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27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27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27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27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27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27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27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27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27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27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27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27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27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8:H38"/>
    <mergeCell ref="T38:Y38"/>
    <mergeCell ref="E39:F39"/>
    <mergeCell ref="G39:H39"/>
    <mergeCell ref="I39:J39"/>
    <mergeCell ref="K39:L39"/>
    <mergeCell ref="O39:P39"/>
    <mergeCell ref="T39:Y39"/>
    <mergeCell ref="I36:J36"/>
    <mergeCell ref="K36:L36"/>
    <mergeCell ref="O36:P36"/>
    <mergeCell ref="T36:Y36"/>
    <mergeCell ref="E37:F37"/>
    <mergeCell ref="G37:H37"/>
    <mergeCell ref="I37:J37"/>
    <mergeCell ref="K37:L37"/>
    <mergeCell ref="O37:P37"/>
    <mergeCell ref="T37:Y37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E35:F35"/>
    <mergeCell ref="G35:H35"/>
    <mergeCell ref="I35:J35"/>
    <mergeCell ref="K35:L35"/>
    <mergeCell ref="O35:P35"/>
    <mergeCell ref="T35:Y35"/>
    <mergeCell ref="E36:F36"/>
    <mergeCell ref="G36:H36"/>
    <mergeCell ref="O33:P33"/>
    <mergeCell ref="T33:Y33"/>
    <mergeCell ref="E34:F34"/>
    <mergeCell ref="G34:H34"/>
    <mergeCell ref="I34:J34"/>
    <mergeCell ref="K34:L34"/>
    <mergeCell ref="O34:P34"/>
    <mergeCell ref="T34:Y34"/>
  </mergeCells>
  <hyperlinks>
    <hyperlink ref="B1" location="'_Planlagt_drift'!A1" display="Tilbage til årsoversigt" xr:uid="{0BAB6C4C-122F-4C4B-953C-393494E8AD23}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56F381-CD17-47C5-9F0E-ED333268FDDA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2088-A8CB-4164-AF69-14C036A70C45}">
  <dimension ref="A1:CX153"/>
  <sheetViews>
    <sheetView showGridLines="0" topLeftCell="A68" workbookViewId="0">
      <selection activeCell="K108" sqref="K108:L108"/>
    </sheetView>
  </sheetViews>
  <sheetFormatPr defaultColWidth="8.7109375" defaultRowHeight="15"/>
  <cols>
    <col min="1" max="1" width="14.42578125" style="1" customWidth="1"/>
    <col min="2" max="2" width="49.28515625" style="1" customWidth="1"/>
    <col min="3" max="3" width="13.28515625" style="1" customWidth="1"/>
    <col min="4" max="6" width="13.7109375" style="1" bestFit="1" customWidth="1"/>
    <col min="7" max="7" width="12.42578125" style="1" bestFit="1" customWidth="1"/>
    <col min="8" max="22" width="13.7109375" style="1" bestFit="1" customWidth="1"/>
    <col min="23" max="24" width="13.7109375" style="3" bestFit="1" customWidth="1"/>
    <col min="25" max="25" width="14.7109375" style="3" bestFit="1" customWidth="1"/>
    <col min="26" max="102" width="8.7109375" style="3"/>
    <col min="103" max="16384" width="8.7109375" style="1"/>
  </cols>
  <sheetData>
    <row r="1" spans="1:102" s="3" customFormat="1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 s="168">
        <f t="shared" ref="A3:Y3" si="0">A80</f>
        <v>0</v>
      </c>
      <c r="B3" s="148" t="str">
        <f t="shared" si="0"/>
        <v>Generelt: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105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spans="1:102">
      <c r="A4" s="168">
        <f t="shared" ref="A4:B4" si="1">A81</f>
        <v>21</v>
      </c>
      <c r="B4" s="148" t="str">
        <f t="shared" si="1"/>
        <v>Facader, eftergang af murværk og fuger</v>
      </c>
      <c r="C4" s="143">
        <f t="shared" ref="C4:X4" si="2">IF(C$1&gt;=$I81,IF($M81=0,0,(IF(MOD(($I81-C$1),$M81)=0,$G81,0))),0)</f>
        <v>0</v>
      </c>
      <c r="D4" s="143">
        <f t="shared" si="2"/>
        <v>0</v>
      </c>
      <c r="E4" s="143">
        <f t="shared" si="2"/>
        <v>28000</v>
      </c>
      <c r="F4" s="143">
        <f t="shared" si="2"/>
        <v>0</v>
      </c>
      <c r="G4" s="143">
        <f t="shared" si="2"/>
        <v>28000</v>
      </c>
      <c r="H4" s="143">
        <f t="shared" si="2"/>
        <v>0</v>
      </c>
      <c r="I4" s="143">
        <f t="shared" si="2"/>
        <v>28000</v>
      </c>
      <c r="J4" s="143">
        <f t="shared" si="2"/>
        <v>0</v>
      </c>
      <c r="K4" s="143">
        <f t="shared" si="2"/>
        <v>28000</v>
      </c>
      <c r="L4" s="143">
        <f t="shared" si="2"/>
        <v>0</v>
      </c>
      <c r="M4" s="143">
        <f t="shared" si="2"/>
        <v>28000</v>
      </c>
      <c r="N4" s="143">
        <f t="shared" si="2"/>
        <v>0</v>
      </c>
      <c r="O4" s="143">
        <f t="shared" si="2"/>
        <v>28000</v>
      </c>
      <c r="P4" s="143">
        <f t="shared" si="2"/>
        <v>0</v>
      </c>
      <c r="Q4" s="143">
        <f t="shared" si="2"/>
        <v>28000</v>
      </c>
      <c r="R4" s="143">
        <f t="shared" si="2"/>
        <v>0</v>
      </c>
      <c r="S4" s="143">
        <f t="shared" si="2"/>
        <v>28000</v>
      </c>
      <c r="T4" s="143">
        <f t="shared" si="2"/>
        <v>0</v>
      </c>
      <c r="U4" s="143">
        <f t="shared" si="2"/>
        <v>28000</v>
      </c>
      <c r="V4" s="143">
        <f t="shared" si="2"/>
        <v>0</v>
      </c>
      <c r="W4" s="143">
        <f t="shared" si="2"/>
        <v>28000</v>
      </c>
      <c r="X4" s="143">
        <f t="shared" si="2"/>
        <v>0</v>
      </c>
      <c r="Y4" s="176">
        <f t="shared" ref="Y4" si="3">SUM(C4:X4)</f>
        <v>280000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>
      <c r="A5" s="168">
        <f t="shared" ref="A5:B5" si="4">A82</f>
        <v>41</v>
      </c>
      <c r="B5" s="148" t="str">
        <f t="shared" si="4"/>
        <v>Fundament, malerbehandling</v>
      </c>
      <c r="C5" s="143">
        <f t="shared" ref="C5:X5" si="5">IF(C$1&gt;=$I82,IF($M82=0,0,(IF(MOD(($I82-C$1),$M82)=0,$G82,0))),0)</f>
        <v>0</v>
      </c>
      <c r="D5" s="143">
        <f t="shared" si="5"/>
        <v>10000</v>
      </c>
      <c r="E5" s="143">
        <f t="shared" si="5"/>
        <v>0</v>
      </c>
      <c r="F5" s="143">
        <f t="shared" si="5"/>
        <v>10000</v>
      </c>
      <c r="G5" s="143">
        <f t="shared" si="5"/>
        <v>0</v>
      </c>
      <c r="H5" s="143">
        <f t="shared" si="5"/>
        <v>10000</v>
      </c>
      <c r="I5" s="143">
        <f t="shared" si="5"/>
        <v>0</v>
      </c>
      <c r="J5" s="143">
        <f t="shared" si="5"/>
        <v>10000</v>
      </c>
      <c r="K5" s="143">
        <f t="shared" si="5"/>
        <v>0</v>
      </c>
      <c r="L5" s="143">
        <f t="shared" si="5"/>
        <v>10000</v>
      </c>
      <c r="M5" s="143">
        <f t="shared" si="5"/>
        <v>0</v>
      </c>
      <c r="N5" s="143">
        <f t="shared" si="5"/>
        <v>10000</v>
      </c>
      <c r="O5" s="143">
        <f t="shared" si="5"/>
        <v>0</v>
      </c>
      <c r="P5" s="143">
        <f t="shared" si="5"/>
        <v>10000</v>
      </c>
      <c r="Q5" s="143">
        <f t="shared" si="5"/>
        <v>0</v>
      </c>
      <c r="R5" s="143">
        <f t="shared" si="5"/>
        <v>10000</v>
      </c>
      <c r="S5" s="143">
        <f t="shared" si="5"/>
        <v>0</v>
      </c>
      <c r="T5" s="143">
        <f t="shared" si="5"/>
        <v>10000</v>
      </c>
      <c r="U5" s="143">
        <f t="shared" si="5"/>
        <v>0</v>
      </c>
      <c r="V5" s="143">
        <f t="shared" si="5"/>
        <v>10000</v>
      </c>
      <c r="W5" s="143">
        <f t="shared" si="5"/>
        <v>0</v>
      </c>
      <c r="X5" s="143">
        <f t="shared" si="5"/>
        <v>10000</v>
      </c>
      <c r="Y5" s="176">
        <f t="shared" ref="Y5:Y68" si="6">SUM(C5:X5)</f>
        <v>110000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</row>
    <row r="6" spans="1:102">
      <c r="A6" s="168" t="e">
        <f t="shared" ref="A6:B6" si="7">A83</f>
        <v>#N/A</v>
      </c>
      <c r="B6" s="148">
        <f t="shared" si="7"/>
        <v>0</v>
      </c>
      <c r="C6" s="143">
        <f t="shared" ref="C6:X6" si="8">IF(C$1&gt;=$I83,IF($M83=0,0,(IF(MOD(($I83-C$1),$M83)=0,$G83,0))),0)</f>
        <v>0</v>
      </c>
      <c r="D6" s="143">
        <f t="shared" si="8"/>
        <v>0</v>
      </c>
      <c r="E6" s="143">
        <f t="shared" si="8"/>
        <v>0</v>
      </c>
      <c r="F6" s="143">
        <f t="shared" si="8"/>
        <v>0</v>
      </c>
      <c r="G6" s="143">
        <f t="shared" si="8"/>
        <v>0</v>
      </c>
      <c r="H6" s="143">
        <f t="shared" si="8"/>
        <v>0</v>
      </c>
      <c r="I6" s="143">
        <f t="shared" si="8"/>
        <v>0</v>
      </c>
      <c r="J6" s="143">
        <f t="shared" si="8"/>
        <v>0</v>
      </c>
      <c r="K6" s="143">
        <f t="shared" si="8"/>
        <v>0</v>
      </c>
      <c r="L6" s="143">
        <f t="shared" si="8"/>
        <v>0</v>
      </c>
      <c r="M6" s="143">
        <f t="shared" si="8"/>
        <v>0</v>
      </c>
      <c r="N6" s="143">
        <f t="shared" si="8"/>
        <v>0</v>
      </c>
      <c r="O6" s="143">
        <f t="shared" si="8"/>
        <v>0</v>
      </c>
      <c r="P6" s="143">
        <f t="shared" si="8"/>
        <v>0</v>
      </c>
      <c r="Q6" s="143">
        <f t="shared" si="8"/>
        <v>0</v>
      </c>
      <c r="R6" s="143">
        <f t="shared" si="8"/>
        <v>0</v>
      </c>
      <c r="S6" s="143">
        <f t="shared" si="8"/>
        <v>0</v>
      </c>
      <c r="T6" s="143">
        <f t="shared" si="8"/>
        <v>0</v>
      </c>
      <c r="U6" s="143">
        <f t="shared" si="8"/>
        <v>0</v>
      </c>
      <c r="V6" s="143">
        <f t="shared" si="8"/>
        <v>0</v>
      </c>
      <c r="W6" s="143">
        <f t="shared" si="8"/>
        <v>0</v>
      </c>
      <c r="X6" s="143">
        <f t="shared" si="8"/>
        <v>0</v>
      </c>
      <c r="Y6" s="176">
        <f t="shared" si="6"/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</row>
    <row r="7" spans="1:102">
      <c r="A7" s="168" t="e">
        <f t="shared" ref="A7:B7" si="9">A84</f>
        <v>#N/A</v>
      </c>
      <c r="B7" s="148">
        <f t="shared" si="9"/>
        <v>0</v>
      </c>
      <c r="C7" s="143">
        <f t="shared" ref="C7:X7" si="10">IF(C$1&gt;=$I84,IF($M84=0,0,(IF(MOD(($I84-C$1),$M84)=0,$G84,0))),0)</f>
        <v>0</v>
      </c>
      <c r="D7" s="143">
        <f t="shared" si="10"/>
        <v>0</v>
      </c>
      <c r="E7" s="143">
        <f t="shared" si="10"/>
        <v>0</v>
      </c>
      <c r="F7" s="143">
        <f t="shared" si="10"/>
        <v>0</v>
      </c>
      <c r="G7" s="143">
        <f t="shared" si="10"/>
        <v>0</v>
      </c>
      <c r="H7" s="143">
        <f t="shared" si="10"/>
        <v>0</v>
      </c>
      <c r="I7" s="143">
        <f t="shared" si="10"/>
        <v>0</v>
      </c>
      <c r="J7" s="143">
        <f t="shared" si="10"/>
        <v>0</v>
      </c>
      <c r="K7" s="143">
        <f t="shared" si="10"/>
        <v>0</v>
      </c>
      <c r="L7" s="143">
        <f t="shared" si="10"/>
        <v>0</v>
      </c>
      <c r="M7" s="143">
        <f t="shared" si="10"/>
        <v>0</v>
      </c>
      <c r="N7" s="143">
        <f t="shared" si="10"/>
        <v>0</v>
      </c>
      <c r="O7" s="143">
        <f t="shared" si="10"/>
        <v>0</v>
      </c>
      <c r="P7" s="143">
        <f t="shared" si="10"/>
        <v>0</v>
      </c>
      <c r="Q7" s="143">
        <f t="shared" si="10"/>
        <v>0</v>
      </c>
      <c r="R7" s="143">
        <f t="shared" si="10"/>
        <v>0</v>
      </c>
      <c r="S7" s="143">
        <f t="shared" si="10"/>
        <v>0</v>
      </c>
      <c r="T7" s="143">
        <f t="shared" si="10"/>
        <v>0</v>
      </c>
      <c r="U7" s="143">
        <f t="shared" si="10"/>
        <v>0</v>
      </c>
      <c r="V7" s="143">
        <f t="shared" si="10"/>
        <v>0</v>
      </c>
      <c r="W7" s="143">
        <f t="shared" si="10"/>
        <v>0</v>
      </c>
      <c r="X7" s="143">
        <f t="shared" si="10"/>
        <v>0</v>
      </c>
      <c r="Y7" s="176">
        <f t="shared" si="6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</row>
    <row r="8" spans="1:102">
      <c r="A8" s="168">
        <f t="shared" ref="A8:B8" si="11">A85</f>
        <v>0</v>
      </c>
      <c r="B8" s="148" t="str">
        <f t="shared" si="11"/>
        <v>Bygning 1</v>
      </c>
      <c r="C8" s="143">
        <f t="shared" ref="C8:X8" si="12">IF(C$1&gt;=$I85,IF($M85=0,0,(IF(MOD(($I85-C$1),$M85)=0,$G85,0))),0)</f>
        <v>0</v>
      </c>
      <c r="D8" s="143">
        <f t="shared" si="12"/>
        <v>0</v>
      </c>
      <c r="E8" s="143">
        <f t="shared" si="12"/>
        <v>0</v>
      </c>
      <c r="F8" s="143">
        <f t="shared" si="12"/>
        <v>0</v>
      </c>
      <c r="G8" s="143">
        <f t="shared" si="12"/>
        <v>0</v>
      </c>
      <c r="H8" s="143">
        <f t="shared" si="12"/>
        <v>0</v>
      </c>
      <c r="I8" s="143">
        <f t="shared" si="12"/>
        <v>0</v>
      </c>
      <c r="J8" s="143">
        <f t="shared" si="12"/>
        <v>0</v>
      </c>
      <c r="K8" s="143">
        <f t="shared" si="12"/>
        <v>0</v>
      </c>
      <c r="L8" s="143">
        <f t="shared" si="12"/>
        <v>0</v>
      </c>
      <c r="M8" s="143">
        <f t="shared" si="12"/>
        <v>0</v>
      </c>
      <c r="N8" s="143">
        <f t="shared" si="12"/>
        <v>0</v>
      </c>
      <c r="O8" s="143">
        <f t="shared" si="12"/>
        <v>0</v>
      </c>
      <c r="P8" s="143">
        <f t="shared" si="12"/>
        <v>0</v>
      </c>
      <c r="Q8" s="143">
        <f t="shared" si="12"/>
        <v>0</v>
      </c>
      <c r="R8" s="143">
        <f t="shared" si="12"/>
        <v>0</v>
      </c>
      <c r="S8" s="143">
        <f t="shared" si="12"/>
        <v>0</v>
      </c>
      <c r="T8" s="143">
        <f t="shared" si="12"/>
        <v>0</v>
      </c>
      <c r="U8" s="143">
        <f t="shared" si="12"/>
        <v>0</v>
      </c>
      <c r="V8" s="143">
        <f t="shared" si="12"/>
        <v>0</v>
      </c>
      <c r="W8" s="143">
        <f t="shared" si="12"/>
        <v>0</v>
      </c>
      <c r="X8" s="143">
        <f t="shared" si="12"/>
        <v>0</v>
      </c>
      <c r="Y8" s="176">
        <f t="shared" si="6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</row>
    <row r="9" spans="1:102">
      <c r="A9" s="168">
        <f t="shared" ref="A9:B9" si="13">A86</f>
        <v>37</v>
      </c>
      <c r="B9" s="148" t="str">
        <f t="shared" si="13"/>
        <v>Ovenlys, udskiftning - 60x60</v>
      </c>
      <c r="C9" s="143">
        <f t="shared" ref="C9:X9" si="14">IF(C$1&gt;=$I86,IF($M86=0,0,(IF(MOD(($I86-C$1),$M86)=0,$G86,0))),0)</f>
        <v>0</v>
      </c>
      <c r="D9" s="143">
        <f t="shared" si="14"/>
        <v>0</v>
      </c>
      <c r="E9" s="143">
        <f t="shared" si="14"/>
        <v>0</v>
      </c>
      <c r="F9" s="143">
        <f t="shared" si="14"/>
        <v>0</v>
      </c>
      <c r="G9" s="143">
        <f t="shared" si="14"/>
        <v>0</v>
      </c>
      <c r="H9" s="143">
        <f t="shared" si="14"/>
        <v>0</v>
      </c>
      <c r="I9" s="143">
        <f t="shared" si="14"/>
        <v>0</v>
      </c>
      <c r="J9" s="143">
        <f t="shared" si="14"/>
        <v>0</v>
      </c>
      <c r="K9" s="143">
        <f t="shared" si="14"/>
        <v>0</v>
      </c>
      <c r="L9" s="143">
        <f t="shared" si="14"/>
        <v>0</v>
      </c>
      <c r="M9" s="143">
        <f t="shared" si="14"/>
        <v>0</v>
      </c>
      <c r="N9" s="143">
        <f t="shared" si="14"/>
        <v>0</v>
      </c>
      <c r="O9" s="143">
        <f t="shared" si="14"/>
        <v>0</v>
      </c>
      <c r="P9" s="143">
        <f t="shared" si="14"/>
        <v>0</v>
      </c>
      <c r="Q9" s="143">
        <f t="shared" si="14"/>
        <v>0</v>
      </c>
      <c r="R9" s="143">
        <f t="shared" si="14"/>
        <v>0</v>
      </c>
      <c r="S9" s="143">
        <f t="shared" si="14"/>
        <v>0</v>
      </c>
      <c r="T9" s="143">
        <f t="shared" si="14"/>
        <v>0</v>
      </c>
      <c r="U9" s="143">
        <f t="shared" si="14"/>
        <v>52000</v>
      </c>
      <c r="V9" s="143">
        <f t="shared" si="14"/>
        <v>0</v>
      </c>
      <c r="W9" s="143">
        <f t="shared" si="14"/>
        <v>0</v>
      </c>
      <c r="X9" s="143">
        <f t="shared" si="14"/>
        <v>0</v>
      </c>
      <c r="Y9" s="176">
        <f t="shared" si="6"/>
        <v>52000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</row>
    <row r="10" spans="1:102">
      <c r="A10" s="168">
        <f t="shared" ref="A10:B10" si="15">A87</f>
        <v>31</v>
      </c>
      <c r="B10" s="148" t="str">
        <f t="shared" si="15"/>
        <v>Vinduer, udskiftning - gående</v>
      </c>
      <c r="C10" s="143">
        <f t="shared" ref="C10:X10" si="16">IF(C$1&gt;=$I87,IF($M87=0,0,(IF(MOD(($I87-C$1),$M87)=0,$G87,0))),0)</f>
        <v>0</v>
      </c>
      <c r="D10" s="143">
        <f t="shared" si="16"/>
        <v>0</v>
      </c>
      <c r="E10" s="143">
        <f t="shared" si="16"/>
        <v>0</v>
      </c>
      <c r="F10" s="143">
        <f t="shared" si="16"/>
        <v>0</v>
      </c>
      <c r="G10" s="143">
        <f t="shared" si="16"/>
        <v>0</v>
      </c>
      <c r="H10" s="143">
        <f t="shared" si="16"/>
        <v>47220</v>
      </c>
      <c r="I10" s="143">
        <f t="shared" si="16"/>
        <v>0</v>
      </c>
      <c r="J10" s="143">
        <f t="shared" si="16"/>
        <v>0</v>
      </c>
      <c r="K10" s="143">
        <f t="shared" si="16"/>
        <v>0</v>
      </c>
      <c r="L10" s="143">
        <f t="shared" si="16"/>
        <v>0</v>
      </c>
      <c r="M10" s="143">
        <f t="shared" si="16"/>
        <v>0</v>
      </c>
      <c r="N10" s="143">
        <f t="shared" si="16"/>
        <v>0</v>
      </c>
      <c r="O10" s="143">
        <f t="shared" si="16"/>
        <v>0</v>
      </c>
      <c r="P10" s="143">
        <f t="shared" si="16"/>
        <v>0</v>
      </c>
      <c r="Q10" s="143">
        <f t="shared" si="16"/>
        <v>0</v>
      </c>
      <c r="R10" s="143">
        <f t="shared" si="16"/>
        <v>0</v>
      </c>
      <c r="S10" s="143">
        <f t="shared" si="16"/>
        <v>0</v>
      </c>
      <c r="T10" s="143">
        <f t="shared" si="16"/>
        <v>0</v>
      </c>
      <c r="U10" s="143">
        <f t="shared" si="16"/>
        <v>0</v>
      </c>
      <c r="V10" s="143">
        <f t="shared" si="16"/>
        <v>0</v>
      </c>
      <c r="W10" s="143">
        <f t="shared" si="16"/>
        <v>0</v>
      </c>
      <c r="X10" s="143">
        <f t="shared" si="16"/>
        <v>0</v>
      </c>
      <c r="Y10" s="176">
        <f t="shared" si="6"/>
        <v>47220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</row>
    <row r="11" spans="1:102">
      <c r="A11" s="168">
        <f t="shared" ref="A11:B11" si="17">A88</f>
        <v>31</v>
      </c>
      <c r="B11" s="148" t="str">
        <f t="shared" si="17"/>
        <v>Døre, udskiftning - terrassedør</v>
      </c>
      <c r="C11" s="143">
        <f t="shared" ref="C11:X11" si="18">IF(C$1&gt;=$I88,IF($M88=0,0,(IF(MOD(($I88-C$1),$M88)=0,$G88,0))),0)</f>
        <v>0</v>
      </c>
      <c r="D11" s="143">
        <f t="shared" si="18"/>
        <v>0</v>
      </c>
      <c r="E11" s="143">
        <f t="shared" si="18"/>
        <v>0</v>
      </c>
      <c r="F11" s="143">
        <f t="shared" si="18"/>
        <v>0</v>
      </c>
      <c r="G11" s="143">
        <f t="shared" si="18"/>
        <v>0</v>
      </c>
      <c r="H11" s="143">
        <f t="shared" si="18"/>
        <v>0</v>
      </c>
      <c r="I11" s="143">
        <f t="shared" si="18"/>
        <v>21750</v>
      </c>
      <c r="J11" s="143">
        <f t="shared" si="18"/>
        <v>0</v>
      </c>
      <c r="K11" s="143">
        <f t="shared" si="18"/>
        <v>0</v>
      </c>
      <c r="L11" s="143">
        <f t="shared" si="18"/>
        <v>0</v>
      </c>
      <c r="M11" s="143">
        <f t="shared" si="18"/>
        <v>0</v>
      </c>
      <c r="N11" s="143">
        <f t="shared" si="18"/>
        <v>0</v>
      </c>
      <c r="O11" s="143">
        <f t="shared" si="18"/>
        <v>0</v>
      </c>
      <c r="P11" s="143">
        <f t="shared" si="18"/>
        <v>0</v>
      </c>
      <c r="Q11" s="143">
        <f t="shared" si="18"/>
        <v>0</v>
      </c>
      <c r="R11" s="143">
        <f t="shared" si="18"/>
        <v>0</v>
      </c>
      <c r="S11" s="143">
        <f t="shared" si="18"/>
        <v>0</v>
      </c>
      <c r="T11" s="143">
        <f t="shared" si="18"/>
        <v>0</v>
      </c>
      <c r="U11" s="143">
        <f t="shared" si="18"/>
        <v>0</v>
      </c>
      <c r="V11" s="143">
        <f t="shared" si="18"/>
        <v>0</v>
      </c>
      <c r="W11" s="143">
        <f t="shared" si="18"/>
        <v>0</v>
      </c>
      <c r="X11" s="143">
        <f t="shared" si="18"/>
        <v>0</v>
      </c>
      <c r="Y11" s="176">
        <f t="shared" si="6"/>
        <v>21750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 spans="1:102">
      <c r="A12" s="168">
        <f t="shared" ref="A12:B12" si="19">A89</f>
        <v>41</v>
      </c>
      <c r="B12" s="148" t="str">
        <f t="shared" si="19"/>
        <v>Facader, beklædning - eternit</v>
      </c>
      <c r="C12" s="143">
        <f t="shared" ref="C12:X12" si="20">IF(C$1&gt;=$I89,IF($M89=0,0,(IF(MOD(($I89-C$1),$M89)=0,$G89,0))),0)</f>
        <v>0</v>
      </c>
      <c r="D12" s="143">
        <f t="shared" si="20"/>
        <v>0</v>
      </c>
      <c r="E12" s="143">
        <f t="shared" si="20"/>
        <v>14000</v>
      </c>
      <c r="F12" s="143">
        <f t="shared" si="20"/>
        <v>0</v>
      </c>
      <c r="G12" s="143">
        <f t="shared" si="20"/>
        <v>0</v>
      </c>
      <c r="H12" s="143">
        <f t="shared" si="20"/>
        <v>0</v>
      </c>
      <c r="I12" s="143">
        <f t="shared" si="20"/>
        <v>0</v>
      </c>
      <c r="J12" s="143">
        <f t="shared" si="20"/>
        <v>0</v>
      </c>
      <c r="K12" s="143">
        <f t="shared" si="20"/>
        <v>0</v>
      </c>
      <c r="L12" s="143">
        <f t="shared" si="20"/>
        <v>0</v>
      </c>
      <c r="M12" s="143">
        <f t="shared" si="20"/>
        <v>0</v>
      </c>
      <c r="N12" s="143">
        <f t="shared" si="20"/>
        <v>0</v>
      </c>
      <c r="O12" s="143">
        <f t="shared" si="20"/>
        <v>0</v>
      </c>
      <c r="P12" s="143">
        <f t="shared" si="20"/>
        <v>0</v>
      </c>
      <c r="Q12" s="143">
        <f t="shared" si="20"/>
        <v>0</v>
      </c>
      <c r="R12" s="143">
        <f t="shared" si="20"/>
        <v>0</v>
      </c>
      <c r="S12" s="143">
        <f t="shared" si="20"/>
        <v>0</v>
      </c>
      <c r="T12" s="143">
        <f t="shared" si="20"/>
        <v>0</v>
      </c>
      <c r="U12" s="143">
        <f t="shared" si="20"/>
        <v>0</v>
      </c>
      <c r="V12" s="143">
        <f t="shared" si="20"/>
        <v>0</v>
      </c>
      <c r="W12" s="143">
        <f t="shared" si="20"/>
        <v>0</v>
      </c>
      <c r="X12" s="143">
        <f t="shared" si="20"/>
        <v>0</v>
      </c>
      <c r="Y12" s="176">
        <f t="shared" si="6"/>
        <v>14000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 spans="1:102">
      <c r="A13" s="168">
        <f t="shared" ref="A13:B13" si="21">A90</f>
        <v>37</v>
      </c>
      <c r="B13" s="148" t="str">
        <f t="shared" si="21"/>
        <v>Tagnedløb, udskiftning - zink</v>
      </c>
      <c r="C13" s="143">
        <f t="shared" ref="C13:X13" si="22">IF(C$1&gt;=$I90,IF($M90=0,0,(IF(MOD(($I90-C$1),$M90)=0,$G90,0))),0)</f>
        <v>0</v>
      </c>
      <c r="D13" s="143">
        <f t="shared" si="22"/>
        <v>0</v>
      </c>
      <c r="E13" s="143">
        <f t="shared" si="22"/>
        <v>0</v>
      </c>
      <c r="F13" s="143">
        <f t="shared" si="22"/>
        <v>0</v>
      </c>
      <c r="G13" s="143">
        <f t="shared" si="22"/>
        <v>0</v>
      </c>
      <c r="H13" s="143">
        <f t="shared" si="22"/>
        <v>13200</v>
      </c>
      <c r="I13" s="143">
        <f t="shared" si="22"/>
        <v>0</v>
      </c>
      <c r="J13" s="143">
        <f t="shared" si="22"/>
        <v>0</v>
      </c>
      <c r="K13" s="143">
        <f t="shared" si="22"/>
        <v>0</v>
      </c>
      <c r="L13" s="143">
        <f t="shared" si="22"/>
        <v>0</v>
      </c>
      <c r="M13" s="143">
        <f t="shared" si="22"/>
        <v>0</v>
      </c>
      <c r="N13" s="143">
        <f t="shared" si="22"/>
        <v>0</v>
      </c>
      <c r="O13" s="143">
        <f t="shared" si="22"/>
        <v>0</v>
      </c>
      <c r="P13" s="143">
        <f t="shared" si="22"/>
        <v>0</v>
      </c>
      <c r="Q13" s="143">
        <f t="shared" si="22"/>
        <v>0</v>
      </c>
      <c r="R13" s="143">
        <f t="shared" si="22"/>
        <v>0</v>
      </c>
      <c r="S13" s="143">
        <f t="shared" si="22"/>
        <v>0</v>
      </c>
      <c r="T13" s="143">
        <f t="shared" si="22"/>
        <v>0</v>
      </c>
      <c r="U13" s="143">
        <f t="shared" si="22"/>
        <v>0</v>
      </c>
      <c r="V13" s="143">
        <f t="shared" si="22"/>
        <v>0</v>
      </c>
      <c r="W13" s="143">
        <f t="shared" si="22"/>
        <v>0</v>
      </c>
      <c r="X13" s="143">
        <f t="shared" si="22"/>
        <v>0</v>
      </c>
      <c r="Y13" s="176">
        <f t="shared" si="6"/>
        <v>13200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1:102">
      <c r="A14" s="168">
        <f t="shared" ref="A14:B14" si="23">A91</f>
        <v>37</v>
      </c>
      <c r="B14" s="148" t="str">
        <f t="shared" si="23"/>
        <v>Tagrende, udskiftning - zink</v>
      </c>
      <c r="C14" s="143">
        <f t="shared" ref="C14:X14" si="24">IF(C$1&gt;=$I91,IF($M91=0,0,(IF(MOD(($I91-C$1),$M91)=0,$G91,0))),0)</f>
        <v>0</v>
      </c>
      <c r="D14" s="143">
        <f t="shared" si="24"/>
        <v>0</v>
      </c>
      <c r="E14" s="143">
        <f t="shared" si="24"/>
        <v>0</v>
      </c>
      <c r="F14" s="143">
        <f t="shared" si="24"/>
        <v>0</v>
      </c>
      <c r="G14" s="143">
        <f t="shared" si="24"/>
        <v>0</v>
      </c>
      <c r="H14" s="143">
        <f t="shared" si="24"/>
        <v>70000</v>
      </c>
      <c r="I14" s="143">
        <f t="shared" si="24"/>
        <v>0</v>
      </c>
      <c r="J14" s="143">
        <f t="shared" si="24"/>
        <v>0</v>
      </c>
      <c r="K14" s="143">
        <f t="shared" si="24"/>
        <v>0</v>
      </c>
      <c r="L14" s="143">
        <f t="shared" si="24"/>
        <v>0</v>
      </c>
      <c r="M14" s="143">
        <f t="shared" si="24"/>
        <v>0</v>
      </c>
      <c r="N14" s="143">
        <f t="shared" si="24"/>
        <v>0</v>
      </c>
      <c r="O14" s="143">
        <f t="shared" si="24"/>
        <v>0</v>
      </c>
      <c r="P14" s="143">
        <f t="shared" si="24"/>
        <v>0</v>
      </c>
      <c r="Q14" s="143">
        <f t="shared" si="24"/>
        <v>0</v>
      </c>
      <c r="R14" s="143">
        <f t="shared" si="24"/>
        <v>0</v>
      </c>
      <c r="S14" s="143">
        <f t="shared" si="24"/>
        <v>0</v>
      </c>
      <c r="T14" s="143">
        <f t="shared" si="24"/>
        <v>0</v>
      </c>
      <c r="U14" s="143">
        <f t="shared" si="24"/>
        <v>0</v>
      </c>
      <c r="V14" s="143">
        <f t="shared" si="24"/>
        <v>0</v>
      </c>
      <c r="W14" s="143">
        <f t="shared" si="24"/>
        <v>0</v>
      </c>
      <c r="X14" s="143">
        <f t="shared" si="24"/>
        <v>0</v>
      </c>
      <c r="Y14" s="176">
        <f t="shared" si="6"/>
        <v>70000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spans="1:102">
      <c r="A15" s="168" t="e">
        <f t="shared" ref="A15:B15" si="25">A92</f>
        <v>#N/A</v>
      </c>
      <c r="B15" s="148">
        <f t="shared" si="25"/>
        <v>0</v>
      </c>
      <c r="C15" s="143">
        <f t="shared" ref="C15:X15" si="26">IF(C$1&gt;=$I92,IF($M92=0,0,(IF(MOD(($I92-C$1),$M92)=0,$G92,0))),0)</f>
        <v>0</v>
      </c>
      <c r="D15" s="143">
        <f t="shared" si="26"/>
        <v>0</v>
      </c>
      <c r="E15" s="143">
        <f t="shared" si="26"/>
        <v>0</v>
      </c>
      <c r="F15" s="143">
        <f t="shared" si="26"/>
        <v>0</v>
      </c>
      <c r="G15" s="143">
        <f t="shared" si="26"/>
        <v>0</v>
      </c>
      <c r="H15" s="143">
        <f t="shared" si="26"/>
        <v>0</v>
      </c>
      <c r="I15" s="143">
        <f t="shared" si="26"/>
        <v>0</v>
      </c>
      <c r="J15" s="143">
        <f t="shared" si="26"/>
        <v>0</v>
      </c>
      <c r="K15" s="143">
        <f t="shared" si="26"/>
        <v>0</v>
      </c>
      <c r="L15" s="143">
        <f t="shared" si="26"/>
        <v>0</v>
      </c>
      <c r="M15" s="143">
        <f t="shared" si="26"/>
        <v>0</v>
      </c>
      <c r="N15" s="143">
        <f t="shared" si="26"/>
        <v>0</v>
      </c>
      <c r="O15" s="143">
        <f t="shared" si="26"/>
        <v>0</v>
      </c>
      <c r="P15" s="143">
        <f t="shared" si="26"/>
        <v>0</v>
      </c>
      <c r="Q15" s="143">
        <f t="shared" si="26"/>
        <v>0</v>
      </c>
      <c r="R15" s="143">
        <f t="shared" si="26"/>
        <v>0</v>
      </c>
      <c r="S15" s="143">
        <f t="shared" si="26"/>
        <v>0</v>
      </c>
      <c r="T15" s="143">
        <f t="shared" si="26"/>
        <v>0</v>
      </c>
      <c r="U15" s="143">
        <f t="shared" si="26"/>
        <v>0</v>
      </c>
      <c r="V15" s="143">
        <f t="shared" si="26"/>
        <v>0</v>
      </c>
      <c r="W15" s="143">
        <f t="shared" si="26"/>
        <v>0</v>
      </c>
      <c r="X15" s="143">
        <f t="shared" si="26"/>
        <v>0</v>
      </c>
      <c r="Y15" s="176">
        <f t="shared" si="6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</row>
    <row r="16" spans="1:102">
      <c r="A16" s="168" t="e">
        <f t="shared" ref="A16:B16" si="27">A93</f>
        <v>#N/A</v>
      </c>
      <c r="B16" s="148">
        <f t="shared" si="27"/>
        <v>0</v>
      </c>
      <c r="C16" s="143">
        <f t="shared" ref="C16:X16" si="28">IF(C$1&gt;=$I93,IF($M93=0,0,(IF(MOD(($I93-C$1),$M93)=0,$G93,0))),0)</f>
        <v>0</v>
      </c>
      <c r="D16" s="143">
        <f t="shared" si="28"/>
        <v>0</v>
      </c>
      <c r="E16" s="143">
        <f t="shared" si="28"/>
        <v>0</v>
      </c>
      <c r="F16" s="143">
        <f t="shared" si="28"/>
        <v>0</v>
      </c>
      <c r="G16" s="143">
        <f t="shared" si="28"/>
        <v>0</v>
      </c>
      <c r="H16" s="143">
        <f t="shared" si="28"/>
        <v>0</v>
      </c>
      <c r="I16" s="143">
        <f t="shared" si="28"/>
        <v>0</v>
      </c>
      <c r="J16" s="143">
        <f t="shared" si="28"/>
        <v>0</v>
      </c>
      <c r="K16" s="143">
        <f t="shared" si="28"/>
        <v>0</v>
      </c>
      <c r="L16" s="143">
        <f t="shared" si="28"/>
        <v>0</v>
      </c>
      <c r="M16" s="143">
        <f t="shared" si="28"/>
        <v>0</v>
      </c>
      <c r="N16" s="143">
        <f t="shared" si="28"/>
        <v>0</v>
      </c>
      <c r="O16" s="143">
        <f t="shared" si="28"/>
        <v>0</v>
      </c>
      <c r="P16" s="143">
        <f t="shared" si="28"/>
        <v>0</v>
      </c>
      <c r="Q16" s="143">
        <f t="shared" si="28"/>
        <v>0</v>
      </c>
      <c r="R16" s="143">
        <f t="shared" si="28"/>
        <v>0</v>
      </c>
      <c r="S16" s="143">
        <f t="shared" si="28"/>
        <v>0</v>
      </c>
      <c r="T16" s="143">
        <f t="shared" si="28"/>
        <v>0</v>
      </c>
      <c r="U16" s="143">
        <f t="shared" si="28"/>
        <v>0</v>
      </c>
      <c r="V16" s="143">
        <f t="shared" si="28"/>
        <v>0</v>
      </c>
      <c r="W16" s="143">
        <f t="shared" si="28"/>
        <v>0</v>
      </c>
      <c r="X16" s="143">
        <f t="shared" si="28"/>
        <v>0</v>
      </c>
      <c r="Y16" s="176">
        <f t="shared" si="6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</row>
    <row r="17" spans="1:102">
      <c r="A17" s="168" t="e">
        <f t="shared" ref="A17:B17" si="29">A94</f>
        <v>#N/A</v>
      </c>
      <c r="B17" s="148">
        <f t="shared" si="29"/>
        <v>0</v>
      </c>
      <c r="C17" s="143">
        <f t="shared" ref="C17:X17" si="30">IF(C$1&gt;=$I94,IF($M94=0,0,(IF(MOD(($I94-C$1),$M94)=0,$G94,0))),0)</f>
        <v>0</v>
      </c>
      <c r="D17" s="143">
        <f t="shared" si="30"/>
        <v>0</v>
      </c>
      <c r="E17" s="143">
        <f t="shared" si="30"/>
        <v>0</v>
      </c>
      <c r="F17" s="143">
        <f t="shared" si="30"/>
        <v>0</v>
      </c>
      <c r="G17" s="143">
        <f t="shared" si="30"/>
        <v>0</v>
      </c>
      <c r="H17" s="143">
        <f t="shared" si="30"/>
        <v>0</v>
      </c>
      <c r="I17" s="143">
        <f t="shared" si="30"/>
        <v>0</v>
      </c>
      <c r="J17" s="143">
        <f t="shared" si="30"/>
        <v>0</v>
      </c>
      <c r="K17" s="143">
        <f t="shared" si="30"/>
        <v>0</v>
      </c>
      <c r="L17" s="143">
        <f t="shared" si="30"/>
        <v>0</v>
      </c>
      <c r="M17" s="143">
        <f t="shared" si="30"/>
        <v>0</v>
      </c>
      <c r="N17" s="143">
        <f t="shared" si="30"/>
        <v>0</v>
      </c>
      <c r="O17" s="143">
        <f t="shared" si="30"/>
        <v>0</v>
      </c>
      <c r="P17" s="143">
        <f t="shared" si="30"/>
        <v>0</v>
      </c>
      <c r="Q17" s="143">
        <f t="shared" si="30"/>
        <v>0</v>
      </c>
      <c r="R17" s="143">
        <f t="shared" si="30"/>
        <v>0</v>
      </c>
      <c r="S17" s="143">
        <f t="shared" si="30"/>
        <v>0</v>
      </c>
      <c r="T17" s="143">
        <f t="shared" si="30"/>
        <v>0</v>
      </c>
      <c r="U17" s="143">
        <f t="shared" si="30"/>
        <v>0</v>
      </c>
      <c r="V17" s="143">
        <f t="shared" si="30"/>
        <v>0</v>
      </c>
      <c r="W17" s="143">
        <f t="shared" si="30"/>
        <v>0</v>
      </c>
      <c r="X17" s="143">
        <f t="shared" si="30"/>
        <v>0</v>
      </c>
      <c r="Y17" s="176">
        <f t="shared" si="6"/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</row>
    <row r="18" spans="1:102">
      <c r="A18" s="168">
        <f t="shared" ref="A18:B18" si="31">A95</f>
        <v>0</v>
      </c>
      <c r="B18" s="148" t="str">
        <f t="shared" si="31"/>
        <v>Bygning 5</v>
      </c>
      <c r="C18" s="143">
        <f t="shared" ref="C18:X18" si="32">IF(C$1&gt;=$I95,IF($M95=0,0,(IF(MOD(($I95-C$1),$M95)=0,$G95,0))),0)</f>
        <v>0</v>
      </c>
      <c r="D18" s="143">
        <f t="shared" si="32"/>
        <v>0</v>
      </c>
      <c r="E18" s="143">
        <f t="shared" si="32"/>
        <v>0</v>
      </c>
      <c r="F18" s="143">
        <f t="shared" si="32"/>
        <v>0</v>
      </c>
      <c r="G18" s="143">
        <f t="shared" si="32"/>
        <v>0</v>
      </c>
      <c r="H18" s="143">
        <f t="shared" si="32"/>
        <v>0</v>
      </c>
      <c r="I18" s="143">
        <f t="shared" si="32"/>
        <v>0</v>
      </c>
      <c r="J18" s="143">
        <f t="shared" si="32"/>
        <v>0</v>
      </c>
      <c r="K18" s="143">
        <f t="shared" si="32"/>
        <v>0</v>
      </c>
      <c r="L18" s="143">
        <f t="shared" si="32"/>
        <v>0</v>
      </c>
      <c r="M18" s="143">
        <f t="shared" si="32"/>
        <v>0</v>
      </c>
      <c r="N18" s="143">
        <f t="shared" si="32"/>
        <v>0</v>
      </c>
      <c r="O18" s="143">
        <f t="shared" si="32"/>
        <v>0</v>
      </c>
      <c r="P18" s="143">
        <f t="shared" si="32"/>
        <v>0</v>
      </c>
      <c r="Q18" s="143">
        <f t="shared" si="32"/>
        <v>0</v>
      </c>
      <c r="R18" s="143">
        <f t="shared" si="32"/>
        <v>0</v>
      </c>
      <c r="S18" s="143">
        <f t="shared" si="32"/>
        <v>0</v>
      </c>
      <c r="T18" s="143">
        <f t="shared" si="32"/>
        <v>0</v>
      </c>
      <c r="U18" s="143">
        <f t="shared" si="32"/>
        <v>0</v>
      </c>
      <c r="V18" s="143">
        <f t="shared" si="32"/>
        <v>0</v>
      </c>
      <c r="W18" s="143">
        <f t="shared" si="32"/>
        <v>0</v>
      </c>
      <c r="X18" s="143">
        <f t="shared" si="32"/>
        <v>0</v>
      </c>
      <c r="Y18" s="176">
        <f t="shared" si="6"/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</row>
    <row r="19" spans="1:102">
      <c r="A19" s="168">
        <f t="shared" ref="A19:B19" si="33">A96</f>
        <v>47</v>
      </c>
      <c r="B19" s="148" t="str">
        <f t="shared" si="33"/>
        <v>Tagflade, udskiftning - bølgeeternit</v>
      </c>
      <c r="C19" s="143">
        <f t="shared" ref="C19:X19" si="34">IF(C$1&gt;=$I96,IF($M96=0,0,(IF(MOD(($I96-C$1),$M96)=0,$G96,0))),0)</f>
        <v>0</v>
      </c>
      <c r="D19" s="143">
        <f t="shared" si="34"/>
        <v>0</v>
      </c>
      <c r="E19" s="143">
        <f t="shared" si="34"/>
        <v>0</v>
      </c>
      <c r="F19" s="143">
        <f t="shared" si="34"/>
        <v>200000</v>
      </c>
      <c r="G19" s="143">
        <f t="shared" si="34"/>
        <v>0</v>
      </c>
      <c r="H19" s="143">
        <f t="shared" si="34"/>
        <v>0</v>
      </c>
      <c r="I19" s="143">
        <f t="shared" si="34"/>
        <v>0</v>
      </c>
      <c r="J19" s="143">
        <f t="shared" si="34"/>
        <v>0</v>
      </c>
      <c r="K19" s="143">
        <f t="shared" si="34"/>
        <v>0</v>
      </c>
      <c r="L19" s="143">
        <f t="shared" si="34"/>
        <v>0</v>
      </c>
      <c r="M19" s="143">
        <f t="shared" si="34"/>
        <v>0</v>
      </c>
      <c r="N19" s="143">
        <f t="shared" si="34"/>
        <v>0</v>
      </c>
      <c r="O19" s="143">
        <f t="shared" si="34"/>
        <v>0</v>
      </c>
      <c r="P19" s="143">
        <f t="shared" si="34"/>
        <v>0</v>
      </c>
      <c r="Q19" s="143">
        <f t="shared" si="34"/>
        <v>0</v>
      </c>
      <c r="R19" s="143">
        <f t="shared" si="34"/>
        <v>0</v>
      </c>
      <c r="S19" s="143">
        <f t="shared" si="34"/>
        <v>0</v>
      </c>
      <c r="T19" s="143">
        <f t="shared" si="34"/>
        <v>0</v>
      </c>
      <c r="U19" s="143">
        <f t="shared" si="34"/>
        <v>0</v>
      </c>
      <c r="V19" s="143">
        <f t="shared" si="34"/>
        <v>0</v>
      </c>
      <c r="W19" s="143">
        <f t="shared" si="34"/>
        <v>0</v>
      </c>
      <c r="X19" s="143">
        <f t="shared" si="34"/>
        <v>0</v>
      </c>
      <c r="Y19" s="176">
        <f t="shared" si="6"/>
        <v>200000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</row>
    <row r="20" spans="1:102">
      <c r="A20" s="168">
        <f t="shared" ref="A20:B20" si="35">A97</f>
        <v>37</v>
      </c>
      <c r="B20" s="148" t="str">
        <f t="shared" si="35"/>
        <v>Ovenlys, udskiftning - 60x60</v>
      </c>
      <c r="C20" s="143">
        <f t="shared" ref="C20:X20" si="36">IF(C$1&gt;=$I97,IF($M97=0,0,(IF(MOD(($I97-C$1),$M97)=0,$G97,0))),0)</f>
        <v>0</v>
      </c>
      <c r="D20" s="143">
        <f t="shared" si="36"/>
        <v>0</v>
      </c>
      <c r="E20" s="143">
        <f t="shared" si="36"/>
        <v>0</v>
      </c>
      <c r="F20" s="143">
        <f t="shared" si="36"/>
        <v>24000</v>
      </c>
      <c r="G20" s="143">
        <f t="shared" si="36"/>
        <v>0</v>
      </c>
      <c r="H20" s="143">
        <f t="shared" si="36"/>
        <v>0</v>
      </c>
      <c r="I20" s="143">
        <f t="shared" si="36"/>
        <v>0</v>
      </c>
      <c r="J20" s="143">
        <f t="shared" si="36"/>
        <v>0</v>
      </c>
      <c r="K20" s="143">
        <f t="shared" si="36"/>
        <v>0</v>
      </c>
      <c r="L20" s="143">
        <f t="shared" si="36"/>
        <v>0</v>
      </c>
      <c r="M20" s="143">
        <f t="shared" si="36"/>
        <v>0</v>
      </c>
      <c r="N20" s="143">
        <f t="shared" si="36"/>
        <v>0</v>
      </c>
      <c r="O20" s="143">
        <f t="shared" si="36"/>
        <v>0</v>
      </c>
      <c r="P20" s="143">
        <f t="shared" si="36"/>
        <v>0</v>
      </c>
      <c r="Q20" s="143">
        <f t="shared" si="36"/>
        <v>0</v>
      </c>
      <c r="R20" s="143">
        <f t="shared" si="36"/>
        <v>0</v>
      </c>
      <c r="S20" s="143">
        <f t="shared" si="36"/>
        <v>0</v>
      </c>
      <c r="T20" s="143">
        <f t="shared" si="36"/>
        <v>0</v>
      </c>
      <c r="U20" s="143">
        <f t="shared" si="36"/>
        <v>0</v>
      </c>
      <c r="V20" s="143">
        <f t="shared" si="36"/>
        <v>0</v>
      </c>
      <c r="W20" s="143">
        <f t="shared" si="36"/>
        <v>0</v>
      </c>
      <c r="X20" s="143">
        <f t="shared" si="36"/>
        <v>0</v>
      </c>
      <c r="Y20" s="176">
        <f t="shared" si="6"/>
        <v>24000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</row>
    <row r="21" spans="1:102">
      <c r="A21" s="168">
        <f t="shared" ref="A21:B21" si="37">A98</f>
        <v>37</v>
      </c>
      <c r="B21" s="148" t="str">
        <f t="shared" si="37"/>
        <v>Tagrende, udskiftning - zink</v>
      </c>
      <c r="C21" s="143">
        <f t="shared" ref="C21:X21" si="38">IF(C$1&gt;=$I98,IF($M98=0,0,(IF(MOD(($I98-C$1),$M98)=0,$G98,0))),0)</f>
        <v>0</v>
      </c>
      <c r="D21" s="143">
        <f t="shared" si="38"/>
        <v>0</v>
      </c>
      <c r="E21" s="143">
        <f t="shared" si="38"/>
        <v>0</v>
      </c>
      <c r="F21" s="143">
        <f t="shared" si="38"/>
        <v>24500</v>
      </c>
      <c r="G21" s="143">
        <f t="shared" si="38"/>
        <v>0</v>
      </c>
      <c r="H21" s="143">
        <f t="shared" si="38"/>
        <v>0</v>
      </c>
      <c r="I21" s="143">
        <f t="shared" si="38"/>
        <v>0</v>
      </c>
      <c r="J21" s="143">
        <f t="shared" si="38"/>
        <v>0</v>
      </c>
      <c r="K21" s="143">
        <f t="shared" si="38"/>
        <v>0</v>
      </c>
      <c r="L21" s="143">
        <f t="shared" si="38"/>
        <v>0</v>
      </c>
      <c r="M21" s="143">
        <f t="shared" si="38"/>
        <v>0</v>
      </c>
      <c r="N21" s="143">
        <f t="shared" si="38"/>
        <v>0</v>
      </c>
      <c r="O21" s="143">
        <f t="shared" si="38"/>
        <v>0</v>
      </c>
      <c r="P21" s="143">
        <f t="shared" si="38"/>
        <v>0</v>
      </c>
      <c r="Q21" s="143">
        <f t="shared" si="38"/>
        <v>0</v>
      </c>
      <c r="R21" s="143">
        <f t="shared" si="38"/>
        <v>0</v>
      </c>
      <c r="S21" s="143">
        <f t="shared" si="38"/>
        <v>0</v>
      </c>
      <c r="T21" s="143">
        <f t="shared" si="38"/>
        <v>0</v>
      </c>
      <c r="U21" s="143">
        <f t="shared" si="38"/>
        <v>0</v>
      </c>
      <c r="V21" s="143">
        <f t="shared" si="38"/>
        <v>0</v>
      </c>
      <c r="W21" s="143">
        <f t="shared" si="38"/>
        <v>0</v>
      </c>
      <c r="X21" s="143">
        <f t="shared" si="38"/>
        <v>0</v>
      </c>
      <c r="Y21" s="176">
        <f t="shared" si="6"/>
        <v>24500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spans="1:102">
      <c r="A22" s="168">
        <f t="shared" ref="A22:B22" si="39">A99</f>
        <v>37</v>
      </c>
      <c r="B22" s="148" t="str">
        <f t="shared" si="39"/>
        <v>Tagnedløb, udskiftning - zink</v>
      </c>
      <c r="C22" s="143">
        <f t="shared" ref="C22:X22" si="40">IF(C$1&gt;=$I99,IF($M99=0,0,(IF(MOD(($I99-C$1),$M99)=0,$G99,0))),0)</f>
        <v>0</v>
      </c>
      <c r="D22" s="143">
        <f t="shared" si="40"/>
        <v>0</v>
      </c>
      <c r="E22" s="143">
        <f t="shared" si="40"/>
        <v>0</v>
      </c>
      <c r="F22" s="143">
        <f t="shared" si="40"/>
        <v>7040</v>
      </c>
      <c r="G22" s="143">
        <f t="shared" si="40"/>
        <v>0</v>
      </c>
      <c r="H22" s="143">
        <f t="shared" si="40"/>
        <v>0</v>
      </c>
      <c r="I22" s="143">
        <f t="shared" si="40"/>
        <v>0</v>
      </c>
      <c r="J22" s="143">
        <f t="shared" si="40"/>
        <v>0</v>
      </c>
      <c r="K22" s="143">
        <f t="shared" si="40"/>
        <v>0</v>
      </c>
      <c r="L22" s="143">
        <f t="shared" si="40"/>
        <v>0</v>
      </c>
      <c r="M22" s="143">
        <f t="shared" si="40"/>
        <v>0</v>
      </c>
      <c r="N22" s="143">
        <f t="shared" si="40"/>
        <v>0</v>
      </c>
      <c r="O22" s="143">
        <f t="shared" si="40"/>
        <v>0</v>
      </c>
      <c r="P22" s="143">
        <f t="shared" si="40"/>
        <v>0</v>
      </c>
      <c r="Q22" s="143">
        <f t="shared" si="40"/>
        <v>0</v>
      </c>
      <c r="R22" s="143">
        <f t="shared" si="40"/>
        <v>0</v>
      </c>
      <c r="S22" s="143">
        <f t="shared" si="40"/>
        <v>0</v>
      </c>
      <c r="T22" s="143">
        <f t="shared" si="40"/>
        <v>0</v>
      </c>
      <c r="U22" s="143">
        <f t="shared" si="40"/>
        <v>0</v>
      </c>
      <c r="V22" s="143">
        <f t="shared" si="40"/>
        <v>0</v>
      </c>
      <c r="W22" s="143">
        <f t="shared" si="40"/>
        <v>0</v>
      </c>
      <c r="X22" s="143">
        <f t="shared" si="40"/>
        <v>0</v>
      </c>
      <c r="Y22" s="176">
        <f t="shared" si="6"/>
        <v>7040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</row>
    <row r="23" spans="1:102">
      <c r="A23" s="168">
        <f t="shared" ref="A23:B23" si="41">A100</f>
        <v>47</v>
      </c>
      <c r="B23" s="148" t="str">
        <f t="shared" si="41"/>
        <v>Tagflade, rep./service - tagpap</v>
      </c>
      <c r="C23" s="143">
        <f t="shared" ref="C23:X23" si="42">IF(C$1&gt;=$I100,IF($M100=0,0,(IF(MOD(($I100-C$1),$M100)=0,$G100,0))),0)</f>
        <v>0</v>
      </c>
      <c r="D23" s="143">
        <f t="shared" si="42"/>
        <v>32000</v>
      </c>
      <c r="E23" s="143">
        <f t="shared" si="42"/>
        <v>0</v>
      </c>
      <c r="F23" s="143">
        <f t="shared" si="42"/>
        <v>0</v>
      </c>
      <c r="G23" s="143">
        <f t="shared" si="42"/>
        <v>0</v>
      </c>
      <c r="H23" s="143">
        <f t="shared" si="42"/>
        <v>0</v>
      </c>
      <c r="I23" s="143">
        <f t="shared" si="42"/>
        <v>0</v>
      </c>
      <c r="J23" s="143">
        <f t="shared" si="42"/>
        <v>0</v>
      </c>
      <c r="K23" s="143">
        <f t="shared" si="42"/>
        <v>0</v>
      </c>
      <c r="L23" s="143">
        <f t="shared" si="42"/>
        <v>0</v>
      </c>
      <c r="M23" s="143">
        <f t="shared" si="42"/>
        <v>0</v>
      </c>
      <c r="N23" s="143">
        <f t="shared" si="42"/>
        <v>0</v>
      </c>
      <c r="O23" s="143">
        <f t="shared" si="42"/>
        <v>0</v>
      </c>
      <c r="P23" s="143">
        <f t="shared" si="42"/>
        <v>0</v>
      </c>
      <c r="Q23" s="143">
        <f t="shared" si="42"/>
        <v>0</v>
      </c>
      <c r="R23" s="143">
        <f t="shared" si="42"/>
        <v>0</v>
      </c>
      <c r="S23" s="143">
        <f t="shared" si="42"/>
        <v>0</v>
      </c>
      <c r="T23" s="143">
        <f t="shared" si="42"/>
        <v>0</v>
      </c>
      <c r="U23" s="143">
        <f t="shared" si="42"/>
        <v>0</v>
      </c>
      <c r="V23" s="143">
        <f t="shared" si="42"/>
        <v>0</v>
      </c>
      <c r="W23" s="143">
        <f t="shared" si="42"/>
        <v>0</v>
      </c>
      <c r="X23" s="143">
        <f t="shared" si="42"/>
        <v>0</v>
      </c>
      <c r="Y23" s="176">
        <f t="shared" si="6"/>
        <v>32000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spans="1:102">
      <c r="A24" s="168">
        <f t="shared" ref="A24:B24" si="43">A101</f>
        <v>21</v>
      </c>
      <c r="B24" s="148" t="str">
        <f t="shared" si="43"/>
        <v>Facader, eftergang af murværk og fuger</v>
      </c>
      <c r="C24" s="143">
        <f t="shared" ref="C24:X24" si="44">IF(C$1&gt;=$I101,IF($M101=0,0,(IF(MOD(($I101-C$1),$M101)=0,$G101,0))),0)</f>
        <v>0</v>
      </c>
      <c r="D24" s="143">
        <f t="shared" si="44"/>
        <v>28000</v>
      </c>
      <c r="E24" s="143">
        <f t="shared" si="44"/>
        <v>0</v>
      </c>
      <c r="F24" s="143">
        <f t="shared" si="44"/>
        <v>0</v>
      </c>
      <c r="G24" s="143">
        <f t="shared" si="44"/>
        <v>0</v>
      </c>
      <c r="H24" s="143">
        <f t="shared" si="44"/>
        <v>0</v>
      </c>
      <c r="I24" s="143">
        <f t="shared" si="44"/>
        <v>28000</v>
      </c>
      <c r="J24" s="143">
        <f t="shared" si="44"/>
        <v>0</v>
      </c>
      <c r="K24" s="143">
        <f t="shared" si="44"/>
        <v>0</v>
      </c>
      <c r="L24" s="143">
        <f t="shared" si="44"/>
        <v>0</v>
      </c>
      <c r="M24" s="143">
        <f t="shared" si="44"/>
        <v>0</v>
      </c>
      <c r="N24" s="143">
        <f t="shared" si="44"/>
        <v>28000</v>
      </c>
      <c r="O24" s="143">
        <f t="shared" si="44"/>
        <v>0</v>
      </c>
      <c r="P24" s="143">
        <f t="shared" si="44"/>
        <v>0</v>
      </c>
      <c r="Q24" s="143">
        <f t="shared" si="44"/>
        <v>0</v>
      </c>
      <c r="R24" s="143">
        <f t="shared" si="44"/>
        <v>0</v>
      </c>
      <c r="S24" s="143">
        <f t="shared" si="44"/>
        <v>28000</v>
      </c>
      <c r="T24" s="143">
        <f t="shared" si="44"/>
        <v>0</v>
      </c>
      <c r="U24" s="143">
        <f t="shared" si="44"/>
        <v>0</v>
      </c>
      <c r="V24" s="143">
        <f t="shared" si="44"/>
        <v>0</v>
      </c>
      <c r="W24" s="143">
        <f t="shared" si="44"/>
        <v>0</v>
      </c>
      <c r="X24" s="143">
        <f t="shared" si="44"/>
        <v>28000</v>
      </c>
      <c r="Y24" s="176">
        <f t="shared" si="6"/>
        <v>140000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spans="1:102">
      <c r="A25" s="168">
        <f t="shared" ref="A25:B25" si="45">A102</f>
        <v>41</v>
      </c>
      <c r="B25" s="148" t="str">
        <f t="shared" si="45"/>
        <v>Facader, beklædning - aluplader</v>
      </c>
      <c r="C25" s="143">
        <f t="shared" ref="C25:X25" si="46">IF(C$1&gt;=$I102,IF($M102=0,0,(IF(MOD(($I102-C$1),$M102)=0,$G102,0))),0)</f>
        <v>0</v>
      </c>
      <c r="D25" s="143">
        <f t="shared" si="46"/>
        <v>0</v>
      </c>
      <c r="E25" s="143">
        <f t="shared" si="46"/>
        <v>0</v>
      </c>
      <c r="F25" s="143">
        <f t="shared" si="46"/>
        <v>0</v>
      </c>
      <c r="G25" s="143">
        <f t="shared" si="46"/>
        <v>50000</v>
      </c>
      <c r="H25" s="143">
        <f t="shared" si="46"/>
        <v>0</v>
      </c>
      <c r="I25" s="143">
        <f t="shared" si="46"/>
        <v>0</v>
      </c>
      <c r="J25" s="143">
        <f t="shared" si="46"/>
        <v>0</v>
      </c>
      <c r="K25" s="143">
        <f t="shared" si="46"/>
        <v>0</v>
      </c>
      <c r="L25" s="143">
        <f t="shared" si="46"/>
        <v>0</v>
      </c>
      <c r="M25" s="143">
        <f t="shared" si="46"/>
        <v>0</v>
      </c>
      <c r="N25" s="143">
        <f t="shared" si="46"/>
        <v>0</v>
      </c>
      <c r="O25" s="143">
        <f t="shared" si="46"/>
        <v>0</v>
      </c>
      <c r="P25" s="143">
        <f t="shared" si="46"/>
        <v>0</v>
      </c>
      <c r="Q25" s="143">
        <f t="shared" si="46"/>
        <v>0</v>
      </c>
      <c r="R25" s="143">
        <f t="shared" si="46"/>
        <v>0</v>
      </c>
      <c r="S25" s="143">
        <f t="shared" si="46"/>
        <v>0</v>
      </c>
      <c r="T25" s="143">
        <f t="shared" si="46"/>
        <v>0</v>
      </c>
      <c r="U25" s="143">
        <f t="shared" si="46"/>
        <v>0</v>
      </c>
      <c r="V25" s="143">
        <f t="shared" si="46"/>
        <v>0</v>
      </c>
      <c r="W25" s="143">
        <f t="shared" si="46"/>
        <v>0</v>
      </c>
      <c r="X25" s="143">
        <f t="shared" si="46"/>
        <v>0</v>
      </c>
      <c r="Y25" s="176">
        <f t="shared" si="6"/>
        <v>50000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spans="1:102">
      <c r="A26" s="168">
        <f t="shared" ref="A26:B26" si="47">A103</f>
        <v>47</v>
      </c>
      <c r="B26" s="148" t="str">
        <f t="shared" si="47"/>
        <v>Tagflade, udskiftning - metalplader</v>
      </c>
      <c r="C26" s="143">
        <f t="shared" ref="C26:X26" si="48">IF(C$1&gt;=$I103,IF($M103=0,0,(IF(MOD(($I103-C$1),$M103)=0,$G103,0))),0)</f>
        <v>0</v>
      </c>
      <c r="D26" s="143">
        <f t="shared" si="48"/>
        <v>0</v>
      </c>
      <c r="E26" s="143">
        <f t="shared" si="48"/>
        <v>0</v>
      </c>
      <c r="F26" s="143">
        <f t="shared" si="48"/>
        <v>0</v>
      </c>
      <c r="G26" s="143">
        <f t="shared" si="48"/>
        <v>0</v>
      </c>
      <c r="H26" s="143">
        <f t="shared" si="48"/>
        <v>0</v>
      </c>
      <c r="I26" s="143">
        <f t="shared" si="48"/>
        <v>84000</v>
      </c>
      <c r="J26" s="143">
        <f t="shared" si="48"/>
        <v>0</v>
      </c>
      <c r="K26" s="143">
        <f t="shared" si="48"/>
        <v>0</v>
      </c>
      <c r="L26" s="143">
        <f t="shared" si="48"/>
        <v>0</v>
      </c>
      <c r="M26" s="143">
        <f t="shared" si="48"/>
        <v>0</v>
      </c>
      <c r="N26" s="143">
        <f t="shared" si="48"/>
        <v>0</v>
      </c>
      <c r="O26" s="143">
        <f t="shared" si="48"/>
        <v>0</v>
      </c>
      <c r="P26" s="143">
        <f t="shared" si="48"/>
        <v>0</v>
      </c>
      <c r="Q26" s="143">
        <f t="shared" si="48"/>
        <v>0</v>
      </c>
      <c r="R26" s="143">
        <f t="shared" si="48"/>
        <v>0</v>
      </c>
      <c r="S26" s="143">
        <f t="shared" si="48"/>
        <v>0</v>
      </c>
      <c r="T26" s="143">
        <f t="shared" si="48"/>
        <v>0</v>
      </c>
      <c r="U26" s="143">
        <f t="shared" si="48"/>
        <v>0</v>
      </c>
      <c r="V26" s="143">
        <f t="shared" si="48"/>
        <v>0</v>
      </c>
      <c r="W26" s="143">
        <f t="shared" si="48"/>
        <v>0</v>
      </c>
      <c r="X26" s="143">
        <f t="shared" si="48"/>
        <v>0</v>
      </c>
      <c r="Y26" s="176">
        <f t="shared" si="6"/>
        <v>84000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</row>
    <row r="27" spans="1:102">
      <c r="A27" s="168">
        <f t="shared" ref="A27:B27" si="49">A104</f>
        <v>31</v>
      </c>
      <c r="B27" s="148" t="str">
        <f t="shared" si="49"/>
        <v>Vinduer, udskiftning - gående</v>
      </c>
      <c r="C27" s="143">
        <f t="shared" ref="C27:X27" si="50">IF(C$1&gt;=$I104,IF($M104=0,0,(IF(MOD(($I104-C$1),$M104)=0,$G104,0))),0)</f>
        <v>0</v>
      </c>
      <c r="D27" s="143">
        <f t="shared" si="50"/>
        <v>0</v>
      </c>
      <c r="E27" s="143">
        <f t="shared" si="50"/>
        <v>0</v>
      </c>
      <c r="F27" s="143">
        <f t="shared" si="50"/>
        <v>0</v>
      </c>
      <c r="G27" s="143">
        <f t="shared" si="50"/>
        <v>31480</v>
      </c>
      <c r="H27" s="143">
        <f t="shared" si="50"/>
        <v>0</v>
      </c>
      <c r="I27" s="143">
        <f t="shared" si="50"/>
        <v>0</v>
      </c>
      <c r="J27" s="143">
        <f t="shared" si="50"/>
        <v>0</v>
      </c>
      <c r="K27" s="143">
        <f t="shared" si="50"/>
        <v>0</v>
      </c>
      <c r="L27" s="143">
        <f t="shared" si="50"/>
        <v>0</v>
      </c>
      <c r="M27" s="143">
        <f t="shared" si="50"/>
        <v>0</v>
      </c>
      <c r="N27" s="143">
        <f t="shared" si="50"/>
        <v>0</v>
      </c>
      <c r="O27" s="143">
        <f t="shared" si="50"/>
        <v>0</v>
      </c>
      <c r="P27" s="143">
        <f t="shared" si="50"/>
        <v>0</v>
      </c>
      <c r="Q27" s="143">
        <f t="shared" si="50"/>
        <v>0</v>
      </c>
      <c r="R27" s="143">
        <f t="shared" si="50"/>
        <v>0</v>
      </c>
      <c r="S27" s="143">
        <f t="shared" si="50"/>
        <v>0</v>
      </c>
      <c r="T27" s="143">
        <f t="shared" si="50"/>
        <v>0</v>
      </c>
      <c r="U27" s="143">
        <f t="shared" si="50"/>
        <v>0</v>
      </c>
      <c r="V27" s="143">
        <f t="shared" si="50"/>
        <v>0</v>
      </c>
      <c r="W27" s="143">
        <f t="shared" si="50"/>
        <v>0</v>
      </c>
      <c r="X27" s="143">
        <f t="shared" si="50"/>
        <v>0</v>
      </c>
      <c r="Y27" s="176">
        <f t="shared" si="6"/>
        <v>31480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spans="1:102" s="6" customFormat="1">
      <c r="A28" s="168" t="e">
        <f t="shared" ref="A28:B28" si="51">A105</f>
        <v>#N/A</v>
      </c>
      <c r="B28" s="148">
        <f t="shared" si="51"/>
        <v>0</v>
      </c>
      <c r="C28" s="143">
        <f t="shared" ref="C28:X28" si="52">IF(C$1&gt;=$I105,IF($M105=0,0,(IF(MOD(($I105-C$1),$M105)=0,$G105,0))),0)</f>
        <v>0</v>
      </c>
      <c r="D28" s="143">
        <f t="shared" si="52"/>
        <v>0</v>
      </c>
      <c r="E28" s="143">
        <f t="shared" si="52"/>
        <v>0</v>
      </c>
      <c r="F28" s="143">
        <f t="shared" si="52"/>
        <v>0</v>
      </c>
      <c r="G28" s="143">
        <f t="shared" si="52"/>
        <v>0</v>
      </c>
      <c r="H28" s="143">
        <f t="shared" si="52"/>
        <v>0</v>
      </c>
      <c r="I28" s="143">
        <f t="shared" si="52"/>
        <v>0</v>
      </c>
      <c r="J28" s="143">
        <f t="shared" si="52"/>
        <v>0</v>
      </c>
      <c r="K28" s="143">
        <f t="shared" si="52"/>
        <v>0</v>
      </c>
      <c r="L28" s="143">
        <f t="shared" si="52"/>
        <v>0</v>
      </c>
      <c r="M28" s="143">
        <f t="shared" si="52"/>
        <v>0</v>
      </c>
      <c r="N28" s="143">
        <f t="shared" si="52"/>
        <v>0</v>
      </c>
      <c r="O28" s="143">
        <f t="shared" si="52"/>
        <v>0</v>
      </c>
      <c r="P28" s="143">
        <f t="shared" si="52"/>
        <v>0</v>
      </c>
      <c r="Q28" s="143">
        <f t="shared" si="52"/>
        <v>0</v>
      </c>
      <c r="R28" s="143">
        <f t="shared" si="52"/>
        <v>0</v>
      </c>
      <c r="S28" s="143">
        <f t="shared" si="52"/>
        <v>0</v>
      </c>
      <c r="T28" s="143">
        <f t="shared" si="52"/>
        <v>0</v>
      </c>
      <c r="U28" s="143">
        <f t="shared" si="52"/>
        <v>0</v>
      </c>
      <c r="V28" s="143">
        <f t="shared" si="52"/>
        <v>0</v>
      </c>
      <c r="W28" s="143">
        <f t="shared" si="52"/>
        <v>0</v>
      </c>
      <c r="X28" s="143">
        <f t="shared" si="52"/>
        <v>0</v>
      </c>
      <c r="Y28" s="176">
        <f t="shared" si="6"/>
        <v>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</row>
    <row r="29" spans="1:102" s="6" customFormat="1">
      <c r="A29" s="168">
        <f t="shared" ref="A29:B29" si="53">A106</f>
        <v>0</v>
      </c>
      <c r="B29" s="148" t="str">
        <f t="shared" si="53"/>
        <v>Indv. Vedligehold</v>
      </c>
      <c r="C29" s="143">
        <f t="shared" ref="C29:X29" si="54">IF(C$1&gt;=$I106,IF($M106=0,0,(IF(MOD(($I106-C$1),$M106)=0,$G106,0))),0)</f>
        <v>0</v>
      </c>
      <c r="D29" s="143">
        <f t="shared" si="54"/>
        <v>0</v>
      </c>
      <c r="E29" s="143">
        <f t="shared" si="54"/>
        <v>0</v>
      </c>
      <c r="F29" s="143">
        <f t="shared" si="54"/>
        <v>0</v>
      </c>
      <c r="G29" s="143">
        <f t="shared" si="54"/>
        <v>0</v>
      </c>
      <c r="H29" s="143">
        <f t="shared" si="54"/>
        <v>0</v>
      </c>
      <c r="I29" s="143">
        <f t="shared" si="54"/>
        <v>0</v>
      </c>
      <c r="J29" s="143">
        <f t="shared" si="54"/>
        <v>0</v>
      </c>
      <c r="K29" s="143">
        <f t="shared" si="54"/>
        <v>0</v>
      </c>
      <c r="L29" s="143">
        <f t="shared" si="54"/>
        <v>0</v>
      </c>
      <c r="M29" s="143">
        <f t="shared" si="54"/>
        <v>0</v>
      </c>
      <c r="N29" s="143">
        <f t="shared" si="54"/>
        <v>0</v>
      </c>
      <c r="O29" s="143">
        <f t="shared" si="54"/>
        <v>0</v>
      </c>
      <c r="P29" s="143">
        <f t="shared" si="54"/>
        <v>0</v>
      </c>
      <c r="Q29" s="143">
        <f t="shared" si="54"/>
        <v>0</v>
      </c>
      <c r="R29" s="143">
        <f t="shared" si="54"/>
        <v>0</v>
      </c>
      <c r="S29" s="143">
        <f t="shared" si="54"/>
        <v>0</v>
      </c>
      <c r="T29" s="143">
        <f t="shared" si="54"/>
        <v>0</v>
      </c>
      <c r="U29" s="143">
        <f t="shared" si="54"/>
        <v>0</v>
      </c>
      <c r="V29" s="143">
        <f t="shared" si="54"/>
        <v>0</v>
      </c>
      <c r="W29" s="143">
        <f t="shared" si="54"/>
        <v>0</v>
      </c>
      <c r="X29" s="143">
        <f t="shared" si="54"/>
        <v>0</v>
      </c>
      <c r="Y29" s="176">
        <f t="shared" si="6"/>
        <v>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</row>
    <row r="30" spans="1:102" s="6" customFormat="1">
      <c r="A30" s="168">
        <f t="shared" ref="A30:B30" si="55">A107</f>
        <v>42</v>
      </c>
      <c r="B30" s="148" t="str">
        <f t="shared" si="55"/>
        <v>Indvendigt malerarbejde, rullende aktivitet</v>
      </c>
      <c r="C30" s="143">
        <f t="shared" ref="C30:X30" si="56">IF(C$1&gt;=$I107,IF($M107=0,0,(IF(MOD(($I107-C$1),$M107)=0,$G107,0))),0)</f>
        <v>0</v>
      </c>
      <c r="D30" s="143">
        <f t="shared" si="56"/>
        <v>15000</v>
      </c>
      <c r="E30" s="143">
        <f t="shared" si="56"/>
        <v>15000</v>
      </c>
      <c r="F30" s="143">
        <f t="shared" si="56"/>
        <v>15000</v>
      </c>
      <c r="G30" s="143">
        <f t="shared" si="56"/>
        <v>15000</v>
      </c>
      <c r="H30" s="143">
        <f t="shared" si="56"/>
        <v>15000</v>
      </c>
      <c r="I30" s="143">
        <f t="shared" si="56"/>
        <v>15000</v>
      </c>
      <c r="J30" s="143">
        <f t="shared" si="56"/>
        <v>15000</v>
      </c>
      <c r="K30" s="143">
        <f t="shared" si="56"/>
        <v>15000</v>
      </c>
      <c r="L30" s="143">
        <f t="shared" si="56"/>
        <v>15000</v>
      </c>
      <c r="M30" s="143">
        <f t="shared" si="56"/>
        <v>15000</v>
      </c>
      <c r="N30" s="143">
        <f t="shared" si="56"/>
        <v>15000</v>
      </c>
      <c r="O30" s="143">
        <f t="shared" si="56"/>
        <v>15000</v>
      </c>
      <c r="P30" s="143">
        <f t="shared" si="56"/>
        <v>15000</v>
      </c>
      <c r="Q30" s="143">
        <f t="shared" si="56"/>
        <v>15000</v>
      </c>
      <c r="R30" s="143">
        <f t="shared" si="56"/>
        <v>15000</v>
      </c>
      <c r="S30" s="143">
        <f t="shared" si="56"/>
        <v>15000</v>
      </c>
      <c r="T30" s="143">
        <f t="shared" si="56"/>
        <v>15000</v>
      </c>
      <c r="U30" s="143">
        <f t="shared" si="56"/>
        <v>15000</v>
      </c>
      <c r="V30" s="143">
        <f t="shared" si="56"/>
        <v>15000</v>
      </c>
      <c r="W30" s="143">
        <f t="shared" si="56"/>
        <v>15000</v>
      </c>
      <c r="X30" s="143">
        <f t="shared" si="56"/>
        <v>15000</v>
      </c>
      <c r="Y30" s="176">
        <f t="shared" si="6"/>
        <v>315000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</row>
    <row r="31" spans="1:102" s="6" customFormat="1">
      <c r="A31" s="168" t="e">
        <f t="shared" ref="A31:B31" si="57">A109</f>
        <v>#N/A</v>
      </c>
      <c r="B31" s="148">
        <f t="shared" si="57"/>
        <v>0</v>
      </c>
      <c r="C31" s="143">
        <f t="shared" ref="C31:X31" si="58">IF(C$1&gt;=$I109,IF($M109=0,0,(IF(MOD(($I109-C$1),$M109)=0,$G109,0))),0)</f>
        <v>0</v>
      </c>
      <c r="D31" s="143">
        <f t="shared" si="58"/>
        <v>0</v>
      </c>
      <c r="E31" s="143">
        <f t="shared" si="58"/>
        <v>0</v>
      </c>
      <c r="F31" s="143">
        <f t="shared" si="58"/>
        <v>0</v>
      </c>
      <c r="G31" s="143">
        <f t="shared" si="58"/>
        <v>0</v>
      </c>
      <c r="H31" s="143">
        <f t="shared" si="58"/>
        <v>0</v>
      </c>
      <c r="I31" s="143">
        <f t="shared" si="58"/>
        <v>0</v>
      </c>
      <c r="J31" s="143">
        <f t="shared" si="58"/>
        <v>0</v>
      </c>
      <c r="K31" s="143">
        <f t="shared" si="58"/>
        <v>0</v>
      </c>
      <c r="L31" s="143">
        <f t="shared" si="58"/>
        <v>0</v>
      </c>
      <c r="M31" s="143">
        <f t="shared" si="58"/>
        <v>0</v>
      </c>
      <c r="N31" s="143">
        <f t="shared" si="58"/>
        <v>0</v>
      </c>
      <c r="O31" s="143">
        <f t="shared" si="58"/>
        <v>0</v>
      </c>
      <c r="P31" s="143">
        <f t="shared" si="58"/>
        <v>0</v>
      </c>
      <c r="Q31" s="143">
        <f t="shared" si="58"/>
        <v>0</v>
      </c>
      <c r="R31" s="143">
        <f t="shared" si="58"/>
        <v>0</v>
      </c>
      <c r="S31" s="143">
        <f t="shared" si="58"/>
        <v>0</v>
      </c>
      <c r="T31" s="143">
        <f t="shared" si="58"/>
        <v>0</v>
      </c>
      <c r="U31" s="143">
        <f t="shared" si="58"/>
        <v>0</v>
      </c>
      <c r="V31" s="143">
        <f t="shared" si="58"/>
        <v>0</v>
      </c>
      <c r="W31" s="143">
        <f t="shared" si="58"/>
        <v>0</v>
      </c>
      <c r="X31" s="143">
        <f t="shared" si="58"/>
        <v>0</v>
      </c>
      <c r="Y31" s="176">
        <f t="shared" si="6"/>
        <v>0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</row>
    <row r="32" spans="1:102" s="6" customFormat="1">
      <c r="A32" s="168">
        <f t="shared" ref="A32:B32" si="59">A110</f>
        <v>0</v>
      </c>
      <c r="B32" s="148" t="str">
        <f t="shared" si="59"/>
        <v>Bygning 1</v>
      </c>
      <c r="C32" s="143">
        <f t="shared" ref="C32:X32" si="60">IF(C$1&gt;=$I110,IF($M110=0,0,(IF(MOD(($I110-C$1),$M110)=0,$G110,0))),0)</f>
        <v>0</v>
      </c>
      <c r="D32" s="143">
        <f t="shared" si="60"/>
        <v>0</v>
      </c>
      <c r="E32" s="143">
        <f t="shared" si="60"/>
        <v>0</v>
      </c>
      <c r="F32" s="143">
        <f t="shared" si="60"/>
        <v>0</v>
      </c>
      <c r="G32" s="143">
        <f t="shared" si="60"/>
        <v>0</v>
      </c>
      <c r="H32" s="143">
        <f t="shared" si="60"/>
        <v>0</v>
      </c>
      <c r="I32" s="143">
        <f t="shared" si="60"/>
        <v>0</v>
      </c>
      <c r="J32" s="143">
        <f t="shared" si="60"/>
        <v>0</v>
      </c>
      <c r="K32" s="143">
        <f t="shared" si="60"/>
        <v>0</v>
      </c>
      <c r="L32" s="143">
        <f t="shared" si="60"/>
        <v>0</v>
      </c>
      <c r="M32" s="143">
        <f t="shared" si="60"/>
        <v>0</v>
      </c>
      <c r="N32" s="143">
        <f t="shared" si="60"/>
        <v>0</v>
      </c>
      <c r="O32" s="143">
        <f t="shared" si="60"/>
        <v>0</v>
      </c>
      <c r="P32" s="143">
        <f t="shared" si="60"/>
        <v>0</v>
      </c>
      <c r="Q32" s="143">
        <f t="shared" si="60"/>
        <v>0</v>
      </c>
      <c r="R32" s="143">
        <f t="shared" si="60"/>
        <v>0</v>
      </c>
      <c r="S32" s="143">
        <f t="shared" si="60"/>
        <v>0</v>
      </c>
      <c r="T32" s="143">
        <f t="shared" si="60"/>
        <v>0</v>
      </c>
      <c r="U32" s="143">
        <f t="shared" si="60"/>
        <v>0</v>
      </c>
      <c r="V32" s="143">
        <f t="shared" si="60"/>
        <v>0</v>
      </c>
      <c r="W32" s="143">
        <f t="shared" si="60"/>
        <v>0</v>
      </c>
      <c r="X32" s="143">
        <f t="shared" si="60"/>
        <v>0</v>
      </c>
      <c r="Y32" s="176">
        <f t="shared" si="6"/>
        <v>0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 spans="1:102">
      <c r="A33" s="168">
        <f t="shared" ref="A33:B33" si="61">A111</f>
        <v>43</v>
      </c>
      <c r="B33" s="148" t="str">
        <f t="shared" si="61"/>
        <v>Gulve, udskiftning - rullende aktivitet</v>
      </c>
      <c r="C33" s="143">
        <f t="shared" ref="C33:X33" si="62">IF(C$1&gt;=$I111,IF($M111=0,0,(IF(MOD(($I111-C$1),$M111)=0,$G111,0))),0)</f>
        <v>0</v>
      </c>
      <c r="D33" s="143">
        <f t="shared" si="62"/>
        <v>0</v>
      </c>
      <c r="E33" s="143">
        <f t="shared" si="62"/>
        <v>0</v>
      </c>
      <c r="F33" s="143">
        <f t="shared" si="62"/>
        <v>0</v>
      </c>
      <c r="G33" s="143">
        <f t="shared" si="62"/>
        <v>0</v>
      </c>
      <c r="H33" s="143">
        <f t="shared" si="62"/>
        <v>0</v>
      </c>
      <c r="I33" s="143">
        <f t="shared" si="62"/>
        <v>64400</v>
      </c>
      <c r="J33" s="143">
        <f t="shared" si="62"/>
        <v>0</v>
      </c>
      <c r="K33" s="143">
        <f t="shared" si="62"/>
        <v>0</v>
      </c>
      <c r="L33" s="143">
        <f t="shared" si="62"/>
        <v>0</v>
      </c>
      <c r="M33" s="143">
        <f t="shared" si="62"/>
        <v>0</v>
      </c>
      <c r="N33" s="143">
        <f t="shared" si="62"/>
        <v>0</v>
      </c>
      <c r="O33" s="143">
        <f t="shared" si="62"/>
        <v>0</v>
      </c>
      <c r="P33" s="143">
        <f t="shared" si="62"/>
        <v>0</v>
      </c>
      <c r="Q33" s="143">
        <f t="shared" si="62"/>
        <v>0</v>
      </c>
      <c r="R33" s="143">
        <f t="shared" si="62"/>
        <v>0</v>
      </c>
      <c r="S33" s="143">
        <f t="shared" si="62"/>
        <v>0</v>
      </c>
      <c r="T33" s="143">
        <f t="shared" si="62"/>
        <v>0</v>
      </c>
      <c r="U33" s="143">
        <f t="shared" si="62"/>
        <v>0</v>
      </c>
      <c r="V33" s="143">
        <f t="shared" si="62"/>
        <v>0</v>
      </c>
      <c r="W33" s="143">
        <f t="shared" si="62"/>
        <v>0</v>
      </c>
      <c r="X33" s="143">
        <f t="shared" si="62"/>
        <v>0</v>
      </c>
      <c r="Y33" s="176">
        <f t="shared" si="6"/>
        <v>64400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>
      <c r="A34" s="168">
        <f t="shared" ref="A34:B34" si="63">A112</f>
        <v>45</v>
      </c>
      <c r="B34" s="148" t="str">
        <f t="shared" si="63"/>
        <v>Lofter, udskiftning - akustik</v>
      </c>
      <c r="C34" s="143">
        <f t="shared" ref="C34:X34" si="64">IF(C$1&gt;=$I112,IF($M112=0,0,(IF(MOD(($I112-C$1),$M112)=0,$G112,0))),0)</f>
        <v>0</v>
      </c>
      <c r="D34" s="143">
        <f t="shared" si="64"/>
        <v>0</v>
      </c>
      <c r="E34" s="143">
        <f t="shared" si="64"/>
        <v>0</v>
      </c>
      <c r="F34" s="143">
        <f t="shared" si="64"/>
        <v>0</v>
      </c>
      <c r="G34" s="143">
        <f t="shared" si="64"/>
        <v>0</v>
      </c>
      <c r="H34" s="143">
        <f t="shared" si="64"/>
        <v>49000</v>
      </c>
      <c r="I34" s="143">
        <f t="shared" si="64"/>
        <v>0</v>
      </c>
      <c r="J34" s="143">
        <f t="shared" si="64"/>
        <v>0</v>
      </c>
      <c r="K34" s="143">
        <f t="shared" si="64"/>
        <v>0</v>
      </c>
      <c r="L34" s="143">
        <f t="shared" si="64"/>
        <v>0</v>
      </c>
      <c r="M34" s="143">
        <f t="shared" si="64"/>
        <v>0</v>
      </c>
      <c r="N34" s="143">
        <f t="shared" si="64"/>
        <v>0</v>
      </c>
      <c r="O34" s="143">
        <f t="shared" si="64"/>
        <v>0</v>
      </c>
      <c r="P34" s="143">
        <f t="shared" si="64"/>
        <v>0</v>
      </c>
      <c r="Q34" s="143">
        <f t="shared" si="64"/>
        <v>0</v>
      </c>
      <c r="R34" s="143">
        <f t="shared" si="64"/>
        <v>0</v>
      </c>
      <c r="S34" s="143">
        <f t="shared" si="64"/>
        <v>0</v>
      </c>
      <c r="T34" s="143">
        <f t="shared" si="64"/>
        <v>0</v>
      </c>
      <c r="U34" s="143">
        <f t="shared" si="64"/>
        <v>0</v>
      </c>
      <c r="V34" s="143">
        <f t="shared" si="64"/>
        <v>0</v>
      </c>
      <c r="W34" s="143">
        <f t="shared" si="64"/>
        <v>0</v>
      </c>
      <c r="X34" s="143">
        <f t="shared" si="64"/>
        <v>0</v>
      </c>
      <c r="Y34" s="176">
        <f t="shared" si="6"/>
        <v>49000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</row>
    <row r="35" spans="1:102" s="6" customFormat="1">
      <c r="A35" s="168">
        <f t="shared" ref="A35:B35" si="65">A113</f>
        <v>43</v>
      </c>
      <c r="B35" s="148" t="str">
        <f t="shared" si="65"/>
        <v>Gulve, udskiftning - rullende aktivitet</v>
      </c>
      <c r="C35" s="143">
        <f t="shared" ref="C35:X35" si="66">IF(C$1&gt;=$I113,IF($M113=0,0,(IF(MOD(($I113-C$1),$M113)=0,$G113,0))),0)</f>
        <v>0</v>
      </c>
      <c r="D35" s="143">
        <f t="shared" si="66"/>
        <v>0</v>
      </c>
      <c r="E35" s="143">
        <f t="shared" si="66"/>
        <v>0</v>
      </c>
      <c r="F35" s="143">
        <f t="shared" si="66"/>
        <v>0</v>
      </c>
      <c r="G35" s="143">
        <f t="shared" si="66"/>
        <v>0</v>
      </c>
      <c r="H35" s="143">
        <f t="shared" si="66"/>
        <v>0</v>
      </c>
      <c r="I35" s="143">
        <f t="shared" si="66"/>
        <v>0</v>
      </c>
      <c r="J35" s="143">
        <f t="shared" si="66"/>
        <v>36800</v>
      </c>
      <c r="K35" s="143">
        <f t="shared" si="66"/>
        <v>0</v>
      </c>
      <c r="L35" s="143">
        <f t="shared" si="66"/>
        <v>0</v>
      </c>
      <c r="M35" s="143">
        <f t="shared" si="66"/>
        <v>0</v>
      </c>
      <c r="N35" s="143">
        <f t="shared" si="66"/>
        <v>0</v>
      </c>
      <c r="O35" s="143">
        <f t="shared" si="66"/>
        <v>0</v>
      </c>
      <c r="P35" s="143">
        <f t="shared" si="66"/>
        <v>0</v>
      </c>
      <c r="Q35" s="143">
        <f t="shared" si="66"/>
        <v>0</v>
      </c>
      <c r="R35" s="143">
        <f t="shared" si="66"/>
        <v>0</v>
      </c>
      <c r="S35" s="143">
        <f t="shared" si="66"/>
        <v>0</v>
      </c>
      <c r="T35" s="143">
        <f t="shared" si="66"/>
        <v>0</v>
      </c>
      <c r="U35" s="143">
        <f t="shared" si="66"/>
        <v>0</v>
      </c>
      <c r="V35" s="143">
        <f t="shared" si="66"/>
        <v>0</v>
      </c>
      <c r="W35" s="143">
        <f t="shared" si="66"/>
        <v>0</v>
      </c>
      <c r="X35" s="143">
        <f t="shared" si="66"/>
        <v>0</v>
      </c>
      <c r="Y35" s="176">
        <f t="shared" si="6"/>
        <v>36800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</row>
    <row r="36" spans="1:102" s="6" customFormat="1">
      <c r="A36" s="168">
        <f t="shared" ref="A36:B36" si="67">A114</f>
        <v>45</v>
      </c>
      <c r="B36" s="148" t="str">
        <f t="shared" si="67"/>
        <v>Lofter, udskiftning - akustik</v>
      </c>
      <c r="C36" s="143">
        <f t="shared" ref="C36:X36" si="68">IF(C$1&gt;=$I114,IF($M114=0,0,(IF(MOD(($I114-C$1),$M114)=0,$G114,0))),0)</f>
        <v>0</v>
      </c>
      <c r="D36" s="143">
        <f t="shared" si="68"/>
        <v>0</v>
      </c>
      <c r="E36" s="143">
        <f t="shared" si="68"/>
        <v>0</v>
      </c>
      <c r="F36" s="143">
        <f t="shared" si="68"/>
        <v>0</v>
      </c>
      <c r="G36" s="143">
        <f t="shared" si="68"/>
        <v>0</v>
      </c>
      <c r="H36" s="143">
        <f t="shared" si="68"/>
        <v>0</v>
      </c>
      <c r="I36" s="143">
        <f t="shared" si="68"/>
        <v>0</v>
      </c>
      <c r="J36" s="143">
        <f t="shared" si="68"/>
        <v>28000</v>
      </c>
      <c r="K36" s="143">
        <f t="shared" si="68"/>
        <v>0</v>
      </c>
      <c r="L36" s="143">
        <f t="shared" si="68"/>
        <v>0</v>
      </c>
      <c r="M36" s="143">
        <f t="shared" si="68"/>
        <v>0</v>
      </c>
      <c r="N36" s="143">
        <f t="shared" si="68"/>
        <v>0</v>
      </c>
      <c r="O36" s="143">
        <f t="shared" si="68"/>
        <v>0</v>
      </c>
      <c r="P36" s="143">
        <f t="shared" si="68"/>
        <v>0</v>
      </c>
      <c r="Q36" s="143">
        <f t="shared" si="68"/>
        <v>0</v>
      </c>
      <c r="R36" s="143">
        <f t="shared" si="68"/>
        <v>0</v>
      </c>
      <c r="S36" s="143">
        <f t="shared" si="68"/>
        <v>0</v>
      </c>
      <c r="T36" s="143">
        <f t="shared" si="68"/>
        <v>0</v>
      </c>
      <c r="U36" s="143">
        <f t="shared" si="68"/>
        <v>0</v>
      </c>
      <c r="V36" s="143">
        <f t="shared" si="68"/>
        <v>0</v>
      </c>
      <c r="W36" s="143">
        <f t="shared" si="68"/>
        <v>0</v>
      </c>
      <c r="X36" s="143">
        <f t="shared" si="68"/>
        <v>0</v>
      </c>
      <c r="Y36" s="176">
        <f t="shared" si="6"/>
        <v>28000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</row>
    <row r="37" spans="1:102" s="6" customFormat="1">
      <c r="A37" s="168" t="e">
        <f t="shared" ref="A37:B37" si="69">A115</f>
        <v>#N/A</v>
      </c>
      <c r="B37" s="148">
        <f t="shared" si="69"/>
        <v>0</v>
      </c>
      <c r="C37" s="143">
        <f t="shared" ref="C37:X37" si="70">IF(C$1&gt;=$I115,IF($M115=0,0,(IF(MOD(($I115-C$1),$M115)=0,$G115,0))),0)</f>
        <v>0</v>
      </c>
      <c r="D37" s="143">
        <f t="shared" si="70"/>
        <v>0</v>
      </c>
      <c r="E37" s="143">
        <f t="shared" si="70"/>
        <v>0</v>
      </c>
      <c r="F37" s="143">
        <f t="shared" si="70"/>
        <v>0</v>
      </c>
      <c r="G37" s="143">
        <f t="shared" si="70"/>
        <v>0</v>
      </c>
      <c r="H37" s="143">
        <f t="shared" si="70"/>
        <v>0</v>
      </c>
      <c r="I37" s="143">
        <f t="shared" si="70"/>
        <v>0</v>
      </c>
      <c r="J37" s="143">
        <f t="shared" si="70"/>
        <v>0</v>
      </c>
      <c r="K37" s="143">
        <f t="shared" si="70"/>
        <v>0</v>
      </c>
      <c r="L37" s="143">
        <f t="shared" si="70"/>
        <v>0</v>
      </c>
      <c r="M37" s="143">
        <f t="shared" si="70"/>
        <v>0</v>
      </c>
      <c r="N37" s="143">
        <f t="shared" si="70"/>
        <v>0</v>
      </c>
      <c r="O37" s="143">
        <f t="shared" si="70"/>
        <v>0</v>
      </c>
      <c r="P37" s="143">
        <f t="shared" si="70"/>
        <v>0</v>
      </c>
      <c r="Q37" s="143">
        <f t="shared" si="70"/>
        <v>0</v>
      </c>
      <c r="R37" s="143">
        <f t="shared" si="70"/>
        <v>0</v>
      </c>
      <c r="S37" s="143">
        <f t="shared" si="70"/>
        <v>0</v>
      </c>
      <c r="T37" s="143">
        <f t="shared" si="70"/>
        <v>0</v>
      </c>
      <c r="U37" s="143">
        <f t="shared" si="70"/>
        <v>0</v>
      </c>
      <c r="V37" s="143">
        <f t="shared" si="70"/>
        <v>0</v>
      </c>
      <c r="W37" s="143">
        <f t="shared" si="70"/>
        <v>0</v>
      </c>
      <c r="X37" s="143">
        <f t="shared" si="70"/>
        <v>0</v>
      </c>
      <c r="Y37" s="176">
        <f t="shared" si="6"/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</row>
    <row r="38" spans="1:102" s="6" customFormat="1">
      <c r="A38" s="168">
        <f t="shared" ref="A38:B38" si="71">A116</f>
        <v>0</v>
      </c>
      <c r="B38" s="148" t="str">
        <f t="shared" si="71"/>
        <v>Bygning 5</v>
      </c>
      <c r="C38" s="143">
        <f t="shared" ref="C38:X38" si="72">IF(C$1&gt;=$I116,IF($M116=0,0,(IF(MOD(($I116-C$1),$M116)=0,$G116,0))),0)</f>
        <v>0</v>
      </c>
      <c r="D38" s="143">
        <f t="shared" si="72"/>
        <v>0</v>
      </c>
      <c r="E38" s="143">
        <f t="shared" si="72"/>
        <v>0</v>
      </c>
      <c r="F38" s="143">
        <f t="shared" si="72"/>
        <v>0</v>
      </c>
      <c r="G38" s="143">
        <f t="shared" si="72"/>
        <v>0</v>
      </c>
      <c r="H38" s="143">
        <f t="shared" si="72"/>
        <v>0</v>
      </c>
      <c r="I38" s="143">
        <f t="shared" si="72"/>
        <v>0</v>
      </c>
      <c r="J38" s="143">
        <f t="shared" si="72"/>
        <v>0</v>
      </c>
      <c r="K38" s="143">
        <f t="shared" si="72"/>
        <v>0</v>
      </c>
      <c r="L38" s="143">
        <f t="shared" si="72"/>
        <v>0</v>
      </c>
      <c r="M38" s="143">
        <f t="shared" si="72"/>
        <v>0</v>
      </c>
      <c r="N38" s="143">
        <f t="shared" si="72"/>
        <v>0</v>
      </c>
      <c r="O38" s="143">
        <f t="shared" si="72"/>
        <v>0</v>
      </c>
      <c r="P38" s="143">
        <f t="shared" si="72"/>
        <v>0</v>
      </c>
      <c r="Q38" s="143">
        <f t="shared" si="72"/>
        <v>0</v>
      </c>
      <c r="R38" s="143">
        <f t="shared" si="72"/>
        <v>0</v>
      </c>
      <c r="S38" s="143">
        <f t="shared" si="72"/>
        <v>0</v>
      </c>
      <c r="T38" s="143">
        <f t="shared" si="72"/>
        <v>0</v>
      </c>
      <c r="U38" s="143">
        <f t="shared" si="72"/>
        <v>0</v>
      </c>
      <c r="V38" s="143">
        <f t="shared" si="72"/>
        <v>0</v>
      </c>
      <c r="W38" s="143">
        <f t="shared" si="72"/>
        <v>0</v>
      </c>
      <c r="X38" s="143">
        <f t="shared" si="72"/>
        <v>0</v>
      </c>
      <c r="Y38" s="176">
        <f t="shared" si="6"/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</row>
    <row r="39" spans="1:102" s="6" customFormat="1">
      <c r="A39" s="168">
        <f t="shared" ref="A39:B39" si="73">A117</f>
        <v>43</v>
      </c>
      <c r="B39" s="148" t="str">
        <f t="shared" si="73"/>
        <v>Gulve, udskiftning - rullende aktivitet</v>
      </c>
      <c r="C39" s="143">
        <f t="shared" ref="C39:X39" si="74">IF(C$1&gt;=$I117,IF($M117=0,0,(IF(MOD(($I117-C$1),$M117)=0,$G117,0))),0)</f>
        <v>0</v>
      </c>
      <c r="D39" s="143">
        <f t="shared" si="74"/>
        <v>0</v>
      </c>
      <c r="E39" s="143">
        <f t="shared" si="74"/>
        <v>0</v>
      </c>
      <c r="F39" s="143">
        <f t="shared" si="74"/>
        <v>0</v>
      </c>
      <c r="G39" s="143">
        <f t="shared" si="74"/>
        <v>39100</v>
      </c>
      <c r="H39" s="143">
        <f t="shared" si="74"/>
        <v>0</v>
      </c>
      <c r="I39" s="143">
        <f t="shared" si="74"/>
        <v>0</v>
      </c>
      <c r="J39" s="143">
        <f t="shared" si="74"/>
        <v>0</v>
      </c>
      <c r="K39" s="143">
        <f t="shared" si="74"/>
        <v>0</v>
      </c>
      <c r="L39" s="143">
        <f t="shared" si="74"/>
        <v>0</v>
      </c>
      <c r="M39" s="143">
        <f t="shared" si="74"/>
        <v>0</v>
      </c>
      <c r="N39" s="143">
        <f t="shared" si="74"/>
        <v>0</v>
      </c>
      <c r="O39" s="143">
        <f t="shared" si="74"/>
        <v>0</v>
      </c>
      <c r="P39" s="143">
        <f t="shared" si="74"/>
        <v>0</v>
      </c>
      <c r="Q39" s="143">
        <f t="shared" si="74"/>
        <v>0</v>
      </c>
      <c r="R39" s="143">
        <f t="shared" si="74"/>
        <v>0</v>
      </c>
      <c r="S39" s="143">
        <f t="shared" si="74"/>
        <v>0</v>
      </c>
      <c r="T39" s="143">
        <f t="shared" si="74"/>
        <v>0</v>
      </c>
      <c r="U39" s="143">
        <f t="shared" si="74"/>
        <v>0</v>
      </c>
      <c r="V39" s="143">
        <f t="shared" si="74"/>
        <v>0</v>
      </c>
      <c r="W39" s="143">
        <f t="shared" si="74"/>
        <v>0</v>
      </c>
      <c r="X39" s="143">
        <f t="shared" si="74"/>
        <v>0</v>
      </c>
      <c r="Y39" s="176">
        <f t="shared" si="6"/>
        <v>39100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</row>
    <row r="40" spans="1:102" s="6" customFormat="1">
      <c r="A40" s="168">
        <f t="shared" ref="A40:B40" si="75">A118</f>
        <v>45</v>
      </c>
      <c r="B40" s="148" t="str">
        <f t="shared" si="75"/>
        <v>Lofter, udskiftning - akustik</v>
      </c>
      <c r="C40" s="143">
        <f t="shared" ref="C40:X40" si="76">IF(C$1&gt;=$I118,IF($M118=0,0,(IF(MOD(($I118-C$1),$M118)=0,$G118,0))),0)</f>
        <v>0</v>
      </c>
      <c r="D40" s="143">
        <f t="shared" si="76"/>
        <v>0</v>
      </c>
      <c r="E40" s="143">
        <f t="shared" si="76"/>
        <v>0</v>
      </c>
      <c r="F40" s="143">
        <f t="shared" si="76"/>
        <v>0</v>
      </c>
      <c r="G40" s="143">
        <f t="shared" si="76"/>
        <v>29750</v>
      </c>
      <c r="H40" s="143">
        <f t="shared" si="76"/>
        <v>0</v>
      </c>
      <c r="I40" s="143">
        <f t="shared" si="76"/>
        <v>0</v>
      </c>
      <c r="J40" s="143">
        <f t="shared" si="76"/>
        <v>0</v>
      </c>
      <c r="K40" s="143">
        <f t="shared" si="76"/>
        <v>0</v>
      </c>
      <c r="L40" s="143">
        <f t="shared" si="76"/>
        <v>0</v>
      </c>
      <c r="M40" s="143">
        <f t="shared" si="76"/>
        <v>0</v>
      </c>
      <c r="N40" s="143">
        <f t="shared" si="76"/>
        <v>0</v>
      </c>
      <c r="O40" s="143">
        <f t="shared" si="76"/>
        <v>0</v>
      </c>
      <c r="P40" s="143">
        <f t="shared" si="76"/>
        <v>0</v>
      </c>
      <c r="Q40" s="143">
        <f t="shared" si="76"/>
        <v>0</v>
      </c>
      <c r="R40" s="143">
        <f t="shared" si="76"/>
        <v>0</v>
      </c>
      <c r="S40" s="143">
        <f t="shared" si="76"/>
        <v>0</v>
      </c>
      <c r="T40" s="143">
        <f t="shared" si="76"/>
        <v>0</v>
      </c>
      <c r="U40" s="143">
        <f t="shared" si="76"/>
        <v>0</v>
      </c>
      <c r="V40" s="143">
        <f t="shared" si="76"/>
        <v>0</v>
      </c>
      <c r="W40" s="143">
        <f t="shared" si="76"/>
        <v>0</v>
      </c>
      <c r="X40" s="143">
        <f t="shared" si="76"/>
        <v>0</v>
      </c>
      <c r="Y40" s="176">
        <f t="shared" si="6"/>
        <v>29750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</row>
    <row r="41" spans="1:102" s="6" customFormat="1">
      <c r="A41" s="168">
        <f t="shared" ref="A41:B41" si="77">A119</f>
        <v>31</v>
      </c>
      <c r="B41" s="148" t="str">
        <f t="shared" si="77"/>
        <v>Døre, udskiftning</v>
      </c>
      <c r="C41" s="143">
        <f t="shared" ref="C41:X41" si="78">IF(C$1&gt;=$I119,IF($M119=0,0,(IF(MOD(($I119-C$1),$M119)=0,$G119,0))),0)</f>
        <v>0</v>
      </c>
      <c r="D41" s="143">
        <f t="shared" si="78"/>
        <v>0</v>
      </c>
      <c r="E41" s="143">
        <f t="shared" si="78"/>
        <v>0</v>
      </c>
      <c r="F41" s="143">
        <f t="shared" si="78"/>
        <v>0</v>
      </c>
      <c r="G41" s="143">
        <f t="shared" si="78"/>
        <v>0</v>
      </c>
      <c r="H41" s="143">
        <f t="shared" si="78"/>
        <v>0</v>
      </c>
      <c r="I41" s="143">
        <f t="shared" si="78"/>
        <v>0</v>
      </c>
      <c r="J41" s="143">
        <f t="shared" si="78"/>
        <v>0</v>
      </c>
      <c r="K41" s="143">
        <f t="shared" si="78"/>
        <v>0</v>
      </c>
      <c r="L41" s="143">
        <f t="shared" si="78"/>
        <v>0</v>
      </c>
      <c r="M41" s="143">
        <f t="shared" si="78"/>
        <v>0</v>
      </c>
      <c r="N41" s="143">
        <f t="shared" si="78"/>
        <v>0</v>
      </c>
      <c r="O41" s="143">
        <f t="shared" si="78"/>
        <v>0</v>
      </c>
      <c r="P41" s="143">
        <f t="shared" si="78"/>
        <v>0</v>
      </c>
      <c r="Q41" s="143">
        <f t="shared" si="78"/>
        <v>0</v>
      </c>
      <c r="R41" s="143">
        <f t="shared" si="78"/>
        <v>0</v>
      </c>
      <c r="S41" s="143">
        <f t="shared" si="78"/>
        <v>0</v>
      </c>
      <c r="T41" s="143">
        <f t="shared" si="78"/>
        <v>0</v>
      </c>
      <c r="U41" s="143">
        <f t="shared" si="78"/>
        <v>0</v>
      </c>
      <c r="V41" s="143">
        <f t="shared" si="78"/>
        <v>0</v>
      </c>
      <c r="W41" s="143">
        <f t="shared" si="78"/>
        <v>0</v>
      </c>
      <c r="X41" s="143">
        <f t="shared" si="78"/>
        <v>0</v>
      </c>
      <c r="Y41" s="176">
        <f t="shared" si="6"/>
        <v>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</row>
    <row r="42" spans="1:102">
      <c r="A42" s="168">
        <f t="shared" ref="A42:B42" si="79">A120</f>
        <v>31</v>
      </c>
      <c r="B42" s="148" t="str">
        <f t="shared" si="79"/>
        <v>Døre, udskiftning</v>
      </c>
      <c r="C42" s="143">
        <f t="shared" ref="C42:X42" si="80">IF(C$1&gt;=$I120,IF($M120=0,0,(IF(MOD(($I120-C$1),$M120)=0,$G120,0))),0)</f>
        <v>0</v>
      </c>
      <c r="D42" s="143">
        <f t="shared" si="80"/>
        <v>0</v>
      </c>
      <c r="E42" s="143">
        <f t="shared" si="80"/>
        <v>0</v>
      </c>
      <c r="F42" s="143">
        <f t="shared" si="80"/>
        <v>0</v>
      </c>
      <c r="G42" s="143">
        <f t="shared" si="80"/>
        <v>0</v>
      </c>
      <c r="H42" s="143">
        <f t="shared" si="80"/>
        <v>0</v>
      </c>
      <c r="I42" s="143">
        <f t="shared" si="80"/>
        <v>0</v>
      </c>
      <c r="J42" s="143">
        <f t="shared" si="80"/>
        <v>0</v>
      </c>
      <c r="K42" s="143">
        <f t="shared" si="80"/>
        <v>0</v>
      </c>
      <c r="L42" s="143">
        <f t="shared" si="80"/>
        <v>0</v>
      </c>
      <c r="M42" s="143">
        <f t="shared" si="80"/>
        <v>0</v>
      </c>
      <c r="N42" s="143">
        <f t="shared" si="80"/>
        <v>0</v>
      </c>
      <c r="O42" s="143">
        <f t="shared" si="80"/>
        <v>0</v>
      </c>
      <c r="P42" s="143">
        <f t="shared" si="80"/>
        <v>0</v>
      </c>
      <c r="Q42" s="143">
        <f t="shared" si="80"/>
        <v>0</v>
      </c>
      <c r="R42" s="143">
        <f t="shared" si="80"/>
        <v>0</v>
      </c>
      <c r="S42" s="143">
        <f t="shared" si="80"/>
        <v>0</v>
      </c>
      <c r="T42" s="143">
        <f t="shared" si="80"/>
        <v>0</v>
      </c>
      <c r="U42" s="143">
        <f t="shared" si="80"/>
        <v>0</v>
      </c>
      <c r="V42" s="143">
        <f t="shared" si="80"/>
        <v>0</v>
      </c>
      <c r="W42" s="143">
        <f t="shared" si="80"/>
        <v>0</v>
      </c>
      <c r="X42" s="143">
        <f t="shared" si="80"/>
        <v>0</v>
      </c>
      <c r="Y42" s="176">
        <f t="shared" si="6"/>
        <v>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</row>
    <row r="43" spans="1:102" s="6" customFormat="1">
      <c r="A43" s="168">
        <f t="shared" ref="A43:B43" si="81">A121</f>
        <v>43</v>
      </c>
      <c r="B43" s="148" t="str">
        <f t="shared" si="81"/>
        <v>Gulve, overfladebehandling - rullende aktivitet</v>
      </c>
      <c r="C43" s="143">
        <f t="shared" ref="C43:X43" si="82">IF(C$1&gt;=$I121,IF($M121=0,0,(IF(MOD(($I121-C$1),$M121)=0,$G121,0))),0)</f>
        <v>0</v>
      </c>
      <c r="D43" s="143">
        <f t="shared" si="82"/>
        <v>0</v>
      </c>
      <c r="E43" s="143">
        <f t="shared" si="82"/>
        <v>10500</v>
      </c>
      <c r="F43" s="143">
        <f t="shared" si="82"/>
        <v>0</v>
      </c>
      <c r="G43" s="143">
        <f t="shared" si="82"/>
        <v>0</v>
      </c>
      <c r="H43" s="143">
        <f t="shared" si="82"/>
        <v>0</v>
      </c>
      <c r="I43" s="143">
        <f t="shared" si="82"/>
        <v>0</v>
      </c>
      <c r="J43" s="143">
        <f t="shared" si="82"/>
        <v>0</v>
      </c>
      <c r="K43" s="143">
        <f t="shared" si="82"/>
        <v>0</v>
      </c>
      <c r="L43" s="143">
        <f t="shared" si="82"/>
        <v>0</v>
      </c>
      <c r="M43" s="143">
        <f t="shared" si="82"/>
        <v>0</v>
      </c>
      <c r="N43" s="143">
        <f t="shared" si="82"/>
        <v>0</v>
      </c>
      <c r="O43" s="143">
        <f t="shared" si="82"/>
        <v>10500</v>
      </c>
      <c r="P43" s="143">
        <f t="shared" si="82"/>
        <v>0</v>
      </c>
      <c r="Q43" s="143">
        <f t="shared" si="82"/>
        <v>0</v>
      </c>
      <c r="R43" s="143">
        <f t="shared" si="82"/>
        <v>0</v>
      </c>
      <c r="S43" s="143">
        <f t="shared" si="82"/>
        <v>0</v>
      </c>
      <c r="T43" s="143">
        <f t="shared" si="82"/>
        <v>0</v>
      </c>
      <c r="U43" s="143">
        <f t="shared" si="82"/>
        <v>0</v>
      </c>
      <c r="V43" s="143">
        <f t="shared" si="82"/>
        <v>0</v>
      </c>
      <c r="W43" s="143">
        <f t="shared" si="82"/>
        <v>0</v>
      </c>
      <c r="X43" s="143">
        <f t="shared" si="82"/>
        <v>0</v>
      </c>
      <c r="Y43" s="176">
        <f t="shared" si="6"/>
        <v>21000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</row>
    <row r="44" spans="1:102" s="6" customFormat="1">
      <c r="A44" s="168" t="e">
        <f t="shared" ref="A44:B44" si="83">A122</f>
        <v>#N/A</v>
      </c>
      <c r="B44" s="148">
        <f t="shared" si="83"/>
        <v>0</v>
      </c>
      <c r="C44" s="143">
        <f t="shared" ref="C44:X44" si="84">IF(C$1&gt;=$I122,IF($M122=0,0,(IF(MOD(($I122-C$1),$M122)=0,$G122,0))),0)</f>
        <v>0</v>
      </c>
      <c r="D44" s="143">
        <f t="shared" si="84"/>
        <v>0</v>
      </c>
      <c r="E44" s="143">
        <f t="shared" si="84"/>
        <v>0</v>
      </c>
      <c r="F44" s="143">
        <f t="shared" si="84"/>
        <v>0</v>
      </c>
      <c r="G44" s="143">
        <f t="shared" si="84"/>
        <v>0</v>
      </c>
      <c r="H44" s="143">
        <f t="shared" si="84"/>
        <v>0</v>
      </c>
      <c r="I44" s="143">
        <f t="shared" si="84"/>
        <v>0</v>
      </c>
      <c r="J44" s="143">
        <f t="shared" si="84"/>
        <v>0</v>
      </c>
      <c r="K44" s="143">
        <f t="shared" si="84"/>
        <v>0</v>
      </c>
      <c r="L44" s="143">
        <f t="shared" si="84"/>
        <v>0</v>
      </c>
      <c r="M44" s="143">
        <f t="shared" si="84"/>
        <v>0</v>
      </c>
      <c r="N44" s="143">
        <f t="shared" si="84"/>
        <v>0</v>
      </c>
      <c r="O44" s="143">
        <f t="shared" si="84"/>
        <v>0</v>
      </c>
      <c r="P44" s="143">
        <f t="shared" si="84"/>
        <v>0</v>
      </c>
      <c r="Q44" s="143">
        <f t="shared" si="84"/>
        <v>0</v>
      </c>
      <c r="R44" s="143">
        <f t="shared" si="84"/>
        <v>0</v>
      </c>
      <c r="S44" s="143">
        <f t="shared" si="84"/>
        <v>0</v>
      </c>
      <c r="T44" s="143">
        <f t="shared" si="84"/>
        <v>0</v>
      </c>
      <c r="U44" s="143">
        <f t="shared" si="84"/>
        <v>0</v>
      </c>
      <c r="V44" s="143">
        <f t="shared" si="84"/>
        <v>0</v>
      </c>
      <c r="W44" s="143">
        <f t="shared" si="84"/>
        <v>0</v>
      </c>
      <c r="X44" s="143">
        <f t="shared" si="84"/>
        <v>0</v>
      </c>
      <c r="Y44" s="176">
        <f t="shared" si="6"/>
        <v>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</row>
    <row r="45" spans="1:102" s="6" customFormat="1">
      <c r="A45" s="168">
        <f t="shared" ref="A45:B45" si="85">A123</f>
        <v>0</v>
      </c>
      <c r="B45" s="148" t="str">
        <f t="shared" si="85"/>
        <v>Tekniske Installationer</v>
      </c>
      <c r="C45" s="143">
        <f t="shared" ref="C45:X45" si="86">IF(C$1&gt;=$I123,IF($M123=0,0,(IF(MOD(($I123-C$1),$M123)=0,$G123,0))),0)</f>
        <v>0</v>
      </c>
      <c r="D45" s="143">
        <f t="shared" si="86"/>
        <v>0</v>
      </c>
      <c r="E45" s="143">
        <f t="shared" si="86"/>
        <v>0</v>
      </c>
      <c r="F45" s="143">
        <f t="shared" si="86"/>
        <v>0</v>
      </c>
      <c r="G45" s="143">
        <f t="shared" si="86"/>
        <v>0</v>
      </c>
      <c r="H45" s="143">
        <f t="shared" si="86"/>
        <v>0</v>
      </c>
      <c r="I45" s="143">
        <f t="shared" si="86"/>
        <v>0</v>
      </c>
      <c r="J45" s="143">
        <f t="shared" si="86"/>
        <v>0</v>
      </c>
      <c r="K45" s="143">
        <f t="shared" si="86"/>
        <v>0</v>
      </c>
      <c r="L45" s="143">
        <f t="shared" si="86"/>
        <v>0</v>
      </c>
      <c r="M45" s="143">
        <f t="shared" si="86"/>
        <v>0</v>
      </c>
      <c r="N45" s="143">
        <f t="shared" si="86"/>
        <v>0</v>
      </c>
      <c r="O45" s="143">
        <f t="shared" si="86"/>
        <v>0</v>
      </c>
      <c r="P45" s="143">
        <f t="shared" si="86"/>
        <v>0</v>
      </c>
      <c r="Q45" s="143">
        <f t="shared" si="86"/>
        <v>0</v>
      </c>
      <c r="R45" s="143">
        <f t="shared" si="86"/>
        <v>0</v>
      </c>
      <c r="S45" s="143">
        <f t="shared" si="86"/>
        <v>0</v>
      </c>
      <c r="T45" s="143">
        <f t="shared" si="86"/>
        <v>0</v>
      </c>
      <c r="U45" s="143">
        <f t="shared" si="86"/>
        <v>0</v>
      </c>
      <c r="V45" s="143">
        <f t="shared" si="86"/>
        <v>0</v>
      </c>
      <c r="W45" s="143">
        <f t="shared" si="86"/>
        <v>0</v>
      </c>
      <c r="X45" s="143">
        <f t="shared" si="86"/>
        <v>0</v>
      </c>
      <c r="Y45" s="176">
        <f t="shared" si="6"/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</row>
    <row r="46" spans="1:102" s="6" customFormat="1">
      <c r="A46" s="168">
        <f t="shared" ref="A46:B46" si="87">A124</f>
        <v>56</v>
      </c>
      <c r="B46" s="148" t="str">
        <f t="shared" si="87"/>
        <v xml:space="preserve">Varme, udskiftning - radiator </v>
      </c>
      <c r="C46" s="143">
        <f t="shared" ref="C46:X46" si="88">IF(C$1&gt;=$I124,IF($M124=0,0,(IF(MOD(($I124-C$1),$M124)=0,$G124,0))),0)</f>
        <v>0</v>
      </c>
      <c r="D46" s="143">
        <f t="shared" si="88"/>
        <v>0</v>
      </c>
      <c r="E46" s="143">
        <f t="shared" si="88"/>
        <v>0</v>
      </c>
      <c r="F46" s="143">
        <f t="shared" si="88"/>
        <v>0</v>
      </c>
      <c r="G46" s="143">
        <f t="shared" si="88"/>
        <v>0</v>
      </c>
      <c r="H46" s="143">
        <f t="shared" si="88"/>
        <v>0</v>
      </c>
      <c r="I46" s="143">
        <f t="shared" si="88"/>
        <v>6600</v>
      </c>
      <c r="J46" s="143">
        <f t="shared" si="88"/>
        <v>0</v>
      </c>
      <c r="K46" s="143">
        <f t="shared" si="88"/>
        <v>0</v>
      </c>
      <c r="L46" s="143">
        <f t="shared" si="88"/>
        <v>0</v>
      </c>
      <c r="M46" s="143">
        <f t="shared" si="88"/>
        <v>0</v>
      </c>
      <c r="N46" s="143">
        <f t="shared" si="88"/>
        <v>0</v>
      </c>
      <c r="O46" s="143">
        <f t="shared" si="88"/>
        <v>0</v>
      </c>
      <c r="P46" s="143">
        <f t="shared" si="88"/>
        <v>0</v>
      </c>
      <c r="Q46" s="143">
        <f t="shared" si="88"/>
        <v>0</v>
      </c>
      <c r="R46" s="143">
        <f t="shared" si="88"/>
        <v>0</v>
      </c>
      <c r="S46" s="143">
        <f t="shared" si="88"/>
        <v>0</v>
      </c>
      <c r="T46" s="143">
        <f t="shared" si="88"/>
        <v>0</v>
      </c>
      <c r="U46" s="143">
        <f t="shared" si="88"/>
        <v>0</v>
      </c>
      <c r="V46" s="143">
        <f t="shared" si="88"/>
        <v>0</v>
      </c>
      <c r="W46" s="143">
        <f t="shared" si="88"/>
        <v>0</v>
      </c>
      <c r="X46" s="143">
        <f t="shared" si="88"/>
        <v>0</v>
      </c>
      <c r="Y46" s="176">
        <f t="shared" si="6"/>
        <v>6600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6" customFormat="1">
      <c r="A47" s="168">
        <f t="shared" ref="A47:B47" si="89">A125</f>
        <v>57</v>
      </c>
      <c r="B47" s="148" t="str">
        <f t="shared" si="89"/>
        <v>Ventilation, udskiftning - ventilator</v>
      </c>
      <c r="C47" s="143">
        <f t="shared" ref="C47:X47" si="90">IF(C$1&gt;=$I125,IF($M125=0,0,(IF(MOD(($I125-C$1),$M125)=0,$G125,0))),0)</f>
        <v>0</v>
      </c>
      <c r="D47" s="143">
        <f t="shared" si="90"/>
        <v>14000</v>
      </c>
      <c r="E47" s="143">
        <f t="shared" si="90"/>
        <v>0</v>
      </c>
      <c r="F47" s="143">
        <f t="shared" si="90"/>
        <v>0</v>
      </c>
      <c r="G47" s="143">
        <f t="shared" si="90"/>
        <v>0</v>
      </c>
      <c r="H47" s="143">
        <f t="shared" si="90"/>
        <v>0</v>
      </c>
      <c r="I47" s="143">
        <f t="shared" si="90"/>
        <v>0</v>
      </c>
      <c r="J47" s="143">
        <f t="shared" si="90"/>
        <v>0</v>
      </c>
      <c r="K47" s="143">
        <f t="shared" si="90"/>
        <v>0</v>
      </c>
      <c r="L47" s="143">
        <f t="shared" si="90"/>
        <v>0</v>
      </c>
      <c r="M47" s="143">
        <f t="shared" si="90"/>
        <v>0</v>
      </c>
      <c r="N47" s="143">
        <f t="shared" si="90"/>
        <v>0</v>
      </c>
      <c r="O47" s="143">
        <f t="shared" si="90"/>
        <v>0</v>
      </c>
      <c r="P47" s="143">
        <f t="shared" si="90"/>
        <v>0</v>
      </c>
      <c r="Q47" s="143">
        <f t="shared" si="90"/>
        <v>0</v>
      </c>
      <c r="R47" s="143">
        <f t="shared" si="90"/>
        <v>0</v>
      </c>
      <c r="S47" s="143">
        <f t="shared" si="90"/>
        <v>0</v>
      </c>
      <c r="T47" s="143">
        <f t="shared" si="90"/>
        <v>0</v>
      </c>
      <c r="U47" s="143">
        <f t="shared" si="90"/>
        <v>0</v>
      </c>
      <c r="V47" s="143">
        <f t="shared" si="90"/>
        <v>0</v>
      </c>
      <c r="W47" s="143">
        <f t="shared" si="90"/>
        <v>0</v>
      </c>
      <c r="X47" s="143">
        <f t="shared" si="90"/>
        <v>14000</v>
      </c>
      <c r="Y47" s="176">
        <f t="shared" si="6"/>
        <v>28000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</row>
    <row r="48" spans="1:102" s="6" customFormat="1">
      <c r="A48" s="168">
        <f t="shared" ref="A48:B48" si="91">A126</f>
        <v>56</v>
      </c>
      <c r="B48" s="148" t="str">
        <f t="shared" si="91"/>
        <v xml:space="preserve">Varme, udskiftning - radiator </v>
      </c>
      <c r="C48" s="143">
        <f t="shared" ref="C48:X48" si="92">IF(C$1&gt;=$I126,IF($M126=0,0,(IF(MOD(($I126-C$1),$M126)=0,$G126,0))),0)</f>
        <v>0</v>
      </c>
      <c r="D48" s="143">
        <f t="shared" si="92"/>
        <v>0</v>
      </c>
      <c r="E48" s="143">
        <f t="shared" si="92"/>
        <v>0</v>
      </c>
      <c r="F48" s="143">
        <f t="shared" si="92"/>
        <v>0</v>
      </c>
      <c r="G48" s="143">
        <f t="shared" si="92"/>
        <v>0</v>
      </c>
      <c r="H48" s="143">
        <f t="shared" si="92"/>
        <v>13200</v>
      </c>
      <c r="I48" s="143">
        <f t="shared" si="92"/>
        <v>0</v>
      </c>
      <c r="J48" s="143">
        <f t="shared" si="92"/>
        <v>0</v>
      </c>
      <c r="K48" s="143">
        <f t="shared" si="92"/>
        <v>0</v>
      </c>
      <c r="L48" s="143">
        <f t="shared" si="92"/>
        <v>0</v>
      </c>
      <c r="M48" s="143">
        <f t="shared" si="92"/>
        <v>0</v>
      </c>
      <c r="N48" s="143">
        <f t="shared" si="92"/>
        <v>0</v>
      </c>
      <c r="O48" s="143">
        <f t="shared" si="92"/>
        <v>0</v>
      </c>
      <c r="P48" s="143">
        <f t="shared" si="92"/>
        <v>0</v>
      </c>
      <c r="Q48" s="143">
        <f t="shared" si="92"/>
        <v>0</v>
      </c>
      <c r="R48" s="143">
        <f t="shared" si="92"/>
        <v>0</v>
      </c>
      <c r="S48" s="143">
        <f t="shared" si="92"/>
        <v>0</v>
      </c>
      <c r="T48" s="143">
        <f t="shared" si="92"/>
        <v>0</v>
      </c>
      <c r="U48" s="143">
        <f t="shared" si="92"/>
        <v>0</v>
      </c>
      <c r="V48" s="143">
        <f t="shared" si="92"/>
        <v>0</v>
      </c>
      <c r="W48" s="143">
        <f t="shared" si="92"/>
        <v>0</v>
      </c>
      <c r="X48" s="143">
        <f t="shared" si="92"/>
        <v>0</v>
      </c>
      <c r="Y48" s="176">
        <f t="shared" si="6"/>
        <v>13200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</row>
    <row r="49" spans="1:102" s="6" customFormat="1">
      <c r="A49" s="168">
        <f t="shared" ref="A49:B49" si="93">A127</f>
        <v>63</v>
      </c>
      <c r="B49" s="148" t="str">
        <f t="shared" si="93"/>
        <v>Belysning, udskiftning - armaturer</v>
      </c>
      <c r="C49" s="143">
        <f t="shared" ref="C49:X49" si="94">IF(C$1&gt;=$I127,IF($M127=0,0,(IF(MOD(($I127-C$1),$M127)=0,$G127,0))),0)</f>
        <v>0</v>
      </c>
      <c r="D49" s="143">
        <f t="shared" si="94"/>
        <v>0</v>
      </c>
      <c r="E49" s="143">
        <f t="shared" si="94"/>
        <v>0</v>
      </c>
      <c r="F49" s="143">
        <f t="shared" si="94"/>
        <v>0</v>
      </c>
      <c r="G49" s="143">
        <f t="shared" si="94"/>
        <v>0</v>
      </c>
      <c r="H49" s="143">
        <f t="shared" si="94"/>
        <v>22500</v>
      </c>
      <c r="I49" s="143">
        <f t="shared" si="94"/>
        <v>0</v>
      </c>
      <c r="J49" s="143">
        <f t="shared" si="94"/>
        <v>0</v>
      </c>
      <c r="K49" s="143">
        <f t="shared" si="94"/>
        <v>0</v>
      </c>
      <c r="L49" s="143">
        <f t="shared" si="94"/>
        <v>0</v>
      </c>
      <c r="M49" s="143">
        <f t="shared" si="94"/>
        <v>0</v>
      </c>
      <c r="N49" s="143">
        <f t="shared" si="94"/>
        <v>0</v>
      </c>
      <c r="O49" s="143">
        <f t="shared" si="94"/>
        <v>0</v>
      </c>
      <c r="P49" s="143">
        <f t="shared" si="94"/>
        <v>0</v>
      </c>
      <c r="Q49" s="143">
        <f t="shared" si="94"/>
        <v>0</v>
      </c>
      <c r="R49" s="143">
        <f t="shared" si="94"/>
        <v>0</v>
      </c>
      <c r="S49" s="143">
        <f t="shared" si="94"/>
        <v>0</v>
      </c>
      <c r="T49" s="143">
        <f t="shared" si="94"/>
        <v>0</v>
      </c>
      <c r="U49" s="143">
        <f t="shared" si="94"/>
        <v>0</v>
      </c>
      <c r="V49" s="143">
        <f t="shared" si="94"/>
        <v>0</v>
      </c>
      <c r="W49" s="143">
        <f t="shared" si="94"/>
        <v>0</v>
      </c>
      <c r="X49" s="143">
        <f t="shared" si="94"/>
        <v>0</v>
      </c>
      <c r="Y49" s="176">
        <f t="shared" si="6"/>
        <v>22500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</row>
    <row r="50" spans="1:102" s="6" customFormat="1">
      <c r="A50" s="168">
        <f t="shared" ref="A50:B50" si="95">A128</f>
        <v>63</v>
      </c>
      <c r="B50" s="148" t="str">
        <f t="shared" si="95"/>
        <v>Belysning, udskiftning - armaturer</v>
      </c>
      <c r="C50" s="143">
        <f t="shared" ref="C50:X50" si="96">IF(C$1&gt;=$I128,IF($M128=0,0,(IF(MOD(($I128-C$1),$M128)=0,$G128,0))),0)</f>
        <v>0</v>
      </c>
      <c r="D50" s="143">
        <f t="shared" si="96"/>
        <v>0</v>
      </c>
      <c r="E50" s="143">
        <f t="shared" si="96"/>
        <v>0</v>
      </c>
      <c r="F50" s="143">
        <f t="shared" si="96"/>
        <v>0</v>
      </c>
      <c r="G50" s="143">
        <f t="shared" si="96"/>
        <v>0</v>
      </c>
      <c r="H50" s="143">
        <f t="shared" si="96"/>
        <v>0</v>
      </c>
      <c r="I50" s="143">
        <f t="shared" si="96"/>
        <v>0</v>
      </c>
      <c r="J50" s="143">
        <f t="shared" si="96"/>
        <v>22500</v>
      </c>
      <c r="K50" s="143">
        <f t="shared" si="96"/>
        <v>0</v>
      </c>
      <c r="L50" s="143">
        <f t="shared" si="96"/>
        <v>0</v>
      </c>
      <c r="M50" s="143">
        <f t="shared" si="96"/>
        <v>0</v>
      </c>
      <c r="N50" s="143">
        <f t="shared" si="96"/>
        <v>0</v>
      </c>
      <c r="O50" s="143">
        <f t="shared" si="96"/>
        <v>0</v>
      </c>
      <c r="P50" s="143">
        <f t="shared" si="96"/>
        <v>0</v>
      </c>
      <c r="Q50" s="143">
        <f t="shared" si="96"/>
        <v>0</v>
      </c>
      <c r="R50" s="143">
        <f t="shared" si="96"/>
        <v>0</v>
      </c>
      <c r="S50" s="143">
        <f t="shared" si="96"/>
        <v>0</v>
      </c>
      <c r="T50" s="143">
        <f t="shared" si="96"/>
        <v>0</v>
      </c>
      <c r="U50" s="143">
        <f t="shared" si="96"/>
        <v>0</v>
      </c>
      <c r="V50" s="143">
        <f t="shared" si="96"/>
        <v>0</v>
      </c>
      <c r="W50" s="143">
        <f t="shared" si="96"/>
        <v>0</v>
      </c>
      <c r="X50" s="143">
        <f t="shared" si="96"/>
        <v>0</v>
      </c>
      <c r="Y50" s="176">
        <f t="shared" si="6"/>
        <v>22500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</row>
    <row r="51" spans="1:102" s="6" customFormat="1">
      <c r="A51" s="168">
        <f t="shared" ref="A51:B51" si="97">A129</f>
        <v>52</v>
      </c>
      <c r="B51" s="148" t="str">
        <f t="shared" si="97"/>
        <v>Afløb og sanitet, udskiftning - toilet</v>
      </c>
      <c r="C51" s="143">
        <f t="shared" ref="C51:X51" si="98">IF(C$1&gt;=$I129,IF($M129=0,0,(IF(MOD(($I129-C$1),$M129)=0,$G129,0))),0)</f>
        <v>0</v>
      </c>
      <c r="D51" s="143">
        <f t="shared" si="98"/>
        <v>0</v>
      </c>
      <c r="E51" s="143">
        <f t="shared" si="98"/>
        <v>0</v>
      </c>
      <c r="F51" s="143">
        <f t="shared" si="98"/>
        <v>5000</v>
      </c>
      <c r="G51" s="143">
        <f t="shared" si="98"/>
        <v>0</v>
      </c>
      <c r="H51" s="143">
        <f t="shared" si="98"/>
        <v>0</v>
      </c>
      <c r="I51" s="143">
        <f t="shared" si="98"/>
        <v>0</v>
      </c>
      <c r="J51" s="143">
        <f t="shared" si="98"/>
        <v>0</v>
      </c>
      <c r="K51" s="143">
        <f t="shared" si="98"/>
        <v>0</v>
      </c>
      <c r="L51" s="143">
        <f t="shared" si="98"/>
        <v>0</v>
      </c>
      <c r="M51" s="143">
        <f t="shared" si="98"/>
        <v>0</v>
      </c>
      <c r="N51" s="143">
        <f t="shared" si="98"/>
        <v>0</v>
      </c>
      <c r="O51" s="143">
        <f t="shared" si="98"/>
        <v>0</v>
      </c>
      <c r="P51" s="143">
        <f t="shared" si="98"/>
        <v>0</v>
      </c>
      <c r="Q51" s="143">
        <f t="shared" si="98"/>
        <v>0</v>
      </c>
      <c r="R51" s="143">
        <f t="shared" si="98"/>
        <v>0</v>
      </c>
      <c r="S51" s="143">
        <f t="shared" si="98"/>
        <v>0</v>
      </c>
      <c r="T51" s="143">
        <f t="shared" si="98"/>
        <v>0</v>
      </c>
      <c r="U51" s="143">
        <f t="shared" si="98"/>
        <v>0</v>
      </c>
      <c r="V51" s="143">
        <f t="shared" si="98"/>
        <v>0</v>
      </c>
      <c r="W51" s="143">
        <f t="shared" si="98"/>
        <v>0</v>
      </c>
      <c r="X51" s="143">
        <f t="shared" si="98"/>
        <v>0</v>
      </c>
      <c r="Y51" s="176">
        <f t="shared" si="6"/>
        <v>5000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</row>
    <row r="52" spans="1:102" s="6" customFormat="1">
      <c r="A52" s="168">
        <f t="shared" ref="A52:B52" si="99">A130</f>
        <v>52</v>
      </c>
      <c r="B52" s="148" t="str">
        <f t="shared" si="99"/>
        <v>Afløb og sanitet, udskiftning - køkkenvask inkl. bl. batteri</v>
      </c>
      <c r="C52" s="143">
        <f t="shared" ref="C52:X52" si="100">IF(C$1&gt;=$I130,IF($M130=0,0,(IF(MOD(($I130-C$1),$M130)=0,$G130,0))),0)</f>
        <v>0</v>
      </c>
      <c r="D52" s="143">
        <f t="shared" si="100"/>
        <v>0</v>
      </c>
      <c r="E52" s="143">
        <f t="shared" si="100"/>
        <v>0</v>
      </c>
      <c r="F52" s="143">
        <f t="shared" si="100"/>
        <v>6000</v>
      </c>
      <c r="G52" s="143">
        <f t="shared" si="100"/>
        <v>0</v>
      </c>
      <c r="H52" s="143">
        <f t="shared" si="100"/>
        <v>0</v>
      </c>
      <c r="I52" s="143">
        <f t="shared" si="100"/>
        <v>0</v>
      </c>
      <c r="J52" s="143">
        <f t="shared" si="100"/>
        <v>0</v>
      </c>
      <c r="K52" s="143">
        <f t="shared" si="100"/>
        <v>0</v>
      </c>
      <c r="L52" s="143">
        <f t="shared" si="100"/>
        <v>0</v>
      </c>
      <c r="M52" s="143">
        <f t="shared" si="100"/>
        <v>0</v>
      </c>
      <c r="N52" s="143">
        <f t="shared" si="100"/>
        <v>0</v>
      </c>
      <c r="O52" s="143">
        <f t="shared" si="100"/>
        <v>0</v>
      </c>
      <c r="P52" s="143">
        <f t="shared" si="100"/>
        <v>0</v>
      </c>
      <c r="Q52" s="143">
        <f t="shared" si="100"/>
        <v>0</v>
      </c>
      <c r="R52" s="143">
        <f t="shared" si="100"/>
        <v>0</v>
      </c>
      <c r="S52" s="143">
        <f t="shared" si="100"/>
        <v>0</v>
      </c>
      <c r="T52" s="143">
        <f t="shared" si="100"/>
        <v>0</v>
      </c>
      <c r="U52" s="143">
        <f t="shared" si="100"/>
        <v>0</v>
      </c>
      <c r="V52" s="143">
        <f t="shared" si="100"/>
        <v>0</v>
      </c>
      <c r="W52" s="143">
        <f t="shared" si="100"/>
        <v>0</v>
      </c>
      <c r="X52" s="143">
        <f t="shared" si="100"/>
        <v>0</v>
      </c>
      <c r="Y52" s="176">
        <f t="shared" si="6"/>
        <v>6000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spans="1:102" s="6" customFormat="1">
      <c r="A53" s="168" t="e">
        <f t="shared" ref="A53:B53" si="101">A131</f>
        <v>#N/A</v>
      </c>
      <c r="B53" s="148">
        <f t="shared" si="101"/>
        <v>0</v>
      </c>
      <c r="C53" s="143">
        <f t="shared" ref="C53:X53" si="102">IF(C$1&gt;=$I131,IF($M131=0,0,(IF(MOD(($I131-C$1),$M131)=0,$G131,0))),0)</f>
        <v>0</v>
      </c>
      <c r="D53" s="143">
        <f t="shared" si="102"/>
        <v>0</v>
      </c>
      <c r="E53" s="143">
        <f t="shared" si="102"/>
        <v>0</v>
      </c>
      <c r="F53" s="143">
        <f t="shared" si="102"/>
        <v>0</v>
      </c>
      <c r="G53" s="143">
        <f t="shared" si="102"/>
        <v>0</v>
      </c>
      <c r="H53" s="143">
        <f t="shared" si="102"/>
        <v>0</v>
      </c>
      <c r="I53" s="143">
        <f t="shared" si="102"/>
        <v>0</v>
      </c>
      <c r="J53" s="143">
        <f t="shared" si="102"/>
        <v>0</v>
      </c>
      <c r="K53" s="143">
        <f t="shared" si="102"/>
        <v>0</v>
      </c>
      <c r="L53" s="143">
        <f t="shared" si="102"/>
        <v>0</v>
      </c>
      <c r="M53" s="143">
        <f t="shared" si="102"/>
        <v>0</v>
      </c>
      <c r="N53" s="143">
        <f t="shared" si="102"/>
        <v>0</v>
      </c>
      <c r="O53" s="143">
        <f t="shared" si="102"/>
        <v>0</v>
      </c>
      <c r="P53" s="143">
        <f t="shared" si="102"/>
        <v>0</v>
      </c>
      <c r="Q53" s="143">
        <f t="shared" si="102"/>
        <v>0</v>
      </c>
      <c r="R53" s="143">
        <f t="shared" si="102"/>
        <v>0</v>
      </c>
      <c r="S53" s="143">
        <f t="shared" si="102"/>
        <v>0</v>
      </c>
      <c r="T53" s="143">
        <f t="shared" si="102"/>
        <v>0</v>
      </c>
      <c r="U53" s="143">
        <f t="shared" si="102"/>
        <v>0</v>
      </c>
      <c r="V53" s="143">
        <f t="shared" si="102"/>
        <v>0</v>
      </c>
      <c r="W53" s="143">
        <f t="shared" si="102"/>
        <v>0</v>
      </c>
      <c r="X53" s="143">
        <f t="shared" si="102"/>
        <v>0</v>
      </c>
      <c r="Y53" s="176">
        <f t="shared" si="6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6" customFormat="1">
      <c r="A54" s="168" t="e">
        <f t="shared" ref="A54:B54" si="103">A132</f>
        <v>#N/A</v>
      </c>
      <c r="B54" s="148">
        <f t="shared" si="103"/>
        <v>0</v>
      </c>
      <c r="C54" s="143">
        <f t="shared" ref="C54:X54" si="104">IF(C$1&gt;=$I132,IF($M132=0,0,(IF(MOD(($I132-C$1),$M132)=0,$G132,0))),0)</f>
        <v>0</v>
      </c>
      <c r="D54" s="143">
        <f t="shared" si="104"/>
        <v>0</v>
      </c>
      <c r="E54" s="143">
        <f t="shared" si="104"/>
        <v>0</v>
      </c>
      <c r="F54" s="143">
        <f t="shared" si="104"/>
        <v>0</v>
      </c>
      <c r="G54" s="143">
        <f t="shared" si="104"/>
        <v>0</v>
      </c>
      <c r="H54" s="143">
        <f t="shared" si="104"/>
        <v>0</v>
      </c>
      <c r="I54" s="143">
        <f t="shared" si="104"/>
        <v>0</v>
      </c>
      <c r="J54" s="143">
        <f t="shared" si="104"/>
        <v>0</v>
      </c>
      <c r="K54" s="143">
        <f t="shared" si="104"/>
        <v>0</v>
      </c>
      <c r="L54" s="143">
        <f t="shared" si="104"/>
        <v>0</v>
      </c>
      <c r="M54" s="143">
        <f t="shared" si="104"/>
        <v>0</v>
      </c>
      <c r="N54" s="143">
        <f t="shared" si="104"/>
        <v>0</v>
      </c>
      <c r="O54" s="143">
        <f t="shared" si="104"/>
        <v>0</v>
      </c>
      <c r="P54" s="143">
        <f t="shared" si="104"/>
        <v>0</v>
      </c>
      <c r="Q54" s="143">
        <f t="shared" si="104"/>
        <v>0</v>
      </c>
      <c r="R54" s="143">
        <f t="shared" si="104"/>
        <v>0</v>
      </c>
      <c r="S54" s="143">
        <f t="shared" si="104"/>
        <v>0</v>
      </c>
      <c r="T54" s="143">
        <f t="shared" si="104"/>
        <v>0</v>
      </c>
      <c r="U54" s="143">
        <f t="shared" si="104"/>
        <v>0</v>
      </c>
      <c r="V54" s="143">
        <f t="shared" si="104"/>
        <v>0</v>
      </c>
      <c r="W54" s="143">
        <f t="shared" si="104"/>
        <v>0</v>
      </c>
      <c r="X54" s="143">
        <f t="shared" si="104"/>
        <v>0</v>
      </c>
      <c r="Y54" s="176">
        <f t="shared" si="6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</row>
    <row r="55" spans="1:102" s="6" customFormat="1">
      <c r="A55" s="168" t="e">
        <f t="shared" ref="A55:B55" si="105">A133</f>
        <v>#N/A</v>
      </c>
      <c r="B55" s="148">
        <f t="shared" si="105"/>
        <v>0</v>
      </c>
      <c r="C55" s="143">
        <f t="shared" ref="C55:X55" si="106">IF(C$1&gt;=$I133,IF($M133=0,0,(IF(MOD(($I133-C$1),$M133)=0,$G133,0))),0)</f>
        <v>0</v>
      </c>
      <c r="D55" s="143">
        <f t="shared" si="106"/>
        <v>0</v>
      </c>
      <c r="E55" s="143">
        <f t="shared" si="106"/>
        <v>0</v>
      </c>
      <c r="F55" s="143">
        <f t="shared" si="106"/>
        <v>0</v>
      </c>
      <c r="G55" s="143">
        <f t="shared" si="106"/>
        <v>0</v>
      </c>
      <c r="H55" s="143">
        <f t="shared" si="106"/>
        <v>0</v>
      </c>
      <c r="I55" s="143">
        <f t="shared" si="106"/>
        <v>0</v>
      </c>
      <c r="J55" s="143">
        <f t="shared" si="106"/>
        <v>0</v>
      </c>
      <c r="K55" s="143">
        <f t="shared" si="106"/>
        <v>0</v>
      </c>
      <c r="L55" s="143">
        <f t="shared" si="106"/>
        <v>0</v>
      </c>
      <c r="M55" s="143">
        <f t="shared" si="106"/>
        <v>0</v>
      </c>
      <c r="N55" s="143">
        <f t="shared" si="106"/>
        <v>0</v>
      </c>
      <c r="O55" s="143">
        <f t="shared" si="106"/>
        <v>0</v>
      </c>
      <c r="P55" s="143">
        <f t="shared" si="106"/>
        <v>0</v>
      </c>
      <c r="Q55" s="143">
        <f t="shared" si="106"/>
        <v>0</v>
      </c>
      <c r="R55" s="143">
        <f t="shared" si="106"/>
        <v>0</v>
      </c>
      <c r="S55" s="143">
        <f t="shared" si="106"/>
        <v>0</v>
      </c>
      <c r="T55" s="143">
        <f t="shared" si="106"/>
        <v>0</v>
      </c>
      <c r="U55" s="143">
        <f t="shared" si="106"/>
        <v>0</v>
      </c>
      <c r="V55" s="143">
        <f t="shared" si="106"/>
        <v>0</v>
      </c>
      <c r="W55" s="143">
        <f t="shared" si="106"/>
        <v>0</v>
      </c>
      <c r="X55" s="143">
        <f t="shared" si="106"/>
        <v>0</v>
      </c>
      <c r="Y55" s="176">
        <f t="shared" si="6"/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spans="1:102" s="6" customFormat="1">
      <c r="A56" s="168" t="e">
        <f t="shared" ref="A56:B56" si="107">A134</f>
        <v>#N/A</v>
      </c>
      <c r="B56" s="148">
        <f t="shared" si="107"/>
        <v>0</v>
      </c>
      <c r="C56" s="143">
        <f t="shared" ref="C56:X56" si="108">IF(C$1&gt;=$I134,IF($M134=0,0,(IF(MOD(($I134-C$1),$M134)=0,$G134,0))),0)</f>
        <v>0</v>
      </c>
      <c r="D56" s="143">
        <f t="shared" si="108"/>
        <v>0</v>
      </c>
      <c r="E56" s="143">
        <f t="shared" si="108"/>
        <v>0</v>
      </c>
      <c r="F56" s="143">
        <f t="shared" si="108"/>
        <v>0</v>
      </c>
      <c r="G56" s="143">
        <f t="shared" si="108"/>
        <v>0</v>
      </c>
      <c r="H56" s="143">
        <f t="shared" si="108"/>
        <v>0</v>
      </c>
      <c r="I56" s="143">
        <f t="shared" si="108"/>
        <v>0</v>
      </c>
      <c r="J56" s="143">
        <f t="shared" si="108"/>
        <v>0</v>
      </c>
      <c r="K56" s="143">
        <f t="shared" si="108"/>
        <v>0</v>
      </c>
      <c r="L56" s="143">
        <f t="shared" si="108"/>
        <v>0</v>
      </c>
      <c r="M56" s="143">
        <f t="shared" si="108"/>
        <v>0</v>
      </c>
      <c r="N56" s="143">
        <f t="shared" si="108"/>
        <v>0</v>
      </c>
      <c r="O56" s="143">
        <f t="shared" si="108"/>
        <v>0</v>
      </c>
      <c r="P56" s="143">
        <f t="shared" si="108"/>
        <v>0</v>
      </c>
      <c r="Q56" s="143">
        <f t="shared" si="108"/>
        <v>0</v>
      </c>
      <c r="R56" s="143">
        <f t="shared" si="108"/>
        <v>0</v>
      </c>
      <c r="S56" s="143">
        <f t="shared" si="108"/>
        <v>0</v>
      </c>
      <c r="T56" s="143">
        <f t="shared" si="108"/>
        <v>0</v>
      </c>
      <c r="U56" s="143">
        <f t="shared" si="108"/>
        <v>0</v>
      </c>
      <c r="V56" s="143">
        <f t="shared" si="108"/>
        <v>0</v>
      </c>
      <c r="W56" s="143">
        <f t="shared" si="108"/>
        <v>0</v>
      </c>
      <c r="X56" s="143">
        <f t="shared" si="108"/>
        <v>0</v>
      </c>
      <c r="Y56" s="176">
        <f t="shared" si="6"/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spans="1:102" s="6" customFormat="1">
      <c r="A57" s="168" t="e">
        <f t="shared" ref="A57:B57" si="109">A135</f>
        <v>#N/A</v>
      </c>
      <c r="B57" s="148">
        <f t="shared" si="109"/>
        <v>0</v>
      </c>
      <c r="C57" s="143">
        <f t="shared" ref="C57:X57" si="110">IF(C$1&gt;=$I135,IF($M135=0,0,(IF(MOD(($I135-C$1),$M135)=0,$G135,0))),0)</f>
        <v>0</v>
      </c>
      <c r="D57" s="143">
        <f t="shared" si="110"/>
        <v>0</v>
      </c>
      <c r="E57" s="143">
        <f t="shared" si="110"/>
        <v>0</v>
      </c>
      <c r="F57" s="143">
        <f t="shared" si="110"/>
        <v>0</v>
      </c>
      <c r="G57" s="143">
        <f t="shared" si="110"/>
        <v>0</v>
      </c>
      <c r="H57" s="143">
        <f t="shared" si="110"/>
        <v>0</v>
      </c>
      <c r="I57" s="143">
        <f t="shared" si="110"/>
        <v>0</v>
      </c>
      <c r="J57" s="143">
        <f t="shared" si="110"/>
        <v>0</v>
      </c>
      <c r="K57" s="143">
        <f t="shared" si="110"/>
        <v>0</v>
      </c>
      <c r="L57" s="143">
        <f t="shared" si="110"/>
        <v>0</v>
      </c>
      <c r="M57" s="143">
        <f t="shared" si="110"/>
        <v>0</v>
      </c>
      <c r="N57" s="143">
        <f t="shared" si="110"/>
        <v>0</v>
      </c>
      <c r="O57" s="143">
        <f t="shared" si="110"/>
        <v>0</v>
      </c>
      <c r="P57" s="143">
        <f t="shared" si="110"/>
        <v>0</v>
      </c>
      <c r="Q57" s="143">
        <f t="shared" si="110"/>
        <v>0</v>
      </c>
      <c r="R57" s="143">
        <f t="shared" si="110"/>
        <v>0</v>
      </c>
      <c r="S57" s="143">
        <f t="shared" si="110"/>
        <v>0</v>
      </c>
      <c r="T57" s="143">
        <f t="shared" si="110"/>
        <v>0</v>
      </c>
      <c r="U57" s="143">
        <f t="shared" si="110"/>
        <v>0</v>
      </c>
      <c r="V57" s="143">
        <f t="shared" si="110"/>
        <v>0</v>
      </c>
      <c r="W57" s="143">
        <f t="shared" si="110"/>
        <v>0</v>
      </c>
      <c r="X57" s="143">
        <f t="shared" si="110"/>
        <v>0</v>
      </c>
      <c r="Y57" s="176">
        <f t="shared" si="6"/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</row>
    <row r="58" spans="1:102" s="6" customFormat="1">
      <c r="A58" s="168" t="e">
        <f t="shared" ref="A58:B58" si="111">A136</f>
        <v>#N/A</v>
      </c>
      <c r="B58" s="148">
        <f t="shared" si="111"/>
        <v>0</v>
      </c>
      <c r="C58" s="143">
        <f t="shared" ref="C58:X58" si="112">IF(C$1&gt;=$I136,IF($M136=0,0,(IF(MOD(($I136-C$1),$M136)=0,$G136,0))),0)</f>
        <v>0</v>
      </c>
      <c r="D58" s="143">
        <f t="shared" si="112"/>
        <v>0</v>
      </c>
      <c r="E58" s="143">
        <f t="shared" si="112"/>
        <v>0</v>
      </c>
      <c r="F58" s="143">
        <f t="shared" si="112"/>
        <v>0</v>
      </c>
      <c r="G58" s="143">
        <f t="shared" si="112"/>
        <v>0</v>
      </c>
      <c r="H58" s="143">
        <f t="shared" si="112"/>
        <v>0</v>
      </c>
      <c r="I58" s="143">
        <f t="shared" si="112"/>
        <v>0</v>
      </c>
      <c r="J58" s="143">
        <f t="shared" si="112"/>
        <v>0</v>
      </c>
      <c r="K58" s="143">
        <f t="shared" si="112"/>
        <v>0</v>
      </c>
      <c r="L58" s="143">
        <f t="shared" si="112"/>
        <v>0</v>
      </c>
      <c r="M58" s="143">
        <f t="shared" si="112"/>
        <v>0</v>
      </c>
      <c r="N58" s="143">
        <f t="shared" si="112"/>
        <v>0</v>
      </c>
      <c r="O58" s="143">
        <f t="shared" si="112"/>
        <v>0</v>
      </c>
      <c r="P58" s="143">
        <f t="shared" si="112"/>
        <v>0</v>
      </c>
      <c r="Q58" s="143">
        <f t="shared" si="112"/>
        <v>0</v>
      </c>
      <c r="R58" s="143">
        <f t="shared" si="112"/>
        <v>0</v>
      </c>
      <c r="S58" s="143">
        <f t="shared" si="112"/>
        <v>0</v>
      </c>
      <c r="T58" s="143">
        <f t="shared" si="112"/>
        <v>0</v>
      </c>
      <c r="U58" s="143">
        <f t="shared" si="112"/>
        <v>0</v>
      </c>
      <c r="V58" s="143">
        <f t="shared" si="112"/>
        <v>0</v>
      </c>
      <c r="W58" s="143">
        <f t="shared" si="112"/>
        <v>0</v>
      </c>
      <c r="X58" s="143">
        <f t="shared" si="112"/>
        <v>0</v>
      </c>
      <c r="Y58" s="176">
        <f t="shared" si="6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</row>
    <row r="59" spans="1:102" s="6" customFormat="1">
      <c r="A59" s="168" t="e">
        <f t="shared" ref="A59:B59" si="113">A137</f>
        <v>#N/A</v>
      </c>
      <c r="B59" s="148">
        <f t="shared" si="113"/>
        <v>0</v>
      </c>
      <c r="C59" s="143">
        <f t="shared" ref="C59:X59" si="114">IF(C$1&gt;=$I137,IF($M137=0,0,(IF(MOD(($I137-C$1),$M137)=0,$G137,0))),0)</f>
        <v>0</v>
      </c>
      <c r="D59" s="143">
        <f t="shared" si="114"/>
        <v>0</v>
      </c>
      <c r="E59" s="143">
        <f t="shared" si="114"/>
        <v>0</v>
      </c>
      <c r="F59" s="143">
        <f t="shared" si="114"/>
        <v>0</v>
      </c>
      <c r="G59" s="143">
        <f t="shared" si="114"/>
        <v>0</v>
      </c>
      <c r="H59" s="143">
        <f t="shared" si="114"/>
        <v>0</v>
      </c>
      <c r="I59" s="143">
        <f t="shared" si="114"/>
        <v>0</v>
      </c>
      <c r="J59" s="143">
        <f t="shared" si="114"/>
        <v>0</v>
      </c>
      <c r="K59" s="143">
        <f t="shared" si="114"/>
        <v>0</v>
      </c>
      <c r="L59" s="143">
        <f t="shared" si="114"/>
        <v>0</v>
      </c>
      <c r="M59" s="143">
        <f t="shared" si="114"/>
        <v>0</v>
      </c>
      <c r="N59" s="143">
        <f t="shared" si="114"/>
        <v>0</v>
      </c>
      <c r="O59" s="143">
        <f t="shared" si="114"/>
        <v>0</v>
      </c>
      <c r="P59" s="143">
        <f t="shared" si="114"/>
        <v>0</v>
      </c>
      <c r="Q59" s="143">
        <f t="shared" si="114"/>
        <v>0</v>
      </c>
      <c r="R59" s="143">
        <f t="shared" si="114"/>
        <v>0</v>
      </c>
      <c r="S59" s="143">
        <f t="shared" si="114"/>
        <v>0</v>
      </c>
      <c r="T59" s="143">
        <f t="shared" si="114"/>
        <v>0</v>
      </c>
      <c r="U59" s="143">
        <f t="shared" si="114"/>
        <v>0</v>
      </c>
      <c r="V59" s="143">
        <f t="shared" si="114"/>
        <v>0</v>
      </c>
      <c r="W59" s="143">
        <f t="shared" si="114"/>
        <v>0</v>
      </c>
      <c r="X59" s="143">
        <f t="shared" si="114"/>
        <v>0</v>
      </c>
      <c r="Y59" s="176">
        <f t="shared" si="6"/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</row>
    <row r="60" spans="1:102" s="6" customFormat="1">
      <c r="A60" s="168" t="e">
        <f t="shared" ref="A60:B60" si="115">A138</f>
        <v>#N/A</v>
      </c>
      <c r="B60" s="148">
        <f t="shared" si="115"/>
        <v>0</v>
      </c>
      <c r="C60" s="143">
        <f t="shared" ref="C60:X60" si="116">IF(C$1&gt;=$I138,IF($M138=0,0,(IF(MOD(($I138-C$1),$M138)=0,$G138,0))),0)</f>
        <v>0</v>
      </c>
      <c r="D60" s="143">
        <f t="shared" si="116"/>
        <v>0</v>
      </c>
      <c r="E60" s="143">
        <f t="shared" si="116"/>
        <v>0</v>
      </c>
      <c r="F60" s="143">
        <f t="shared" si="116"/>
        <v>0</v>
      </c>
      <c r="G60" s="143">
        <f t="shared" si="116"/>
        <v>0</v>
      </c>
      <c r="H60" s="143">
        <f t="shared" si="116"/>
        <v>0</v>
      </c>
      <c r="I60" s="143">
        <f t="shared" si="116"/>
        <v>0</v>
      </c>
      <c r="J60" s="143">
        <f t="shared" si="116"/>
        <v>0</v>
      </c>
      <c r="K60" s="143">
        <f t="shared" si="116"/>
        <v>0</v>
      </c>
      <c r="L60" s="143">
        <f t="shared" si="116"/>
        <v>0</v>
      </c>
      <c r="M60" s="143">
        <f t="shared" si="116"/>
        <v>0</v>
      </c>
      <c r="N60" s="143">
        <f t="shared" si="116"/>
        <v>0</v>
      </c>
      <c r="O60" s="143">
        <f t="shared" si="116"/>
        <v>0</v>
      </c>
      <c r="P60" s="143">
        <f t="shared" si="116"/>
        <v>0</v>
      </c>
      <c r="Q60" s="143">
        <f t="shared" si="116"/>
        <v>0</v>
      </c>
      <c r="R60" s="143">
        <f t="shared" si="116"/>
        <v>0</v>
      </c>
      <c r="S60" s="143">
        <f t="shared" si="116"/>
        <v>0</v>
      </c>
      <c r="T60" s="143">
        <f t="shared" si="116"/>
        <v>0</v>
      </c>
      <c r="U60" s="143">
        <f t="shared" si="116"/>
        <v>0</v>
      </c>
      <c r="V60" s="143">
        <f t="shared" si="116"/>
        <v>0</v>
      </c>
      <c r="W60" s="143">
        <f t="shared" si="116"/>
        <v>0</v>
      </c>
      <c r="X60" s="143">
        <f t="shared" si="116"/>
        <v>0</v>
      </c>
      <c r="Y60" s="176">
        <f t="shared" si="6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</row>
    <row r="61" spans="1:102" s="6" customFormat="1">
      <c r="A61" s="168" t="e">
        <f t="shared" ref="A61:B61" si="117">A139</f>
        <v>#N/A</v>
      </c>
      <c r="B61" s="148">
        <f t="shared" si="117"/>
        <v>0</v>
      </c>
      <c r="C61" s="143">
        <f t="shared" ref="C61:X61" si="118">IF(C$1&gt;=$I139,IF($M139=0,0,(IF(MOD(($I139-C$1),$M139)=0,$G139,0))),0)</f>
        <v>0</v>
      </c>
      <c r="D61" s="143">
        <f t="shared" si="118"/>
        <v>0</v>
      </c>
      <c r="E61" s="143">
        <f t="shared" si="118"/>
        <v>0</v>
      </c>
      <c r="F61" s="143">
        <f t="shared" si="118"/>
        <v>0</v>
      </c>
      <c r="G61" s="143">
        <f t="shared" si="118"/>
        <v>0</v>
      </c>
      <c r="H61" s="143">
        <f t="shared" si="118"/>
        <v>0</v>
      </c>
      <c r="I61" s="143">
        <f t="shared" si="118"/>
        <v>0</v>
      </c>
      <c r="J61" s="143">
        <f t="shared" si="118"/>
        <v>0</v>
      </c>
      <c r="K61" s="143">
        <f t="shared" si="118"/>
        <v>0</v>
      </c>
      <c r="L61" s="143">
        <f t="shared" si="118"/>
        <v>0</v>
      </c>
      <c r="M61" s="143">
        <f t="shared" si="118"/>
        <v>0</v>
      </c>
      <c r="N61" s="143">
        <f t="shared" si="118"/>
        <v>0</v>
      </c>
      <c r="O61" s="143">
        <f t="shared" si="118"/>
        <v>0</v>
      </c>
      <c r="P61" s="143">
        <f t="shared" si="118"/>
        <v>0</v>
      </c>
      <c r="Q61" s="143">
        <f t="shared" si="118"/>
        <v>0</v>
      </c>
      <c r="R61" s="143">
        <f t="shared" si="118"/>
        <v>0</v>
      </c>
      <c r="S61" s="143">
        <f t="shared" si="118"/>
        <v>0</v>
      </c>
      <c r="T61" s="143">
        <f t="shared" si="118"/>
        <v>0</v>
      </c>
      <c r="U61" s="143">
        <f t="shared" si="118"/>
        <v>0</v>
      </c>
      <c r="V61" s="143">
        <f t="shared" si="118"/>
        <v>0</v>
      </c>
      <c r="W61" s="143">
        <f t="shared" si="118"/>
        <v>0</v>
      </c>
      <c r="X61" s="143">
        <f t="shared" si="118"/>
        <v>0</v>
      </c>
      <c r="Y61" s="176">
        <f t="shared" si="6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</row>
    <row r="62" spans="1:102" s="6" customFormat="1">
      <c r="A62" s="168">
        <f t="shared" ref="A62:B62" si="119">A140</f>
        <v>0</v>
      </c>
      <c r="B62" s="148" t="str">
        <f t="shared" si="119"/>
        <v>Sikringsanlæg</v>
      </c>
      <c r="C62" s="143">
        <f t="shared" ref="C62:X62" si="120">IF(C$1&gt;=$I140,IF($M140=0,0,(IF(MOD(($I140-C$1),$M140)=0,$G140,0))),0)</f>
        <v>0</v>
      </c>
      <c r="D62" s="143">
        <f t="shared" si="120"/>
        <v>0</v>
      </c>
      <c r="E62" s="143">
        <f t="shared" si="120"/>
        <v>0</v>
      </c>
      <c r="F62" s="143">
        <f t="shared" si="120"/>
        <v>0</v>
      </c>
      <c r="G62" s="143">
        <f t="shared" si="120"/>
        <v>0</v>
      </c>
      <c r="H62" s="143">
        <f t="shared" si="120"/>
        <v>0</v>
      </c>
      <c r="I62" s="143">
        <f t="shared" si="120"/>
        <v>0</v>
      </c>
      <c r="J62" s="143">
        <f t="shared" si="120"/>
        <v>0</v>
      </c>
      <c r="K62" s="143">
        <f t="shared" si="120"/>
        <v>0</v>
      </c>
      <c r="L62" s="143">
        <f t="shared" si="120"/>
        <v>0</v>
      </c>
      <c r="M62" s="143">
        <f t="shared" si="120"/>
        <v>0</v>
      </c>
      <c r="N62" s="143">
        <f t="shared" si="120"/>
        <v>0</v>
      </c>
      <c r="O62" s="143">
        <f t="shared" si="120"/>
        <v>0</v>
      </c>
      <c r="P62" s="143">
        <f t="shared" si="120"/>
        <v>0</v>
      </c>
      <c r="Q62" s="143">
        <f t="shared" si="120"/>
        <v>0</v>
      </c>
      <c r="R62" s="143">
        <f t="shared" si="120"/>
        <v>0</v>
      </c>
      <c r="S62" s="143">
        <f t="shared" si="120"/>
        <v>0</v>
      </c>
      <c r="T62" s="143">
        <f t="shared" si="120"/>
        <v>0</v>
      </c>
      <c r="U62" s="143">
        <f t="shared" si="120"/>
        <v>0</v>
      </c>
      <c r="V62" s="143">
        <f t="shared" si="120"/>
        <v>0</v>
      </c>
      <c r="W62" s="143">
        <f t="shared" si="120"/>
        <v>0</v>
      </c>
      <c r="X62" s="143">
        <f t="shared" si="120"/>
        <v>0</v>
      </c>
      <c r="Y62" s="176">
        <f t="shared" si="6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</row>
    <row r="63" spans="1:102" s="6" customFormat="1">
      <c r="A63" s="168" t="e">
        <f t="shared" ref="A63:B63" si="121">A141</f>
        <v>#N/A</v>
      </c>
      <c r="B63" s="148">
        <f t="shared" si="121"/>
        <v>0</v>
      </c>
      <c r="C63" s="143">
        <f t="shared" ref="C63:X63" si="122">IF(C$1&gt;=$I141,IF($M141=0,0,(IF(MOD(($I141-C$1),$M141)=0,$G141,0))),0)</f>
        <v>0</v>
      </c>
      <c r="D63" s="143">
        <f t="shared" si="122"/>
        <v>0</v>
      </c>
      <c r="E63" s="143">
        <f t="shared" si="122"/>
        <v>0</v>
      </c>
      <c r="F63" s="143">
        <f t="shared" si="122"/>
        <v>0</v>
      </c>
      <c r="G63" s="143">
        <f t="shared" si="122"/>
        <v>0</v>
      </c>
      <c r="H63" s="143">
        <f t="shared" si="122"/>
        <v>0</v>
      </c>
      <c r="I63" s="143">
        <f t="shared" si="122"/>
        <v>0</v>
      </c>
      <c r="J63" s="143">
        <f t="shared" si="122"/>
        <v>0</v>
      </c>
      <c r="K63" s="143">
        <f t="shared" si="122"/>
        <v>0</v>
      </c>
      <c r="L63" s="143">
        <f t="shared" si="122"/>
        <v>0</v>
      </c>
      <c r="M63" s="143">
        <f t="shared" si="122"/>
        <v>0</v>
      </c>
      <c r="N63" s="143">
        <f t="shared" si="122"/>
        <v>0</v>
      </c>
      <c r="O63" s="143">
        <f t="shared" si="122"/>
        <v>0</v>
      </c>
      <c r="P63" s="143">
        <f t="shared" si="122"/>
        <v>0</v>
      </c>
      <c r="Q63" s="143">
        <f t="shared" si="122"/>
        <v>0</v>
      </c>
      <c r="R63" s="143">
        <f t="shared" si="122"/>
        <v>0</v>
      </c>
      <c r="S63" s="143">
        <f t="shared" si="122"/>
        <v>0</v>
      </c>
      <c r="T63" s="143">
        <f t="shared" si="122"/>
        <v>0</v>
      </c>
      <c r="U63" s="143">
        <f t="shared" si="122"/>
        <v>0</v>
      </c>
      <c r="V63" s="143">
        <f t="shared" si="122"/>
        <v>0</v>
      </c>
      <c r="W63" s="143">
        <f t="shared" si="122"/>
        <v>0</v>
      </c>
      <c r="X63" s="143">
        <f t="shared" si="122"/>
        <v>0</v>
      </c>
      <c r="Y63" s="176">
        <f t="shared" si="6"/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</row>
    <row r="64" spans="1:102" s="6" customFormat="1">
      <c r="A64" s="168" t="e">
        <f t="shared" ref="A64:B64" si="123">A142</f>
        <v>#N/A</v>
      </c>
      <c r="B64" s="148">
        <f t="shared" si="123"/>
        <v>0</v>
      </c>
      <c r="C64" s="143">
        <f t="shared" ref="C64:X64" si="124">IF(C$1&gt;=$I142,IF($M142=0,0,(IF(MOD(($I142-C$1),$M142)=0,$G142,0))),0)</f>
        <v>0</v>
      </c>
      <c r="D64" s="143">
        <f t="shared" si="124"/>
        <v>0</v>
      </c>
      <c r="E64" s="143">
        <f t="shared" si="124"/>
        <v>0</v>
      </c>
      <c r="F64" s="143">
        <f t="shared" si="124"/>
        <v>0</v>
      </c>
      <c r="G64" s="143">
        <f t="shared" si="124"/>
        <v>0</v>
      </c>
      <c r="H64" s="143">
        <f t="shared" si="124"/>
        <v>0</v>
      </c>
      <c r="I64" s="143">
        <f t="shared" si="124"/>
        <v>0</v>
      </c>
      <c r="J64" s="143">
        <f t="shared" si="124"/>
        <v>0</v>
      </c>
      <c r="K64" s="143">
        <f t="shared" si="124"/>
        <v>0</v>
      </c>
      <c r="L64" s="143">
        <f t="shared" si="124"/>
        <v>0</v>
      </c>
      <c r="M64" s="143">
        <f t="shared" si="124"/>
        <v>0</v>
      </c>
      <c r="N64" s="143">
        <f t="shared" si="124"/>
        <v>0</v>
      </c>
      <c r="O64" s="143">
        <f t="shared" si="124"/>
        <v>0</v>
      </c>
      <c r="P64" s="143">
        <f t="shared" si="124"/>
        <v>0</v>
      </c>
      <c r="Q64" s="143">
        <f t="shared" si="124"/>
        <v>0</v>
      </c>
      <c r="R64" s="143">
        <f t="shared" si="124"/>
        <v>0</v>
      </c>
      <c r="S64" s="143">
        <f t="shared" si="124"/>
        <v>0</v>
      </c>
      <c r="T64" s="143">
        <f t="shared" si="124"/>
        <v>0</v>
      </c>
      <c r="U64" s="143">
        <f t="shared" si="124"/>
        <v>0</v>
      </c>
      <c r="V64" s="143">
        <f t="shared" si="124"/>
        <v>0</v>
      </c>
      <c r="W64" s="143">
        <f t="shared" si="124"/>
        <v>0</v>
      </c>
      <c r="X64" s="143">
        <f t="shared" si="124"/>
        <v>0</v>
      </c>
      <c r="Y64" s="176">
        <f t="shared" si="6"/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</row>
    <row r="65" spans="1:102" s="6" customFormat="1">
      <c r="A65" s="168" t="e">
        <f t="shared" ref="A65:B65" si="125">A143</f>
        <v>#N/A</v>
      </c>
      <c r="B65" s="148">
        <f t="shared" si="125"/>
        <v>0</v>
      </c>
      <c r="C65" s="143">
        <f t="shared" ref="C65:X65" si="126">IF(C$1&gt;=$I143,IF($M143=0,0,(IF(MOD(($I143-C$1),$M143)=0,$G143,0))),0)</f>
        <v>0</v>
      </c>
      <c r="D65" s="143">
        <f t="shared" si="126"/>
        <v>0</v>
      </c>
      <c r="E65" s="143">
        <f t="shared" si="126"/>
        <v>0</v>
      </c>
      <c r="F65" s="143">
        <f t="shared" si="126"/>
        <v>0</v>
      </c>
      <c r="G65" s="143">
        <f t="shared" si="126"/>
        <v>0</v>
      </c>
      <c r="H65" s="143">
        <f t="shared" si="126"/>
        <v>0</v>
      </c>
      <c r="I65" s="143">
        <f t="shared" si="126"/>
        <v>0</v>
      </c>
      <c r="J65" s="143">
        <f t="shared" si="126"/>
        <v>0</v>
      </c>
      <c r="K65" s="143">
        <f t="shared" si="126"/>
        <v>0</v>
      </c>
      <c r="L65" s="143">
        <f t="shared" si="126"/>
        <v>0</v>
      </c>
      <c r="M65" s="143">
        <f t="shared" si="126"/>
        <v>0</v>
      </c>
      <c r="N65" s="143">
        <f t="shared" si="126"/>
        <v>0</v>
      </c>
      <c r="O65" s="143">
        <f t="shared" si="126"/>
        <v>0</v>
      </c>
      <c r="P65" s="143">
        <f t="shared" si="126"/>
        <v>0</v>
      </c>
      <c r="Q65" s="143">
        <f t="shared" si="126"/>
        <v>0</v>
      </c>
      <c r="R65" s="143">
        <f t="shared" si="126"/>
        <v>0</v>
      </c>
      <c r="S65" s="143">
        <f t="shared" si="126"/>
        <v>0</v>
      </c>
      <c r="T65" s="143">
        <f t="shared" si="126"/>
        <v>0</v>
      </c>
      <c r="U65" s="143">
        <f t="shared" si="126"/>
        <v>0</v>
      </c>
      <c r="V65" s="143">
        <f t="shared" si="126"/>
        <v>0</v>
      </c>
      <c r="W65" s="143">
        <f t="shared" si="126"/>
        <v>0</v>
      </c>
      <c r="X65" s="143">
        <f t="shared" si="126"/>
        <v>0</v>
      </c>
      <c r="Y65" s="176">
        <f t="shared" si="6"/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</row>
    <row r="66" spans="1:102" s="6" customFormat="1">
      <c r="A66" s="168" t="e">
        <f t="shared" ref="A66:B66" si="127">A144</f>
        <v>#N/A</v>
      </c>
      <c r="B66" s="148">
        <f t="shared" si="127"/>
        <v>0</v>
      </c>
      <c r="C66" s="143">
        <f t="shared" ref="C66:X66" si="128">IF(C$1&gt;=$I144,IF($M144=0,0,(IF(MOD(($I144-C$1),$M144)=0,$G144,0))),0)</f>
        <v>0</v>
      </c>
      <c r="D66" s="143">
        <f t="shared" si="128"/>
        <v>0</v>
      </c>
      <c r="E66" s="143">
        <f t="shared" si="128"/>
        <v>0</v>
      </c>
      <c r="F66" s="143">
        <f t="shared" si="128"/>
        <v>0</v>
      </c>
      <c r="G66" s="143">
        <f t="shared" si="128"/>
        <v>0</v>
      </c>
      <c r="H66" s="143">
        <f t="shared" si="128"/>
        <v>0</v>
      </c>
      <c r="I66" s="143">
        <f t="shared" si="128"/>
        <v>0</v>
      </c>
      <c r="J66" s="143">
        <f t="shared" si="128"/>
        <v>0</v>
      </c>
      <c r="K66" s="143">
        <f t="shared" si="128"/>
        <v>0</v>
      </c>
      <c r="L66" s="143">
        <f t="shared" si="128"/>
        <v>0</v>
      </c>
      <c r="M66" s="143">
        <f t="shared" si="128"/>
        <v>0</v>
      </c>
      <c r="N66" s="143">
        <f t="shared" si="128"/>
        <v>0</v>
      </c>
      <c r="O66" s="143">
        <f t="shared" si="128"/>
        <v>0</v>
      </c>
      <c r="P66" s="143">
        <f t="shared" si="128"/>
        <v>0</v>
      </c>
      <c r="Q66" s="143">
        <f t="shared" si="128"/>
        <v>0</v>
      </c>
      <c r="R66" s="143">
        <f t="shared" si="128"/>
        <v>0</v>
      </c>
      <c r="S66" s="143">
        <f t="shared" si="128"/>
        <v>0</v>
      </c>
      <c r="T66" s="143">
        <f t="shared" si="128"/>
        <v>0</v>
      </c>
      <c r="U66" s="143">
        <f t="shared" si="128"/>
        <v>0</v>
      </c>
      <c r="V66" s="143">
        <f t="shared" si="128"/>
        <v>0</v>
      </c>
      <c r="W66" s="143">
        <f t="shared" si="128"/>
        <v>0</v>
      </c>
      <c r="X66" s="143">
        <f t="shared" si="128"/>
        <v>0</v>
      </c>
      <c r="Y66" s="176">
        <f t="shared" si="6"/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</row>
    <row r="67" spans="1:102" s="6" customFormat="1">
      <c r="A67" s="168" t="e">
        <f t="shared" ref="A67:B67" si="129">A145</f>
        <v>#N/A</v>
      </c>
      <c r="B67" s="148">
        <f t="shared" si="129"/>
        <v>0</v>
      </c>
      <c r="C67" s="143">
        <f t="shared" ref="C67:X67" si="130">IF(C$1&gt;=$I145,IF($M145=0,0,(IF(MOD(($I145-C$1),$M145)=0,$G145,0))),0)</f>
        <v>0</v>
      </c>
      <c r="D67" s="143">
        <f t="shared" si="130"/>
        <v>0</v>
      </c>
      <c r="E67" s="143">
        <f t="shared" si="130"/>
        <v>0</v>
      </c>
      <c r="F67" s="143">
        <f t="shared" si="130"/>
        <v>0</v>
      </c>
      <c r="G67" s="143">
        <f t="shared" si="130"/>
        <v>0</v>
      </c>
      <c r="H67" s="143">
        <f t="shared" si="130"/>
        <v>0</v>
      </c>
      <c r="I67" s="143">
        <f t="shared" si="130"/>
        <v>0</v>
      </c>
      <c r="J67" s="143">
        <f t="shared" si="130"/>
        <v>0</v>
      </c>
      <c r="K67" s="143">
        <f t="shared" si="130"/>
        <v>0</v>
      </c>
      <c r="L67" s="143">
        <f t="shared" si="130"/>
        <v>0</v>
      </c>
      <c r="M67" s="143">
        <f t="shared" si="130"/>
        <v>0</v>
      </c>
      <c r="N67" s="143">
        <f t="shared" si="130"/>
        <v>0</v>
      </c>
      <c r="O67" s="143">
        <f t="shared" si="130"/>
        <v>0</v>
      </c>
      <c r="P67" s="143">
        <f t="shared" si="130"/>
        <v>0</v>
      </c>
      <c r="Q67" s="143">
        <f t="shared" si="130"/>
        <v>0</v>
      </c>
      <c r="R67" s="143">
        <f t="shared" si="130"/>
        <v>0</v>
      </c>
      <c r="S67" s="143">
        <f t="shared" si="130"/>
        <v>0</v>
      </c>
      <c r="T67" s="143">
        <f t="shared" si="130"/>
        <v>0</v>
      </c>
      <c r="U67" s="143">
        <f t="shared" si="130"/>
        <v>0</v>
      </c>
      <c r="V67" s="143">
        <f t="shared" si="130"/>
        <v>0</v>
      </c>
      <c r="W67" s="143">
        <f t="shared" si="130"/>
        <v>0</v>
      </c>
      <c r="X67" s="143">
        <f t="shared" si="130"/>
        <v>0</v>
      </c>
      <c r="Y67" s="176">
        <f t="shared" si="6"/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</row>
    <row r="68" spans="1:102">
      <c r="A68" s="168" t="e">
        <f t="shared" ref="A68:B68" si="131">A146</f>
        <v>#N/A</v>
      </c>
      <c r="B68" s="148">
        <f t="shared" si="131"/>
        <v>0</v>
      </c>
      <c r="C68" s="143">
        <f t="shared" ref="C68:X68" si="132">IF(C$1&gt;=$I146,IF($M146=0,0,(IF(MOD(($I146-C$1),$M146)=0,$G146,0))),0)</f>
        <v>0</v>
      </c>
      <c r="D68" s="143">
        <f t="shared" si="132"/>
        <v>0</v>
      </c>
      <c r="E68" s="143">
        <f t="shared" si="132"/>
        <v>0</v>
      </c>
      <c r="F68" s="143">
        <f t="shared" si="132"/>
        <v>0</v>
      </c>
      <c r="G68" s="143">
        <f t="shared" si="132"/>
        <v>0</v>
      </c>
      <c r="H68" s="143">
        <f t="shared" si="132"/>
        <v>0</v>
      </c>
      <c r="I68" s="143">
        <f t="shared" si="132"/>
        <v>0</v>
      </c>
      <c r="J68" s="143">
        <f t="shared" si="132"/>
        <v>0</v>
      </c>
      <c r="K68" s="143">
        <f t="shared" si="132"/>
        <v>0</v>
      </c>
      <c r="L68" s="143">
        <f t="shared" si="132"/>
        <v>0</v>
      </c>
      <c r="M68" s="143">
        <f t="shared" si="132"/>
        <v>0</v>
      </c>
      <c r="N68" s="143">
        <f t="shared" si="132"/>
        <v>0</v>
      </c>
      <c r="O68" s="143">
        <f t="shared" si="132"/>
        <v>0</v>
      </c>
      <c r="P68" s="143">
        <f t="shared" si="132"/>
        <v>0</v>
      </c>
      <c r="Q68" s="143">
        <f t="shared" si="132"/>
        <v>0</v>
      </c>
      <c r="R68" s="143">
        <f t="shared" si="132"/>
        <v>0</v>
      </c>
      <c r="S68" s="143">
        <f t="shared" si="132"/>
        <v>0</v>
      </c>
      <c r="T68" s="143">
        <f t="shared" si="132"/>
        <v>0</v>
      </c>
      <c r="U68" s="143">
        <f t="shared" si="132"/>
        <v>0</v>
      </c>
      <c r="V68" s="143">
        <f t="shared" si="132"/>
        <v>0</v>
      </c>
      <c r="W68" s="143">
        <f t="shared" si="132"/>
        <v>0</v>
      </c>
      <c r="X68" s="143">
        <f t="shared" si="132"/>
        <v>0</v>
      </c>
      <c r="Y68" s="176">
        <f t="shared" si="6"/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</row>
    <row r="69" spans="1:102" s="6" customFormat="1">
      <c r="A69" s="168" t="e">
        <f t="shared" ref="A69:B69" si="133">A147</f>
        <v>#N/A</v>
      </c>
      <c r="B69" s="148">
        <f t="shared" si="133"/>
        <v>0</v>
      </c>
      <c r="C69" s="143">
        <f t="shared" ref="C69:X69" si="134">IF(C$1&gt;=$I147,IF($M147=0,0,(IF(MOD(($I147-C$1),$M147)=0,$G147,0))),0)</f>
        <v>0</v>
      </c>
      <c r="D69" s="143">
        <f t="shared" si="134"/>
        <v>0</v>
      </c>
      <c r="E69" s="143">
        <f t="shared" si="134"/>
        <v>0</v>
      </c>
      <c r="F69" s="143">
        <f t="shared" si="134"/>
        <v>0</v>
      </c>
      <c r="G69" s="143">
        <f t="shared" si="134"/>
        <v>0</v>
      </c>
      <c r="H69" s="143">
        <f t="shared" si="134"/>
        <v>0</v>
      </c>
      <c r="I69" s="143">
        <f t="shared" si="134"/>
        <v>0</v>
      </c>
      <c r="J69" s="143">
        <f t="shared" si="134"/>
        <v>0</v>
      </c>
      <c r="K69" s="143">
        <f t="shared" si="134"/>
        <v>0</v>
      </c>
      <c r="L69" s="143">
        <f t="shared" si="134"/>
        <v>0</v>
      </c>
      <c r="M69" s="143">
        <f t="shared" si="134"/>
        <v>0</v>
      </c>
      <c r="N69" s="143">
        <f t="shared" si="134"/>
        <v>0</v>
      </c>
      <c r="O69" s="143">
        <f t="shared" si="134"/>
        <v>0</v>
      </c>
      <c r="P69" s="143">
        <f t="shared" si="134"/>
        <v>0</v>
      </c>
      <c r="Q69" s="143">
        <f t="shared" si="134"/>
        <v>0</v>
      </c>
      <c r="R69" s="143">
        <f t="shared" si="134"/>
        <v>0</v>
      </c>
      <c r="S69" s="143">
        <f t="shared" si="134"/>
        <v>0</v>
      </c>
      <c r="T69" s="143">
        <f t="shared" si="134"/>
        <v>0</v>
      </c>
      <c r="U69" s="143">
        <f t="shared" si="134"/>
        <v>0</v>
      </c>
      <c r="V69" s="143">
        <f t="shared" si="134"/>
        <v>0</v>
      </c>
      <c r="W69" s="143">
        <f t="shared" si="134"/>
        <v>0</v>
      </c>
      <c r="X69" s="143">
        <f t="shared" si="134"/>
        <v>0</v>
      </c>
      <c r="Y69" s="176">
        <f t="shared" ref="Y69:Y74" si="135">SUM(C69:X69)</f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</row>
    <row r="70" spans="1:102" s="6" customFormat="1">
      <c r="A70" s="168" t="e">
        <f t="shared" ref="A70:B70" si="136">A148</f>
        <v>#N/A</v>
      </c>
      <c r="B70" s="148">
        <f t="shared" si="136"/>
        <v>0</v>
      </c>
      <c r="C70" s="143">
        <f t="shared" ref="C70:X70" si="137">IF(C$1&gt;=$I148,IF($M148=0,0,(IF(MOD(($I148-C$1),$M148)=0,$G148,0))),0)</f>
        <v>0</v>
      </c>
      <c r="D70" s="143">
        <f t="shared" si="137"/>
        <v>0</v>
      </c>
      <c r="E70" s="143">
        <f t="shared" si="137"/>
        <v>0</v>
      </c>
      <c r="F70" s="143">
        <f t="shared" si="137"/>
        <v>0</v>
      </c>
      <c r="G70" s="143">
        <f t="shared" si="137"/>
        <v>0</v>
      </c>
      <c r="H70" s="143">
        <f t="shared" si="137"/>
        <v>0</v>
      </c>
      <c r="I70" s="143">
        <f t="shared" si="137"/>
        <v>0</v>
      </c>
      <c r="J70" s="143">
        <f t="shared" si="137"/>
        <v>0</v>
      </c>
      <c r="K70" s="143">
        <f t="shared" si="137"/>
        <v>0</v>
      </c>
      <c r="L70" s="143">
        <f t="shared" si="137"/>
        <v>0</v>
      </c>
      <c r="M70" s="143">
        <f t="shared" si="137"/>
        <v>0</v>
      </c>
      <c r="N70" s="143">
        <f t="shared" si="137"/>
        <v>0</v>
      </c>
      <c r="O70" s="143">
        <f t="shared" si="137"/>
        <v>0</v>
      </c>
      <c r="P70" s="143">
        <f t="shared" si="137"/>
        <v>0</v>
      </c>
      <c r="Q70" s="143">
        <f t="shared" si="137"/>
        <v>0</v>
      </c>
      <c r="R70" s="143">
        <f t="shared" si="137"/>
        <v>0</v>
      </c>
      <c r="S70" s="143">
        <f t="shared" si="137"/>
        <v>0</v>
      </c>
      <c r="T70" s="143">
        <f t="shared" si="137"/>
        <v>0</v>
      </c>
      <c r="U70" s="143">
        <f t="shared" si="137"/>
        <v>0</v>
      </c>
      <c r="V70" s="143">
        <f t="shared" si="137"/>
        <v>0</v>
      </c>
      <c r="W70" s="143">
        <f t="shared" si="137"/>
        <v>0</v>
      </c>
      <c r="X70" s="143">
        <f t="shared" si="137"/>
        <v>0</v>
      </c>
      <c r="Y70" s="176">
        <f t="shared" si="135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</row>
    <row r="71" spans="1:102" s="6" customFormat="1" ht="15.75" customHeight="1">
      <c r="A71" s="168" t="e">
        <f t="shared" ref="A71:B71" si="138">A149</f>
        <v>#N/A</v>
      </c>
      <c r="B71" s="148">
        <f t="shared" si="138"/>
        <v>0</v>
      </c>
      <c r="C71" s="143">
        <f t="shared" ref="C71:X71" si="139">IF(C$1&gt;=$I149,IF($M149=0,0,(IF(MOD(($I149-C$1),$M149)=0,$G149,0))),0)</f>
        <v>0</v>
      </c>
      <c r="D71" s="143">
        <f t="shared" si="139"/>
        <v>0</v>
      </c>
      <c r="E71" s="143">
        <f t="shared" si="139"/>
        <v>0</v>
      </c>
      <c r="F71" s="143">
        <f t="shared" si="139"/>
        <v>0</v>
      </c>
      <c r="G71" s="143">
        <f t="shared" si="139"/>
        <v>0</v>
      </c>
      <c r="H71" s="143">
        <f t="shared" si="139"/>
        <v>0</v>
      </c>
      <c r="I71" s="143">
        <f t="shared" si="139"/>
        <v>0</v>
      </c>
      <c r="J71" s="143">
        <f t="shared" si="139"/>
        <v>0</v>
      </c>
      <c r="K71" s="143">
        <f t="shared" si="139"/>
        <v>0</v>
      </c>
      <c r="L71" s="143">
        <f t="shared" si="139"/>
        <v>0</v>
      </c>
      <c r="M71" s="143">
        <f t="shared" si="139"/>
        <v>0</v>
      </c>
      <c r="N71" s="143">
        <f t="shared" si="139"/>
        <v>0</v>
      </c>
      <c r="O71" s="143">
        <f t="shared" si="139"/>
        <v>0</v>
      </c>
      <c r="P71" s="143">
        <f t="shared" si="139"/>
        <v>0</v>
      </c>
      <c r="Q71" s="143">
        <f t="shared" si="139"/>
        <v>0</v>
      </c>
      <c r="R71" s="143">
        <f t="shared" si="139"/>
        <v>0</v>
      </c>
      <c r="S71" s="143">
        <f t="shared" si="139"/>
        <v>0</v>
      </c>
      <c r="T71" s="143">
        <f t="shared" si="139"/>
        <v>0</v>
      </c>
      <c r="U71" s="143">
        <f t="shared" si="139"/>
        <v>0</v>
      </c>
      <c r="V71" s="143">
        <f t="shared" si="139"/>
        <v>0</v>
      </c>
      <c r="W71" s="143">
        <f t="shared" si="139"/>
        <v>0</v>
      </c>
      <c r="X71" s="143">
        <f t="shared" si="139"/>
        <v>0</v>
      </c>
      <c r="Y71" s="176">
        <f t="shared" si="135"/>
        <v>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</row>
    <row r="72" spans="1:102" ht="15.75" customHeight="1">
      <c r="A72" s="168">
        <f t="shared" ref="A72:B72" si="140">A150</f>
        <v>0</v>
      </c>
      <c r="B72" s="148" t="str">
        <f t="shared" si="140"/>
        <v>Andet</v>
      </c>
      <c r="C72" s="143">
        <f t="shared" ref="C72:X72" si="141">IF(C$1&gt;=$I150,IF($M150=0,0,(IF(MOD(($I150-C$1),$M150)=0,$G150,0))),0)</f>
        <v>0</v>
      </c>
      <c r="D72" s="143">
        <f t="shared" si="141"/>
        <v>0</v>
      </c>
      <c r="E72" s="143">
        <f t="shared" si="141"/>
        <v>0</v>
      </c>
      <c r="F72" s="143">
        <f t="shared" si="141"/>
        <v>0</v>
      </c>
      <c r="G72" s="143">
        <f t="shared" si="141"/>
        <v>0</v>
      </c>
      <c r="H72" s="143">
        <f t="shared" si="141"/>
        <v>0</v>
      </c>
      <c r="I72" s="143">
        <f t="shared" si="141"/>
        <v>0</v>
      </c>
      <c r="J72" s="143">
        <f t="shared" si="141"/>
        <v>0</v>
      </c>
      <c r="K72" s="143">
        <f t="shared" si="141"/>
        <v>0</v>
      </c>
      <c r="L72" s="143">
        <f t="shared" si="141"/>
        <v>0</v>
      </c>
      <c r="M72" s="143">
        <f t="shared" si="141"/>
        <v>0</v>
      </c>
      <c r="N72" s="143">
        <f t="shared" si="141"/>
        <v>0</v>
      </c>
      <c r="O72" s="143">
        <f t="shared" si="141"/>
        <v>0</v>
      </c>
      <c r="P72" s="143">
        <f t="shared" si="141"/>
        <v>0</v>
      </c>
      <c r="Q72" s="143">
        <f t="shared" si="141"/>
        <v>0</v>
      </c>
      <c r="R72" s="143">
        <f t="shared" si="141"/>
        <v>0</v>
      </c>
      <c r="S72" s="143">
        <f t="shared" si="141"/>
        <v>0</v>
      </c>
      <c r="T72" s="143">
        <f t="shared" si="141"/>
        <v>0</v>
      </c>
      <c r="U72" s="143">
        <f t="shared" si="141"/>
        <v>0</v>
      </c>
      <c r="V72" s="143">
        <f t="shared" si="141"/>
        <v>0</v>
      </c>
      <c r="W72" s="143">
        <f t="shared" si="141"/>
        <v>0</v>
      </c>
      <c r="X72" s="143">
        <f t="shared" si="141"/>
        <v>0</v>
      </c>
      <c r="Y72" s="176">
        <f t="shared" si="135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</row>
    <row r="73" spans="1:102">
      <c r="A73" s="168" t="e">
        <f t="shared" ref="A73:B73" si="142">A151</f>
        <v>#N/A</v>
      </c>
      <c r="B73" s="148">
        <f t="shared" si="142"/>
        <v>0</v>
      </c>
      <c r="C73" s="143">
        <f t="shared" ref="C73:X73" si="143">IF(C$1&gt;=$I151,IF($M151=0,0,(IF(MOD(($I151-C$1),$M151)=0,$G151,0))),0)</f>
        <v>0</v>
      </c>
      <c r="D73" s="143">
        <f t="shared" si="143"/>
        <v>0</v>
      </c>
      <c r="E73" s="143">
        <f t="shared" si="143"/>
        <v>0</v>
      </c>
      <c r="F73" s="143">
        <f t="shared" si="143"/>
        <v>0</v>
      </c>
      <c r="G73" s="143">
        <f t="shared" si="143"/>
        <v>0</v>
      </c>
      <c r="H73" s="143">
        <f t="shared" si="143"/>
        <v>0</v>
      </c>
      <c r="I73" s="143">
        <f t="shared" si="143"/>
        <v>0</v>
      </c>
      <c r="J73" s="143">
        <f t="shared" si="143"/>
        <v>0</v>
      </c>
      <c r="K73" s="143">
        <f t="shared" si="143"/>
        <v>0</v>
      </c>
      <c r="L73" s="143">
        <f t="shared" si="143"/>
        <v>0</v>
      </c>
      <c r="M73" s="143">
        <f t="shared" si="143"/>
        <v>0</v>
      </c>
      <c r="N73" s="143">
        <f t="shared" si="143"/>
        <v>0</v>
      </c>
      <c r="O73" s="143">
        <f t="shared" si="143"/>
        <v>0</v>
      </c>
      <c r="P73" s="143">
        <f t="shared" si="143"/>
        <v>0</v>
      </c>
      <c r="Q73" s="143">
        <f t="shared" si="143"/>
        <v>0</v>
      </c>
      <c r="R73" s="143">
        <f t="shared" si="143"/>
        <v>0</v>
      </c>
      <c r="S73" s="143">
        <f t="shared" si="143"/>
        <v>0</v>
      </c>
      <c r="T73" s="143">
        <f t="shared" si="143"/>
        <v>0</v>
      </c>
      <c r="U73" s="143">
        <f t="shared" si="143"/>
        <v>0</v>
      </c>
      <c r="V73" s="143">
        <f t="shared" si="143"/>
        <v>0</v>
      </c>
      <c r="W73" s="143">
        <f t="shared" si="143"/>
        <v>0</v>
      </c>
      <c r="X73" s="143">
        <f t="shared" si="143"/>
        <v>0</v>
      </c>
      <c r="Y73" s="176">
        <f t="shared" si="135"/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</row>
    <row r="74" spans="1:102">
      <c r="A74" s="168" t="e">
        <f t="shared" ref="A74:B74" si="144">A152</f>
        <v>#N/A</v>
      </c>
      <c r="B74" s="148">
        <f t="shared" si="144"/>
        <v>0</v>
      </c>
      <c r="C74" s="143">
        <f t="shared" ref="C74:X74" si="145">IF(C$1&gt;=$I152,IF($M152=0,0,(IF(MOD(($I152-C$1),$M152)=0,$G152,0))),0)</f>
        <v>0</v>
      </c>
      <c r="D74" s="143">
        <f t="shared" si="145"/>
        <v>0</v>
      </c>
      <c r="E74" s="143">
        <f t="shared" si="145"/>
        <v>0</v>
      </c>
      <c r="F74" s="143">
        <f t="shared" si="145"/>
        <v>0</v>
      </c>
      <c r="G74" s="143">
        <f t="shared" si="145"/>
        <v>0</v>
      </c>
      <c r="H74" s="143">
        <f t="shared" si="145"/>
        <v>0</v>
      </c>
      <c r="I74" s="143">
        <f t="shared" si="145"/>
        <v>0</v>
      </c>
      <c r="J74" s="143">
        <f t="shared" si="145"/>
        <v>0</v>
      </c>
      <c r="K74" s="143">
        <f t="shared" si="145"/>
        <v>0</v>
      </c>
      <c r="L74" s="143">
        <f t="shared" si="145"/>
        <v>0</v>
      </c>
      <c r="M74" s="143">
        <f t="shared" si="145"/>
        <v>0</v>
      </c>
      <c r="N74" s="143">
        <f t="shared" si="145"/>
        <v>0</v>
      </c>
      <c r="O74" s="143">
        <f t="shared" si="145"/>
        <v>0</v>
      </c>
      <c r="P74" s="143">
        <f t="shared" si="145"/>
        <v>0</v>
      </c>
      <c r="Q74" s="143">
        <f t="shared" si="145"/>
        <v>0</v>
      </c>
      <c r="R74" s="143">
        <f t="shared" si="145"/>
        <v>0</v>
      </c>
      <c r="S74" s="143">
        <f t="shared" si="145"/>
        <v>0</v>
      </c>
      <c r="T74" s="143">
        <f t="shared" si="145"/>
        <v>0</v>
      </c>
      <c r="U74" s="143">
        <f t="shared" si="145"/>
        <v>0</v>
      </c>
      <c r="V74" s="143">
        <f t="shared" si="145"/>
        <v>0</v>
      </c>
      <c r="W74" s="143">
        <f t="shared" si="145"/>
        <v>0</v>
      </c>
      <c r="X74" s="143">
        <f t="shared" si="145"/>
        <v>0</v>
      </c>
      <c r="Y74" s="176">
        <f t="shared" si="135"/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1:102">
      <c r="A75" s="168" t="e">
        <f>A153</f>
        <v>#N/A</v>
      </c>
      <c r="B75" s="148">
        <f>B153</f>
        <v>0</v>
      </c>
      <c r="C75" s="143">
        <f>IF(C$1&gt;=$I153,IF($M153=0,0,(IF(MOD(($I153-C$1),$M153)=0,$G153,0))),0)</f>
        <v>0</v>
      </c>
      <c r="D75" s="143">
        <f>IF(D$1&gt;=$I153,IF($M153=0,0,(IF(MOD(($I153-D$1),$M153)=0,$G153,0))),0)</f>
        <v>0</v>
      </c>
      <c r="E75" s="143">
        <f>IF(E$1&gt;=$I153,IF($M153=0,0,(IF(MOD(($I153-E$1),$M153)=0,$G153,0))),0)</f>
        <v>0</v>
      </c>
      <c r="F75" s="143">
        <f>IF(F$1&gt;=$I153,IF($M153=0,0,(IF(MOD(($I153-F$1),$M153)=0,$G153,0))),0)</f>
        <v>0</v>
      </c>
      <c r="G75" s="143">
        <f>IF(G$1&gt;=$I153,IF($M153=0,0,(IF(MOD(($I153-G$1),$M153)=0,$G153,0))),0)</f>
        <v>0</v>
      </c>
      <c r="H75" s="143">
        <f>IF(H$1&gt;=$I153,IF($M153=0,0,(IF(MOD(($I153-H$1),$M153)=0,$G153,0))),0)</f>
        <v>0</v>
      </c>
      <c r="I75" s="143">
        <f>IF(I$1&gt;=$I153,IF($M153=0,0,(IF(MOD(($I153-I$1),$M153)=0,$G153,0))),0)</f>
        <v>0</v>
      </c>
      <c r="J75" s="143">
        <f>IF(J$1&gt;=$I153,IF($M153=0,0,(IF(MOD(($I153-J$1),$M153)=0,$G153,0))),0)</f>
        <v>0</v>
      </c>
      <c r="K75" s="143">
        <f>IF(K$1&gt;=$I153,IF($M153=0,0,(IF(MOD(($I153-K$1),$M153)=0,$G153,0))),0)</f>
        <v>0</v>
      </c>
      <c r="L75" s="143">
        <f>IF(L$1&gt;=$I153,IF($M153=0,0,(IF(MOD(($I153-L$1),$M153)=0,$G153,0))),0)</f>
        <v>0</v>
      </c>
      <c r="M75" s="143">
        <f>IF(M$1&gt;=$I153,IF($M153=0,0,(IF(MOD(($I153-M$1),$M153)=0,$G153,0))),0)</f>
        <v>0</v>
      </c>
      <c r="N75" s="143">
        <f>IF(N$1&gt;=$I153,IF($M153=0,0,(IF(MOD(($I153-N$1),$M153)=0,$G153,0))),0)</f>
        <v>0</v>
      </c>
      <c r="O75" s="143">
        <f>IF(O$1&gt;=$I153,IF($M153=0,0,(IF(MOD(($I153-O$1),$M153)=0,$G153,0))),0)</f>
        <v>0</v>
      </c>
      <c r="P75" s="143">
        <f>IF(P$1&gt;=$I153,IF($M153=0,0,(IF(MOD(($I153-P$1),$M153)=0,$G153,0))),0)</f>
        <v>0</v>
      </c>
      <c r="Q75" s="143">
        <f>IF(Q$1&gt;=$I153,IF($M153=0,0,(IF(MOD(($I153-Q$1),$M153)=0,$G153,0))),0)</f>
        <v>0</v>
      </c>
      <c r="R75" s="143">
        <f>IF(R$1&gt;=$I153,IF($M153=0,0,(IF(MOD(($I153-R$1),$M153)=0,$G153,0))),0)</f>
        <v>0</v>
      </c>
      <c r="S75" s="143">
        <f>IF(S$1&gt;=$I153,IF($M153=0,0,(IF(MOD(($I153-S$1),$M153)=0,$G153,0))),0)</f>
        <v>0</v>
      </c>
      <c r="T75" s="143">
        <f>IF(T$1&gt;=$I153,IF($M153=0,0,(IF(MOD(($I153-T$1),$M153)=0,$G153,0))),0)</f>
        <v>0</v>
      </c>
      <c r="U75" s="143">
        <f>IF(U$1&gt;=$I153,IF($M153=0,0,(IF(MOD(($I153-U$1),$M153)=0,$G153,0))),0)</f>
        <v>0</v>
      </c>
      <c r="V75" s="143">
        <f>IF(V$1&gt;=$I153,IF($M153=0,0,(IF(MOD(($I153-V$1),$M153)=0,$G153,0))),0)</f>
        <v>0</v>
      </c>
      <c r="W75" s="143">
        <f>IF(W$1&gt;=$I153,IF($M153=0,0,(IF(MOD(($I153-W$1),$M153)=0,$G153,0))),0)</f>
        <v>0</v>
      </c>
      <c r="X75" s="143">
        <f>IF(X$1&gt;=$I153,IF($M153=0,0,(IF(MOD(($I153-X$1),$M153)=0,$G153,0))),0)</f>
        <v>0</v>
      </c>
      <c r="Y75" s="176">
        <f t="shared" ref="Y75" si="146">SUM(C75:X75)</f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1:102" s="6" customFormat="1">
      <c r="A76" s="170"/>
      <c r="B76" s="150" t="s">
        <v>1017</v>
      </c>
      <c r="C76" s="151">
        <f>SUM(C4:C72)</f>
        <v>0</v>
      </c>
      <c r="D76" s="151">
        <f t="shared" ref="D76:Y76" si="147">SUM(D4:D72)</f>
        <v>99000</v>
      </c>
      <c r="E76" s="151">
        <f t="shared" si="147"/>
        <v>67500</v>
      </c>
      <c r="F76" s="151">
        <f t="shared" si="147"/>
        <v>291540</v>
      </c>
      <c r="G76" s="151">
        <f t="shared" si="147"/>
        <v>193330</v>
      </c>
      <c r="H76" s="151">
        <f t="shared" si="147"/>
        <v>240120</v>
      </c>
      <c r="I76" s="151">
        <f t="shared" si="147"/>
        <v>247750</v>
      </c>
      <c r="J76" s="151">
        <f t="shared" si="147"/>
        <v>112300</v>
      </c>
      <c r="K76" s="151">
        <f t="shared" si="147"/>
        <v>43000</v>
      </c>
      <c r="L76" s="151">
        <f t="shared" si="147"/>
        <v>25000</v>
      </c>
      <c r="M76" s="151">
        <f t="shared" si="147"/>
        <v>43000</v>
      </c>
      <c r="N76" s="151">
        <f t="shared" si="147"/>
        <v>53000</v>
      </c>
      <c r="O76" s="151">
        <f t="shared" si="147"/>
        <v>53500</v>
      </c>
      <c r="P76" s="151">
        <f t="shared" si="147"/>
        <v>25000</v>
      </c>
      <c r="Q76" s="151">
        <f t="shared" si="147"/>
        <v>43000</v>
      </c>
      <c r="R76" s="151">
        <f t="shared" si="147"/>
        <v>25000</v>
      </c>
      <c r="S76" s="151">
        <f t="shared" si="147"/>
        <v>71000</v>
      </c>
      <c r="T76" s="151">
        <f t="shared" si="147"/>
        <v>25000</v>
      </c>
      <c r="U76" s="151">
        <f t="shared" si="147"/>
        <v>95000</v>
      </c>
      <c r="V76" s="151">
        <f t="shared" si="147"/>
        <v>25000</v>
      </c>
      <c r="W76" s="151">
        <f t="shared" si="147"/>
        <v>43000</v>
      </c>
      <c r="X76" s="151">
        <f t="shared" si="147"/>
        <v>67000</v>
      </c>
      <c r="Y76" s="370">
        <f t="shared" si="147"/>
        <v>1888040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1:102" s="6" customFormat="1">
      <c r="A77" s="166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1:102" s="6" customFormat="1">
      <c r="A78" s="171"/>
      <c r="B78" s="110"/>
      <c r="C78" s="16" t="s">
        <v>1018</v>
      </c>
      <c r="D78" s="16" t="s">
        <v>1019</v>
      </c>
      <c r="E78" s="383" t="s">
        <v>1020</v>
      </c>
      <c r="F78" s="384"/>
      <c r="G78" s="383" t="s">
        <v>1021</v>
      </c>
      <c r="H78" s="384"/>
      <c r="I78" s="383" t="s">
        <v>1022</v>
      </c>
      <c r="J78" s="384"/>
      <c r="K78" s="383" t="s">
        <v>1023</v>
      </c>
      <c r="L78" s="384"/>
      <c r="M78" s="383" t="s">
        <v>321</v>
      </c>
      <c r="N78" s="384"/>
      <c r="O78" s="385" t="s">
        <v>1024</v>
      </c>
      <c r="P78" s="386"/>
      <c r="Q78" s="97" t="s">
        <v>1025</v>
      </c>
      <c r="R78" s="16"/>
      <c r="S78" s="16"/>
      <c r="T78" s="382" t="s">
        <v>1026</v>
      </c>
      <c r="U78" s="382"/>
      <c r="V78" s="382"/>
      <c r="W78" s="382"/>
      <c r="X78" s="382"/>
      <c r="Y78" s="382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1:102" s="6" customFormat="1">
      <c r="A79" s="172"/>
      <c r="B79" s="92" t="s">
        <v>1016</v>
      </c>
      <c r="C79" s="87"/>
      <c r="D79" s="87"/>
      <c r="E79" s="377"/>
      <c r="F79" s="378"/>
      <c r="G79" s="379"/>
      <c r="H79" s="380"/>
      <c r="I79" s="377"/>
      <c r="J79" s="378"/>
      <c r="K79" s="377"/>
      <c r="L79" s="378"/>
      <c r="M79" s="87"/>
      <c r="N79" s="101"/>
      <c r="O79" s="516"/>
      <c r="P79" s="517"/>
      <c r="Q79" s="102"/>
      <c r="R79" s="55"/>
      <c r="S79" s="55"/>
      <c r="T79" s="381"/>
      <c r="U79" s="381"/>
      <c r="V79" s="381"/>
      <c r="W79" s="381"/>
      <c r="X79" s="381"/>
      <c r="Y79" s="38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1:102" s="6" customFormat="1">
      <c r="A80" s="173"/>
      <c r="B80" s="92" t="s">
        <v>1027</v>
      </c>
      <c r="C80" s="87"/>
      <c r="D80" s="88"/>
      <c r="E80" s="377"/>
      <c r="F80" s="378"/>
      <c r="G80" s="379"/>
      <c r="H80" s="380"/>
      <c r="I80" s="377"/>
      <c r="J80" s="378"/>
      <c r="K80" s="377"/>
      <c r="L80" s="378"/>
      <c r="M80" s="87"/>
      <c r="N80" s="101"/>
      <c r="O80" s="516"/>
      <c r="P80" s="517"/>
      <c r="Q80" s="102"/>
      <c r="R80" s="55"/>
      <c r="S80" s="55"/>
      <c r="T80" s="381"/>
      <c r="U80" s="381"/>
      <c r="V80" s="381"/>
      <c r="W80" s="381"/>
      <c r="X80" s="381"/>
      <c r="Y80" s="381"/>
    </row>
    <row r="81" spans="1:25" s="6" customFormat="1">
      <c r="A81" s="174">
        <f>VLOOKUP(B81,Priskatalog!A:J,10,FALSE)</f>
        <v>21</v>
      </c>
      <c r="B81" s="146" t="s">
        <v>340</v>
      </c>
      <c r="C81" s="7">
        <v>20</v>
      </c>
      <c r="D81" s="2" t="s">
        <v>785</v>
      </c>
      <c r="E81" s="387">
        <v>1400</v>
      </c>
      <c r="F81" s="388"/>
      <c r="G81" s="389">
        <f t="shared" ref="G81" si="148">C81*E81</f>
        <v>28000</v>
      </c>
      <c r="H81" s="390"/>
      <c r="I81" s="391">
        <v>2026</v>
      </c>
      <c r="J81" s="388"/>
      <c r="K81" s="391">
        <v>2045</v>
      </c>
      <c r="L81" s="388"/>
      <c r="M81" s="11">
        <v>2</v>
      </c>
      <c r="N81" s="123" t="s">
        <v>1028</v>
      </c>
      <c r="O81" s="518"/>
      <c r="P81" s="519"/>
      <c r="Q81" s="95"/>
      <c r="R81" s="2"/>
      <c r="S81" s="2"/>
      <c r="T81" s="392" t="s">
        <v>1033</v>
      </c>
      <c r="U81" s="392"/>
      <c r="V81" s="392"/>
      <c r="W81" s="392"/>
      <c r="X81" s="392"/>
      <c r="Y81" s="392"/>
    </row>
    <row r="82" spans="1:25" s="6" customFormat="1">
      <c r="A82" s="174">
        <f>VLOOKUP(B82,Priskatalog!A:J,10,FALSE)</f>
        <v>41</v>
      </c>
      <c r="B82" s="146" t="s">
        <v>350</v>
      </c>
      <c r="C82" s="7">
        <v>20</v>
      </c>
      <c r="D82" s="2" t="s">
        <v>785</v>
      </c>
      <c r="E82" s="387">
        <v>500</v>
      </c>
      <c r="F82" s="388"/>
      <c r="G82" s="389">
        <f t="shared" ref="G82:G87" si="149">C82*E82</f>
        <v>10000</v>
      </c>
      <c r="H82" s="390"/>
      <c r="I82" s="391">
        <v>2025</v>
      </c>
      <c r="J82" s="388"/>
      <c r="K82" s="391">
        <v>2045</v>
      </c>
      <c r="L82" s="388"/>
      <c r="M82" s="11">
        <v>2</v>
      </c>
      <c r="N82" s="123" t="s">
        <v>1028</v>
      </c>
      <c r="O82" s="518"/>
      <c r="P82" s="519"/>
      <c r="Q82" s="95"/>
      <c r="R82" s="2"/>
      <c r="S82" s="2"/>
      <c r="T82" s="392" t="s">
        <v>1034</v>
      </c>
      <c r="U82" s="392"/>
      <c r="V82" s="392"/>
      <c r="W82" s="392"/>
      <c r="X82" s="392"/>
      <c r="Y82" s="392"/>
    </row>
    <row r="83" spans="1:25" s="6" customFormat="1">
      <c r="A83" s="174" t="e">
        <f>VLOOKUP(B83,Priskatalog!A:J,10,FALSE)</f>
        <v>#N/A</v>
      </c>
      <c r="B83" s="146"/>
      <c r="C83" s="7"/>
      <c r="D83" s="2"/>
      <c r="E83" s="387"/>
      <c r="F83" s="388"/>
      <c r="G83" s="389">
        <f t="shared" si="149"/>
        <v>0</v>
      </c>
      <c r="H83" s="390"/>
      <c r="I83" s="391"/>
      <c r="J83" s="388"/>
      <c r="K83" s="391"/>
      <c r="L83" s="388"/>
      <c r="M83" s="11"/>
      <c r="N83" s="123" t="s">
        <v>1028</v>
      </c>
      <c r="O83" s="518"/>
      <c r="P83" s="519"/>
      <c r="Q83" s="95"/>
      <c r="R83" s="2"/>
      <c r="S83" s="2"/>
      <c r="T83" s="392"/>
      <c r="U83" s="392"/>
      <c r="V83" s="392"/>
      <c r="W83" s="392"/>
      <c r="X83" s="392"/>
      <c r="Y83" s="392"/>
    </row>
    <row r="84" spans="1:25" s="6" customFormat="1">
      <c r="A84" s="174" t="e">
        <f>VLOOKUP(B84,Priskatalog!A:J,10,FALSE)</f>
        <v>#N/A</v>
      </c>
      <c r="B84" s="146"/>
      <c r="C84" s="7"/>
      <c r="D84" s="2"/>
      <c r="E84" s="387"/>
      <c r="F84" s="388"/>
      <c r="G84" s="389">
        <f t="shared" si="149"/>
        <v>0</v>
      </c>
      <c r="H84" s="390"/>
      <c r="I84" s="391"/>
      <c r="J84" s="388"/>
      <c r="K84" s="391"/>
      <c r="L84" s="388"/>
      <c r="M84" s="11"/>
      <c r="N84" s="123" t="s">
        <v>1028</v>
      </c>
      <c r="O84" s="518"/>
      <c r="P84" s="519"/>
      <c r="Q84" s="95"/>
      <c r="R84" s="2"/>
      <c r="S84" s="2"/>
      <c r="T84" s="392"/>
      <c r="U84" s="392"/>
      <c r="V84" s="392"/>
      <c r="W84" s="392"/>
      <c r="X84" s="392"/>
      <c r="Y84" s="392"/>
    </row>
    <row r="85" spans="1:25" s="6" customFormat="1">
      <c r="A85" s="173"/>
      <c r="B85" s="92" t="s">
        <v>1035</v>
      </c>
      <c r="C85" s="87"/>
      <c r="D85" s="88"/>
      <c r="E85" s="377"/>
      <c r="F85" s="378"/>
      <c r="G85" s="379"/>
      <c r="H85" s="380"/>
      <c r="I85" s="377"/>
      <c r="J85" s="378"/>
      <c r="K85" s="377"/>
      <c r="L85" s="378"/>
      <c r="M85" s="87"/>
      <c r="N85" s="101"/>
      <c r="O85" s="516"/>
      <c r="P85" s="517"/>
      <c r="Q85" s="102"/>
      <c r="R85" s="55"/>
      <c r="S85" s="55"/>
      <c r="T85" s="381"/>
      <c r="U85" s="381"/>
      <c r="V85" s="381"/>
      <c r="W85" s="381"/>
      <c r="X85" s="381"/>
      <c r="Y85" s="381"/>
    </row>
    <row r="86" spans="1:25" s="6" customFormat="1">
      <c r="A86" s="174">
        <f>VLOOKUP(B86,Priskatalog!A:J,10,FALSE)</f>
        <v>37</v>
      </c>
      <c r="B86" s="146" t="s">
        <v>444</v>
      </c>
      <c r="C86" s="7">
        <v>13</v>
      </c>
      <c r="D86" s="2" t="s">
        <v>982</v>
      </c>
      <c r="E86" s="387">
        <v>4000</v>
      </c>
      <c r="F86" s="388"/>
      <c r="G86" s="389">
        <f t="shared" si="149"/>
        <v>52000</v>
      </c>
      <c r="H86" s="390"/>
      <c r="I86" s="391">
        <v>2042</v>
      </c>
      <c r="J86" s="388"/>
      <c r="K86" s="391">
        <v>2043</v>
      </c>
      <c r="L86" s="388"/>
      <c r="M86" s="11">
        <v>30</v>
      </c>
      <c r="N86" s="123" t="s">
        <v>1028</v>
      </c>
      <c r="O86" s="518"/>
      <c r="P86" s="519"/>
      <c r="Q86" s="95"/>
      <c r="R86" s="2"/>
      <c r="S86" s="2"/>
      <c r="T86" s="392" t="s">
        <v>1036</v>
      </c>
      <c r="U86" s="392"/>
      <c r="V86" s="392"/>
      <c r="W86" s="392"/>
      <c r="X86" s="392"/>
      <c r="Y86" s="392"/>
    </row>
    <row r="87" spans="1:25" s="6" customFormat="1">
      <c r="A87" s="174">
        <f>VLOOKUP(B87,Priskatalog!A:J,10,FALSE)</f>
        <v>31</v>
      </c>
      <c r="B87" s="146" t="s">
        <v>399</v>
      </c>
      <c r="C87" s="7">
        <v>15</v>
      </c>
      <c r="D87" s="2" t="s">
        <v>785</v>
      </c>
      <c r="E87" s="387">
        <v>3148</v>
      </c>
      <c r="F87" s="388"/>
      <c r="G87" s="389">
        <f t="shared" si="149"/>
        <v>47220</v>
      </c>
      <c r="H87" s="390"/>
      <c r="I87" s="391">
        <v>2029</v>
      </c>
      <c r="J87" s="388"/>
      <c r="K87" s="391">
        <v>2031</v>
      </c>
      <c r="L87" s="388"/>
      <c r="M87" s="11">
        <v>30</v>
      </c>
      <c r="N87" s="123" t="s">
        <v>1028</v>
      </c>
      <c r="O87" s="518"/>
      <c r="P87" s="519"/>
      <c r="Q87" s="95"/>
      <c r="R87" s="2"/>
      <c r="S87" s="2"/>
      <c r="T87" s="392" t="s">
        <v>1037</v>
      </c>
      <c r="U87" s="392"/>
      <c r="V87" s="392"/>
      <c r="W87" s="392"/>
      <c r="X87" s="392"/>
      <c r="Y87" s="392"/>
    </row>
    <row r="88" spans="1:25" s="6" customFormat="1">
      <c r="A88" s="174">
        <f>VLOOKUP(B88,Priskatalog!A:J,10,FALSE)</f>
        <v>31</v>
      </c>
      <c r="B88" s="146" t="s">
        <v>381</v>
      </c>
      <c r="C88" s="7">
        <v>3</v>
      </c>
      <c r="D88" s="2" t="s">
        <v>982</v>
      </c>
      <c r="E88" s="387">
        <v>7250</v>
      </c>
      <c r="F88" s="388"/>
      <c r="G88" s="389">
        <f t="shared" ref="G88:G104" si="150">C88*E88</f>
        <v>21750</v>
      </c>
      <c r="H88" s="390"/>
      <c r="I88" s="391">
        <v>2030</v>
      </c>
      <c r="J88" s="388"/>
      <c r="K88" s="391">
        <v>2032</v>
      </c>
      <c r="L88" s="388"/>
      <c r="M88" s="11">
        <v>30</v>
      </c>
      <c r="N88" s="123" t="s">
        <v>1028</v>
      </c>
      <c r="O88" s="518"/>
      <c r="P88" s="519"/>
      <c r="Q88" s="95"/>
      <c r="R88" s="2"/>
      <c r="S88" s="2"/>
      <c r="T88" s="392" t="s">
        <v>1037</v>
      </c>
      <c r="U88" s="392"/>
      <c r="V88" s="392"/>
      <c r="W88" s="392"/>
      <c r="X88" s="392"/>
      <c r="Y88" s="392"/>
    </row>
    <row r="89" spans="1:25" s="6" customFormat="1">
      <c r="A89" s="174">
        <f>VLOOKUP(B89,Priskatalog!A:J,10,FALSE)</f>
        <v>41</v>
      </c>
      <c r="B89" s="146" t="s">
        <v>365</v>
      </c>
      <c r="C89" s="7">
        <v>35</v>
      </c>
      <c r="D89" s="2" t="s">
        <v>785</v>
      </c>
      <c r="E89" s="387">
        <v>400</v>
      </c>
      <c r="F89" s="388"/>
      <c r="G89" s="389">
        <f t="shared" si="150"/>
        <v>14000</v>
      </c>
      <c r="H89" s="390"/>
      <c r="I89" s="391">
        <v>2026</v>
      </c>
      <c r="J89" s="388"/>
      <c r="K89" s="391">
        <v>2028</v>
      </c>
      <c r="L89" s="388"/>
      <c r="M89" s="11">
        <v>30</v>
      </c>
      <c r="N89" s="123" t="s">
        <v>1028</v>
      </c>
      <c r="O89" s="518"/>
      <c r="P89" s="519"/>
      <c r="Q89" s="95"/>
      <c r="R89" s="2"/>
      <c r="S89" s="2"/>
      <c r="T89" s="392" t="s">
        <v>1038</v>
      </c>
      <c r="U89" s="392"/>
      <c r="V89" s="392"/>
      <c r="W89" s="392"/>
      <c r="X89" s="392"/>
      <c r="Y89" s="392"/>
    </row>
    <row r="90" spans="1:25" s="6" customFormat="1">
      <c r="A90" s="174">
        <f>VLOOKUP(B90,Priskatalog!A:J,10,FALSE)</f>
        <v>37</v>
      </c>
      <c r="B90" s="146" t="s">
        <v>449</v>
      </c>
      <c r="C90" s="7">
        <v>30</v>
      </c>
      <c r="D90" s="2" t="s">
        <v>345</v>
      </c>
      <c r="E90" s="387">
        <v>440</v>
      </c>
      <c r="F90" s="388"/>
      <c r="G90" s="389">
        <f t="shared" si="150"/>
        <v>13200</v>
      </c>
      <c r="H90" s="390"/>
      <c r="I90" s="391">
        <v>2029</v>
      </c>
      <c r="J90" s="388"/>
      <c r="K90" s="391">
        <v>2031</v>
      </c>
      <c r="L90" s="388"/>
      <c r="M90" s="11">
        <v>20</v>
      </c>
      <c r="N90" s="123" t="s">
        <v>1028</v>
      </c>
      <c r="O90" s="518"/>
      <c r="P90" s="519"/>
      <c r="Q90" s="95"/>
      <c r="R90" s="2"/>
      <c r="S90" s="2"/>
      <c r="T90" s="392"/>
      <c r="U90" s="392"/>
      <c r="V90" s="392"/>
      <c r="W90" s="392"/>
      <c r="X90" s="392"/>
      <c r="Y90" s="392"/>
    </row>
    <row r="91" spans="1:25" s="6" customFormat="1">
      <c r="A91" s="174">
        <f>VLOOKUP(B91,Priskatalog!A:J,10,FALSE)</f>
        <v>37</v>
      </c>
      <c r="B91" s="146" t="s">
        <v>453</v>
      </c>
      <c r="C91" s="7">
        <v>100</v>
      </c>
      <c r="D91" s="2" t="s">
        <v>345</v>
      </c>
      <c r="E91" s="387">
        <v>700</v>
      </c>
      <c r="F91" s="388"/>
      <c r="G91" s="389">
        <f t="shared" si="150"/>
        <v>70000</v>
      </c>
      <c r="H91" s="390"/>
      <c r="I91" s="391">
        <v>2029</v>
      </c>
      <c r="J91" s="388"/>
      <c r="K91" s="391">
        <v>2031</v>
      </c>
      <c r="L91" s="388"/>
      <c r="M91" s="11">
        <v>20</v>
      </c>
      <c r="N91" s="123" t="s">
        <v>1028</v>
      </c>
      <c r="O91" s="518"/>
      <c r="P91" s="519"/>
      <c r="Q91" s="95"/>
      <c r="R91" s="2"/>
      <c r="S91" s="2"/>
      <c r="T91" s="392"/>
      <c r="U91" s="392"/>
      <c r="V91" s="392"/>
      <c r="W91" s="392"/>
      <c r="X91" s="392"/>
      <c r="Y91" s="392"/>
    </row>
    <row r="92" spans="1:25" s="6" customFormat="1">
      <c r="A92" s="174" t="e">
        <f>VLOOKUP(B92,Priskatalog!A:J,10,FALSE)</f>
        <v>#N/A</v>
      </c>
      <c r="B92" s="146"/>
      <c r="C92" s="7"/>
      <c r="D92" s="2"/>
      <c r="E92" s="387"/>
      <c r="F92" s="388"/>
      <c r="G92" s="389">
        <f t="shared" ref="G92:G101" si="151">C92*E92</f>
        <v>0</v>
      </c>
      <c r="H92" s="390"/>
      <c r="I92" s="391"/>
      <c r="J92" s="388"/>
      <c r="K92" s="391"/>
      <c r="L92" s="388"/>
      <c r="M92" s="11"/>
      <c r="N92" s="123" t="s">
        <v>1028</v>
      </c>
      <c r="O92" s="518"/>
      <c r="P92" s="519"/>
      <c r="Q92" s="95"/>
      <c r="R92" s="2"/>
      <c r="S92" s="2"/>
      <c r="T92" s="392"/>
      <c r="U92" s="392"/>
      <c r="V92" s="392"/>
      <c r="W92" s="392"/>
      <c r="X92" s="392"/>
      <c r="Y92" s="392"/>
    </row>
    <row r="93" spans="1:25" s="6" customFormat="1">
      <c r="A93" s="174" t="e">
        <f>VLOOKUP(B93,Priskatalog!A:J,10,FALSE)</f>
        <v>#N/A</v>
      </c>
      <c r="B93" s="146"/>
      <c r="C93" s="7"/>
      <c r="D93" s="2"/>
      <c r="E93" s="387"/>
      <c r="F93" s="388"/>
      <c r="G93" s="389">
        <f t="shared" si="151"/>
        <v>0</v>
      </c>
      <c r="H93" s="390"/>
      <c r="I93" s="391"/>
      <c r="J93" s="388"/>
      <c r="K93" s="391"/>
      <c r="L93" s="388"/>
      <c r="M93" s="11"/>
      <c r="N93" s="123" t="s">
        <v>1028</v>
      </c>
      <c r="O93" s="518"/>
      <c r="P93" s="519"/>
      <c r="Q93" s="95"/>
      <c r="R93" s="2"/>
      <c r="S93" s="2"/>
      <c r="T93" s="392"/>
      <c r="U93" s="392"/>
      <c r="V93" s="392"/>
      <c r="W93" s="392"/>
      <c r="X93" s="392"/>
      <c r="Y93" s="392"/>
    </row>
    <row r="94" spans="1:25" s="6" customFormat="1">
      <c r="A94" s="174" t="e">
        <f>VLOOKUP(B94,Priskatalog!A:J,10,FALSE)</f>
        <v>#N/A</v>
      </c>
      <c r="B94" s="146"/>
      <c r="C94" s="7"/>
      <c r="D94" s="2"/>
      <c r="E94" s="387"/>
      <c r="F94" s="388"/>
      <c r="G94" s="389">
        <f t="shared" si="151"/>
        <v>0</v>
      </c>
      <c r="H94" s="390"/>
      <c r="I94" s="391"/>
      <c r="J94" s="388"/>
      <c r="K94" s="391"/>
      <c r="L94" s="388"/>
      <c r="M94" s="11"/>
      <c r="N94" s="123" t="s">
        <v>1028</v>
      </c>
      <c r="O94" s="518"/>
      <c r="P94" s="519"/>
      <c r="Q94" s="95"/>
      <c r="R94" s="2"/>
      <c r="S94" s="2"/>
      <c r="T94" s="392"/>
      <c r="U94" s="392"/>
      <c r="V94" s="392"/>
      <c r="W94" s="392"/>
      <c r="X94" s="392"/>
      <c r="Y94" s="392"/>
    </row>
    <row r="95" spans="1:25" s="6" customFormat="1">
      <c r="A95" s="173"/>
      <c r="B95" s="92" t="s">
        <v>1039</v>
      </c>
      <c r="C95" s="87"/>
      <c r="D95" s="88"/>
      <c r="E95" s="377"/>
      <c r="F95" s="378"/>
      <c r="G95" s="379"/>
      <c r="H95" s="380"/>
      <c r="I95" s="377"/>
      <c r="J95" s="378"/>
      <c r="K95" s="377"/>
      <c r="L95" s="378"/>
      <c r="M95" s="87"/>
      <c r="N95" s="101"/>
      <c r="O95" s="516"/>
      <c r="P95" s="517"/>
      <c r="Q95" s="102"/>
      <c r="R95" s="55"/>
      <c r="S95" s="55"/>
      <c r="T95" s="381"/>
      <c r="U95" s="381"/>
      <c r="V95" s="381"/>
      <c r="W95" s="381"/>
      <c r="X95" s="381"/>
      <c r="Y95" s="381"/>
    </row>
    <row r="96" spans="1:25" s="6" customFormat="1">
      <c r="A96" s="174">
        <f>VLOOKUP(B96,Priskatalog!A:J,10,FALSE)</f>
        <v>47</v>
      </c>
      <c r="B96" s="146" t="s">
        <v>477</v>
      </c>
      <c r="C96" s="7">
        <v>200</v>
      </c>
      <c r="D96" s="2" t="s">
        <v>785</v>
      </c>
      <c r="E96" s="387">
        <v>1000</v>
      </c>
      <c r="F96" s="388"/>
      <c r="G96" s="389">
        <f t="shared" ref="G96" si="152">C96*E96</f>
        <v>200000</v>
      </c>
      <c r="H96" s="390"/>
      <c r="I96" s="391">
        <v>2027</v>
      </c>
      <c r="J96" s="388"/>
      <c r="K96" s="391">
        <v>2029</v>
      </c>
      <c r="L96" s="388"/>
      <c r="M96" s="11">
        <v>40</v>
      </c>
      <c r="N96" s="123" t="s">
        <v>1028</v>
      </c>
      <c r="O96" s="518"/>
      <c r="P96" s="519"/>
      <c r="Q96" s="95"/>
      <c r="R96" s="2"/>
      <c r="S96" s="2"/>
      <c r="T96" s="392"/>
      <c r="U96" s="392"/>
      <c r="V96" s="392"/>
      <c r="W96" s="392"/>
      <c r="X96" s="392"/>
      <c r="Y96" s="392"/>
    </row>
    <row r="97" spans="1:25" s="6" customFormat="1">
      <c r="A97" s="174">
        <f>VLOOKUP(B97,Priskatalog!A:J,10,FALSE)</f>
        <v>37</v>
      </c>
      <c r="B97" s="146" t="s">
        <v>444</v>
      </c>
      <c r="C97" s="7">
        <v>6</v>
      </c>
      <c r="D97" s="2" t="s">
        <v>982</v>
      </c>
      <c r="E97" s="387">
        <v>4000</v>
      </c>
      <c r="F97" s="388"/>
      <c r="G97" s="389">
        <f t="shared" si="151"/>
        <v>24000</v>
      </c>
      <c r="H97" s="390"/>
      <c r="I97" s="391">
        <v>2027</v>
      </c>
      <c r="J97" s="388"/>
      <c r="K97" s="391">
        <v>2029</v>
      </c>
      <c r="L97" s="388"/>
      <c r="M97" s="11">
        <v>30</v>
      </c>
      <c r="N97" s="123" t="s">
        <v>1028</v>
      </c>
      <c r="O97" s="518"/>
      <c r="P97" s="519"/>
      <c r="Q97" s="95"/>
      <c r="R97" s="2"/>
      <c r="S97" s="2"/>
      <c r="T97" s="392"/>
      <c r="U97" s="392"/>
      <c r="V97" s="392"/>
      <c r="W97" s="392"/>
      <c r="X97" s="392"/>
      <c r="Y97" s="392"/>
    </row>
    <row r="98" spans="1:25" s="6" customFormat="1">
      <c r="A98" s="174">
        <f>VLOOKUP(B98,Priskatalog!A:J,10,FALSE)</f>
        <v>37</v>
      </c>
      <c r="B98" s="146" t="s">
        <v>453</v>
      </c>
      <c r="C98" s="7">
        <v>35</v>
      </c>
      <c r="D98" s="2" t="s">
        <v>345</v>
      </c>
      <c r="E98" s="387">
        <v>700</v>
      </c>
      <c r="F98" s="388"/>
      <c r="G98" s="389">
        <f t="shared" si="151"/>
        <v>24500</v>
      </c>
      <c r="H98" s="390"/>
      <c r="I98" s="391">
        <v>2027</v>
      </c>
      <c r="J98" s="388"/>
      <c r="K98" s="391">
        <v>2029</v>
      </c>
      <c r="L98" s="388"/>
      <c r="M98" s="11">
        <v>20</v>
      </c>
      <c r="N98" s="123" t="s">
        <v>1028</v>
      </c>
      <c r="O98" s="518"/>
      <c r="P98" s="519"/>
      <c r="Q98" s="95"/>
      <c r="R98" s="2"/>
      <c r="S98" s="2"/>
      <c r="T98" s="392"/>
      <c r="U98" s="392"/>
      <c r="V98" s="392"/>
      <c r="W98" s="392"/>
      <c r="X98" s="392"/>
      <c r="Y98" s="392"/>
    </row>
    <row r="99" spans="1:25" s="6" customFormat="1">
      <c r="A99" s="174">
        <f>VLOOKUP(B99,Priskatalog!A:J,10,FALSE)</f>
        <v>37</v>
      </c>
      <c r="B99" s="146" t="s">
        <v>449</v>
      </c>
      <c r="C99" s="7">
        <v>16</v>
      </c>
      <c r="D99" s="2" t="s">
        <v>1040</v>
      </c>
      <c r="E99" s="387">
        <v>440</v>
      </c>
      <c r="F99" s="388"/>
      <c r="G99" s="389">
        <f t="shared" si="151"/>
        <v>7040</v>
      </c>
      <c r="H99" s="390"/>
      <c r="I99" s="391">
        <v>2027</v>
      </c>
      <c r="J99" s="388"/>
      <c r="K99" s="391">
        <v>2029</v>
      </c>
      <c r="L99" s="388"/>
      <c r="M99" s="11">
        <v>20</v>
      </c>
      <c r="N99" s="123" t="s">
        <v>1028</v>
      </c>
      <c r="O99" s="518"/>
      <c r="P99" s="519"/>
      <c r="Q99" s="95"/>
      <c r="R99" s="2"/>
      <c r="S99" s="2"/>
      <c r="T99" s="392"/>
      <c r="U99" s="392"/>
      <c r="V99" s="392"/>
      <c r="W99" s="392"/>
      <c r="X99" s="392"/>
      <c r="Y99" s="392"/>
    </row>
    <row r="100" spans="1:25" s="6" customFormat="1">
      <c r="A100" s="174">
        <f>VLOOKUP(B100,Priskatalog!A:J,10,FALSE)</f>
        <v>47</v>
      </c>
      <c r="B100" s="146" t="s">
        <v>491</v>
      </c>
      <c r="C100" s="7">
        <v>20</v>
      </c>
      <c r="D100" s="2" t="s">
        <v>785</v>
      </c>
      <c r="E100" s="387">
        <v>1600</v>
      </c>
      <c r="F100" s="388"/>
      <c r="G100" s="389">
        <f t="shared" si="151"/>
        <v>32000</v>
      </c>
      <c r="H100" s="390"/>
      <c r="I100" s="391">
        <v>2025</v>
      </c>
      <c r="J100" s="388"/>
      <c r="K100" s="391">
        <v>2025</v>
      </c>
      <c r="L100" s="388"/>
      <c r="M100" s="11">
        <v>30</v>
      </c>
      <c r="N100" s="123" t="s">
        <v>1028</v>
      </c>
      <c r="O100" s="518"/>
      <c r="P100" s="519"/>
      <c r="Q100" s="95"/>
      <c r="R100" s="2"/>
      <c r="S100" s="2"/>
      <c r="T100" s="392" t="s">
        <v>1041</v>
      </c>
      <c r="U100" s="392"/>
      <c r="V100" s="392"/>
      <c r="W100" s="392"/>
      <c r="X100" s="392"/>
      <c r="Y100" s="392"/>
    </row>
    <row r="101" spans="1:25" s="6" customFormat="1">
      <c r="A101" s="174">
        <f>VLOOKUP(B101,Priskatalog!A:J,10,FALSE)</f>
        <v>21</v>
      </c>
      <c r="B101" s="146" t="s">
        <v>340</v>
      </c>
      <c r="C101" s="7">
        <v>20</v>
      </c>
      <c r="D101" s="2" t="s">
        <v>785</v>
      </c>
      <c r="E101" s="387">
        <v>1400</v>
      </c>
      <c r="F101" s="388"/>
      <c r="G101" s="389">
        <f t="shared" si="151"/>
        <v>28000</v>
      </c>
      <c r="H101" s="390"/>
      <c r="I101" s="391">
        <v>2025</v>
      </c>
      <c r="J101" s="388"/>
      <c r="K101" s="391">
        <v>2025</v>
      </c>
      <c r="L101" s="388"/>
      <c r="M101" s="11">
        <v>5</v>
      </c>
      <c r="N101" s="123" t="s">
        <v>1028</v>
      </c>
      <c r="O101" s="518"/>
      <c r="P101" s="519"/>
      <c r="Q101" s="95"/>
      <c r="R101" s="2"/>
      <c r="S101" s="2"/>
      <c r="T101" s="392" t="s">
        <v>1042</v>
      </c>
      <c r="U101" s="392"/>
      <c r="V101" s="392"/>
      <c r="W101" s="392"/>
      <c r="X101" s="392"/>
      <c r="Y101" s="392"/>
    </row>
    <row r="102" spans="1:25" s="6" customFormat="1">
      <c r="A102" s="174">
        <f>VLOOKUP(B102,Priskatalog!A:J,10,FALSE)</f>
        <v>41</v>
      </c>
      <c r="B102" s="146" t="s">
        <v>361</v>
      </c>
      <c r="C102" s="7">
        <v>100</v>
      </c>
      <c r="D102" s="2" t="s">
        <v>785</v>
      </c>
      <c r="E102" s="387">
        <v>500</v>
      </c>
      <c r="F102" s="388"/>
      <c r="G102" s="389">
        <f t="shared" si="150"/>
        <v>50000</v>
      </c>
      <c r="H102" s="390"/>
      <c r="I102" s="391">
        <v>2028</v>
      </c>
      <c r="J102" s="388"/>
      <c r="K102" s="391">
        <v>2030</v>
      </c>
      <c r="L102" s="388"/>
      <c r="M102" s="11">
        <v>30</v>
      </c>
      <c r="N102" s="123" t="s">
        <v>1028</v>
      </c>
      <c r="O102" s="518"/>
      <c r="P102" s="519"/>
      <c r="Q102" s="95"/>
      <c r="R102" s="2"/>
      <c r="S102" s="2"/>
      <c r="T102" s="392" t="s">
        <v>1043</v>
      </c>
      <c r="U102" s="392"/>
      <c r="V102" s="392"/>
      <c r="W102" s="392"/>
      <c r="X102" s="392"/>
      <c r="Y102" s="392"/>
    </row>
    <row r="103" spans="1:25" s="6" customFormat="1">
      <c r="A103" s="174">
        <f>VLOOKUP(B103,Priskatalog!A:J,10,FALSE)</f>
        <v>47</v>
      </c>
      <c r="B103" s="146" t="s">
        <v>481</v>
      </c>
      <c r="C103" s="7">
        <v>120</v>
      </c>
      <c r="D103" s="2" t="s">
        <v>785</v>
      </c>
      <c r="E103" s="387">
        <v>700</v>
      </c>
      <c r="F103" s="388"/>
      <c r="G103" s="389">
        <f t="shared" si="150"/>
        <v>84000</v>
      </c>
      <c r="H103" s="390"/>
      <c r="I103" s="391">
        <v>2030</v>
      </c>
      <c r="J103" s="388"/>
      <c r="K103" s="391">
        <v>2032</v>
      </c>
      <c r="L103" s="388"/>
      <c r="M103" s="11">
        <v>40</v>
      </c>
      <c r="N103" s="123" t="s">
        <v>1028</v>
      </c>
      <c r="O103" s="518"/>
      <c r="P103" s="519"/>
      <c r="Q103" s="95"/>
      <c r="R103" s="2"/>
      <c r="S103" s="2"/>
      <c r="T103" s="392" t="s">
        <v>1043</v>
      </c>
      <c r="U103" s="392"/>
      <c r="V103" s="392"/>
      <c r="W103" s="392"/>
      <c r="X103" s="392"/>
      <c r="Y103" s="392"/>
    </row>
    <row r="104" spans="1:25" s="6" customFormat="1">
      <c r="A104" s="174">
        <f>VLOOKUP(B104,Priskatalog!A:J,10,FALSE)</f>
        <v>31</v>
      </c>
      <c r="B104" s="146" t="s">
        <v>399</v>
      </c>
      <c r="C104" s="7">
        <v>10</v>
      </c>
      <c r="D104" s="2" t="s">
        <v>785</v>
      </c>
      <c r="E104" s="387">
        <v>3148</v>
      </c>
      <c r="F104" s="388"/>
      <c r="G104" s="389">
        <f t="shared" si="150"/>
        <v>31480</v>
      </c>
      <c r="H104" s="390"/>
      <c r="I104" s="391">
        <v>2028</v>
      </c>
      <c r="J104" s="388"/>
      <c r="K104" s="391">
        <v>2030</v>
      </c>
      <c r="L104" s="388"/>
      <c r="M104" s="11">
        <v>30</v>
      </c>
      <c r="N104" s="123" t="s">
        <v>1028</v>
      </c>
      <c r="O104" s="518"/>
      <c r="P104" s="519"/>
      <c r="Q104" s="95"/>
      <c r="R104" s="2"/>
      <c r="S104" s="2"/>
      <c r="T104" s="392" t="s">
        <v>1044</v>
      </c>
      <c r="U104" s="392"/>
      <c r="V104" s="392"/>
      <c r="W104" s="392"/>
      <c r="X104" s="392"/>
      <c r="Y104" s="392"/>
    </row>
    <row r="105" spans="1:25" s="6" customFormat="1">
      <c r="A105" s="174" t="e">
        <f>VLOOKUP(B105,Priskatalog!A:J,10,FALSE)</f>
        <v>#N/A</v>
      </c>
      <c r="B105" s="146"/>
      <c r="C105" s="7"/>
      <c r="D105" s="2"/>
      <c r="E105" s="387"/>
      <c r="F105" s="388"/>
      <c r="G105" s="389">
        <f>C105*E105</f>
        <v>0</v>
      </c>
      <c r="H105" s="390"/>
      <c r="I105" s="391"/>
      <c r="J105" s="388"/>
      <c r="K105" s="391"/>
      <c r="L105" s="388"/>
      <c r="M105" s="11"/>
      <c r="N105" s="123" t="s">
        <v>1028</v>
      </c>
      <c r="O105" s="518"/>
      <c r="P105" s="519"/>
      <c r="Q105" s="95"/>
      <c r="R105" s="2"/>
      <c r="S105" s="2"/>
      <c r="T105" s="392"/>
      <c r="U105" s="392"/>
      <c r="V105" s="392"/>
      <c r="W105" s="392"/>
      <c r="X105" s="392"/>
      <c r="Y105" s="392"/>
    </row>
    <row r="106" spans="1:25" s="6" customFormat="1">
      <c r="A106" s="175"/>
      <c r="B106" s="144" t="s">
        <v>1029</v>
      </c>
      <c r="C106" s="145"/>
      <c r="D106" s="24"/>
      <c r="E106" s="396"/>
      <c r="F106" s="378"/>
      <c r="G106" s="379"/>
      <c r="H106" s="380"/>
      <c r="I106" s="377"/>
      <c r="J106" s="378"/>
      <c r="K106" s="377"/>
      <c r="L106" s="396"/>
      <c r="M106" s="24"/>
      <c r="N106" s="24"/>
      <c r="O106" s="516"/>
      <c r="P106" s="517"/>
      <c r="Q106" s="24"/>
      <c r="R106" s="24"/>
      <c r="S106" s="24"/>
      <c r="T106" s="381"/>
      <c r="U106" s="381"/>
      <c r="V106" s="381"/>
      <c r="W106" s="381"/>
      <c r="X106" s="381"/>
      <c r="Y106" s="381"/>
    </row>
    <row r="107" spans="1:25" s="6" customFormat="1">
      <c r="A107" s="174">
        <f>VLOOKUP(B107,Priskatalog!A:J,10,FALSE)</f>
        <v>42</v>
      </c>
      <c r="B107" s="146" t="s">
        <v>437</v>
      </c>
      <c r="C107" s="121">
        <v>100</v>
      </c>
      <c r="D107" s="5" t="s">
        <v>785</v>
      </c>
      <c r="E107" s="387">
        <v>150</v>
      </c>
      <c r="F107" s="388"/>
      <c r="G107" s="389">
        <f t="shared" ref="G107:G113" si="153">C107*E107</f>
        <v>15000</v>
      </c>
      <c r="H107" s="390"/>
      <c r="I107" s="391">
        <v>2025</v>
      </c>
      <c r="J107" s="388"/>
      <c r="K107" s="391">
        <v>2045</v>
      </c>
      <c r="L107" s="387"/>
      <c r="M107" s="5">
        <v>1</v>
      </c>
      <c r="N107" s="5" t="s">
        <v>1028</v>
      </c>
      <c r="O107" s="518"/>
      <c r="P107" s="519"/>
      <c r="Q107" s="5"/>
      <c r="R107" s="5"/>
      <c r="S107" s="5"/>
      <c r="T107" s="392"/>
      <c r="U107" s="392"/>
      <c r="V107" s="392"/>
      <c r="W107" s="392"/>
      <c r="X107" s="392"/>
      <c r="Y107" s="392"/>
    </row>
    <row r="108" spans="1:25" s="6" customFormat="1">
      <c r="A108" s="174">
        <f>VLOOKUP(B108,Priskatalog!A:J,10,FALSE)</f>
        <v>43</v>
      </c>
      <c r="B108" s="146" t="s">
        <v>425</v>
      </c>
      <c r="C108" s="121">
        <v>80</v>
      </c>
      <c r="D108" s="5" t="s">
        <v>785</v>
      </c>
      <c r="E108" s="387">
        <v>150</v>
      </c>
      <c r="F108" s="388"/>
      <c r="G108" s="389">
        <f t="shared" ref="G108" si="154">C108*E108</f>
        <v>12000</v>
      </c>
      <c r="H108" s="390"/>
      <c r="I108" s="391"/>
      <c r="J108" s="388"/>
      <c r="K108" s="391"/>
      <c r="L108" s="387"/>
      <c r="M108" s="5"/>
      <c r="N108" s="5" t="s">
        <v>1028</v>
      </c>
      <c r="O108" s="518"/>
      <c r="P108" s="519"/>
      <c r="Q108" s="5"/>
      <c r="R108" s="5"/>
      <c r="S108" s="5"/>
      <c r="T108" s="392"/>
      <c r="U108" s="392"/>
      <c r="V108" s="392"/>
      <c r="W108" s="392"/>
      <c r="X108" s="392"/>
      <c r="Y108" s="392"/>
    </row>
    <row r="109" spans="1:25" s="6" customFormat="1">
      <c r="A109" s="174" t="e">
        <f>VLOOKUP(B109,Priskatalog!A:J,10,FALSE)</f>
        <v>#N/A</v>
      </c>
      <c r="B109" s="146"/>
      <c r="C109" s="121"/>
      <c r="D109" s="5"/>
      <c r="E109" s="387"/>
      <c r="F109" s="388"/>
      <c r="G109" s="389">
        <f t="shared" si="153"/>
        <v>0</v>
      </c>
      <c r="H109" s="390"/>
      <c r="I109" s="391"/>
      <c r="J109" s="388"/>
      <c r="K109" s="391"/>
      <c r="L109" s="387"/>
      <c r="M109" s="5"/>
      <c r="N109" s="5" t="s">
        <v>1028</v>
      </c>
      <c r="O109" s="518"/>
      <c r="P109" s="519"/>
      <c r="Q109" s="5"/>
      <c r="R109" s="5"/>
      <c r="S109" s="5"/>
      <c r="T109" s="392"/>
      <c r="U109" s="392"/>
      <c r="V109" s="392"/>
      <c r="W109" s="392"/>
      <c r="X109" s="392"/>
      <c r="Y109" s="392"/>
    </row>
    <row r="110" spans="1:25" s="6" customFormat="1">
      <c r="A110" s="173"/>
      <c r="B110" s="92" t="s">
        <v>1035</v>
      </c>
      <c r="C110" s="87"/>
      <c r="D110" s="88"/>
      <c r="E110" s="377"/>
      <c r="F110" s="378"/>
      <c r="G110" s="379"/>
      <c r="H110" s="380"/>
      <c r="I110" s="377"/>
      <c r="J110" s="378"/>
      <c r="K110" s="377"/>
      <c r="L110" s="378"/>
      <c r="M110" s="87"/>
      <c r="N110" s="101"/>
      <c r="O110" s="516"/>
      <c r="P110" s="517"/>
      <c r="Q110" s="102"/>
      <c r="R110" s="55"/>
      <c r="S110" s="55"/>
      <c r="T110" s="381"/>
      <c r="U110" s="381"/>
      <c r="V110" s="381"/>
      <c r="W110" s="381"/>
      <c r="X110" s="381"/>
      <c r="Y110" s="381"/>
    </row>
    <row r="111" spans="1:25" s="6" customFormat="1">
      <c r="A111" s="174">
        <f>VLOOKUP(B111,Priskatalog!A:J,10,FALSE)</f>
        <v>43</v>
      </c>
      <c r="B111" s="146" t="s">
        <v>422</v>
      </c>
      <c r="C111" s="121">
        <v>140</v>
      </c>
      <c r="D111" s="5" t="s">
        <v>785</v>
      </c>
      <c r="E111" s="387">
        <v>460</v>
      </c>
      <c r="F111" s="388"/>
      <c r="G111" s="389">
        <f t="shared" si="153"/>
        <v>64400</v>
      </c>
      <c r="H111" s="390"/>
      <c r="I111" s="391">
        <v>2030</v>
      </c>
      <c r="J111" s="388"/>
      <c r="K111" s="391">
        <v>2031</v>
      </c>
      <c r="L111" s="387"/>
      <c r="M111" s="5">
        <v>20</v>
      </c>
      <c r="N111" s="5" t="s">
        <v>1028</v>
      </c>
      <c r="O111" s="518"/>
      <c r="P111" s="519"/>
      <c r="Q111" s="5"/>
      <c r="R111" s="5"/>
      <c r="S111" s="5"/>
      <c r="T111" s="392" t="s">
        <v>1045</v>
      </c>
      <c r="U111" s="392"/>
      <c r="V111" s="392"/>
      <c r="W111" s="392"/>
      <c r="X111" s="392"/>
      <c r="Y111" s="392"/>
    </row>
    <row r="112" spans="1:25" s="6" customFormat="1">
      <c r="A112" s="174">
        <f>VLOOKUP(B112,Priskatalog!A:J,10,FALSE)</f>
        <v>45</v>
      </c>
      <c r="B112" s="146" t="s">
        <v>435</v>
      </c>
      <c r="C112" s="121">
        <v>140</v>
      </c>
      <c r="D112" s="5" t="s">
        <v>785</v>
      </c>
      <c r="E112" s="387">
        <v>350</v>
      </c>
      <c r="F112" s="388"/>
      <c r="G112" s="389">
        <f t="shared" si="153"/>
        <v>49000</v>
      </c>
      <c r="H112" s="390"/>
      <c r="I112" s="391">
        <v>2029</v>
      </c>
      <c r="J112" s="388"/>
      <c r="K112" s="391">
        <v>2031</v>
      </c>
      <c r="L112" s="387"/>
      <c r="M112" s="5">
        <v>40</v>
      </c>
      <c r="N112" s="5" t="s">
        <v>1028</v>
      </c>
      <c r="O112" s="518"/>
      <c r="P112" s="519"/>
      <c r="Q112" s="5"/>
      <c r="R112" s="5"/>
      <c r="S112" s="5"/>
      <c r="T112" s="392" t="s">
        <v>1045</v>
      </c>
      <c r="U112" s="392"/>
      <c r="V112" s="392"/>
      <c r="W112" s="392"/>
      <c r="X112" s="392"/>
      <c r="Y112" s="392"/>
    </row>
    <row r="113" spans="1:25" s="6" customFormat="1">
      <c r="A113" s="174">
        <f>VLOOKUP(B113,Priskatalog!A:J,10,FALSE)</f>
        <v>43</v>
      </c>
      <c r="B113" s="146" t="s">
        <v>422</v>
      </c>
      <c r="C113" s="121">
        <v>80</v>
      </c>
      <c r="D113" s="5" t="s">
        <v>785</v>
      </c>
      <c r="E113" s="387">
        <v>460</v>
      </c>
      <c r="F113" s="388"/>
      <c r="G113" s="389">
        <f t="shared" si="153"/>
        <v>36800</v>
      </c>
      <c r="H113" s="390"/>
      <c r="I113" s="391">
        <v>2031</v>
      </c>
      <c r="J113" s="388"/>
      <c r="K113" s="391">
        <v>2033</v>
      </c>
      <c r="L113" s="387"/>
      <c r="M113" s="5">
        <v>20</v>
      </c>
      <c r="N113" s="5" t="s">
        <v>1028</v>
      </c>
      <c r="O113" s="518"/>
      <c r="P113" s="519"/>
      <c r="Q113" s="5"/>
      <c r="R113" s="5"/>
      <c r="S113" s="5"/>
      <c r="T113" s="392" t="s">
        <v>1046</v>
      </c>
      <c r="U113" s="392"/>
      <c r="V113" s="392"/>
      <c r="W113" s="392"/>
      <c r="X113" s="392"/>
      <c r="Y113" s="392"/>
    </row>
    <row r="114" spans="1:25" s="6" customFormat="1">
      <c r="A114" s="174">
        <f>VLOOKUP(B114,Priskatalog!A:J,10,FALSE)</f>
        <v>45</v>
      </c>
      <c r="B114" s="146" t="s">
        <v>435</v>
      </c>
      <c r="C114" s="121">
        <v>80</v>
      </c>
      <c r="D114" s="5" t="s">
        <v>785</v>
      </c>
      <c r="E114" s="387">
        <v>350</v>
      </c>
      <c r="F114" s="388"/>
      <c r="G114" s="389">
        <f t="shared" ref="G114" si="155">C114*E114</f>
        <v>28000</v>
      </c>
      <c r="H114" s="390"/>
      <c r="I114" s="391">
        <v>2031</v>
      </c>
      <c r="J114" s="388"/>
      <c r="K114" s="391">
        <v>2033</v>
      </c>
      <c r="L114" s="387"/>
      <c r="M114" s="5">
        <v>40</v>
      </c>
      <c r="N114" s="5" t="s">
        <v>1028</v>
      </c>
      <c r="O114" s="518"/>
      <c r="P114" s="519"/>
      <c r="Q114" s="5"/>
      <c r="R114" s="5"/>
      <c r="S114" s="5"/>
      <c r="T114" s="392" t="s">
        <v>1047</v>
      </c>
      <c r="U114" s="392"/>
      <c r="V114" s="392"/>
      <c r="W114" s="392"/>
      <c r="X114" s="392"/>
      <c r="Y114" s="392"/>
    </row>
    <row r="115" spans="1:25" s="6" customFormat="1">
      <c r="A115" s="174" t="e">
        <f>VLOOKUP(B115,Priskatalog!A:J,10,FALSE)</f>
        <v>#N/A</v>
      </c>
      <c r="B115" s="146"/>
      <c r="C115" s="121"/>
      <c r="D115" s="5"/>
      <c r="E115" s="387"/>
      <c r="F115" s="388"/>
      <c r="G115" s="389">
        <f t="shared" ref="G115:G122" si="156">C115*E115</f>
        <v>0</v>
      </c>
      <c r="H115" s="390"/>
      <c r="I115" s="391"/>
      <c r="J115" s="388"/>
      <c r="K115" s="391"/>
      <c r="L115" s="387"/>
      <c r="M115" s="5"/>
      <c r="N115" s="5" t="s">
        <v>1028</v>
      </c>
      <c r="O115" s="518"/>
      <c r="P115" s="519"/>
      <c r="Q115" s="5"/>
      <c r="R115" s="5"/>
      <c r="S115" s="5"/>
      <c r="T115" s="392"/>
      <c r="U115" s="392"/>
      <c r="V115" s="392"/>
      <c r="W115" s="392"/>
      <c r="X115" s="392"/>
      <c r="Y115" s="392"/>
    </row>
    <row r="116" spans="1:25" s="6" customFormat="1">
      <c r="A116" s="173"/>
      <c r="B116" s="92" t="s">
        <v>1039</v>
      </c>
      <c r="C116" s="87"/>
      <c r="D116" s="88"/>
      <c r="E116" s="377"/>
      <c r="F116" s="378"/>
      <c r="G116" s="379"/>
      <c r="H116" s="380"/>
      <c r="I116" s="377"/>
      <c r="J116" s="378"/>
      <c r="K116" s="377"/>
      <c r="L116" s="378"/>
      <c r="M116" s="87"/>
      <c r="N116" s="101"/>
      <c r="O116" s="516"/>
      <c r="P116" s="517"/>
      <c r="Q116" s="102"/>
      <c r="R116" s="55"/>
      <c r="S116" s="55"/>
      <c r="T116" s="381"/>
      <c r="U116" s="381"/>
      <c r="V116" s="381"/>
      <c r="W116" s="381"/>
      <c r="X116" s="381"/>
      <c r="Y116" s="381"/>
    </row>
    <row r="117" spans="1:25" s="6" customFormat="1">
      <c r="A117" s="174">
        <f>VLOOKUP(B117,Priskatalog!A:J,10,FALSE)</f>
        <v>43</v>
      </c>
      <c r="B117" s="146" t="s">
        <v>422</v>
      </c>
      <c r="C117" s="121">
        <v>85</v>
      </c>
      <c r="D117" s="5" t="s">
        <v>785</v>
      </c>
      <c r="E117" s="387">
        <v>460</v>
      </c>
      <c r="F117" s="388"/>
      <c r="G117" s="389">
        <f t="shared" ref="G117:G118" si="157">C117*E117</f>
        <v>39100</v>
      </c>
      <c r="H117" s="390"/>
      <c r="I117" s="391">
        <v>2028</v>
      </c>
      <c r="J117" s="388"/>
      <c r="K117" s="391">
        <v>2030</v>
      </c>
      <c r="L117" s="387"/>
      <c r="M117" s="5">
        <v>20</v>
      </c>
      <c r="N117" s="5" t="s">
        <v>1028</v>
      </c>
      <c r="O117" s="518"/>
      <c r="P117" s="519"/>
      <c r="Q117" s="5"/>
      <c r="R117" s="5"/>
      <c r="S117" s="5"/>
      <c r="T117" s="392" t="s">
        <v>1048</v>
      </c>
      <c r="U117" s="392"/>
      <c r="V117" s="392"/>
      <c r="W117" s="392"/>
      <c r="X117" s="392"/>
      <c r="Y117" s="392"/>
    </row>
    <row r="118" spans="1:25" s="6" customFormat="1">
      <c r="A118" s="174">
        <f>VLOOKUP(B118,Priskatalog!A:J,10,FALSE)</f>
        <v>45</v>
      </c>
      <c r="B118" s="146" t="s">
        <v>435</v>
      </c>
      <c r="C118" s="121">
        <v>85</v>
      </c>
      <c r="D118" s="5" t="s">
        <v>785</v>
      </c>
      <c r="E118" s="387">
        <v>350</v>
      </c>
      <c r="F118" s="388"/>
      <c r="G118" s="389">
        <f t="shared" si="157"/>
        <v>29750</v>
      </c>
      <c r="H118" s="390"/>
      <c r="I118" s="391">
        <v>2028</v>
      </c>
      <c r="J118" s="388"/>
      <c r="K118" s="391">
        <v>2030</v>
      </c>
      <c r="L118" s="387"/>
      <c r="M118" s="5">
        <v>40</v>
      </c>
      <c r="N118" s="5" t="s">
        <v>1028</v>
      </c>
      <c r="O118" s="518"/>
      <c r="P118" s="519"/>
      <c r="Q118" s="5"/>
      <c r="R118" s="5"/>
      <c r="S118" s="5"/>
      <c r="T118" s="392" t="s">
        <v>1048</v>
      </c>
      <c r="U118" s="392"/>
      <c r="V118" s="392"/>
      <c r="W118" s="392"/>
      <c r="X118" s="392"/>
      <c r="Y118" s="392"/>
    </row>
    <row r="119" spans="1:25" s="6" customFormat="1">
      <c r="A119" s="174">
        <f>VLOOKUP(B119,Priskatalog!A:J,10,FALSE)</f>
        <v>31</v>
      </c>
      <c r="B119" s="146" t="s">
        <v>378</v>
      </c>
      <c r="C119" s="121">
        <v>20</v>
      </c>
      <c r="D119" s="5" t="s">
        <v>785</v>
      </c>
      <c r="E119" s="387">
        <v>300</v>
      </c>
      <c r="F119" s="388"/>
      <c r="G119" s="389">
        <f t="shared" si="156"/>
        <v>6000</v>
      </c>
      <c r="H119" s="390"/>
      <c r="I119" s="391">
        <v>2027</v>
      </c>
      <c r="J119" s="388"/>
      <c r="K119" s="391">
        <v>2029</v>
      </c>
      <c r="L119" s="387"/>
      <c r="M119" s="5"/>
      <c r="N119" s="5" t="s">
        <v>1028</v>
      </c>
      <c r="O119" s="518"/>
      <c r="P119" s="519"/>
      <c r="Q119" s="5"/>
      <c r="R119" s="5"/>
      <c r="S119" s="5"/>
      <c r="T119" s="392" t="s">
        <v>1049</v>
      </c>
      <c r="U119" s="392"/>
      <c r="V119" s="392"/>
      <c r="W119" s="392"/>
      <c r="X119" s="392"/>
      <c r="Y119" s="392"/>
    </row>
    <row r="120" spans="1:25" s="6" customFormat="1">
      <c r="A120" s="174">
        <f>VLOOKUP(B120,Priskatalog!A:J,10,FALSE)</f>
        <v>31</v>
      </c>
      <c r="B120" s="146" t="s">
        <v>378</v>
      </c>
      <c r="C120" s="121">
        <v>10</v>
      </c>
      <c r="D120" s="5" t="s">
        <v>785</v>
      </c>
      <c r="E120" s="387">
        <v>300</v>
      </c>
      <c r="F120" s="388"/>
      <c r="G120" s="389">
        <f t="shared" ref="G120" si="158">C120*E120</f>
        <v>3000</v>
      </c>
      <c r="H120" s="390"/>
      <c r="I120" s="391">
        <v>2027</v>
      </c>
      <c r="J120" s="388"/>
      <c r="K120" s="391">
        <v>2029</v>
      </c>
      <c r="L120" s="387"/>
      <c r="M120" s="5"/>
      <c r="N120" s="5" t="s">
        <v>1028</v>
      </c>
      <c r="O120" s="518"/>
      <c r="P120" s="519"/>
      <c r="Q120" s="5"/>
      <c r="R120" s="5"/>
      <c r="S120" s="5"/>
      <c r="T120" s="392" t="s">
        <v>1050</v>
      </c>
      <c r="U120" s="392"/>
      <c r="V120" s="392"/>
      <c r="W120" s="392"/>
      <c r="X120" s="392"/>
      <c r="Y120" s="392"/>
    </row>
    <row r="121" spans="1:25" s="6" customFormat="1">
      <c r="A121" s="174">
        <f>VLOOKUP(B121,Priskatalog!A:J,10,FALSE)</f>
        <v>43</v>
      </c>
      <c r="B121" s="146" t="s">
        <v>425</v>
      </c>
      <c r="C121" s="121">
        <v>70</v>
      </c>
      <c r="D121" s="5" t="s">
        <v>785</v>
      </c>
      <c r="E121" s="387">
        <v>150</v>
      </c>
      <c r="F121" s="388"/>
      <c r="G121" s="389">
        <f t="shared" si="156"/>
        <v>10500</v>
      </c>
      <c r="H121" s="390"/>
      <c r="I121" s="391">
        <v>2026</v>
      </c>
      <c r="J121" s="388"/>
      <c r="K121" s="391">
        <v>2028</v>
      </c>
      <c r="L121" s="387"/>
      <c r="M121" s="5">
        <v>10</v>
      </c>
      <c r="N121" s="5" t="s">
        <v>1028</v>
      </c>
      <c r="O121" s="518"/>
      <c r="P121" s="519"/>
      <c r="Q121" s="5"/>
      <c r="R121" s="5"/>
      <c r="S121" s="5"/>
      <c r="T121" s="392" t="s">
        <v>1051</v>
      </c>
      <c r="U121" s="392"/>
      <c r="V121" s="392"/>
      <c r="W121" s="392"/>
      <c r="X121" s="392"/>
      <c r="Y121" s="392"/>
    </row>
    <row r="122" spans="1:25" s="6" customFormat="1">
      <c r="A122" s="174" t="e">
        <f>VLOOKUP(B122,Priskatalog!A:J,10,FALSE)</f>
        <v>#N/A</v>
      </c>
      <c r="B122" s="146"/>
      <c r="C122" s="121"/>
      <c r="D122" s="5"/>
      <c r="E122" s="387"/>
      <c r="F122" s="388"/>
      <c r="G122" s="389">
        <f t="shared" si="156"/>
        <v>0</v>
      </c>
      <c r="H122" s="390"/>
      <c r="I122" s="391"/>
      <c r="J122" s="388"/>
      <c r="K122" s="391"/>
      <c r="L122" s="387"/>
      <c r="M122" s="5"/>
      <c r="N122" s="5" t="s">
        <v>1028</v>
      </c>
      <c r="O122" s="518"/>
      <c r="P122" s="519"/>
      <c r="Q122" s="5"/>
      <c r="R122" s="5"/>
      <c r="S122" s="5"/>
      <c r="T122" s="392"/>
      <c r="U122" s="392"/>
      <c r="V122" s="392"/>
      <c r="W122" s="392"/>
      <c r="X122" s="392"/>
      <c r="Y122" s="392"/>
    </row>
    <row r="123" spans="1:25" s="6" customFormat="1">
      <c r="A123" s="175"/>
      <c r="B123" s="124" t="s">
        <v>1030</v>
      </c>
      <c r="C123" s="145"/>
      <c r="D123" s="24"/>
      <c r="E123" s="396"/>
      <c r="F123" s="378"/>
      <c r="G123" s="379"/>
      <c r="H123" s="380"/>
      <c r="I123" s="377"/>
      <c r="J123" s="378"/>
      <c r="K123" s="377"/>
      <c r="L123" s="396"/>
      <c r="M123" s="24"/>
      <c r="N123" s="24"/>
      <c r="O123" s="516"/>
      <c r="P123" s="517"/>
      <c r="Q123" s="24"/>
      <c r="R123" s="24"/>
      <c r="S123" s="24"/>
      <c r="T123" s="381"/>
      <c r="U123" s="381"/>
      <c r="V123" s="381"/>
      <c r="W123" s="381"/>
      <c r="X123" s="381"/>
      <c r="Y123" s="381"/>
    </row>
    <row r="124" spans="1:25" s="6" customFormat="1">
      <c r="A124" s="174">
        <f>VLOOKUP(B124,Priskatalog!A:J,10,FALSE)</f>
        <v>56</v>
      </c>
      <c r="B124" s="146" t="s">
        <v>549</v>
      </c>
      <c r="C124" s="121">
        <v>2</v>
      </c>
      <c r="D124" s="5" t="s">
        <v>982</v>
      </c>
      <c r="E124" s="387">
        <v>3300</v>
      </c>
      <c r="F124" s="388"/>
      <c r="G124" s="389">
        <f t="shared" ref="G124:G130" si="159">C124*E124</f>
        <v>6600</v>
      </c>
      <c r="H124" s="390"/>
      <c r="I124" s="391">
        <v>2030</v>
      </c>
      <c r="J124" s="388"/>
      <c r="K124" s="391">
        <v>2032</v>
      </c>
      <c r="L124" s="387"/>
      <c r="M124" s="5">
        <v>40</v>
      </c>
      <c r="N124" s="5" t="s">
        <v>1028</v>
      </c>
      <c r="O124" s="518"/>
      <c r="P124" s="519"/>
      <c r="Q124" s="5"/>
      <c r="R124" s="5"/>
      <c r="S124" s="5"/>
      <c r="T124" s="392" t="s">
        <v>1052</v>
      </c>
      <c r="U124" s="392"/>
      <c r="V124" s="392"/>
      <c r="W124" s="392"/>
      <c r="X124" s="392"/>
      <c r="Y124" s="392"/>
    </row>
    <row r="125" spans="1:25" s="6" customFormat="1">
      <c r="A125" s="174">
        <f>VLOOKUP(B125,Priskatalog!A:J,10,FALSE)</f>
        <v>57</v>
      </c>
      <c r="B125" s="146" t="s">
        <v>565</v>
      </c>
      <c r="C125" s="121">
        <v>2</v>
      </c>
      <c r="D125" s="5" t="s">
        <v>982</v>
      </c>
      <c r="E125" s="387">
        <v>7000</v>
      </c>
      <c r="F125" s="388"/>
      <c r="G125" s="389">
        <f t="shared" si="159"/>
        <v>14000</v>
      </c>
      <c r="H125" s="390"/>
      <c r="I125" s="391">
        <v>2025</v>
      </c>
      <c r="J125" s="388"/>
      <c r="K125" s="391">
        <v>2027</v>
      </c>
      <c r="L125" s="387"/>
      <c r="M125" s="5">
        <v>20</v>
      </c>
      <c r="N125" s="5" t="s">
        <v>1028</v>
      </c>
      <c r="O125" s="518"/>
      <c r="P125" s="519"/>
      <c r="Q125" s="5"/>
      <c r="R125" s="5"/>
      <c r="S125" s="5"/>
      <c r="T125" s="392"/>
      <c r="U125" s="392"/>
      <c r="V125" s="392"/>
      <c r="W125" s="392"/>
      <c r="X125" s="392"/>
      <c r="Y125" s="392"/>
    </row>
    <row r="126" spans="1:25" s="6" customFormat="1">
      <c r="A126" s="174">
        <f>VLOOKUP(B126,Priskatalog!A:J,10,FALSE)</f>
        <v>56</v>
      </c>
      <c r="B126" s="146" t="s">
        <v>549</v>
      </c>
      <c r="C126" s="121">
        <v>4</v>
      </c>
      <c r="D126" s="5" t="s">
        <v>982</v>
      </c>
      <c r="E126" s="387">
        <v>3300</v>
      </c>
      <c r="F126" s="388"/>
      <c r="G126" s="389">
        <f t="shared" si="159"/>
        <v>13200</v>
      </c>
      <c r="H126" s="390"/>
      <c r="I126" s="391">
        <v>2029</v>
      </c>
      <c r="J126" s="388"/>
      <c r="K126" s="391">
        <v>2031</v>
      </c>
      <c r="L126" s="387"/>
      <c r="M126" s="5">
        <v>40</v>
      </c>
      <c r="N126" s="5" t="s">
        <v>1028</v>
      </c>
      <c r="O126" s="518"/>
      <c r="P126" s="519"/>
      <c r="Q126" s="5"/>
      <c r="R126" s="5"/>
      <c r="S126" s="5"/>
      <c r="T126" s="392" t="s">
        <v>1053</v>
      </c>
      <c r="U126" s="392"/>
      <c r="V126" s="392"/>
      <c r="W126" s="392"/>
      <c r="X126" s="392"/>
      <c r="Y126" s="392"/>
    </row>
    <row r="127" spans="1:25" s="6" customFormat="1">
      <c r="A127" s="174">
        <f>VLOOKUP(B127,Priskatalog!A:J,10,FALSE)</f>
        <v>63</v>
      </c>
      <c r="B127" s="146" t="s">
        <v>610</v>
      </c>
      <c r="C127" s="121">
        <v>15</v>
      </c>
      <c r="D127" s="5" t="s">
        <v>982</v>
      </c>
      <c r="E127" s="387">
        <v>1500</v>
      </c>
      <c r="F127" s="388"/>
      <c r="G127" s="389">
        <f t="shared" si="159"/>
        <v>22500</v>
      </c>
      <c r="H127" s="390"/>
      <c r="I127" s="391">
        <v>2029</v>
      </c>
      <c r="J127" s="388"/>
      <c r="K127" s="391">
        <v>2031</v>
      </c>
      <c r="L127" s="387"/>
      <c r="M127" s="5">
        <v>30</v>
      </c>
      <c r="N127" s="5" t="s">
        <v>1028</v>
      </c>
      <c r="O127" s="518"/>
      <c r="P127" s="519"/>
      <c r="Q127" s="5"/>
      <c r="R127" s="5"/>
      <c r="S127" s="5"/>
      <c r="T127" s="392" t="s">
        <v>1052</v>
      </c>
      <c r="U127" s="392"/>
      <c r="V127" s="392"/>
      <c r="W127" s="392"/>
      <c r="X127" s="392"/>
      <c r="Y127" s="392"/>
    </row>
    <row r="128" spans="1:25" s="6" customFormat="1">
      <c r="A128" s="174">
        <f>VLOOKUP(B128,Priskatalog!A:J,10,FALSE)</f>
        <v>63</v>
      </c>
      <c r="B128" s="146" t="s">
        <v>610</v>
      </c>
      <c r="C128" s="121">
        <v>15</v>
      </c>
      <c r="D128" s="5" t="s">
        <v>982</v>
      </c>
      <c r="E128" s="387">
        <v>1500</v>
      </c>
      <c r="F128" s="388"/>
      <c r="G128" s="389">
        <f t="shared" ref="G128" si="160">C128*E128</f>
        <v>22500</v>
      </c>
      <c r="H128" s="390"/>
      <c r="I128" s="391">
        <v>2031</v>
      </c>
      <c r="J128" s="388"/>
      <c r="K128" s="391">
        <v>2033</v>
      </c>
      <c r="L128" s="387"/>
      <c r="M128" s="5">
        <v>30</v>
      </c>
      <c r="N128" s="5" t="s">
        <v>1028</v>
      </c>
      <c r="O128" s="518"/>
      <c r="P128" s="519"/>
      <c r="Q128" s="5"/>
      <c r="R128" s="5"/>
      <c r="S128" s="5"/>
      <c r="T128" s="392" t="s">
        <v>1053</v>
      </c>
      <c r="U128" s="392"/>
      <c r="V128" s="392"/>
      <c r="W128" s="392"/>
      <c r="X128" s="392"/>
      <c r="Y128" s="392"/>
    </row>
    <row r="129" spans="1:102" s="6" customFormat="1">
      <c r="A129" s="174">
        <f>VLOOKUP(B129,Priskatalog!A:J,10,FALSE)</f>
        <v>52</v>
      </c>
      <c r="B129" s="146" t="s">
        <v>514</v>
      </c>
      <c r="C129" s="121">
        <v>1</v>
      </c>
      <c r="D129" s="5" t="s">
        <v>982</v>
      </c>
      <c r="E129" s="387">
        <v>5000</v>
      </c>
      <c r="F129" s="388"/>
      <c r="G129" s="389">
        <f t="shared" si="159"/>
        <v>5000</v>
      </c>
      <c r="H129" s="390"/>
      <c r="I129" s="391">
        <v>2027</v>
      </c>
      <c r="J129" s="388"/>
      <c r="K129" s="391">
        <v>2029</v>
      </c>
      <c r="L129" s="387"/>
      <c r="M129" s="5">
        <v>20</v>
      </c>
      <c r="N129" s="5" t="s">
        <v>1028</v>
      </c>
      <c r="O129" s="518"/>
      <c r="P129" s="519"/>
      <c r="Q129" s="5"/>
      <c r="R129" s="5"/>
      <c r="S129" s="5"/>
      <c r="T129" s="392" t="s">
        <v>1054</v>
      </c>
      <c r="U129" s="392"/>
      <c r="V129" s="392"/>
      <c r="W129" s="392"/>
      <c r="X129" s="392"/>
      <c r="Y129" s="392"/>
    </row>
    <row r="130" spans="1:102" s="6" customFormat="1">
      <c r="A130" s="174">
        <f>VLOOKUP(B130,Priskatalog!A:J,10,FALSE)</f>
        <v>52</v>
      </c>
      <c r="B130" s="146" t="s">
        <v>516</v>
      </c>
      <c r="C130" s="121">
        <v>1</v>
      </c>
      <c r="D130" s="5" t="s">
        <v>982</v>
      </c>
      <c r="E130" s="387">
        <v>6000</v>
      </c>
      <c r="F130" s="388"/>
      <c r="G130" s="389">
        <f t="shared" si="159"/>
        <v>6000</v>
      </c>
      <c r="H130" s="390"/>
      <c r="I130" s="391">
        <v>2027</v>
      </c>
      <c r="J130" s="388"/>
      <c r="K130" s="391">
        <v>2029</v>
      </c>
      <c r="L130" s="387"/>
      <c r="M130" s="5">
        <v>20</v>
      </c>
      <c r="N130" s="5" t="s">
        <v>1028</v>
      </c>
      <c r="O130" s="518"/>
      <c r="P130" s="519"/>
      <c r="Q130" s="5"/>
      <c r="R130" s="5"/>
      <c r="S130" s="5"/>
      <c r="T130" s="392" t="s">
        <v>1055</v>
      </c>
      <c r="U130" s="392"/>
      <c r="V130" s="392"/>
      <c r="W130" s="392"/>
      <c r="X130" s="392"/>
      <c r="Y130" s="392"/>
    </row>
    <row r="131" spans="1:102" s="6" customFormat="1">
      <c r="A131" s="174" t="e">
        <f>VLOOKUP(B131,Priskatalog!A:J,10,FALSE)</f>
        <v>#N/A</v>
      </c>
      <c r="B131" s="146"/>
      <c r="C131" s="121"/>
      <c r="D131" s="5"/>
      <c r="E131" s="387"/>
      <c r="F131" s="388"/>
      <c r="G131" s="389">
        <f t="shared" ref="G131:G136" si="161">C131*E131</f>
        <v>0</v>
      </c>
      <c r="H131" s="390"/>
      <c r="I131" s="391"/>
      <c r="J131" s="388"/>
      <c r="K131" s="391"/>
      <c r="L131" s="387"/>
      <c r="M131" s="5"/>
      <c r="N131" s="5" t="s">
        <v>1028</v>
      </c>
      <c r="O131" s="518"/>
      <c r="P131" s="519"/>
      <c r="Q131" s="5"/>
      <c r="R131" s="5"/>
      <c r="S131" s="5"/>
      <c r="T131" s="392"/>
      <c r="U131" s="392"/>
      <c r="V131" s="392"/>
      <c r="W131" s="392"/>
      <c r="X131" s="392"/>
      <c r="Y131" s="392"/>
    </row>
    <row r="132" spans="1:102" s="6" customFormat="1">
      <c r="A132" s="174" t="e">
        <f>VLOOKUP(B132,Priskatalog!A:J,10,FALSE)</f>
        <v>#N/A</v>
      </c>
      <c r="B132" s="146"/>
      <c r="C132" s="121"/>
      <c r="D132" s="5"/>
      <c r="E132" s="387"/>
      <c r="F132" s="388"/>
      <c r="G132" s="389">
        <f t="shared" si="161"/>
        <v>0</v>
      </c>
      <c r="H132" s="390"/>
      <c r="I132" s="391"/>
      <c r="J132" s="388"/>
      <c r="K132" s="391"/>
      <c r="L132" s="387"/>
      <c r="M132" s="5"/>
      <c r="N132" s="5" t="s">
        <v>1028</v>
      </c>
      <c r="O132" s="518"/>
      <c r="P132" s="519"/>
      <c r="Q132" s="5"/>
      <c r="R132" s="5"/>
      <c r="S132" s="5"/>
      <c r="T132" s="392"/>
      <c r="U132" s="392"/>
      <c r="V132" s="392"/>
      <c r="W132" s="392"/>
      <c r="X132" s="392"/>
      <c r="Y132" s="392"/>
    </row>
    <row r="133" spans="1:102" s="6" customFormat="1">
      <c r="A133" s="174" t="e">
        <f>VLOOKUP(B133,Priskatalog!A:J,10,FALSE)</f>
        <v>#N/A</v>
      </c>
      <c r="B133" s="146"/>
      <c r="C133" s="121"/>
      <c r="D133" s="5"/>
      <c r="E133" s="387"/>
      <c r="F133" s="388"/>
      <c r="G133" s="389">
        <f t="shared" si="161"/>
        <v>0</v>
      </c>
      <c r="H133" s="390"/>
      <c r="I133" s="391"/>
      <c r="J133" s="388"/>
      <c r="K133" s="391"/>
      <c r="L133" s="387"/>
      <c r="M133" s="5"/>
      <c r="N133" s="5" t="s">
        <v>1028</v>
      </c>
      <c r="O133" s="518"/>
      <c r="P133" s="519"/>
      <c r="Q133" s="5"/>
      <c r="R133" s="5"/>
      <c r="S133" s="5"/>
      <c r="T133" s="392"/>
      <c r="U133" s="392"/>
      <c r="V133" s="392"/>
      <c r="W133" s="392"/>
      <c r="X133" s="392"/>
      <c r="Y133" s="392"/>
    </row>
    <row r="134" spans="1:102" s="6" customFormat="1">
      <c r="A134" s="174" t="e">
        <f>VLOOKUP(B134,Priskatalog!A:J,10,FALSE)</f>
        <v>#N/A</v>
      </c>
      <c r="B134" s="146"/>
      <c r="C134" s="121"/>
      <c r="D134" s="5"/>
      <c r="E134" s="387"/>
      <c r="F134" s="388"/>
      <c r="G134" s="389">
        <f t="shared" si="161"/>
        <v>0</v>
      </c>
      <c r="H134" s="390"/>
      <c r="I134" s="391"/>
      <c r="J134" s="388"/>
      <c r="K134" s="391"/>
      <c r="L134" s="387"/>
      <c r="M134" s="5"/>
      <c r="N134" s="5" t="s">
        <v>1028</v>
      </c>
      <c r="O134" s="518"/>
      <c r="P134" s="519"/>
      <c r="Q134" s="5"/>
      <c r="R134" s="5"/>
      <c r="S134" s="5"/>
      <c r="T134" s="392"/>
      <c r="U134" s="392"/>
      <c r="V134" s="392"/>
      <c r="W134" s="392"/>
      <c r="X134" s="392"/>
      <c r="Y134" s="392"/>
    </row>
    <row r="135" spans="1:102" s="6" customFormat="1">
      <c r="A135" s="174" t="e">
        <f>VLOOKUP(B135,Priskatalog!A:J,10,FALSE)</f>
        <v>#N/A</v>
      </c>
      <c r="B135" s="146"/>
      <c r="C135" s="121"/>
      <c r="D135" s="5"/>
      <c r="E135" s="387"/>
      <c r="F135" s="388"/>
      <c r="G135" s="389">
        <f t="shared" si="161"/>
        <v>0</v>
      </c>
      <c r="H135" s="390"/>
      <c r="I135" s="391"/>
      <c r="J135" s="388"/>
      <c r="K135" s="391"/>
      <c r="L135" s="387"/>
      <c r="M135" s="5"/>
      <c r="N135" s="5" t="s">
        <v>1028</v>
      </c>
      <c r="O135" s="518"/>
      <c r="P135" s="519"/>
      <c r="Q135" s="5"/>
      <c r="R135" s="5"/>
      <c r="S135" s="5"/>
      <c r="T135" s="392"/>
      <c r="U135" s="392"/>
      <c r="V135" s="392"/>
      <c r="W135" s="392"/>
      <c r="X135" s="392"/>
      <c r="Y135" s="392"/>
    </row>
    <row r="136" spans="1:102" s="6" customFormat="1">
      <c r="A136" s="174" t="e">
        <f>VLOOKUP(B136,Priskatalog!A:J,10,FALSE)</f>
        <v>#N/A</v>
      </c>
      <c r="B136" s="146"/>
      <c r="C136" s="121"/>
      <c r="D136" s="5"/>
      <c r="E136" s="387"/>
      <c r="F136" s="388"/>
      <c r="G136" s="389">
        <f t="shared" si="161"/>
        <v>0</v>
      </c>
      <c r="H136" s="390"/>
      <c r="I136" s="391"/>
      <c r="J136" s="388"/>
      <c r="K136" s="391"/>
      <c r="L136" s="387"/>
      <c r="M136" s="5"/>
      <c r="N136" s="5" t="s">
        <v>1028</v>
      </c>
      <c r="O136" s="518"/>
      <c r="P136" s="519"/>
      <c r="Q136" s="5"/>
      <c r="R136" s="5"/>
      <c r="S136" s="5"/>
      <c r="T136" s="392"/>
      <c r="U136" s="392"/>
      <c r="V136" s="392"/>
      <c r="W136" s="392"/>
      <c r="X136" s="392"/>
      <c r="Y136" s="392"/>
    </row>
    <row r="137" spans="1:102" s="6" customFormat="1">
      <c r="A137" s="174" t="e">
        <f>VLOOKUP(B137,Priskatalog!A:J,10,FALSE)</f>
        <v>#N/A</v>
      </c>
      <c r="B137" s="146"/>
      <c r="C137" s="121"/>
      <c r="D137" s="5"/>
      <c r="E137" s="387"/>
      <c r="F137" s="388"/>
      <c r="G137" s="389">
        <f t="shared" ref="G137:G153" si="162">C137*E137</f>
        <v>0</v>
      </c>
      <c r="H137" s="390"/>
      <c r="I137" s="391"/>
      <c r="J137" s="388"/>
      <c r="K137" s="391"/>
      <c r="L137" s="387"/>
      <c r="M137" s="5"/>
      <c r="N137" s="5" t="s">
        <v>1028</v>
      </c>
      <c r="O137" s="518"/>
      <c r="P137" s="519"/>
      <c r="Q137" s="5"/>
      <c r="R137" s="5"/>
      <c r="S137" s="5"/>
      <c r="T137" s="392"/>
      <c r="U137" s="392"/>
      <c r="V137" s="392"/>
      <c r="W137" s="392"/>
      <c r="X137" s="392"/>
      <c r="Y137" s="392"/>
    </row>
    <row r="138" spans="1:102" s="6" customFormat="1">
      <c r="A138" s="174" t="e">
        <f>VLOOKUP(B138,Priskatalog!A:J,10,FALSE)</f>
        <v>#N/A</v>
      </c>
      <c r="B138" s="146"/>
      <c r="C138" s="121"/>
      <c r="D138" s="5"/>
      <c r="E138" s="387"/>
      <c r="F138" s="388"/>
      <c r="G138" s="389">
        <f t="shared" si="162"/>
        <v>0</v>
      </c>
      <c r="H138" s="390"/>
      <c r="I138" s="391"/>
      <c r="J138" s="388"/>
      <c r="K138" s="391"/>
      <c r="L138" s="387"/>
      <c r="M138" s="5"/>
      <c r="N138" s="5" t="s">
        <v>1028</v>
      </c>
      <c r="O138" s="518"/>
      <c r="P138" s="519"/>
      <c r="Q138" s="5"/>
      <c r="R138" s="5"/>
      <c r="S138" s="5"/>
      <c r="T138" s="392"/>
      <c r="U138" s="392"/>
      <c r="V138" s="392"/>
      <c r="W138" s="392"/>
      <c r="X138" s="392"/>
      <c r="Y138" s="392"/>
    </row>
    <row r="139" spans="1:102" s="6" customFormat="1">
      <c r="A139" s="174" t="e">
        <f>VLOOKUP(B139,Priskatalog!A:J,10,FALSE)</f>
        <v>#N/A</v>
      </c>
      <c r="B139" s="146"/>
      <c r="C139" s="95"/>
      <c r="D139" s="5"/>
      <c r="E139" s="387"/>
      <c r="F139" s="388"/>
      <c r="G139" s="389">
        <f t="shared" si="162"/>
        <v>0</v>
      </c>
      <c r="H139" s="390"/>
      <c r="I139" s="391"/>
      <c r="J139" s="388"/>
      <c r="K139" s="391"/>
      <c r="L139" s="387"/>
      <c r="M139" s="5"/>
      <c r="N139" s="5" t="s">
        <v>1028</v>
      </c>
      <c r="O139" s="518"/>
      <c r="P139" s="519"/>
      <c r="Q139" s="5"/>
      <c r="R139" s="5"/>
      <c r="S139" s="5"/>
      <c r="T139" s="392"/>
      <c r="U139" s="392"/>
      <c r="V139" s="392"/>
      <c r="W139" s="392"/>
      <c r="X139" s="392"/>
      <c r="Y139" s="392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</row>
    <row r="140" spans="1:102" s="6" customFormat="1">
      <c r="A140" s="175"/>
      <c r="B140" s="125" t="s">
        <v>1031</v>
      </c>
      <c r="C140" s="145"/>
      <c r="D140" s="24"/>
      <c r="E140" s="396"/>
      <c r="F140" s="378"/>
      <c r="G140" s="379"/>
      <c r="H140" s="380"/>
      <c r="I140" s="377"/>
      <c r="J140" s="378"/>
      <c r="K140" s="377"/>
      <c r="L140" s="396"/>
      <c r="M140" s="24"/>
      <c r="N140" s="24"/>
      <c r="O140" s="516"/>
      <c r="P140" s="517"/>
      <c r="Q140" s="24"/>
      <c r="R140" s="24"/>
      <c r="S140" s="24"/>
      <c r="T140" s="381"/>
      <c r="U140" s="381"/>
      <c r="V140" s="381"/>
      <c r="W140" s="381"/>
      <c r="X140" s="381"/>
      <c r="Y140" s="381"/>
    </row>
    <row r="141" spans="1:102" s="6" customFormat="1">
      <c r="A141" s="174" t="e">
        <f>VLOOKUP(B141,Priskatalog!A:J,10,FALSE)</f>
        <v>#N/A</v>
      </c>
      <c r="B141" s="146"/>
      <c r="C141" s="121"/>
      <c r="D141" s="5"/>
      <c r="E141" s="387"/>
      <c r="F141" s="388"/>
      <c r="G141" s="389">
        <f t="shared" ref="G141:G146" si="163">C141*E141</f>
        <v>0</v>
      </c>
      <c r="H141" s="390"/>
      <c r="I141" s="391"/>
      <c r="J141" s="388"/>
      <c r="K141" s="391"/>
      <c r="L141" s="387"/>
      <c r="M141" s="5"/>
      <c r="N141" s="5" t="s">
        <v>1028</v>
      </c>
      <c r="O141" s="518"/>
      <c r="P141" s="519"/>
      <c r="Q141" s="5"/>
      <c r="R141" s="5"/>
      <c r="S141" s="5"/>
      <c r="T141" s="392"/>
      <c r="U141" s="392"/>
      <c r="V141" s="392"/>
      <c r="W141" s="392"/>
      <c r="X141" s="392"/>
      <c r="Y141" s="392"/>
    </row>
    <row r="142" spans="1:102" s="6" customFormat="1">
      <c r="A142" s="174" t="e">
        <f>VLOOKUP(B142,Priskatalog!A:J,10,FALSE)</f>
        <v>#N/A</v>
      </c>
      <c r="B142" s="146"/>
      <c r="C142" s="121"/>
      <c r="D142" s="5"/>
      <c r="E142" s="387"/>
      <c r="F142" s="388"/>
      <c r="G142" s="389">
        <f t="shared" si="163"/>
        <v>0</v>
      </c>
      <c r="H142" s="390"/>
      <c r="I142" s="391"/>
      <c r="J142" s="388"/>
      <c r="K142" s="391"/>
      <c r="L142" s="387"/>
      <c r="M142" s="5"/>
      <c r="N142" s="5" t="s">
        <v>1028</v>
      </c>
      <c r="O142" s="518"/>
      <c r="P142" s="519"/>
      <c r="Q142" s="5"/>
      <c r="R142" s="5"/>
      <c r="S142" s="5"/>
      <c r="T142" s="392"/>
      <c r="U142" s="392"/>
      <c r="V142" s="392"/>
      <c r="W142" s="392"/>
      <c r="X142" s="392"/>
      <c r="Y142" s="392"/>
    </row>
    <row r="143" spans="1:102" s="6" customFormat="1">
      <c r="A143" s="174" t="e">
        <f>VLOOKUP(B143,Priskatalog!A:J,10,FALSE)</f>
        <v>#N/A</v>
      </c>
      <c r="B143" s="146"/>
      <c r="C143" s="121"/>
      <c r="D143" s="5"/>
      <c r="E143" s="387"/>
      <c r="F143" s="388"/>
      <c r="G143" s="389">
        <f t="shared" si="163"/>
        <v>0</v>
      </c>
      <c r="H143" s="390"/>
      <c r="I143" s="391"/>
      <c r="J143" s="388"/>
      <c r="K143" s="391"/>
      <c r="L143" s="387"/>
      <c r="M143" s="5"/>
      <c r="N143" s="5" t="s">
        <v>1028</v>
      </c>
      <c r="O143" s="518"/>
      <c r="P143" s="519"/>
      <c r="Q143" s="5"/>
      <c r="R143" s="5"/>
      <c r="S143" s="5"/>
      <c r="T143" s="392"/>
      <c r="U143" s="392"/>
      <c r="V143" s="392"/>
      <c r="W143" s="392"/>
      <c r="X143" s="392"/>
      <c r="Y143" s="392"/>
    </row>
    <row r="144" spans="1:102" s="6" customFormat="1">
      <c r="A144" s="174" t="e">
        <f>VLOOKUP(B144,Priskatalog!A:J,10,FALSE)</f>
        <v>#N/A</v>
      </c>
      <c r="B144" s="146"/>
      <c r="C144" s="121"/>
      <c r="D144" s="5"/>
      <c r="E144" s="387"/>
      <c r="F144" s="388"/>
      <c r="G144" s="389">
        <f t="shared" si="163"/>
        <v>0</v>
      </c>
      <c r="H144" s="390"/>
      <c r="I144" s="391"/>
      <c r="J144" s="388"/>
      <c r="K144" s="391"/>
      <c r="L144" s="387"/>
      <c r="M144" s="5"/>
      <c r="N144" s="5" t="s">
        <v>1028</v>
      </c>
      <c r="O144" s="518"/>
      <c r="P144" s="519"/>
      <c r="Q144" s="5"/>
      <c r="R144" s="5"/>
      <c r="S144" s="5"/>
      <c r="T144" s="392"/>
      <c r="U144" s="392"/>
      <c r="V144" s="392"/>
      <c r="W144" s="392"/>
      <c r="X144" s="392"/>
      <c r="Y144" s="392"/>
    </row>
    <row r="145" spans="1:102" s="6" customFormat="1">
      <c r="A145" s="174" t="e">
        <f>VLOOKUP(B145,Priskatalog!A:J,10,FALSE)</f>
        <v>#N/A</v>
      </c>
      <c r="B145" s="146"/>
      <c r="C145" s="121"/>
      <c r="D145" s="5"/>
      <c r="E145" s="387"/>
      <c r="F145" s="388"/>
      <c r="G145" s="389">
        <f t="shared" si="163"/>
        <v>0</v>
      </c>
      <c r="H145" s="390"/>
      <c r="I145" s="391"/>
      <c r="J145" s="388"/>
      <c r="K145" s="391"/>
      <c r="L145" s="387"/>
      <c r="M145" s="5"/>
      <c r="N145" s="5" t="s">
        <v>1028</v>
      </c>
      <c r="O145" s="518"/>
      <c r="P145" s="519"/>
      <c r="Q145" s="5"/>
      <c r="R145" s="5"/>
      <c r="S145" s="5"/>
      <c r="T145" s="392"/>
      <c r="U145" s="392"/>
      <c r="V145" s="392"/>
      <c r="W145" s="392"/>
      <c r="X145" s="392"/>
      <c r="Y145" s="392"/>
    </row>
    <row r="146" spans="1:102" s="6" customFormat="1">
      <c r="A146" s="174" t="e">
        <f>VLOOKUP(B146,Priskatalog!A:J,10,FALSE)</f>
        <v>#N/A</v>
      </c>
      <c r="B146" s="146"/>
      <c r="C146" s="121"/>
      <c r="D146" s="5"/>
      <c r="E146" s="387"/>
      <c r="F146" s="388"/>
      <c r="G146" s="389">
        <f t="shared" si="163"/>
        <v>0</v>
      </c>
      <c r="H146" s="390"/>
      <c r="I146" s="391"/>
      <c r="J146" s="388"/>
      <c r="K146" s="391"/>
      <c r="L146" s="387"/>
      <c r="M146" s="5"/>
      <c r="N146" s="5" t="s">
        <v>1028</v>
      </c>
      <c r="O146" s="518"/>
      <c r="P146" s="519"/>
      <c r="Q146" s="5"/>
      <c r="R146" s="5"/>
      <c r="S146" s="5"/>
      <c r="T146" s="392"/>
      <c r="U146" s="392"/>
      <c r="V146" s="392"/>
      <c r="W146" s="392"/>
      <c r="X146" s="392"/>
      <c r="Y146" s="392"/>
    </row>
    <row r="147" spans="1:102" s="6" customFormat="1">
      <c r="A147" s="174" t="e">
        <f>VLOOKUP(B147,Priskatalog!A:J,10,FALSE)</f>
        <v>#N/A</v>
      </c>
      <c r="B147" s="146"/>
      <c r="C147" s="121"/>
      <c r="D147" s="5"/>
      <c r="E147" s="387"/>
      <c r="F147" s="388"/>
      <c r="G147" s="389">
        <f t="shared" si="162"/>
        <v>0</v>
      </c>
      <c r="H147" s="390"/>
      <c r="I147" s="391"/>
      <c r="J147" s="388"/>
      <c r="K147" s="391"/>
      <c r="L147" s="387"/>
      <c r="M147" s="5"/>
      <c r="N147" s="5" t="s">
        <v>1028</v>
      </c>
      <c r="O147" s="518"/>
      <c r="P147" s="519"/>
      <c r="Q147" s="5"/>
      <c r="R147" s="5"/>
      <c r="S147" s="5"/>
      <c r="T147" s="392"/>
      <c r="U147" s="392"/>
      <c r="V147" s="392"/>
      <c r="W147" s="392"/>
      <c r="X147" s="392"/>
      <c r="Y147" s="392"/>
    </row>
    <row r="148" spans="1:102" s="6" customFormat="1">
      <c r="A148" s="174" t="e">
        <f>VLOOKUP(B148,Priskatalog!A:J,10,FALSE)</f>
        <v>#N/A</v>
      </c>
      <c r="B148" s="146"/>
      <c r="C148" s="121"/>
      <c r="D148" s="5"/>
      <c r="E148" s="387"/>
      <c r="F148" s="388"/>
      <c r="G148" s="389">
        <f t="shared" si="162"/>
        <v>0</v>
      </c>
      <c r="H148" s="390"/>
      <c r="I148" s="391"/>
      <c r="J148" s="388"/>
      <c r="K148" s="391"/>
      <c r="L148" s="387"/>
      <c r="M148" s="5"/>
      <c r="N148" s="5" t="s">
        <v>1028</v>
      </c>
      <c r="O148" s="518"/>
      <c r="P148" s="519"/>
      <c r="Q148" s="5"/>
      <c r="R148" s="5"/>
      <c r="S148" s="5"/>
      <c r="T148" s="392"/>
      <c r="U148" s="392"/>
      <c r="V148" s="392"/>
      <c r="W148" s="392"/>
      <c r="X148" s="392"/>
      <c r="Y148" s="392"/>
    </row>
    <row r="149" spans="1:102" s="6" customFormat="1">
      <c r="A149" s="174" t="e">
        <f>VLOOKUP(B149,Priskatalog!A:J,10,FALSE)</f>
        <v>#N/A</v>
      </c>
      <c r="B149" s="146"/>
      <c r="C149" s="121"/>
      <c r="D149" s="5"/>
      <c r="E149" s="387"/>
      <c r="F149" s="388"/>
      <c r="G149" s="389">
        <f t="shared" si="162"/>
        <v>0</v>
      </c>
      <c r="H149" s="390"/>
      <c r="I149" s="391"/>
      <c r="J149" s="388"/>
      <c r="K149" s="391"/>
      <c r="L149" s="387"/>
      <c r="M149" s="5"/>
      <c r="N149" s="5" t="s">
        <v>1028</v>
      </c>
      <c r="O149" s="518"/>
      <c r="P149" s="519"/>
      <c r="Q149" s="5"/>
      <c r="R149" s="5"/>
      <c r="S149" s="5"/>
      <c r="T149" s="392"/>
      <c r="U149" s="392"/>
      <c r="V149" s="392"/>
      <c r="W149" s="392"/>
      <c r="X149" s="392"/>
      <c r="Y149" s="392"/>
    </row>
    <row r="150" spans="1:102">
      <c r="A150" s="175"/>
      <c r="B150" s="144" t="s">
        <v>1032</v>
      </c>
      <c r="C150" s="145"/>
      <c r="D150" s="24"/>
      <c r="E150" s="396"/>
      <c r="F150" s="378"/>
      <c r="G150" s="379"/>
      <c r="H150" s="380"/>
      <c r="I150" s="377"/>
      <c r="J150" s="378"/>
      <c r="K150" s="377"/>
      <c r="L150" s="396"/>
      <c r="M150" s="24"/>
      <c r="N150" s="24"/>
      <c r="O150" s="516"/>
      <c r="P150" s="517"/>
      <c r="Q150" s="24"/>
      <c r="R150" s="24"/>
      <c r="S150" s="24"/>
      <c r="T150" s="381"/>
      <c r="U150" s="381"/>
      <c r="V150" s="381"/>
      <c r="W150" s="381"/>
      <c r="X150" s="381"/>
      <c r="Y150" s="381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</row>
    <row r="151" spans="1:102">
      <c r="A151" s="174" t="e">
        <f>VLOOKUP(B151,Priskatalog!A:J,10,FALSE)</f>
        <v>#N/A</v>
      </c>
      <c r="B151" s="146"/>
      <c r="C151" s="121"/>
      <c r="D151" s="5"/>
      <c r="E151" s="387"/>
      <c r="F151" s="388"/>
      <c r="G151" s="389">
        <f t="shared" si="162"/>
        <v>0</v>
      </c>
      <c r="H151" s="390"/>
      <c r="I151" s="391"/>
      <c r="J151" s="388"/>
      <c r="K151" s="391"/>
      <c r="L151" s="387"/>
      <c r="M151" s="5"/>
      <c r="N151" s="5" t="s">
        <v>1028</v>
      </c>
      <c r="O151" s="518"/>
      <c r="P151" s="519"/>
      <c r="Q151" s="5"/>
      <c r="R151" s="5"/>
      <c r="S151" s="5"/>
      <c r="T151" s="392"/>
      <c r="U151" s="392"/>
      <c r="V151" s="392"/>
      <c r="W151" s="392"/>
      <c r="X151" s="392"/>
      <c r="Y151" s="392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</row>
    <row r="152" spans="1:102">
      <c r="A152" s="174" t="e">
        <f>VLOOKUP(B152,Priskatalog!A:J,10,FALSE)</f>
        <v>#N/A</v>
      </c>
      <c r="B152" s="146"/>
      <c r="C152" s="121"/>
      <c r="D152" s="5"/>
      <c r="E152" s="387"/>
      <c r="F152" s="388"/>
      <c r="G152" s="389">
        <f t="shared" si="162"/>
        <v>0</v>
      </c>
      <c r="H152" s="390"/>
      <c r="I152" s="391"/>
      <c r="J152" s="388"/>
      <c r="K152" s="391"/>
      <c r="L152" s="387"/>
      <c r="M152" s="5"/>
      <c r="N152" s="5" t="s">
        <v>1028</v>
      </c>
      <c r="O152" s="518"/>
      <c r="P152" s="519"/>
      <c r="Q152" s="5"/>
      <c r="R152" s="5"/>
      <c r="S152" s="5"/>
      <c r="T152" s="392"/>
      <c r="U152" s="392"/>
      <c r="V152" s="392"/>
      <c r="W152" s="392"/>
      <c r="X152" s="392"/>
      <c r="Y152" s="392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</row>
    <row r="153" spans="1:102">
      <c r="A153" s="174" t="e">
        <f>VLOOKUP(B153,Priskatalog!A:J,10,FALSE)</f>
        <v>#N/A</v>
      </c>
      <c r="B153" s="146"/>
      <c r="C153" s="121"/>
      <c r="D153" s="5"/>
      <c r="E153" s="387"/>
      <c r="F153" s="388"/>
      <c r="G153" s="389">
        <f t="shared" si="162"/>
        <v>0</v>
      </c>
      <c r="H153" s="390"/>
      <c r="I153" s="391"/>
      <c r="J153" s="388"/>
      <c r="K153" s="391"/>
      <c r="L153" s="387"/>
      <c r="M153" s="5"/>
      <c r="N153" s="5" t="s">
        <v>1028</v>
      </c>
      <c r="O153" s="518"/>
      <c r="P153" s="519"/>
      <c r="Q153" s="5"/>
      <c r="R153" s="5"/>
      <c r="S153" s="5"/>
      <c r="T153" s="392"/>
      <c r="U153" s="392"/>
      <c r="V153" s="392"/>
      <c r="W153" s="392"/>
      <c r="X153" s="392"/>
      <c r="Y153" s="392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</row>
  </sheetData>
  <mergeCells count="457">
    <mergeCell ref="E151:F151"/>
    <mergeCell ref="G151:H151"/>
    <mergeCell ref="I151:J151"/>
    <mergeCell ref="K151:L151"/>
    <mergeCell ref="O151:P151"/>
    <mergeCell ref="T151:Y151"/>
    <mergeCell ref="E150:F150"/>
    <mergeCell ref="G150:H150"/>
    <mergeCell ref="I150:J150"/>
    <mergeCell ref="K150:L150"/>
    <mergeCell ref="T152:Y152"/>
    <mergeCell ref="E153:F153"/>
    <mergeCell ref="G153:H153"/>
    <mergeCell ref="I153:J153"/>
    <mergeCell ref="K153:L153"/>
    <mergeCell ref="O153:P153"/>
    <mergeCell ref="T153:Y153"/>
    <mergeCell ref="E152:F152"/>
    <mergeCell ref="G152:H152"/>
    <mergeCell ref="I152:J152"/>
    <mergeCell ref="K152:L152"/>
    <mergeCell ref="O152:P152"/>
    <mergeCell ref="T143:Y143"/>
    <mergeCell ref="O150:P150"/>
    <mergeCell ref="T148:Y148"/>
    <mergeCell ref="E149:F149"/>
    <mergeCell ref="G149:H149"/>
    <mergeCell ref="I149:J149"/>
    <mergeCell ref="K149:L149"/>
    <mergeCell ref="O149:P149"/>
    <mergeCell ref="T149:Y149"/>
    <mergeCell ref="E148:F148"/>
    <mergeCell ref="G148:H148"/>
    <mergeCell ref="I148:J148"/>
    <mergeCell ref="K148:L148"/>
    <mergeCell ref="O148:P148"/>
    <mergeCell ref="E146:F146"/>
    <mergeCell ref="G146:H146"/>
    <mergeCell ref="I146:J146"/>
    <mergeCell ref="K146:L146"/>
    <mergeCell ref="O146:P146"/>
    <mergeCell ref="T150:Y150"/>
    <mergeCell ref="O138:P138"/>
    <mergeCell ref="T140:Y140"/>
    <mergeCell ref="E147:F147"/>
    <mergeCell ref="G147:H147"/>
    <mergeCell ref="I147:J147"/>
    <mergeCell ref="K147:L147"/>
    <mergeCell ref="O147:P147"/>
    <mergeCell ref="T147:Y147"/>
    <mergeCell ref="E140:F140"/>
    <mergeCell ref="G140:H140"/>
    <mergeCell ref="I140:J140"/>
    <mergeCell ref="K140:L140"/>
    <mergeCell ref="O140:P140"/>
    <mergeCell ref="E142:F142"/>
    <mergeCell ref="G142:H142"/>
    <mergeCell ref="I142:J142"/>
    <mergeCell ref="K142:L142"/>
    <mergeCell ref="O142:P142"/>
    <mergeCell ref="T142:Y142"/>
    <mergeCell ref="E143:F143"/>
    <mergeCell ref="G143:H143"/>
    <mergeCell ref="I143:J143"/>
    <mergeCell ref="K143:L143"/>
    <mergeCell ref="O143:P143"/>
    <mergeCell ref="T123:Y123"/>
    <mergeCell ref="E137:F137"/>
    <mergeCell ref="G137:H137"/>
    <mergeCell ref="I137:J137"/>
    <mergeCell ref="K137:L137"/>
    <mergeCell ref="O137:P137"/>
    <mergeCell ref="T137:Y137"/>
    <mergeCell ref="E123:F123"/>
    <mergeCell ref="G123:H123"/>
    <mergeCell ref="I123:J123"/>
    <mergeCell ref="K123:L123"/>
    <mergeCell ref="O123:P123"/>
    <mergeCell ref="E131:F131"/>
    <mergeCell ref="G131:H131"/>
    <mergeCell ref="I131:J131"/>
    <mergeCell ref="K131:L131"/>
    <mergeCell ref="O131:P131"/>
    <mergeCell ref="T131:Y131"/>
    <mergeCell ref="E132:F132"/>
    <mergeCell ref="G132:H132"/>
    <mergeCell ref="I132:J132"/>
    <mergeCell ref="K132:L132"/>
    <mergeCell ref="O132:P132"/>
    <mergeCell ref="T132:Y132"/>
    <mergeCell ref="E106:F106"/>
    <mergeCell ref="G106:H106"/>
    <mergeCell ref="I106:J106"/>
    <mergeCell ref="K106:L106"/>
    <mergeCell ref="O106:P106"/>
    <mergeCell ref="T106:Y106"/>
    <mergeCell ref="I108:J108"/>
    <mergeCell ref="K108:L108"/>
    <mergeCell ref="O108:P108"/>
    <mergeCell ref="G108:H108"/>
    <mergeCell ref="T108:Y108"/>
    <mergeCell ref="E107:F107"/>
    <mergeCell ref="G107:H107"/>
    <mergeCell ref="I107:J107"/>
    <mergeCell ref="K107:L107"/>
    <mergeCell ref="O107:P107"/>
    <mergeCell ref="T107:Y107"/>
    <mergeCell ref="E108:F108"/>
    <mergeCell ref="I105:J105"/>
    <mergeCell ref="K105:L105"/>
    <mergeCell ref="O105:P105"/>
    <mergeCell ref="T105:Y105"/>
    <mergeCell ref="E80:F80"/>
    <mergeCell ref="G80:H80"/>
    <mergeCell ref="I80:J80"/>
    <mergeCell ref="K80:L80"/>
    <mergeCell ref="O80:P80"/>
    <mergeCell ref="E88:F88"/>
    <mergeCell ref="G88:H88"/>
    <mergeCell ref="I88:J88"/>
    <mergeCell ref="K88:L88"/>
    <mergeCell ref="O88:P88"/>
    <mergeCell ref="T88:Y88"/>
    <mergeCell ref="E89:F89"/>
    <mergeCell ref="G89:H89"/>
    <mergeCell ref="I89:J89"/>
    <mergeCell ref="K89:L89"/>
    <mergeCell ref="O89:P89"/>
    <mergeCell ref="T89:Y89"/>
    <mergeCell ref="E90:F90"/>
    <mergeCell ref="G90:H90"/>
    <mergeCell ref="I90:J90"/>
    <mergeCell ref="E78:F78"/>
    <mergeCell ref="G78:H78"/>
    <mergeCell ref="I78:J78"/>
    <mergeCell ref="K78:L78"/>
    <mergeCell ref="M78:N78"/>
    <mergeCell ref="O78:P78"/>
    <mergeCell ref="T78:Y78"/>
    <mergeCell ref="E79:F79"/>
    <mergeCell ref="G79:H79"/>
    <mergeCell ref="I79:J79"/>
    <mergeCell ref="K79:L79"/>
    <mergeCell ref="O79:P79"/>
    <mergeCell ref="T79:Y79"/>
    <mergeCell ref="T80:Y80"/>
    <mergeCell ref="E105:F105"/>
    <mergeCell ref="G105:H105"/>
    <mergeCell ref="K90:L90"/>
    <mergeCell ref="O90:P90"/>
    <mergeCell ref="T90:Y90"/>
    <mergeCell ref="E91:F91"/>
    <mergeCell ref="G91:H91"/>
    <mergeCell ref="I91:J91"/>
    <mergeCell ref="K91:L91"/>
    <mergeCell ref="O91:P91"/>
    <mergeCell ref="T91:Y91"/>
    <mergeCell ref="E102:F102"/>
    <mergeCell ref="G102:H102"/>
    <mergeCell ref="I102:J102"/>
    <mergeCell ref="K102:L102"/>
    <mergeCell ref="O102:P102"/>
    <mergeCell ref="T102:Y102"/>
    <mergeCell ref="E103:F103"/>
    <mergeCell ref="G103:H103"/>
    <mergeCell ref="I103:J103"/>
    <mergeCell ref="K103:L103"/>
    <mergeCell ref="O103:P103"/>
    <mergeCell ref="T103:Y103"/>
    <mergeCell ref="E104:F104"/>
    <mergeCell ref="G104:H104"/>
    <mergeCell ref="I104:J104"/>
    <mergeCell ref="K104:L104"/>
    <mergeCell ref="O104:P104"/>
    <mergeCell ref="T104:Y104"/>
    <mergeCell ref="E81:F81"/>
    <mergeCell ref="G81:H81"/>
    <mergeCell ref="I81:J81"/>
    <mergeCell ref="K81:L81"/>
    <mergeCell ref="O81:P81"/>
    <mergeCell ref="T81:Y81"/>
    <mergeCell ref="E82:F82"/>
    <mergeCell ref="G82:H82"/>
    <mergeCell ref="I82:J82"/>
    <mergeCell ref="K82:L82"/>
    <mergeCell ref="O82:P82"/>
    <mergeCell ref="T82:Y82"/>
    <mergeCell ref="E83:F83"/>
    <mergeCell ref="G83:H83"/>
    <mergeCell ref="I83:J83"/>
    <mergeCell ref="K83:L83"/>
    <mergeCell ref="O83:P83"/>
    <mergeCell ref="T83:Y83"/>
    <mergeCell ref="E84:F84"/>
    <mergeCell ref="G84:H84"/>
    <mergeCell ref="I84:J84"/>
    <mergeCell ref="K84:L84"/>
    <mergeCell ref="O84:P84"/>
    <mergeCell ref="T84:Y84"/>
    <mergeCell ref="E85:F85"/>
    <mergeCell ref="G85:H85"/>
    <mergeCell ref="I85:J85"/>
    <mergeCell ref="K85:L85"/>
    <mergeCell ref="O85:P85"/>
    <mergeCell ref="T85:Y85"/>
    <mergeCell ref="E86:F86"/>
    <mergeCell ref="G86:H86"/>
    <mergeCell ref="I86:J86"/>
    <mergeCell ref="K86:L86"/>
    <mergeCell ref="O86:P86"/>
    <mergeCell ref="T86:Y86"/>
    <mergeCell ref="E87:F87"/>
    <mergeCell ref="G87:H87"/>
    <mergeCell ref="I87:J87"/>
    <mergeCell ref="K87:L87"/>
    <mergeCell ref="O87:P87"/>
    <mergeCell ref="T87:Y87"/>
    <mergeCell ref="E115:F115"/>
    <mergeCell ref="G115:H115"/>
    <mergeCell ref="I115:J115"/>
    <mergeCell ref="K115:L115"/>
    <mergeCell ref="O115:P115"/>
    <mergeCell ref="T115:Y115"/>
    <mergeCell ref="E116:F116"/>
    <mergeCell ref="G116:H116"/>
    <mergeCell ref="I116:J116"/>
    <mergeCell ref="K116:L116"/>
    <mergeCell ref="O116:P116"/>
    <mergeCell ref="T116:Y116"/>
    <mergeCell ref="E117:F117"/>
    <mergeCell ref="G117:H117"/>
    <mergeCell ref="I117:J117"/>
    <mergeCell ref="K117:L117"/>
    <mergeCell ref="O117:P117"/>
    <mergeCell ref="T117:Y117"/>
    <mergeCell ref="E118:F118"/>
    <mergeCell ref="G118:H118"/>
    <mergeCell ref="I118:J118"/>
    <mergeCell ref="K118:L118"/>
    <mergeCell ref="O118:P118"/>
    <mergeCell ref="T118:Y118"/>
    <mergeCell ref="E119:F119"/>
    <mergeCell ref="G119:H119"/>
    <mergeCell ref="I119:J119"/>
    <mergeCell ref="K119:L119"/>
    <mergeCell ref="O119:P119"/>
    <mergeCell ref="T119:Y119"/>
    <mergeCell ref="E120:F120"/>
    <mergeCell ref="G120:H120"/>
    <mergeCell ref="I120:J120"/>
    <mergeCell ref="K120:L120"/>
    <mergeCell ref="O120:P120"/>
    <mergeCell ref="T120:Y120"/>
    <mergeCell ref="E121:F121"/>
    <mergeCell ref="G121:H121"/>
    <mergeCell ref="I121:J121"/>
    <mergeCell ref="K121:L121"/>
    <mergeCell ref="O121:P121"/>
    <mergeCell ref="T121:Y121"/>
    <mergeCell ref="E122:F122"/>
    <mergeCell ref="G122:H122"/>
    <mergeCell ref="I122:J122"/>
    <mergeCell ref="K122:L122"/>
    <mergeCell ref="O122:P122"/>
    <mergeCell ref="T122:Y122"/>
    <mergeCell ref="E109:F109"/>
    <mergeCell ref="G109:H109"/>
    <mergeCell ref="I109:J109"/>
    <mergeCell ref="K109:L109"/>
    <mergeCell ref="O109:P109"/>
    <mergeCell ref="T109:Y109"/>
    <mergeCell ref="E110:F110"/>
    <mergeCell ref="G110:H110"/>
    <mergeCell ref="I110:J110"/>
    <mergeCell ref="K110:L110"/>
    <mergeCell ref="O110:P110"/>
    <mergeCell ref="T110:Y110"/>
    <mergeCell ref="E111:F111"/>
    <mergeCell ref="G111:H111"/>
    <mergeCell ref="I111:J111"/>
    <mergeCell ref="K111:L111"/>
    <mergeCell ref="O111:P111"/>
    <mergeCell ref="T111:Y111"/>
    <mergeCell ref="E112:F112"/>
    <mergeCell ref="G112:H112"/>
    <mergeCell ref="I112:J112"/>
    <mergeCell ref="K112:L112"/>
    <mergeCell ref="O112:P112"/>
    <mergeCell ref="T112:Y112"/>
    <mergeCell ref="E113:F113"/>
    <mergeCell ref="G113:H113"/>
    <mergeCell ref="I113:J113"/>
    <mergeCell ref="K113:L113"/>
    <mergeCell ref="O113:P113"/>
    <mergeCell ref="T113:Y113"/>
    <mergeCell ref="E114:F114"/>
    <mergeCell ref="G114:H114"/>
    <mergeCell ref="I114:J114"/>
    <mergeCell ref="K114:L114"/>
    <mergeCell ref="O114:P114"/>
    <mergeCell ref="T114:Y114"/>
    <mergeCell ref="E92:F92"/>
    <mergeCell ref="G92:H92"/>
    <mergeCell ref="I92:J92"/>
    <mergeCell ref="K92:L92"/>
    <mergeCell ref="O92:P92"/>
    <mergeCell ref="T92:Y92"/>
    <mergeCell ref="E93:F93"/>
    <mergeCell ref="G93:H93"/>
    <mergeCell ref="I93:J93"/>
    <mergeCell ref="K93:L93"/>
    <mergeCell ref="O93:P93"/>
    <mergeCell ref="T93:Y93"/>
    <mergeCell ref="E94:F94"/>
    <mergeCell ref="G94:H94"/>
    <mergeCell ref="I94:J94"/>
    <mergeCell ref="K94:L94"/>
    <mergeCell ref="O94:P94"/>
    <mergeCell ref="T94:Y94"/>
    <mergeCell ref="E95:F95"/>
    <mergeCell ref="G95:H95"/>
    <mergeCell ref="I95:J95"/>
    <mergeCell ref="K95:L95"/>
    <mergeCell ref="O95:P95"/>
    <mergeCell ref="T95:Y95"/>
    <mergeCell ref="E96:F96"/>
    <mergeCell ref="G96:H96"/>
    <mergeCell ref="I96:J96"/>
    <mergeCell ref="K96:L96"/>
    <mergeCell ref="O96:P96"/>
    <mergeCell ref="T96:Y96"/>
    <mergeCell ref="E97:F97"/>
    <mergeCell ref="G97:H97"/>
    <mergeCell ref="I97:J97"/>
    <mergeCell ref="K97:L97"/>
    <mergeCell ref="O97:P97"/>
    <mergeCell ref="T97:Y97"/>
    <mergeCell ref="E98:F98"/>
    <mergeCell ref="G98:H98"/>
    <mergeCell ref="I98:J98"/>
    <mergeCell ref="K98:L98"/>
    <mergeCell ref="O98:P98"/>
    <mergeCell ref="T98:Y98"/>
    <mergeCell ref="E99:F99"/>
    <mergeCell ref="G99:H99"/>
    <mergeCell ref="I99:J99"/>
    <mergeCell ref="K99:L99"/>
    <mergeCell ref="O99:P99"/>
    <mergeCell ref="T99:Y99"/>
    <mergeCell ref="E100:F100"/>
    <mergeCell ref="G100:H100"/>
    <mergeCell ref="I100:J100"/>
    <mergeCell ref="K100:L100"/>
    <mergeCell ref="O100:P100"/>
    <mergeCell ref="T100:Y100"/>
    <mergeCell ref="E101:F101"/>
    <mergeCell ref="G101:H101"/>
    <mergeCell ref="I101:J101"/>
    <mergeCell ref="K101:L101"/>
    <mergeCell ref="O101:P101"/>
    <mergeCell ref="T101:Y101"/>
    <mergeCell ref="E133:F133"/>
    <mergeCell ref="G133:H133"/>
    <mergeCell ref="I133:J133"/>
    <mergeCell ref="K133:L133"/>
    <mergeCell ref="O133:P133"/>
    <mergeCell ref="T133:Y133"/>
    <mergeCell ref="E127:F127"/>
    <mergeCell ref="G127:H127"/>
    <mergeCell ref="I127:J127"/>
    <mergeCell ref="K127:L127"/>
    <mergeCell ref="O127:P127"/>
    <mergeCell ref="T127:Y127"/>
    <mergeCell ref="E128:F128"/>
    <mergeCell ref="G128:H128"/>
    <mergeCell ref="I128:J128"/>
    <mergeCell ref="K128:L128"/>
    <mergeCell ref="O128:P128"/>
    <mergeCell ref="T128:Y128"/>
    <mergeCell ref="E129:F129"/>
    <mergeCell ref="G129:H129"/>
    <mergeCell ref="I129:J129"/>
    <mergeCell ref="K129:L129"/>
    <mergeCell ref="O129:P129"/>
    <mergeCell ref="T129:Y129"/>
    <mergeCell ref="E134:F134"/>
    <mergeCell ref="G134:H134"/>
    <mergeCell ref="I134:J134"/>
    <mergeCell ref="K134:L134"/>
    <mergeCell ref="O134:P134"/>
    <mergeCell ref="T134:Y134"/>
    <mergeCell ref="E124:F124"/>
    <mergeCell ref="G124:H124"/>
    <mergeCell ref="I124:J124"/>
    <mergeCell ref="K124:L124"/>
    <mergeCell ref="O124:P124"/>
    <mergeCell ref="T124:Y124"/>
    <mergeCell ref="E125:F125"/>
    <mergeCell ref="G125:H125"/>
    <mergeCell ref="I125:J125"/>
    <mergeCell ref="K125:L125"/>
    <mergeCell ref="O125:P125"/>
    <mergeCell ref="T125:Y125"/>
    <mergeCell ref="E126:F126"/>
    <mergeCell ref="G126:H126"/>
    <mergeCell ref="I126:J126"/>
    <mergeCell ref="K126:L126"/>
    <mergeCell ref="O126:P126"/>
    <mergeCell ref="T126:Y126"/>
    <mergeCell ref="E130:F130"/>
    <mergeCell ref="G130:H130"/>
    <mergeCell ref="I130:J130"/>
    <mergeCell ref="K130:L130"/>
    <mergeCell ref="O130:P130"/>
    <mergeCell ref="T130:Y130"/>
    <mergeCell ref="E141:F141"/>
    <mergeCell ref="G141:H141"/>
    <mergeCell ref="I141:J141"/>
    <mergeCell ref="K141:L141"/>
    <mergeCell ref="O141:P141"/>
    <mergeCell ref="T141:Y141"/>
    <mergeCell ref="E135:F135"/>
    <mergeCell ref="G135:H135"/>
    <mergeCell ref="I135:J135"/>
    <mergeCell ref="K135:L135"/>
    <mergeCell ref="O135:P135"/>
    <mergeCell ref="T135:Y135"/>
    <mergeCell ref="E136:F136"/>
    <mergeCell ref="G136:H136"/>
    <mergeCell ref="I136:J136"/>
    <mergeCell ref="K136:L136"/>
    <mergeCell ref="O136:P136"/>
    <mergeCell ref="T136:Y136"/>
    <mergeCell ref="T138:Y138"/>
    <mergeCell ref="E139:F139"/>
    <mergeCell ref="G139:H139"/>
    <mergeCell ref="I139:J139"/>
    <mergeCell ref="K139:L139"/>
    <mergeCell ref="O139:P139"/>
    <mergeCell ref="T146:Y146"/>
    <mergeCell ref="E144:F144"/>
    <mergeCell ref="G144:H144"/>
    <mergeCell ref="I144:J144"/>
    <mergeCell ref="K144:L144"/>
    <mergeCell ref="O144:P144"/>
    <mergeCell ref="T144:Y144"/>
    <mergeCell ref="E145:F145"/>
    <mergeCell ref="G145:H145"/>
    <mergeCell ref="I145:J145"/>
    <mergeCell ref="K145:L145"/>
    <mergeCell ref="O145:P145"/>
    <mergeCell ref="T145:Y145"/>
    <mergeCell ref="T139:Y139"/>
    <mergeCell ref="E138:F138"/>
    <mergeCell ref="G138:H138"/>
    <mergeCell ref="I138:J138"/>
    <mergeCell ref="K138:L138"/>
  </mergeCells>
  <hyperlinks>
    <hyperlink ref="B1" location="'_Planlagt_drift'!A1" display="Tilbage til årsoversigt" xr:uid="{128C4650-96D8-4C44-8CD8-944B91FC2C00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4D8FB1-6F0B-413E-9794-09D1453B593F}">
          <x14:formula1>
            <xm:f>Priskatalog!$A$2:$A$167</xm:f>
          </x14:formula1>
          <xm:sqref>B86:B94 B151:B153 B141:B149 B96:B105 B81:B84 A3:A75 B111:B115 B117:B122 B124:B139 B3:B74 B107:B109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8E07-A80A-43BE-85A4-92309AA71D65}">
  <dimension ref="A1:Y61"/>
  <sheetViews>
    <sheetView showGridLines="0" workbookViewId="0">
      <selection activeCell="Z1" sqref="Z1:XFD61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25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25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25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25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25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25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25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25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</mergeCells>
  <hyperlinks>
    <hyperlink ref="B1" location="'_Planlagt_drift'!A1" display="Tilbage til årsoversigt" xr:uid="{EEEDB265-5AAD-4437-8450-9DC0BC30657D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2A1B7A-B7D6-4FA0-8A70-19037A3C2F9C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23A7-55B6-4B8A-B1EB-B33D421D0B18}">
  <dimension ref="A1:CX61"/>
  <sheetViews>
    <sheetView showGridLines="0" workbookViewId="0">
      <selection activeCell="Z1" sqref="Z1:XFD61"/>
    </sheetView>
  </sheetViews>
  <sheetFormatPr defaultColWidth="8.85546875" defaultRowHeight="15"/>
  <cols>
    <col min="1" max="1" width="14.4257812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85546875" style="1"/>
  </cols>
  <sheetData>
    <row r="1" spans="1:25" ht="15.7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102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102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102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102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102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102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102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102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102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102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102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102" ht="15.75" customHeight="1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102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</row>
    <row r="30" spans="1:102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</row>
    <row r="31" spans="1:102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102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 spans="1:102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102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102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102" s="352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</row>
    <row r="38" spans="1:102" s="22" customFormat="1">
      <c r="A38" s="174" t="e">
        <f>VLOOKUP(B38,Priskatalog!A:J,10,FALSE)</f>
        <v>#N/A</v>
      </c>
      <c r="B38" s="15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</row>
    <row r="39" spans="1:102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102" s="22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</row>
    <row r="41" spans="1:102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102" s="22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spans="1:102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</row>
    <row r="44" spans="1:102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102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102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102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102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102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</row>
    <row r="51" spans="1:102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102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102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353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</row>
    <row r="55" spans="1:102" s="22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</row>
    <row r="56" spans="1:102" s="354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</row>
    <row r="57" spans="1:102" s="352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</row>
    <row r="58" spans="1:102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102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spans="1:102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I42:J42"/>
    <mergeCell ref="K42:L42"/>
    <mergeCell ref="O42:P42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2:Y32"/>
    <mergeCell ref="E33:F33"/>
    <mergeCell ref="G33:H33"/>
    <mergeCell ref="I33:J33"/>
    <mergeCell ref="K33:L33"/>
    <mergeCell ref="O33:P33"/>
    <mergeCell ref="T33:Y33"/>
    <mergeCell ref="G32:H32"/>
    <mergeCell ref="I32:J32"/>
    <mergeCell ref="K32:L32"/>
    <mergeCell ref="M32:N32"/>
    <mergeCell ref="O32:P32"/>
    <mergeCell ref="E32:F32"/>
  </mergeCells>
  <hyperlinks>
    <hyperlink ref="B1" location="'_Planlagt_drift'!A1" display="Tilbage til årsoversigt" xr:uid="{BF6AE36B-B9D3-4706-ADEF-E9CC17690A3A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BF3CFE-756E-4911-8EFF-410F95512B20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B2DA-03C6-4093-9354-F0A5529A6907}">
  <dimension ref="A1:Y61"/>
  <sheetViews>
    <sheetView showGridLines="0" workbookViewId="0">
      <selection activeCell="Z1" sqref="Z1:XFD61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25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25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25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25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25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25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25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25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</mergeCells>
  <hyperlinks>
    <hyperlink ref="B1" location="'_Planlagt_drift'!A1" display="Tilbage til årsoversigt" xr:uid="{CCC936AE-41B6-4F4F-B9E6-05E2AED4B2DF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9A2CC8-4AE5-4E9E-8DEC-5095D5B13A8F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8A4B-ED9D-4734-A8A6-FD230A00FF7D}">
  <dimension ref="A1:Y61"/>
  <sheetViews>
    <sheetView showGridLines="0" topLeftCell="A27" workbookViewId="0">
      <selection activeCell="Z1" sqref="Z1:XFD61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25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25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25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25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25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25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25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25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</mergeCells>
  <hyperlinks>
    <hyperlink ref="B1" location="'_Planlagt_drift'!A1" display="Tilbage til årsoversigt" xr:uid="{DEF2DFAD-3318-4AD8-9608-F76646A5A627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B970C9-BFB0-42B2-BE16-299A9A8C992C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041F-034B-4E9D-945A-1B65D1982475}">
  <dimension ref="A1:CX61"/>
  <sheetViews>
    <sheetView showGridLines="0" topLeftCell="A25" workbookViewId="0">
      <selection activeCell="U67" sqref="U67"/>
    </sheetView>
  </sheetViews>
  <sheetFormatPr defaultColWidth="8.85546875" defaultRowHeight="15"/>
  <cols>
    <col min="1" max="1" width="14.4257812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25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25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25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25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25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25" ht="15.75" customHeight="1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25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25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102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102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</row>
    <row r="35" spans="1:102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</row>
    <row r="36" spans="1:102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</row>
    <row r="37" spans="1:102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</row>
    <row r="38" spans="1:102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</row>
    <row r="39" spans="1:102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</row>
    <row r="40" spans="1:102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</row>
    <row r="41" spans="1:102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</row>
    <row r="42" spans="1:102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spans="1:102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</row>
    <row r="44" spans="1:102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</row>
    <row r="45" spans="1:102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102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102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102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102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102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102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102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102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102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102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r="59" spans="1:102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spans="1:102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G51:H51"/>
    <mergeCell ref="I51:J51"/>
    <mergeCell ref="K51:L51"/>
    <mergeCell ref="O51:P51"/>
    <mergeCell ref="T51:Y51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E50:F50"/>
    <mergeCell ref="G50:H50"/>
    <mergeCell ref="I50:J50"/>
    <mergeCell ref="K50:L50"/>
    <mergeCell ref="O50:P50"/>
    <mergeCell ref="T50:Y50"/>
    <mergeCell ref="E51:F51"/>
    <mergeCell ref="E47:F47"/>
    <mergeCell ref="G47:H47"/>
    <mergeCell ref="I47:J47"/>
    <mergeCell ref="K47:L47"/>
    <mergeCell ref="O47:P47"/>
    <mergeCell ref="T47:Y47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40:Y40"/>
    <mergeCell ref="E37:F37"/>
    <mergeCell ref="G37:H37"/>
    <mergeCell ref="I37:J37"/>
    <mergeCell ref="K37:L37"/>
    <mergeCell ref="O37:P37"/>
    <mergeCell ref="T37:Y37"/>
    <mergeCell ref="O33:P33"/>
    <mergeCell ref="T33:Y33"/>
    <mergeCell ref="E34:F34"/>
    <mergeCell ref="G34:H34"/>
    <mergeCell ref="I34:J34"/>
    <mergeCell ref="K34:L34"/>
    <mergeCell ref="O34:P34"/>
    <mergeCell ref="T34:Y34"/>
    <mergeCell ref="E35:F35"/>
    <mergeCell ref="G35:H35"/>
    <mergeCell ref="I35:J35"/>
    <mergeCell ref="K35:L35"/>
    <mergeCell ref="O35:P35"/>
    <mergeCell ref="T35:Y35"/>
    <mergeCell ref="E36:F36"/>
    <mergeCell ref="G36:H36"/>
    <mergeCell ref="I36:J36"/>
    <mergeCell ref="K36:L36"/>
    <mergeCell ref="O36:P36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T36:Y36"/>
    <mergeCell ref="K41:L41"/>
    <mergeCell ref="O41:P41"/>
    <mergeCell ref="E45:F45"/>
    <mergeCell ref="G45:H45"/>
    <mergeCell ref="I45:J45"/>
    <mergeCell ref="K45:L45"/>
    <mergeCell ref="O45:P45"/>
    <mergeCell ref="T45:Y45"/>
    <mergeCell ref="E46:F46"/>
    <mergeCell ref="G46:H46"/>
    <mergeCell ref="I46:J46"/>
    <mergeCell ref="K46:L46"/>
    <mergeCell ref="O46:P4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T46:Y46"/>
  </mergeCells>
  <hyperlinks>
    <hyperlink ref="B1" location="'_Planlagt_drift'!A1" display="Tilbage til årsoversigt" xr:uid="{70A2E6D5-6FAE-4E96-BE1B-629140D1FE01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C0C6D9-028F-47DC-8C2F-93CB00D666D2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28D3-1D8C-4E9F-88DC-339EC1BD3139}">
  <dimension ref="A1:Y61"/>
  <sheetViews>
    <sheetView showGridLines="0" workbookViewId="0">
      <selection activeCell="H67" sqref="H67"/>
    </sheetView>
  </sheetViews>
  <sheetFormatPr defaultColWidth="8.85546875" defaultRowHeight="15"/>
  <cols>
    <col min="1" max="1" width="14.42578125" style="355" customWidth="1"/>
    <col min="2" max="2" width="43.85546875" style="47" customWidth="1"/>
    <col min="3" max="3" width="13.28515625" style="47" customWidth="1"/>
    <col min="4" max="4" width="10.140625" style="47" customWidth="1"/>
    <col min="5" max="5" width="11.28515625" style="47" customWidth="1"/>
    <col min="6" max="6" width="13.7109375" style="47" bestFit="1" customWidth="1"/>
    <col min="7" max="7" width="12.42578125" style="47" bestFit="1" customWidth="1"/>
    <col min="8" max="8" width="8.85546875" style="47" bestFit="1" customWidth="1"/>
    <col min="9" max="9" width="13.7109375" style="47" bestFit="1" customWidth="1"/>
    <col min="10" max="10" width="8.85546875" style="47" bestFit="1" customWidth="1"/>
    <col min="11" max="11" width="10.85546875" style="47" bestFit="1" customWidth="1"/>
    <col min="12" max="12" width="13.7109375" style="47" bestFit="1" customWidth="1"/>
    <col min="13" max="13" width="8.85546875" style="47" bestFit="1" customWidth="1"/>
    <col min="14" max="14" width="10.7109375" style="47" customWidth="1"/>
    <col min="15" max="15" width="10.85546875" style="47" bestFit="1" customWidth="1"/>
    <col min="16" max="18" width="8.85546875" style="47" bestFit="1" customWidth="1"/>
    <col min="19" max="19" width="10.85546875" style="47" bestFit="1" customWidth="1"/>
    <col min="20" max="20" width="8.85546875" style="47" bestFit="1" customWidth="1"/>
    <col min="21" max="21" width="8.7109375" style="47" customWidth="1"/>
    <col min="22" max="22" width="9.140625" style="47" bestFit="1" customWidth="1"/>
    <col min="23" max="23" width="10.85546875" style="47" bestFit="1" customWidth="1"/>
    <col min="24" max="24" width="9.140625" style="47" bestFit="1" customWidth="1"/>
    <col min="25" max="25" width="12.42578125" style="47" bestFit="1" customWidth="1"/>
    <col min="26" max="16384" width="8.85546875" style="47"/>
  </cols>
  <sheetData>
    <row r="1" spans="1:25" ht="15.75" thickBot="1">
      <c r="A1" s="285"/>
      <c r="B1" s="126" t="s">
        <v>1014</v>
      </c>
      <c r="C1" s="286">
        <v>2024</v>
      </c>
      <c r="D1" s="286">
        <v>2025</v>
      </c>
      <c r="E1" s="286">
        <v>2026</v>
      </c>
      <c r="F1" s="286">
        <v>2027</v>
      </c>
      <c r="G1" s="286">
        <v>2028</v>
      </c>
      <c r="H1" s="286">
        <v>2029</v>
      </c>
      <c r="I1" s="286">
        <v>2030</v>
      </c>
      <c r="J1" s="286">
        <v>2031</v>
      </c>
      <c r="K1" s="286">
        <v>2032</v>
      </c>
      <c r="L1" s="286">
        <v>2033</v>
      </c>
      <c r="M1" s="286">
        <v>2034</v>
      </c>
      <c r="N1" s="286">
        <v>2035</v>
      </c>
      <c r="O1" s="286">
        <v>2036</v>
      </c>
      <c r="P1" s="286">
        <v>2037</v>
      </c>
      <c r="Q1" s="286">
        <v>2038</v>
      </c>
      <c r="R1" s="286">
        <v>2039</v>
      </c>
      <c r="S1" s="286">
        <v>2040</v>
      </c>
      <c r="T1" s="286">
        <v>2041</v>
      </c>
      <c r="U1" s="286">
        <v>2042</v>
      </c>
      <c r="V1" s="286">
        <v>2043</v>
      </c>
      <c r="W1" s="286">
        <v>2044</v>
      </c>
      <c r="X1" s="286">
        <v>2045</v>
      </c>
      <c r="Y1" s="287" t="s">
        <v>6</v>
      </c>
    </row>
    <row r="2" spans="1:25">
      <c r="A2" s="288" t="s">
        <v>1015</v>
      </c>
      <c r="B2" s="289" t="s">
        <v>1016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1"/>
    </row>
    <row r="3" spans="1:25">
      <c r="A3" s="237" t="e">
        <f t="shared" ref="A3:B9" si="0">A35</f>
        <v>#N/A</v>
      </c>
      <c r="B3" s="230">
        <f t="shared" si="0"/>
        <v>0</v>
      </c>
      <c r="C3" s="143">
        <f>IF(C$1&gt;=$I35,IF($M35=0,0,(IF(MOD(($I35-C$1),$M35)=0,$G35,0))),0)</f>
        <v>0</v>
      </c>
      <c r="D3" s="143">
        <f t="shared" ref="D3:X3" si="1">IF(D$1&gt;=$I35,IF($M35=0,0,(IF(MOD(($I35-D$1),$M35)=0,$G35,0))),0)</f>
        <v>0</v>
      </c>
      <c r="E3" s="143">
        <f t="shared" si="1"/>
        <v>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0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0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0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0</v>
      </c>
      <c r="Y3" s="239">
        <f t="shared" ref="Y3:Y9" si="2">SUM(C3:X3)</f>
        <v>0</v>
      </c>
    </row>
    <row r="4" spans="1:25">
      <c r="A4" s="237" t="e">
        <f t="shared" si="0"/>
        <v>#N/A</v>
      </c>
      <c r="B4" s="230">
        <f t="shared" si="0"/>
        <v>0</v>
      </c>
      <c r="C4" s="143">
        <f t="shared" ref="C4:X9" si="3">IF(C$1&gt;=$I36,IF($M36=0,0,(IF(MOD(($I36-C$1),$M36)=0,$G36,0))),0)</f>
        <v>0</v>
      </c>
      <c r="D4" s="143">
        <f t="shared" si="3"/>
        <v>0</v>
      </c>
      <c r="E4" s="143">
        <f t="shared" si="3"/>
        <v>0</v>
      </c>
      <c r="F4" s="143">
        <f t="shared" si="3"/>
        <v>0</v>
      </c>
      <c r="G4" s="143">
        <f t="shared" si="3"/>
        <v>0</v>
      </c>
      <c r="H4" s="143">
        <f t="shared" si="3"/>
        <v>0</v>
      </c>
      <c r="I4" s="143">
        <f t="shared" si="3"/>
        <v>0</v>
      </c>
      <c r="J4" s="143">
        <f t="shared" si="3"/>
        <v>0</v>
      </c>
      <c r="K4" s="143">
        <f t="shared" si="3"/>
        <v>0</v>
      </c>
      <c r="L4" s="143">
        <f t="shared" si="3"/>
        <v>0</v>
      </c>
      <c r="M4" s="143">
        <f t="shared" si="3"/>
        <v>0</v>
      </c>
      <c r="N4" s="143">
        <f t="shared" si="3"/>
        <v>0</v>
      </c>
      <c r="O4" s="143">
        <f t="shared" si="3"/>
        <v>0</v>
      </c>
      <c r="P4" s="143">
        <f t="shared" si="3"/>
        <v>0</v>
      </c>
      <c r="Q4" s="143">
        <f t="shared" si="3"/>
        <v>0</v>
      </c>
      <c r="R4" s="143">
        <f t="shared" si="3"/>
        <v>0</v>
      </c>
      <c r="S4" s="143">
        <f t="shared" si="3"/>
        <v>0</v>
      </c>
      <c r="T4" s="143">
        <f t="shared" si="3"/>
        <v>0</v>
      </c>
      <c r="U4" s="143">
        <f t="shared" si="3"/>
        <v>0</v>
      </c>
      <c r="V4" s="143">
        <f t="shared" si="3"/>
        <v>0</v>
      </c>
      <c r="W4" s="143">
        <f t="shared" si="3"/>
        <v>0</v>
      </c>
      <c r="X4" s="143">
        <f t="shared" si="3"/>
        <v>0</v>
      </c>
      <c r="Y4" s="239">
        <f t="shared" si="2"/>
        <v>0</v>
      </c>
    </row>
    <row r="5" spans="1:25">
      <c r="A5" s="237" t="e">
        <f t="shared" si="0"/>
        <v>#N/A</v>
      </c>
      <c r="B5" s="230">
        <f t="shared" si="0"/>
        <v>0</v>
      </c>
      <c r="C5" s="143">
        <f t="shared" si="3"/>
        <v>0</v>
      </c>
      <c r="D5" s="143">
        <f t="shared" si="3"/>
        <v>0</v>
      </c>
      <c r="E5" s="143">
        <f t="shared" si="3"/>
        <v>0</v>
      </c>
      <c r="F5" s="143">
        <f t="shared" si="3"/>
        <v>0</v>
      </c>
      <c r="G5" s="143">
        <f t="shared" si="3"/>
        <v>0</v>
      </c>
      <c r="H5" s="143">
        <f t="shared" si="3"/>
        <v>0</v>
      </c>
      <c r="I5" s="143">
        <f t="shared" si="3"/>
        <v>0</v>
      </c>
      <c r="J5" s="143">
        <f t="shared" si="3"/>
        <v>0</v>
      </c>
      <c r="K5" s="143">
        <f t="shared" si="3"/>
        <v>0</v>
      </c>
      <c r="L5" s="143">
        <f t="shared" si="3"/>
        <v>0</v>
      </c>
      <c r="M5" s="143">
        <f t="shared" si="3"/>
        <v>0</v>
      </c>
      <c r="N5" s="143">
        <f t="shared" si="3"/>
        <v>0</v>
      </c>
      <c r="O5" s="143">
        <f t="shared" si="3"/>
        <v>0</v>
      </c>
      <c r="P5" s="143">
        <f t="shared" si="3"/>
        <v>0</v>
      </c>
      <c r="Q5" s="143">
        <f t="shared" si="3"/>
        <v>0</v>
      </c>
      <c r="R5" s="143">
        <f t="shared" si="3"/>
        <v>0</v>
      </c>
      <c r="S5" s="143">
        <f t="shared" si="3"/>
        <v>0</v>
      </c>
      <c r="T5" s="143">
        <f t="shared" si="3"/>
        <v>0</v>
      </c>
      <c r="U5" s="143">
        <f t="shared" si="3"/>
        <v>0</v>
      </c>
      <c r="V5" s="143">
        <f t="shared" si="3"/>
        <v>0</v>
      </c>
      <c r="W5" s="143">
        <f t="shared" si="3"/>
        <v>0</v>
      </c>
      <c r="X5" s="143">
        <f t="shared" si="3"/>
        <v>0</v>
      </c>
      <c r="Y5" s="239">
        <f t="shared" si="2"/>
        <v>0</v>
      </c>
    </row>
    <row r="6" spans="1:25">
      <c r="A6" s="237" t="e">
        <f t="shared" si="0"/>
        <v>#N/A</v>
      </c>
      <c r="B6" s="230">
        <f t="shared" si="0"/>
        <v>0</v>
      </c>
      <c r="C6" s="143">
        <f t="shared" si="3"/>
        <v>0</v>
      </c>
      <c r="D6" s="143">
        <f t="shared" si="3"/>
        <v>0</v>
      </c>
      <c r="E6" s="143">
        <f t="shared" si="3"/>
        <v>0</v>
      </c>
      <c r="F6" s="143">
        <f t="shared" si="3"/>
        <v>0</v>
      </c>
      <c r="G6" s="143">
        <f t="shared" si="3"/>
        <v>0</v>
      </c>
      <c r="H6" s="143">
        <f t="shared" si="3"/>
        <v>0</v>
      </c>
      <c r="I6" s="143">
        <f t="shared" si="3"/>
        <v>0</v>
      </c>
      <c r="J6" s="143">
        <f t="shared" si="3"/>
        <v>0</v>
      </c>
      <c r="K6" s="143">
        <f t="shared" si="3"/>
        <v>0</v>
      </c>
      <c r="L6" s="143">
        <f t="shared" si="3"/>
        <v>0</v>
      </c>
      <c r="M6" s="143">
        <f t="shared" si="3"/>
        <v>0</v>
      </c>
      <c r="N6" s="143">
        <f t="shared" si="3"/>
        <v>0</v>
      </c>
      <c r="O6" s="143">
        <f t="shared" si="3"/>
        <v>0</v>
      </c>
      <c r="P6" s="143">
        <f t="shared" si="3"/>
        <v>0</v>
      </c>
      <c r="Q6" s="143">
        <f t="shared" si="3"/>
        <v>0</v>
      </c>
      <c r="R6" s="143">
        <f t="shared" si="3"/>
        <v>0</v>
      </c>
      <c r="S6" s="143">
        <f t="shared" si="3"/>
        <v>0</v>
      </c>
      <c r="T6" s="143">
        <f t="shared" si="3"/>
        <v>0</v>
      </c>
      <c r="U6" s="143">
        <f t="shared" si="3"/>
        <v>0</v>
      </c>
      <c r="V6" s="143">
        <f t="shared" si="3"/>
        <v>0</v>
      </c>
      <c r="W6" s="143">
        <f t="shared" si="3"/>
        <v>0</v>
      </c>
      <c r="X6" s="143">
        <f t="shared" si="3"/>
        <v>0</v>
      </c>
      <c r="Y6" s="239">
        <f t="shared" si="2"/>
        <v>0</v>
      </c>
    </row>
    <row r="7" spans="1:25">
      <c r="A7" s="237" t="e">
        <f t="shared" si="0"/>
        <v>#N/A</v>
      </c>
      <c r="B7" s="230">
        <f t="shared" si="0"/>
        <v>0</v>
      </c>
      <c r="C7" s="143">
        <f t="shared" si="3"/>
        <v>0</v>
      </c>
      <c r="D7" s="143">
        <f t="shared" si="3"/>
        <v>0</v>
      </c>
      <c r="E7" s="143">
        <f t="shared" si="3"/>
        <v>0</v>
      </c>
      <c r="F7" s="143">
        <f t="shared" si="3"/>
        <v>0</v>
      </c>
      <c r="G7" s="143">
        <f t="shared" si="3"/>
        <v>0</v>
      </c>
      <c r="H7" s="143">
        <f t="shared" si="3"/>
        <v>0</v>
      </c>
      <c r="I7" s="143">
        <f t="shared" si="3"/>
        <v>0</v>
      </c>
      <c r="J7" s="143">
        <f t="shared" si="3"/>
        <v>0</v>
      </c>
      <c r="K7" s="143">
        <f t="shared" si="3"/>
        <v>0</v>
      </c>
      <c r="L7" s="143">
        <f t="shared" si="3"/>
        <v>0</v>
      </c>
      <c r="M7" s="143">
        <f t="shared" si="3"/>
        <v>0</v>
      </c>
      <c r="N7" s="143">
        <f t="shared" si="3"/>
        <v>0</v>
      </c>
      <c r="O7" s="143">
        <f t="shared" si="3"/>
        <v>0</v>
      </c>
      <c r="P7" s="143">
        <f t="shared" si="3"/>
        <v>0</v>
      </c>
      <c r="Q7" s="143">
        <f t="shared" si="3"/>
        <v>0</v>
      </c>
      <c r="R7" s="143">
        <f t="shared" si="3"/>
        <v>0</v>
      </c>
      <c r="S7" s="143">
        <f t="shared" si="3"/>
        <v>0</v>
      </c>
      <c r="T7" s="143">
        <f t="shared" si="3"/>
        <v>0</v>
      </c>
      <c r="U7" s="143">
        <f t="shared" si="3"/>
        <v>0</v>
      </c>
      <c r="V7" s="143">
        <f t="shared" si="3"/>
        <v>0</v>
      </c>
      <c r="W7" s="143">
        <f t="shared" si="3"/>
        <v>0</v>
      </c>
      <c r="X7" s="143">
        <f t="shared" si="3"/>
        <v>0</v>
      </c>
      <c r="Y7" s="239">
        <f t="shared" si="2"/>
        <v>0</v>
      </c>
    </row>
    <row r="8" spans="1:25">
      <c r="A8" s="237" t="e">
        <f t="shared" si="0"/>
        <v>#N/A</v>
      </c>
      <c r="B8" s="230">
        <f t="shared" si="0"/>
        <v>0</v>
      </c>
      <c r="C8" s="143">
        <f t="shared" si="3"/>
        <v>0</v>
      </c>
      <c r="D8" s="143">
        <f t="shared" si="3"/>
        <v>0</v>
      </c>
      <c r="E8" s="143">
        <f t="shared" si="3"/>
        <v>0</v>
      </c>
      <c r="F8" s="143">
        <f t="shared" si="3"/>
        <v>0</v>
      </c>
      <c r="G8" s="143">
        <f t="shared" si="3"/>
        <v>0</v>
      </c>
      <c r="H8" s="143">
        <f t="shared" si="3"/>
        <v>0</v>
      </c>
      <c r="I8" s="143">
        <f t="shared" si="3"/>
        <v>0</v>
      </c>
      <c r="J8" s="143">
        <f t="shared" si="3"/>
        <v>0</v>
      </c>
      <c r="K8" s="143">
        <f t="shared" si="3"/>
        <v>0</v>
      </c>
      <c r="L8" s="143">
        <f t="shared" si="3"/>
        <v>0</v>
      </c>
      <c r="M8" s="143">
        <f t="shared" si="3"/>
        <v>0</v>
      </c>
      <c r="N8" s="143">
        <f t="shared" si="3"/>
        <v>0</v>
      </c>
      <c r="O8" s="143">
        <f t="shared" si="3"/>
        <v>0</v>
      </c>
      <c r="P8" s="143">
        <f t="shared" si="3"/>
        <v>0</v>
      </c>
      <c r="Q8" s="143">
        <f t="shared" si="3"/>
        <v>0</v>
      </c>
      <c r="R8" s="143">
        <f t="shared" si="3"/>
        <v>0</v>
      </c>
      <c r="S8" s="143">
        <f t="shared" si="3"/>
        <v>0</v>
      </c>
      <c r="T8" s="143">
        <f t="shared" si="3"/>
        <v>0</v>
      </c>
      <c r="U8" s="143">
        <f t="shared" si="3"/>
        <v>0</v>
      </c>
      <c r="V8" s="143">
        <f t="shared" si="3"/>
        <v>0</v>
      </c>
      <c r="W8" s="143">
        <f t="shared" si="3"/>
        <v>0</v>
      </c>
      <c r="X8" s="143">
        <f t="shared" si="3"/>
        <v>0</v>
      </c>
      <c r="Y8" s="239">
        <f t="shared" si="2"/>
        <v>0</v>
      </c>
    </row>
    <row r="9" spans="1:25">
      <c r="A9" s="237" t="e">
        <f t="shared" si="0"/>
        <v>#N/A</v>
      </c>
      <c r="B9" s="230">
        <f t="shared" si="0"/>
        <v>0</v>
      </c>
      <c r="C9" s="143">
        <f t="shared" si="3"/>
        <v>0</v>
      </c>
      <c r="D9" s="143">
        <f t="shared" si="3"/>
        <v>0</v>
      </c>
      <c r="E9" s="143">
        <f t="shared" si="3"/>
        <v>0</v>
      </c>
      <c r="F9" s="143">
        <f t="shared" si="3"/>
        <v>0</v>
      </c>
      <c r="G9" s="143">
        <f t="shared" si="3"/>
        <v>0</v>
      </c>
      <c r="H9" s="143">
        <f t="shared" si="3"/>
        <v>0</v>
      </c>
      <c r="I9" s="143">
        <f t="shared" si="3"/>
        <v>0</v>
      </c>
      <c r="J9" s="143">
        <f t="shared" si="3"/>
        <v>0</v>
      </c>
      <c r="K9" s="143">
        <f t="shared" si="3"/>
        <v>0</v>
      </c>
      <c r="L9" s="143">
        <f t="shared" si="3"/>
        <v>0</v>
      </c>
      <c r="M9" s="143">
        <f t="shared" si="3"/>
        <v>0</v>
      </c>
      <c r="N9" s="143">
        <f t="shared" si="3"/>
        <v>0</v>
      </c>
      <c r="O9" s="143">
        <f t="shared" si="3"/>
        <v>0</v>
      </c>
      <c r="P9" s="143">
        <f t="shared" si="3"/>
        <v>0</v>
      </c>
      <c r="Q9" s="143">
        <f t="shared" si="3"/>
        <v>0</v>
      </c>
      <c r="R9" s="143">
        <f t="shared" si="3"/>
        <v>0</v>
      </c>
      <c r="S9" s="143">
        <f t="shared" si="3"/>
        <v>0</v>
      </c>
      <c r="T9" s="143">
        <f t="shared" si="3"/>
        <v>0</v>
      </c>
      <c r="U9" s="143">
        <f t="shared" si="3"/>
        <v>0</v>
      </c>
      <c r="V9" s="143">
        <f t="shared" si="3"/>
        <v>0</v>
      </c>
      <c r="W9" s="143">
        <f t="shared" si="3"/>
        <v>0</v>
      </c>
      <c r="X9" s="143">
        <f t="shared" si="3"/>
        <v>0</v>
      </c>
      <c r="Y9" s="239">
        <f t="shared" si="2"/>
        <v>0</v>
      </c>
    </row>
    <row r="10" spans="1:25">
      <c r="A10" s="229"/>
      <c r="B10" s="240" t="str">
        <f t="shared" ref="B10:B29" si="4">B42</f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202"/>
    </row>
    <row r="11" spans="1:25">
      <c r="A11" s="237" t="e">
        <f t="shared" ref="A11:A17" si="5">A43</f>
        <v>#N/A</v>
      </c>
      <c r="B11" s="230">
        <f t="shared" si="4"/>
        <v>0</v>
      </c>
      <c r="C11" s="143">
        <f t="shared" ref="C11:X17" si="6">IF(C$1&gt;=$I43,IF($M43=0,0,(IF(MOD(($I43-C$1),$M43)=0,$G43,0))),0)</f>
        <v>0</v>
      </c>
      <c r="D11" s="143">
        <f t="shared" si="6"/>
        <v>0</v>
      </c>
      <c r="E11" s="143">
        <f t="shared" si="6"/>
        <v>0</v>
      </c>
      <c r="F11" s="143">
        <f t="shared" si="6"/>
        <v>0</v>
      </c>
      <c r="G11" s="143">
        <f t="shared" si="6"/>
        <v>0</v>
      </c>
      <c r="H11" s="143">
        <f t="shared" si="6"/>
        <v>0</v>
      </c>
      <c r="I11" s="143">
        <f t="shared" si="6"/>
        <v>0</v>
      </c>
      <c r="J11" s="143">
        <f t="shared" si="6"/>
        <v>0</v>
      </c>
      <c r="K11" s="143">
        <f t="shared" si="6"/>
        <v>0</v>
      </c>
      <c r="L11" s="143">
        <f t="shared" si="6"/>
        <v>0</v>
      </c>
      <c r="M11" s="143">
        <f t="shared" si="6"/>
        <v>0</v>
      </c>
      <c r="N11" s="143">
        <f t="shared" si="6"/>
        <v>0</v>
      </c>
      <c r="O11" s="143">
        <f t="shared" si="6"/>
        <v>0</v>
      </c>
      <c r="P11" s="143">
        <f t="shared" si="6"/>
        <v>0</v>
      </c>
      <c r="Q11" s="143">
        <f t="shared" si="6"/>
        <v>0</v>
      </c>
      <c r="R11" s="143">
        <f t="shared" si="6"/>
        <v>0</v>
      </c>
      <c r="S11" s="143">
        <f t="shared" si="6"/>
        <v>0</v>
      </c>
      <c r="T11" s="143">
        <f t="shared" si="6"/>
        <v>0</v>
      </c>
      <c r="U11" s="143">
        <f t="shared" si="6"/>
        <v>0</v>
      </c>
      <c r="V11" s="143">
        <f t="shared" si="6"/>
        <v>0</v>
      </c>
      <c r="W11" s="143">
        <f t="shared" si="6"/>
        <v>0</v>
      </c>
      <c r="X11" s="143">
        <f t="shared" si="6"/>
        <v>0</v>
      </c>
      <c r="Y11" s="239">
        <f t="shared" ref="Y11:Y17" si="7">SUM(C11:X11)</f>
        <v>0</v>
      </c>
    </row>
    <row r="12" spans="1:25">
      <c r="A12" s="237" t="e">
        <f t="shared" si="5"/>
        <v>#N/A</v>
      </c>
      <c r="B12" s="230">
        <f t="shared" si="4"/>
        <v>0</v>
      </c>
      <c r="C12" s="143">
        <f t="shared" si="6"/>
        <v>0</v>
      </c>
      <c r="D12" s="143">
        <f t="shared" si="6"/>
        <v>0</v>
      </c>
      <c r="E12" s="143">
        <f t="shared" si="6"/>
        <v>0</v>
      </c>
      <c r="F12" s="143">
        <f t="shared" si="6"/>
        <v>0</v>
      </c>
      <c r="G12" s="143">
        <f t="shared" si="6"/>
        <v>0</v>
      </c>
      <c r="H12" s="143">
        <f t="shared" si="6"/>
        <v>0</v>
      </c>
      <c r="I12" s="143">
        <f t="shared" si="6"/>
        <v>0</v>
      </c>
      <c r="J12" s="143">
        <f t="shared" si="6"/>
        <v>0</v>
      </c>
      <c r="K12" s="143">
        <f t="shared" si="6"/>
        <v>0</v>
      </c>
      <c r="L12" s="143">
        <f t="shared" si="6"/>
        <v>0</v>
      </c>
      <c r="M12" s="143">
        <f t="shared" si="6"/>
        <v>0</v>
      </c>
      <c r="N12" s="143">
        <f t="shared" si="6"/>
        <v>0</v>
      </c>
      <c r="O12" s="143">
        <f t="shared" si="6"/>
        <v>0</v>
      </c>
      <c r="P12" s="143">
        <f t="shared" si="6"/>
        <v>0</v>
      </c>
      <c r="Q12" s="143">
        <f t="shared" si="6"/>
        <v>0</v>
      </c>
      <c r="R12" s="143">
        <f t="shared" si="6"/>
        <v>0</v>
      </c>
      <c r="S12" s="143">
        <f t="shared" si="6"/>
        <v>0</v>
      </c>
      <c r="T12" s="143">
        <f t="shared" si="6"/>
        <v>0</v>
      </c>
      <c r="U12" s="143">
        <f t="shared" si="6"/>
        <v>0</v>
      </c>
      <c r="V12" s="143">
        <f t="shared" si="6"/>
        <v>0</v>
      </c>
      <c r="W12" s="143">
        <f t="shared" si="6"/>
        <v>0</v>
      </c>
      <c r="X12" s="143">
        <f t="shared" si="6"/>
        <v>0</v>
      </c>
      <c r="Y12" s="239">
        <f t="shared" si="7"/>
        <v>0</v>
      </c>
    </row>
    <row r="13" spans="1:25">
      <c r="A13" s="237" t="e">
        <f t="shared" si="5"/>
        <v>#N/A</v>
      </c>
      <c r="B13" s="230">
        <f t="shared" si="4"/>
        <v>0</v>
      </c>
      <c r="C13" s="143">
        <f t="shared" si="6"/>
        <v>0</v>
      </c>
      <c r="D13" s="143">
        <f t="shared" si="6"/>
        <v>0</v>
      </c>
      <c r="E13" s="143">
        <f t="shared" si="6"/>
        <v>0</v>
      </c>
      <c r="F13" s="143">
        <f t="shared" si="6"/>
        <v>0</v>
      </c>
      <c r="G13" s="143">
        <f t="shared" si="6"/>
        <v>0</v>
      </c>
      <c r="H13" s="143">
        <f t="shared" si="6"/>
        <v>0</v>
      </c>
      <c r="I13" s="143">
        <f t="shared" si="6"/>
        <v>0</v>
      </c>
      <c r="J13" s="143">
        <f t="shared" si="6"/>
        <v>0</v>
      </c>
      <c r="K13" s="143">
        <f t="shared" si="6"/>
        <v>0</v>
      </c>
      <c r="L13" s="143">
        <f t="shared" si="6"/>
        <v>0</v>
      </c>
      <c r="M13" s="143">
        <f t="shared" si="6"/>
        <v>0</v>
      </c>
      <c r="N13" s="143">
        <f t="shared" si="6"/>
        <v>0</v>
      </c>
      <c r="O13" s="143">
        <f t="shared" si="6"/>
        <v>0</v>
      </c>
      <c r="P13" s="143">
        <f t="shared" si="6"/>
        <v>0</v>
      </c>
      <c r="Q13" s="143">
        <f t="shared" si="6"/>
        <v>0</v>
      </c>
      <c r="R13" s="143">
        <f t="shared" si="6"/>
        <v>0</v>
      </c>
      <c r="S13" s="143">
        <f t="shared" si="6"/>
        <v>0</v>
      </c>
      <c r="T13" s="143">
        <f t="shared" si="6"/>
        <v>0</v>
      </c>
      <c r="U13" s="143">
        <f t="shared" si="6"/>
        <v>0</v>
      </c>
      <c r="V13" s="143">
        <f t="shared" si="6"/>
        <v>0</v>
      </c>
      <c r="W13" s="143">
        <f t="shared" si="6"/>
        <v>0</v>
      </c>
      <c r="X13" s="143">
        <f t="shared" si="6"/>
        <v>0</v>
      </c>
      <c r="Y13" s="239">
        <f t="shared" si="7"/>
        <v>0</v>
      </c>
    </row>
    <row r="14" spans="1:25">
      <c r="A14" s="237" t="e">
        <f t="shared" si="5"/>
        <v>#N/A</v>
      </c>
      <c r="B14" s="230">
        <f t="shared" si="4"/>
        <v>0</v>
      </c>
      <c r="C14" s="143">
        <f t="shared" si="6"/>
        <v>0</v>
      </c>
      <c r="D14" s="143">
        <f t="shared" si="6"/>
        <v>0</v>
      </c>
      <c r="E14" s="143">
        <f t="shared" si="6"/>
        <v>0</v>
      </c>
      <c r="F14" s="143">
        <f t="shared" si="6"/>
        <v>0</v>
      </c>
      <c r="G14" s="143">
        <f t="shared" si="6"/>
        <v>0</v>
      </c>
      <c r="H14" s="143">
        <f t="shared" si="6"/>
        <v>0</v>
      </c>
      <c r="I14" s="143">
        <f t="shared" si="6"/>
        <v>0</v>
      </c>
      <c r="J14" s="143">
        <f t="shared" si="6"/>
        <v>0</v>
      </c>
      <c r="K14" s="143">
        <f t="shared" si="6"/>
        <v>0</v>
      </c>
      <c r="L14" s="143">
        <f t="shared" si="6"/>
        <v>0</v>
      </c>
      <c r="M14" s="143">
        <f t="shared" si="6"/>
        <v>0</v>
      </c>
      <c r="N14" s="143">
        <f t="shared" si="6"/>
        <v>0</v>
      </c>
      <c r="O14" s="143">
        <f t="shared" si="6"/>
        <v>0</v>
      </c>
      <c r="P14" s="143">
        <f t="shared" si="6"/>
        <v>0</v>
      </c>
      <c r="Q14" s="143">
        <f t="shared" si="6"/>
        <v>0</v>
      </c>
      <c r="R14" s="143">
        <f t="shared" si="6"/>
        <v>0</v>
      </c>
      <c r="S14" s="143">
        <f t="shared" si="6"/>
        <v>0</v>
      </c>
      <c r="T14" s="143">
        <f t="shared" si="6"/>
        <v>0</v>
      </c>
      <c r="U14" s="143">
        <f t="shared" si="6"/>
        <v>0</v>
      </c>
      <c r="V14" s="143">
        <f t="shared" si="6"/>
        <v>0</v>
      </c>
      <c r="W14" s="143">
        <f t="shared" si="6"/>
        <v>0</v>
      </c>
      <c r="X14" s="143">
        <f t="shared" si="6"/>
        <v>0</v>
      </c>
      <c r="Y14" s="239">
        <f t="shared" si="7"/>
        <v>0</v>
      </c>
    </row>
    <row r="15" spans="1:25">
      <c r="A15" s="237" t="e">
        <f t="shared" si="5"/>
        <v>#N/A</v>
      </c>
      <c r="B15" s="230">
        <f t="shared" si="4"/>
        <v>0</v>
      </c>
      <c r="C15" s="143">
        <f t="shared" si="6"/>
        <v>0</v>
      </c>
      <c r="D15" s="143">
        <f t="shared" si="6"/>
        <v>0</v>
      </c>
      <c r="E15" s="143">
        <f t="shared" si="6"/>
        <v>0</v>
      </c>
      <c r="F15" s="143">
        <f t="shared" si="6"/>
        <v>0</v>
      </c>
      <c r="G15" s="143">
        <f t="shared" si="6"/>
        <v>0</v>
      </c>
      <c r="H15" s="143">
        <f t="shared" si="6"/>
        <v>0</v>
      </c>
      <c r="I15" s="143">
        <f t="shared" si="6"/>
        <v>0</v>
      </c>
      <c r="J15" s="143">
        <f t="shared" si="6"/>
        <v>0</v>
      </c>
      <c r="K15" s="143">
        <f t="shared" si="6"/>
        <v>0</v>
      </c>
      <c r="L15" s="143">
        <f t="shared" si="6"/>
        <v>0</v>
      </c>
      <c r="M15" s="143">
        <f t="shared" si="6"/>
        <v>0</v>
      </c>
      <c r="N15" s="143">
        <f t="shared" si="6"/>
        <v>0</v>
      </c>
      <c r="O15" s="143">
        <f t="shared" si="6"/>
        <v>0</v>
      </c>
      <c r="P15" s="143">
        <f t="shared" si="6"/>
        <v>0</v>
      </c>
      <c r="Q15" s="143">
        <f t="shared" si="6"/>
        <v>0</v>
      </c>
      <c r="R15" s="143">
        <f t="shared" si="6"/>
        <v>0</v>
      </c>
      <c r="S15" s="143">
        <f t="shared" si="6"/>
        <v>0</v>
      </c>
      <c r="T15" s="143">
        <f t="shared" si="6"/>
        <v>0</v>
      </c>
      <c r="U15" s="143">
        <f t="shared" si="6"/>
        <v>0</v>
      </c>
      <c r="V15" s="143">
        <f t="shared" si="6"/>
        <v>0</v>
      </c>
      <c r="W15" s="143">
        <f t="shared" si="6"/>
        <v>0</v>
      </c>
      <c r="X15" s="143">
        <f t="shared" si="6"/>
        <v>0</v>
      </c>
      <c r="Y15" s="239">
        <f t="shared" si="7"/>
        <v>0</v>
      </c>
    </row>
    <row r="16" spans="1:25">
      <c r="A16" s="237" t="e">
        <f t="shared" si="5"/>
        <v>#N/A</v>
      </c>
      <c r="B16" s="230">
        <f t="shared" si="4"/>
        <v>0</v>
      </c>
      <c r="C16" s="143">
        <f t="shared" si="6"/>
        <v>0</v>
      </c>
      <c r="D16" s="143">
        <f t="shared" si="6"/>
        <v>0</v>
      </c>
      <c r="E16" s="143">
        <f t="shared" si="6"/>
        <v>0</v>
      </c>
      <c r="F16" s="143">
        <f t="shared" si="6"/>
        <v>0</v>
      </c>
      <c r="G16" s="143">
        <f t="shared" si="6"/>
        <v>0</v>
      </c>
      <c r="H16" s="143">
        <f t="shared" si="6"/>
        <v>0</v>
      </c>
      <c r="I16" s="143">
        <f t="shared" si="6"/>
        <v>0</v>
      </c>
      <c r="J16" s="143">
        <f t="shared" si="6"/>
        <v>0</v>
      </c>
      <c r="K16" s="143">
        <f t="shared" si="6"/>
        <v>0</v>
      </c>
      <c r="L16" s="143">
        <f t="shared" si="6"/>
        <v>0</v>
      </c>
      <c r="M16" s="143">
        <f t="shared" si="6"/>
        <v>0</v>
      </c>
      <c r="N16" s="143">
        <f t="shared" si="6"/>
        <v>0</v>
      </c>
      <c r="O16" s="143">
        <f t="shared" si="6"/>
        <v>0</v>
      </c>
      <c r="P16" s="143">
        <f t="shared" si="6"/>
        <v>0</v>
      </c>
      <c r="Q16" s="143">
        <f t="shared" si="6"/>
        <v>0</v>
      </c>
      <c r="R16" s="143">
        <f t="shared" si="6"/>
        <v>0</v>
      </c>
      <c r="S16" s="143">
        <f t="shared" si="6"/>
        <v>0</v>
      </c>
      <c r="T16" s="143">
        <f t="shared" si="6"/>
        <v>0</v>
      </c>
      <c r="U16" s="143">
        <f t="shared" si="6"/>
        <v>0</v>
      </c>
      <c r="V16" s="143">
        <f t="shared" si="6"/>
        <v>0</v>
      </c>
      <c r="W16" s="143">
        <f t="shared" si="6"/>
        <v>0</v>
      </c>
      <c r="X16" s="143">
        <f t="shared" si="6"/>
        <v>0</v>
      </c>
      <c r="Y16" s="239">
        <f t="shared" si="7"/>
        <v>0</v>
      </c>
    </row>
    <row r="17" spans="1:25">
      <c r="A17" s="237" t="e">
        <f t="shared" si="5"/>
        <v>#N/A</v>
      </c>
      <c r="B17" s="230">
        <f t="shared" si="4"/>
        <v>0</v>
      </c>
      <c r="C17" s="143">
        <f t="shared" si="6"/>
        <v>0</v>
      </c>
      <c r="D17" s="143">
        <f t="shared" si="6"/>
        <v>0</v>
      </c>
      <c r="E17" s="143">
        <f t="shared" si="6"/>
        <v>0</v>
      </c>
      <c r="F17" s="143">
        <f t="shared" si="6"/>
        <v>0</v>
      </c>
      <c r="G17" s="143">
        <f t="shared" si="6"/>
        <v>0</v>
      </c>
      <c r="H17" s="143">
        <f t="shared" si="6"/>
        <v>0</v>
      </c>
      <c r="I17" s="143">
        <f t="shared" si="6"/>
        <v>0</v>
      </c>
      <c r="J17" s="143">
        <f t="shared" si="6"/>
        <v>0</v>
      </c>
      <c r="K17" s="143">
        <f t="shared" si="6"/>
        <v>0</v>
      </c>
      <c r="L17" s="143">
        <f t="shared" si="6"/>
        <v>0</v>
      </c>
      <c r="M17" s="143">
        <f t="shared" si="6"/>
        <v>0</v>
      </c>
      <c r="N17" s="143">
        <f t="shared" si="6"/>
        <v>0</v>
      </c>
      <c r="O17" s="143">
        <f t="shared" si="6"/>
        <v>0</v>
      </c>
      <c r="P17" s="143">
        <f t="shared" si="6"/>
        <v>0</v>
      </c>
      <c r="Q17" s="143">
        <f t="shared" si="6"/>
        <v>0</v>
      </c>
      <c r="R17" s="143">
        <f t="shared" si="6"/>
        <v>0</v>
      </c>
      <c r="S17" s="143">
        <f t="shared" si="6"/>
        <v>0</v>
      </c>
      <c r="T17" s="143">
        <f t="shared" si="6"/>
        <v>0</v>
      </c>
      <c r="U17" s="143">
        <f t="shared" si="6"/>
        <v>0</v>
      </c>
      <c r="V17" s="143">
        <f t="shared" si="6"/>
        <v>0</v>
      </c>
      <c r="W17" s="143">
        <f t="shared" si="6"/>
        <v>0</v>
      </c>
      <c r="X17" s="143">
        <f t="shared" si="6"/>
        <v>0</v>
      </c>
      <c r="Y17" s="239">
        <f t="shared" si="7"/>
        <v>0</v>
      </c>
    </row>
    <row r="18" spans="1:25">
      <c r="A18" s="229"/>
      <c r="B18" s="240" t="str">
        <f t="shared" si="4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202"/>
    </row>
    <row r="19" spans="1:25">
      <c r="A19" s="237" t="e">
        <f>A51</f>
        <v>#N/A</v>
      </c>
      <c r="B19" s="230">
        <f t="shared" si="4"/>
        <v>0</v>
      </c>
      <c r="C19" s="143">
        <f t="shared" ref="C19:X21" si="8">IF(C$1&gt;=$I51,IF($M51=0,0,(IF(MOD(($I51-C$1),$M51)=0,$G51,0))),0)</f>
        <v>0</v>
      </c>
      <c r="D19" s="143">
        <f t="shared" si="8"/>
        <v>0</v>
      </c>
      <c r="E19" s="143">
        <f t="shared" si="8"/>
        <v>0</v>
      </c>
      <c r="F19" s="143">
        <f t="shared" si="8"/>
        <v>0</v>
      </c>
      <c r="G19" s="143">
        <f t="shared" si="8"/>
        <v>0</v>
      </c>
      <c r="H19" s="143">
        <f t="shared" si="8"/>
        <v>0</v>
      </c>
      <c r="I19" s="143">
        <f t="shared" si="8"/>
        <v>0</v>
      </c>
      <c r="J19" s="143">
        <f t="shared" si="8"/>
        <v>0</v>
      </c>
      <c r="K19" s="143">
        <f t="shared" si="8"/>
        <v>0</v>
      </c>
      <c r="L19" s="143">
        <f t="shared" si="8"/>
        <v>0</v>
      </c>
      <c r="M19" s="143">
        <f t="shared" si="8"/>
        <v>0</v>
      </c>
      <c r="N19" s="143">
        <f t="shared" si="8"/>
        <v>0</v>
      </c>
      <c r="O19" s="143">
        <f t="shared" si="8"/>
        <v>0</v>
      </c>
      <c r="P19" s="143">
        <f t="shared" si="8"/>
        <v>0</v>
      </c>
      <c r="Q19" s="143">
        <f t="shared" si="8"/>
        <v>0</v>
      </c>
      <c r="R19" s="143">
        <f t="shared" si="8"/>
        <v>0</v>
      </c>
      <c r="S19" s="143">
        <f t="shared" si="8"/>
        <v>0</v>
      </c>
      <c r="T19" s="143">
        <f t="shared" si="8"/>
        <v>0</v>
      </c>
      <c r="U19" s="143">
        <f t="shared" si="8"/>
        <v>0</v>
      </c>
      <c r="V19" s="143">
        <f t="shared" si="8"/>
        <v>0</v>
      </c>
      <c r="W19" s="143">
        <f t="shared" si="8"/>
        <v>0</v>
      </c>
      <c r="X19" s="143">
        <f t="shared" si="8"/>
        <v>0</v>
      </c>
      <c r="Y19" s="239">
        <f>SUM(C19:X19)</f>
        <v>0</v>
      </c>
    </row>
    <row r="20" spans="1:25">
      <c r="A20" s="237" t="e">
        <f>A52</f>
        <v>#N/A</v>
      </c>
      <c r="B20" s="230">
        <f t="shared" si="4"/>
        <v>0</v>
      </c>
      <c r="C20" s="143">
        <f t="shared" si="8"/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239">
        <f>SUM(C20:X20)</f>
        <v>0</v>
      </c>
    </row>
    <row r="21" spans="1:25">
      <c r="A21" s="237" t="e">
        <f>A53</f>
        <v>#N/A</v>
      </c>
      <c r="B21" s="230">
        <f t="shared" si="4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239">
        <f>SUM(C21:X21)</f>
        <v>0</v>
      </c>
    </row>
    <row r="22" spans="1:25">
      <c r="A22" s="229"/>
      <c r="B22" s="240" t="str">
        <f t="shared" si="4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202"/>
    </row>
    <row r="23" spans="1:25">
      <c r="A23" s="237" t="e">
        <f>A55</f>
        <v>#N/A</v>
      </c>
      <c r="B23" s="230">
        <f t="shared" si="4"/>
        <v>0</v>
      </c>
      <c r="C23" s="143">
        <f t="shared" ref="C23:X25" si="9">IF(C$1&gt;=$I55,IF($M55=0,0,(IF(MOD(($I55-C$1),$M55)=0,$G55,0))),0)</f>
        <v>0</v>
      </c>
      <c r="D23" s="143">
        <f t="shared" si="9"/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239">
        <f>SUM(C23:X23)</f>
        <v>0</v>
      </c>
    </row>
    <row r="24" spans="1:25">
      <c r="A24" s="237" t="e">
        <f>A56</f>
        <v>#N/A</v>
      </c>
      <c r="B24" s="230">
        <f t="shared" si="4"/>
        <v>0</v>
      </c>
      <c r="C24" s="143">
        <f t="shared" si="9"/>
        <v>0</v>
      </c>
      <c r="D24" s="143">
        <f t="shared" si="9"/>
        <v>0</v>
      </c>
      <c r="E24" s="143">
        <f t="shared" si="9"/>
        <v>0</v>
      </c>
      <c r="F24" s="143">
        <f t="shared" si="9"/>
        <v>0</v>
      </c>
      <c r="G24" s="143">
        <f t="shared" si="9"/>
        <v>0</v>
      </c>
      <c r="H24" s="143">
        <f t="shared" si="9"/>
        <v>0</v>
      </c>
      <c r="I24" s="143">
        <f t="shared" si="9"/>
        <v>0</v>
      </c>
      <c r="J24" s="143">
        <f t="shared" si="9"/>
        <v>0</v>
      </c>
      <c r="K24" s="143">
        <f t="shared" si="9"/>
        <v>0</v>
      </c>
      <c r="L24" s="143">
        <f t="shared" si="9"/>
        <v>0</v>
      </c>
      <c r="M24" s="143">
        <f t="shared" si="9"/>
        <v>0</v>
      </c>
      <c r="N24" s="143">
        <f t="shared" si="9"/>
        <v>0</v>
      </c>
      <c r="O24" s="143">
        <f t="shared" si="9"/>
        <v>0</v>
      </c>
      <c r="P24" s="143">
        <f t="shared" si="9"/>
        <v>0</v>
      </c>
      <c r="Q24" s="143">
        <f t="shared" si="9"/>
        <v>0</v>
      </c>
      <c r="R24" s="143">
        <f t="shared" si="9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239">
        <f>SUM(C24:X24)</f>
        <v>0</v>
      </c>
    </row>
    <row r="25" spans="1:25">
      <c r="A25" s="237" t="e">
        <f>A57</f>
        <v>#N/A</v>
      </c>
      <c r="B25" s="230">
        <f t="shared" si="4"/>
        <v>0</v>
      </c>
      <c r="C25" s="143">
        <f t="shared" si="9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239">
        <f>SUM(C25:X25)</f>
        <v>0</v>
      </c>
    </row>
    <row r="26" spans="1:25">
      <c r="A26" s="229"/>
      <c r="B26" s="240" t="str">
        <f t="shared" si="4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202"/>
    </row>
    <row r="27" spans="1:25">
      <c r="A27" s="237" t="e">
        <f>A59</f>
        <v>#N/A</v>
      </c>
      <c r="B27" s="230">
        <f t="shared" si="4"/>
        <v>0</v>
      </c>
      <c r="C27" s="143">
        <f t="shared" ref="C27:X29" si="10">IF(C$1&gt;=$I59,IF($M59=0,0,(IF(MOD(($I59-C$1),$M59)=0,$G59,0))),0)</f>
        <v>0</v>
      </c>
      <c r="D27" s="143">
        <f t="shared" si="10"/>
        <v>0</v>
      </c>
      <c r="E27" s="143">
        <f t="shared" si="10"/>
        <v>0</v>
      </c>
      <c r="F27" s="143">
        <f t="shared" si="10"/>
        <v>0</v>
      </c>
      <c r="G27" s="143">
        <f t="shared" si="10"/>
        <v>0</v>
      </c>
      <c r="H27" s="143">
        <f t="shared" si="10"/>
        <v>0</v>
      </c>
      <c r="I27" s="143">
        <f t="shared" si="10"/>
        <v>0</v>
      </c>
      <c r="J27" s="143">
        <f t="shared" si="10"/>
        <v>0</v>
      </c>
      <c r="K27" s="143">
        <f t="shared" si="10"/>
        <v>0</v>
      </c>
      <c r="L27" s="143">
        <f t="shared" si="10"/>
        <v>0</v>
      </c>
      <c r="M27" s="143">
        <f t="shared" si="10"/>
        <v>0</v>
      </c>
      <c r="N27" s="143">
        <f t="shared" si="10"/>
        <v>0</v>
      </c>
      <c r="O27" s="143">
        <f t="shared" si="10"/>
        <v>0</v>
      </c>
      <c r="P27" s="143">
        <f t="shared" si="10"/>
        <v>0</v>
      </c>
      <c r="Q27" s="143">
        <f t="shared" si="10"/>
        <v>0</v>
      </c>
      <c r="R27" s="143">
        <f t="shared" si="10"/>
        <v>0</v>
      </c>
      <c r="S27" s="143">
        <f t="shared" si="10"/>
        <v>0</v>
      </c>
      <c r="T27" s="143">
        <f t="shared" si="10"/>
        <v>0</v>
      </c>
      <c r="U27" s="143">
        <f t="shared" si="10"/>
        <v>0</v>
      </c>
      <c r="V27" s="143">
        <f t="shared" si="10"/>
        <v>0</v>
      </c>
      <c r="W27" s="143">
        <f t="shared" si="10"/>
        <v>0</v>
      </c>
      <c r="X27" s="143">
        <f t="shared" si="10"/>
        <v>0</v>
      </c>
      <c r="Y27" s="239">
        <f>SUM(C27:X27)</f>
        <v>0</v>
      </c>
    </row>
    <row r="28" spans="1:25">
      <c r="A28" s="237" t="e">
        <f>A60</f>
        <v>#N/A</v>
      </c>
      <c r="B28" s="230">
        <f t="shared" si="4"/>
        <v>0</v>
      </c>
      <c r="C28" s="143">
        <f t="shared" si="10"/>
        <v>0</v>
      </c>
      <c r="D28" s="143">
        <f t="shared" si="10"/>
        <v>0</v>
      </c>
      <c r="E28" s="143">
        <f t="shared" si="10"/>
        <v>0</v>
      </c>
      <c r="F28" s="143">
        <f t="shared" si="10"/>
        <v>0</v>
      </c>
      <c r="G28" s="143">
        <f t="shared" si="10"/>
        <v>0</v>
      </c>
      <c r="H28" s="143">
        <f t="shared" si="10"/>
        <v>0</v>
      </c>
      <c r="I28" s="143">
        <f t="shared" si="10"/>
        <v>0</v>
      </c>
      <c r="J28" s="143">
        <f t="shared" si="10"/>
        <v>0</v>
      </c>
      <c r="K28" s="143">
        <f t="shared" si="10"/>
        <v>0</v>
      </c>
      <c r="L28" s="143">
        <f t="shared" si="10"/>
        <v>0</v>
      </c>
      <c r="M28" s="143">
        <f t="shared" si="10"/>
        <v>0</v>
      </c>
      <c r="N28" s="143">
        <f t="shared" si="10"/>
        <v>0</v>
      </c>
      <c r="O28" s="143">
        <f t="shared" si="10"/>
        <v>0</v>
      </c>
      <c r="P28" s="143">
        <f t="shared" si="10"/>
        <v>0</v>
      </c>
      <c r="Q28" s="143">
        <f t="shared" si="10"/>
        <v>0</v>
      </c>
      <c r="R28" s="143">
        <f t="shared" si="10"/>
        <v>0</v>
      </c>
      <c r="S28" s="143">
        <f t="shared" si="10"/>
        <v>0</v>
      </c>
      <c r="T28" s="143">
        <f t="shared" si="10"/>
        <v>0</v>
      </c>
      <c r="U28" s="143">
        <f t="shared" si="10"/>
        <v>0</v>
      </c>
      <c r="V28" s="143">
        <f t="shared" si="10"/>
        <v>0</v>
      </c>
      <c r="W28" s="143">
        <f t="shared" si="10"/>
        <v>0</v>
      </c>
      <c r="X28" s="143">
        <f t="shared" si="10"/>
        <v>0</v>
      </c>
      <c r="Y28" s="239">
        <f>SUM(C28:X28)</f>
        <v>0</v>
      </c>
    </row>
    <row r="29" spans="1:25">
      <c r="A29" s="237" t="e">
        <f>A61</f>
        <v>#N/A</v>
      </c>
      <c r="B29" s="230">
        <f t="shared" si="4"/>
        <v>0</v>
      </c>
      <c r="C29" s="143">
        <f t="shared" si="10"/>
        <v>0</v>
      </c>
      <c r="D29" s="143">
        <f t="shared" si="10"/>
        <v>0</v>
      </c>
      <c r="E29" s="143">
        <f t="shared" si="10"/>
        <v>0</v>
      </c>
      <c r="F29" s="143">
        <f t="shared" si="10"/>
        <v>0</v>
      </c>
      <c r="G29" s="143">
        <f t="shared" si="10"/>
        <v>0</v>
      </c>
      <c r="H29" s="143">
        <f t="shared" si="10"/>
        <v>0</v>
      </c>
      <c r="I29" s="143">
        <f t="shared" si="10"/>
        <v>0</v>
      </c>
      <c r="J29" s="143">
        <f t="shared" si="10"/>
        <v>0</v>
      </c>
      <c r="K29" s="143">
        <f t="shared" si="10"/>
        <v>0</v>
      </c>
      <c r="L29" s="143">
        <f t="shared" si="10"/>
        <v>0</v>
      </c>
      <c r="M29" s="143">
        <f t="shared" si="10"/>
        <v>0</v>
      </c>
      <c r="N29" s="143">
        <f t="shared" si="10"/>
        <v>0</v>
      </c>
      <c r="O29" s="143">
        <f t="shared" si="10"/>
        <v>0</v>
      </c>
      <c r="P29" s="143">
        <f t="shared" si="10"/>
        <v>0</v>
      </c>
      <c r="Q29" s="143">
        <f t="shared" si="10"/>
        <v>0</v>
      </c>
      <c r="R29" s="143">
        <f t="shared" si="10"/>
        <v>0</v>
      </c>
      <c r="S29" s="143">
        <f t="shared" si="10"/>
        <v>0</v>
      </c>
      <c r="T29" s="143">
        <f t="shared" si="10"/>
        <v>0</v>
      </c>
      <c r="U29" s="143">
        <f t="shared" si="10"/>
        <v>0</v>
      </c>
      <c r="V29" s="143">
        <f t="shared" si="10"/>
        <v>0</v>
      </c>
      <c r="W29" s="143">
        <f t="shared" si="10"/>
        <v>0</v>
      </c>
      <c r="X29" s="143">
        <f t="shared" si="10"/>
        <v>0</v>
      </c>
      <c r="Y29" s="239">
        <f>SUM(C29:X29)</f>
        <v>0</v>
      </c>
    </row>
    <row r="30" spans="1:25" ht="15.75" thickBot="1">
      <c r="A30" s="292"/>
      <c r="B30" s="293" t="s">
        <v>1017</v>
      </c>
      <c r="C30" s="294">
        <f t="shared" ref="C30:Y30" si="11">SUM(C3:C26)</f>
        <v>0</v>
      </c>
      <c r="D30" s="295">
        <f t="shared" si="11"/>
        <v>0</v>
      </c>
      <c r="E30" s="295">
        <f t="shared" si="11"/>
        <v>0</v>
      </c>
      <c r="F30" s="295">
        <f t="shared" si="11"/>
        <v>0</v>
      </c>
      <c r="G30" s="295">
        <f t="shared" si="11"/>
        <v>0</v>
      </c>
      <c r="H30" s="295">
        <f t="shared" si="11"/>
        <v>0</v>
      </c>
      <c r="I30" s="295">
        <f t="shared" si="11"/>
        <v>0</v>
      </c>
      <c r="J30" s="295">
        <f t="shared" si="11"/>
        <v>0</v>
      </c>
      <c r="K30" s="295">
        <f t="shared" si="11"/>
        <v>0</v>
      </c>
      <c r="L30" s="295">
        <f t="shared" si="11"/>
        <v>0</v>
      </c>
      <c r="M30" s="295">
        <f t="shared" si="11"/>
        <v>0</v>
      </c>
      <c r="N30" s="295">
        <f t="shared" si="11"/>
        <v>0</v>
      </c>
      <c r="O30" s="295">
        <f t="shared" si="11"/>
        <v>0</v>
      </c>
      <c r="P30" s="295">
        <f t="shared" si="11"/>
        <v>0</v>
      </c>
      <c r="Q30" s="295">
        <f t="shared" si="11"/>
        <v>0</v>
      </c>
      <c r="R30" s="295">
        <f t="shared" si="11"/>
        <v>0</v>
      </c>
      <c r="S30" s="295">
        <f t="shared" si="11"/>
        <v>0</v>
      </c>
      <c r="T30" s="295">
        <f t="shared" si="11"/>
        <v>0</v>
      </c>
      <c r="U30" s="295">
        <f t="shared" si="11"/>
        <v>0</v>
      </c>
      <c r="V30" s="295">
        <f t="shared" si="11"/>
        <v>0</v>
      </c>
      <c r="W30" s="295">
        <f t="shared" si="11"/>
        <v>0</v>
      </c>
      <c r="X30" s="295">
        <f t="shared" si="11"/>
        <v>0</v>
      </c>
      <c r="Y30" s="296">
        <f t="shared" si="11"/>
        <v>0</v>
      </c>
    </row>
    <row r="31" spans="1:25" ht="15.75" thickBot="1">
      <c r="A31" s="285"/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</row>
    <row r="32" spans="1:25">
      <c r="A32" s="173"/>
      <c r="B32" s="297"/>
      <c r="C32" s="182" t="s">
        <v>1018</v>
      </c>
      <c r="D32" s="182" t="s">
        <v>1019</v>
      </c>
      <c r="E32" s="413" t="s">
        <v>1020</v>
      </c>
      <c r="F32" s="414"/>
      <c r="G32" s="413" t="s">
        <v>1021</v>
      </c>
      <c r="H32" s="414"/>
      <c r="I32" s="413" t="s">
        <v>1022</v>
      </c>
      <c r="J32" s="414"/>
      <c r="K32" s="413" t="s">
        <v>1023</v>
      </c>
      <c r="L32" s="414"/>
      <c r="M32" s="413" t="s">
        <v>321</v>
      </c>
      <c r="N32" s="414"/>
      <c r="O32" s="415" t="s">
        <v>1024</v>
      </c>
      <c r="P32" s="416"/>
      <c r="Q32" s="298" t="s">
        <v>1025</v>
      </c>
      <c r="R32" s="182"/>
      <c r="S32" s="182"/>
      <c r="T32" s="412" t="s">
        <v>1026</v>
      </c>
      <c r="U32" s="412"/>
      <c r="V32" s="412"/>
      <c r="W32" s="412"/>
      <c r="X32" s="412"/>
      <c r="Y32" s="412"/>
    </row>
    <row r="33" spans="1:25">
      <c r="A33" s="299"/>
      <c r="B33" s="300" t="s">
        <v>1016</v>
      </c>
      <c r="C33" s="290"/>
      <c r="D33" s="290"/>
      <c r="E33" s="407"/>
      <c r="F33" s="404"/>
      <c r="G33" s="405"/>
      <c r="H33" s="406"/>
      <c r="I33" s="407"/>
      <c r="J33" s="404"/>
      <c r="K33" s="407"/>
      <c r="L33" s="404"/>
      <c r="M33" s="290"/>
      <c r="N33" s="301"/>
      <c r="O33" s="520"/>
      <c r="P33" s="521"/>
      <c r="Q33" s="302"/>
      <c r="R33" s="206"/>
      <c r="S33" s="206"/>
      <c r="T33" s="408"/>
      <c r="U33" s="408"/>
      <c r="V33" s="408"/>
      <c r="W33" s="408"/>
      <c r="X33" s="408"/>
      <c r="Y33" s="408"/>
    </row>
    <row r="34" spans="1:25" s="284" customFormat="1">
      <c r="A34" s="173"/>
      <c r="B34" s="300" t="s">
        <v>1027</v>
      </c>
      <c r="C34" s="290"/>
      <c r="D34" s="303"/>
      <c r="E34" s="407"/>
      <c r="F34" s="404"/>
      <c r="G34" s="405"/>
      <c r="H34" s="406"/>
      <c r="I34" s="407"/>
      <c r="J34" s="404"/>
      <c r="K34" s="407"/>
      <c r="L34" s="404"/>
      <c r="M34" s="290"/>
      <c r="N34" s="301"/>
      <c r="O34" s="520"/>
      <c r="P34" s="521"/>
      <c r="Q34" s="302"/>
      <c r="R34" s="206"/>
      <c r="S34" s="206"/>
      <c r="T34" s="408"/>
      <c r="U34" s="408"/>
      <c r="V34" s="408"/>
      <c r="W34" s="408"/>
      <c r="X34" s="408"/>
      <c r="Y34" s="408"/>
    </row>
    <row r="35" spans="1:25" s="284" customFormat="1">
      <c r="A35" s="210" t="e">
        <f>VLOOKUP(B35,Priskatalog!A:J,10,FALSE)</f>
        <v>#N/A</v>
      </c>
      <c r="B35" s="211"/>
      <c r="C35" s="304"/>
      <c r="D35" s="183"/>
      <c r="E35" s="397"/>
      <c r="F35" s="398"/>
      <c r="G35" s="399">
        <f t="shared" ref="G35:G41" si="12">C35*E35</f>
        <v>0</v>
      </c>
      <c r="H35" s="400"/>
      <c r="I35" s="401"/>
      <c r="J35" s="398"/>
      <c r="K35" s="401"/>
      <c r="L35" s="398"/>
      <c r="M35" s="279"/>
      <c r="N35" s="280" t="s">
        <v>1028</v>
      </c>
      <c r="O35" s="522"/>
      <c r="P35" s="523"/>
      <c r="Q35" s="214"/>
      <c r="R35" s="183"/>
      <c r="S35" s="183"/>
      <c r="T35" s="402"/>
      <c r="U35" s="402"/>
      <c r="V35" s="402"/>
      <c r="W35" s="402"/>
      <c r="X35" s="402"/>
      <c r="Y35" s="402"/>
    </row>
    <row r="36" spans="1:25" s="284" customFormat="1">
      <c r="A36" s="210" t="e">
        <f>VLOOKUP(B36,Priskatalog!A:J,10,FALSE)</f>
        <v>#N/A</v>
      </c>
      <c r="B36" s="305"/>
      <c r="C36" s="306"/>
      <c r="D36" s="213"/>
      <c r="E36" s="397"/>
      <c r="F36" s="398"/>
      <c r="G36" s="399">
        <f t="shared" si="12"/>
        <v>0</v>
      </c>
      <c r="H36" s="400"/>
      <c r="I36" s="401"/>
      <c r="J36" s="398"/>
      <c r="K36" s="401"/>
      <c r="L36" s="397"/>
      <c r="M36" s="213"/>
      <c r="N36" s="280" t="s">
        <v>1028</v>
      </c>
      <c r="O36" s="522"/>
      <c r="P36" s="523"/>
      <c r="Q36" s="213"/>
      <c r="R36" s="213"/>
      <c r="S36" s="213"/>
      <c r="T36" s="402"/>
      <c r="U36" s="402"/>
      <c r="V36" s="402"/>
      <c r="W36" s="402"/>
      <c r="X36" s="402"/>
      <c r="Y36" s="402"/>
    </row>
    <row r="37" spans="1:25" s="284" customFormat="1">
      <c r="A37" s="210" t="e">
        <f>VLOOKUP(B37,Priskatalog!A:J,10,FALSE)</f>
        <v>#N/A</v>
      </c>
      <c r="B37" s="307"/>
      <c r="C37" s="306"/>
      <c r="D37" s="213"/>
      <c r="E37" s="397"/>
      <c r="F37" s="398"/>
      <c r="G37" s="399">
        <f t="shared" si="12"/>
        <v>0</v>
      </c>
      <c r="H37" s="400"/>
      <c r="I37" s="401"/>
      <c r="J37" s="398"/>
      <c r="K37" s="401"/>
      <c r="L37" s="397"/>
      <c r="M37" s="213"/>
      <c r="N37" s="280" t="s">
        <v>1028</v>
      </c>
      <c r="O37" s="522"/>
      <c r="P37" s="523"/>
      <c r="Q37" s="213"/>
      <c r="R37" s="213"/>
      <c r="S37" s="213"/>
      <c r="T37" s="402"/>
      <c r="U37" s="402"/>
      <c r="V37" s="402"/>
      <c r="W37" s="402"/>
      <c r="X37" s="402"/>
      <c r="Y37" s="402"/>
    </row>
    <row r="38" spans="1:25" s="284" customFormat="1">
      <c r="A38" s="210" t="e">
        <f>VLOOKUP(B38,Priskatalog!A:J,10,FALSE)</f>
        <v>#N/A</v>
      </c>
      <c r="B38" s="308"/>
      <c r="C38" s="306"/>
      <c r="D38" s="213"/>
      <c r="E38" s="232"/>
      <c r="F38" s="233"/>
      <c r="G38" s="399">
        <f t="shared" si="12"/>
        <v>0</v>
      </c>
      <c r="H38" s="400"/>
      <c r="I38" s="236"/>
      <c r="J38" s="233"/>
      <c r="K38" s="236"/>
      <c r="L38" s="232"/>
      <c r="M38" s="213"/>
      <c r="N38" s="280" t="s">
        <v>1028</v>
      </c>
      <c r="O38" s="214"/>
      <c r="P38" s="255"/>
      <c r="Q38" s="213"/>
      <c r="R38" s="213"/>
      <c r="S38" s="213"/>
      <c r="T38" s="409"/>
      <c r="U38" s="410"/>
      <c r="V38" s="410"/>
      <c r="W38" s="410"/>
      <c r="X38" s="410"/>
      <c r="Y38" s="411"/>
    </row>
    <row r="39" spans="1:25" s="284" customFormat="1">
      <c r="A39" s="210" t="e">
        <f>VLOOKUP(B39,Priskatalog!A:J,10,FALSE)</f>
        <v>#N/A</v>
      </c>
      <c r="B39" s="211"/>
      <c r="C39" s="212"/>
      <c r="D39" s="213"/>
      <c r="E39" s="397"/>
      <c r="F39" s="398"/>
      <c r="G39" s="399">
        <f t="shared" si="12"/>
        <v>0</v>
      </c>
      <c r="H39" s="400"/>
      <c r="I39" s="401"/>
      <c r="J39" s="398"/>
      <c r="K39" s="401"/>
      <c r="L39" s="397"/>
      <c r="M39" s="213"/>
      <c r="N39" s="280" t="s">
        <v>1028</v>
      </c>
      <c r="O39" s="522"/>
      <c r="P39" s="523"/>
      <c r="Q39" s="213"/>
      <c r="R39" s="213"/>
      <c r="S39" s="213"/>
      <c r="T39" s="402"/>
      <c r="U39" s="402"/>
      <c r="V39" s="402"/>
      <c r="W39" s="402"/>
      <c r="X39" s="402"/>
      <c r="Y39" s="402"/>
    </row>
    <row r="40" spans="1:25" s="284" customFormat="1">
      <c r="A40" s="210" t="e">
        <f>VLOOKUP(B40,Priskatalog!A:J,10,FALSE)</f>
        <v>#N/A</v>
      </c>
      <c r="B40" s="211"/>
      <c r="C40" s="212"/>
      <c r="D40" s="213"/>
      <c r="E40" s="397"/>
      <c r="F40" s="398"/>
      <c r="G40" s="399">
        <f t="shared" si="12"/>
        <v>0</v>
      </c>
      <c r="H40" s="400"/>
      <c r="I40" s="401"/>
      <c r="J40" s="398"/>
      <c r="K40" s="401"/>
      <c r="L40" s="397"/>
      <c r="M40" s="213"/>
      <c r="N40" s="280" t="s">
        <v>1028</v>
      </c>
      <c r="O40" s="522"/>
      <c r="P40" s="523"/>
      <c r="Q40" s="213"/>
      <c r="R40" s="213"/>
      <c r="S40" s="213"/>
      <c r="T40" s="402"/>
      <c r="U40" s="402"/>
      <c r="V40" s="402"/>
      <c r="W40" s="402"/>
      <c r="X40" s="402"/>
      <c r="Y40" s="402"/>
    </row>
    <row r="41" spans="1:25" s="284" customFormat="1">
      <c r="A41" s="210" t="e">
        <f>VLOOKUP(B41,Priskatalog!A:J,10,FALSE)</f>
        <v>#N/A</v>
      </c>
      <c r="B41" s="211"/>
      <c r="C41" s="212"/>
      <c r="D41" s="213"/>
      <c r="E41" s="397"/>
      <c r="F41" s="398"/>
      <c r="G41" s="399">
        <f t="shared" si="12"/>
        <v>0</v>
      </c>
      <c r="H41" s="400"/>
      <c r="I41" s="401"/>
      <c r="J41" s="398"/>
      <c r="K41" s="401"/>
      <c r="L41" s="397"/>
      <c r="M41" s="213"/>
      <c r="N41" s="280" t="s">
        <v>1028</v>
      </c>
      <c r="O41" s="522"/>
      <c r="P41" s="523"/>
      <c r="Q41" s="213"/>
      <c r="R41" s="213"/>
      <c r="S41" s="213"/>
      <c r="T41" s="402"/>
      <c r="U41" s="402"/>
      <c r="V41" s="402"/>
      <c r="W41" s="402"/>
      <c r="X41" s="402"/>
      <c r="Y41" s="402"/>
    </row>
    <row r="42" spans="1:25" s="284" customFormat="1">
      <c r="A42" s="215"/>
      <c r="B42" s="216" t="s">
        <v>1029</v>
      </c>
      <c r="C42" s="217"/>
      <c r="D42" s="218"/>
      <c r="E42" s="403"/>
      <c r="F42" s="404"/>
      <c r="G42" s="405"/>
      <c r="H42" s="406"/>
      <c r="I42" s="407"/>
      <c r="J42" s="404"/>
      <c r="K42" s="407"/>
      <c r="L42" s="403"/>
      <c r="M42" s="218"/>
      <c r="N42" s="218"/>
      <c r="O42" s="520"/>
      <c r="P42" s="521"/>
      <c r="Q42" s="218"/>
      <c r="R42" s="218"/>
      <c r="S42" s="218"/>
      <c r="T42" s="408"/>
      <c r="U42" s="408"/>
      <c r="V42" s="408"/>
      <c r="W42" s="408"/>
      <c r="X42" s="408"/>
      <c r="Y42" s="408"/>
    </row>
    <row r="43" spans="1:25" s="284" customFormat="1">
      <c r="A43" s="210" t="e">
        <f>VLOOKUP(B43,Priskatalog!A:J,10,FALSE)</f>
        <v>#N/A</v>
      </c>
      <c r="B43" s="211"/>
      <c r="C43" s="212"/>
      <c r="D43" s="213"/>
      <c r="E43" s="397"/>
      <c r="F43" s="398"/>
      <c r="G43" s="399">
        <f t="shared" ref="G43:G49" si="13">C43*E43</f>
        <v>0</v>
      </c>
      <c r="H43" s="400"/>
      <c r="I43" s="401"/>
      <c r="J43" s="398"/>
      <c r="K43" s="401"/>
      <c r="L43" s="397"/>
      <c r="M43" s="213"/>
      <c r="N43" s="213" t="s">
        <v>1028</v>
      </c>
      <c r="O43" s="522"/>
      <c r="P43" s="523"/>
      <c r="Q43" s="213"/>
      <c r="R43" s="213"/>
      <c r="S43" s="213"/>
      <c r="T43" s="402"/>
      <c r="U43" s="402"/>
      <c r="V43" s="402"/>
      <c r="W43" s="402"/>
      <c r="X43" s="402"/>
      <c r="Y43" s="402"/>
    </row>
    <row r="44" spans="1:25" s="284" customFormat="1">
      <c r="A44" s="210" t="e">
        <f>VLOOKUP(B44,Priskatalog!A:J,10,FALSE)</f>
        <v>#N/A</v>
      </c>
      <c r="B44" s="211"/>
      <c r="C44" s="212"/>
      <c r="D44" s="213"/>
      <c r="E44" s="397"/>
      <c r="F44" s="398"/>
      <c r="G44" s="399">
        <f t="shared" si="13"/>
        <v>0</v>
      </c>
      <c r="H44" s="400"/>
      <c r="I44" s="401"/>
      <c r="J44" s="398"/>
      <c r="K44" s="401"/>
      <c r="L44" s="397"/>
      <c r="M44" s="213"/>
      <c r="N44" s="213" t="s">
        <v>1028</v>
      </c>
      <c r="O44" s="522"/>
      <c r="P44" s="523"/>
      <c r="Q44" s="213"/>
      <c r="R44" s="213"/>
      <c r="S44" s="213"/>
      <c r="T44" s="402"/>
      <c r="U44" s="402"/>
      <c r="V44" s="402"/>
      <c r="W44" s="402"/>
      <c r="X44" s="402"/>
      <c r="Y44" s="402"/>
    </row>
    <row r="45" spans="1:25" s="284" customFormat="1">
      <c r="A45" s="210" t="e">
        <f>VLOOKUP(B45,Priskatalog!A:J,10,FALSE)</f>
        <v>#N/A</v>
      </c>
      <c r="B45" s="211"/>
      <c r="C45" s="212"/>
      <c r="D45" s="213"/>
      <c r="E45" s="397"/>
      <c r="F45" s="398"/>
      <c r="G45" s="399">
        <f t="shared" si="13"/>
        <v>0</v>
      </c>
      <c r="H45" s="400"/>
      <c r="I45" s="401"/>
      <c r="J45" s="398"/>
      <c r="K45" s="401"/>
      <c r="L45" s="397"/>
      <c r="M45" s="213"/>
      <c r="N45" s="213" t="s">
        <v>1028</v>
      </c>
      <c r="O45" s="522"/>
      <c r="P45" s="523"/>
      <c r="Q45" s="213"/>
      <c r="R45" s="213"/>
      <c r="S45" s="213"/>
      <c r="T45" s="402"/>
      <c r="U45" s="402"/>
      <c r="V45" s="402"/>
      <c r="W45" s="402"/>
      <c r="X45" s="402"/>
      <c r="Y45" s="402"/>
    </row>
    <row r="46" spans="1:25">
      <c r="A46" s="210" t="e">
        <f>VLOOKUP(B46,Priskatalog!A:J,10,FALSE)</f>
        <v>#N/A</v>
      </c>
      <c r="B46" s="211"/>
      <c r="C46" s="219"/>
      <c r="D46" s="213"/>
      <c r="E46" s="397"/>
      <c r="F46" s="398"/>
      <c r="G46" s="399">
        <f t="shared" si="13"/>
        <v>0</v>
      </c>
      <c r="H46" s="400"/>
      <c r="I46" s="401"/>
      <c r="J46" s="398"/>
      <c r="K46" s="401"/>
      <c r="L46" s="397"/>
      <c r="M46" s="213"/>
      <c r="N46" s="213" t="s">
        <v>1028</v>
      </c>
      <c r="O46" s="522"/>
      <c r="P46" s="523"/>
      <c r="Q46" s="213"/>
      <c r="R46" s="213"/>
      <c r="S46" s="213"/>
      <c r="T46" s="402"/>
      <c r="U46" s="402"/>
      <c r="V46" s="402"/>
      <c r="W46" s="402"/>
      <c r="X46" s="402"/>
      <c r="Y46" s="402"/>
    </row>
    <row r="47" spans="1:25" s="284" customFormat="1">
      <c r="A47" s="210" t="e">
        <f>VLOOKUP(B47,Priskatalog!A:J,10,FALSE)</f>
        <v>#N/A</v>
      </c>
      <c r="B47" s="211"/>
      <c r="C47" s="212"/>
      <c r="D47" s="213"/>
      <c r="E47" s="397"/>
      <c r="F47" s="398"/>
      <c r="G47" s="399">
        <f t="shared" si="13"/>
        <v>0</v>
      </c>
      <c r="H47" s="400"/>
      <c r="I47" s="401"/>
      <c r="J47" s="398"/>
      <c r="K47" s="401"/>
      <c r="L47" s="397"/>
      <c r="M47" s="213"/>
      <c r="N47" s="213" t="s">
        <v>1028</v>
      </c>
      <c r="O47" s="522"/>
      <c r="P47" s="523"/>
      <c r="Q47" s="213"/>
      <c r="R47" s="213"/>
      <c r="S47" s="213"/>
      <c r="T47" s="402"/>
      <c r="U47" s="402"/>
      <c r="V47" s="402"/>
      <c r="W47" s="402"/>
      <c r="X47" s="402"/>
      <c r="Y47" s="402"/>
    </row>
    <row r="48" spans="1:25" s="284" customFormat="1">
      <c r="A48" s="210" t="e">
        <f>VLOOKUP(B48,Priskatalog!A:J,10,FALSE)</f>
        <v>#N/A</v>
      </c>
      <c r="B48" s="211"/>
      <c r="C48" s="212"/>
      <c r="D48" s="213"/>
      <c r="E48" s="397"/>
      <c r="F48" s="398"/>
      <c r="G48" s="399">
        <f t="shared" si="13"/>
        <v>0</v>
      </c>
      <c r="H48" s="400"/>
      <c r="I48" s="401"/>
      <c r="J48" s="398"/>
      <c r="K48" s="401"/>
      <c r="L48" s="397"/>
      <c r="M48" s="213"/>
      <c r="N48" s="213" t="s">
        <v>1028</v>
      </c>
      <c r="O48" s="522"/>
      <c r="P48" s="523"/>
      <c r="Q48" s="213"/>
      <c r="R48" s="213"/>
      <c r="S48" s="213"/>
      <c r="T48" s="402"/>
      <c r="U48" s="402"/>
      <c r="V48" s="402"/>
      <c r="W48" s="402"/>
      <c r="X48" s="402"/>
      <c r="Y48" s="402"/>
    </row>
    <row r="49" spans="1:25" s="284" customFormat="1">
      <c r="A49" s="210" t="e">
        <f>VLOOKUP(B49,Priskatalog!A:J,10,FALSE)</f>
        <v>#N/A</v>
      </c>
      <c r="B49" s="211"/>
      <c r="C49" s="212"/>
      <c r="D49" s="213"/>
      <c r="E49" s="397"/>
      <c r="F49" s="398"/>
      <c r="G49" s="399">
        <f t="shared" si="13"/>
        <v>0</v>
      </c>
      <c r="H49" s="400"/>
      <c r="I49" s="401"/>
      <c r="J49" s="398"/>
      <c r="K49" s="401"/>
      <c r="L49" s="397"/>
      <c r="M49" s="213"/>
      <c r="N49" s="213" t="s">
        <v>1028</v>
      </c>
      <c r="O49" s="522"/>
      <c r="P49" s="523"/>
      <c r="Q49" s="213"/>
      <c r="R49" s="213"/>
      <c r="S49" s="213"/>
      <c r="T49" s="402"/>
      <c r="U49" s="402"/>
      <c r="V49" s="402"/>
      <c r="W49" s="402"/>
      <c r="X49" s="402"/>
      <c r="Y49" s="402"/>
    </row>
    <row r="50" spans="1:25" s="284" customFormat="1">
      <c r="A50" s="215"/>
      <c r="B50" s="220" t="s">
        <v>1030</v>
      </c>
      <c r="C50" s="217"/>
      <c r="D50" s="218"/>
      <c r="E50" s="403"/>
      <c r="F50" s="404"/>
      <c r="G50" s="405"/>
      <c r="H50" s="406"/>
      <c r="I50" s="407"/>
      <c r="J50" s="404"/>
      <c r="K50" s="407"/>
      <c r="L50" s="403"/>
      <c r="M50" s="218"/>
      <c r="N50" s="218"/>
      <c r="O50" s="520"/>
      <c r="P50" s="521"/>
      <c r="Q50" s="218"/>
      <c r="R50" s="218"/>
      <c r="S50" s="218"/>
      <c r="T50" s="408"/>
      <c r="U50" s="408"/>
      <c r="V50" s="408"/>
      <c r="W50" s="408"/>
      <c r="X50" s="408"/>
      <c r="Y50" s="408"/>
    </row>
    <row r="51" spans="1:25" s="284" customFormat="1">
      <c r="A51" s="210" t="e">
        <f>VLOOKUP(B51,Priskatalog!A:J,10,FALSE)</f>
        <v>#N/A</v>
      </c>
      <c r="B51" s="211"/>
      <c r="C51" s="212"/>
      <c r="D51" s="213"/>
      <c r="E51" s="397"/>
      <c r="F51" s="398"/>
      <c r="G51" s="399">
        <f>C51*E51</f>
        <v>0</v>
      </c>
      <c r="H51" s="400"/>
      <c r="I51" s="401"/>
      <c r="J51" s="398"/>
      <c r="K51" s="401"/>
      <c r="L51" s="397"/>
      <c r="M51" s="213"/>
      <c r="N51" s="213" t="s">
        <v>1028</v>
      </c>
      <c r="O51" s="522"/>
      <c r="P51" s="523"/>
      <c r="Q51" s="213"/>
      <c r="R51" s="213"/>
      <c r="S51" s="213"/>
      <c r="T51" s="402"/>
      <c r="U51" s="402"/>
      <c r="V51" s="402"/>
      <c r="W51" s="402"/>
      <c r="X51" s="402"/>
      <c r="Y51" s="402"/>
    </row>
    <row r="52" spans="1:25" s="284" customFormat="1">
      <c r="A52" s="210" t="e">
        <f>VLOOKUP(B52,Priskatalog!A:J,10,FALSE)</f>
        <v>#N/A</v>
      </c>
      <c r="B52" s="211"/>
      <c r="C52" s="212"/>
      <c r="D52" s="213"/>
      <c r="E52" s="397"/>
      <c r="F52" s="398"/>
      <c r="G52" s="399">
        <f>C52*E52</f>
        <v>0</v>
      </c>
      <c r="H52" s="400"/>
      <c r="I52" s="401"/>
      <c r="J52" s="398"/>
      <c r="K52" s="401"/>
      <c r="L52" s="397"/>
      <c r="M52" s="213"/>
      <c r="N52" s="213" t="s">
        <v>1028</v>
      </c>
      <c r="O52" s="522"/>
      <c r="P52" s="523"/>
      <c r="Q52" s="213"/>
      <c r="R52" s="213"/>
      <c r="S52" s="213"/>
      <c r="T52" s="402"/>
      <c r="U52" s="402"/>
      <c r="V52" s="402"/>
      <c r="W52" s="402"/>
      <c r="X52" s="402"/>
      <c r="Y52" s="402"/>
    </row>
    <row r="53" spans="1:25">
      <c r="A53" s="210" t="e">
        <f>VLOOKUP(B53,Priskatalog!A:J,10,FALSE)</f>
        <v>#N/A</v>
      </c>
      <c r="B53" s="211"/>
      <c r="C53" s="214"/>
      <c r="D53" s="213"/>
      <c r="E53" s="397"/>
      <c r="F53" s="398"/>
      <c r="G53" s="399">
        <f>C53*E53</f>
        <v>0</v>
      </c>
      <c r="H53" s="400"/>
      <c r="I53" s="401"/>
      <c r="J53" s="398"/>
      <c r="K53" s="401"/>
      <c r="L53" s="397"/>
      <c r="M53" s="213"/>
      <c r="N53" s="213" t="s">
        <v>1028</v>
      </c>
      <c r="O53" s="522"/>
      <c r="P53" s="523"/>
      <c r="Q53" s="213"/>
      <c r="R53" s="213"/>
      <c r="S53" s="213"/>
      <c r="T53" s="402"/>
      <c r="U53" s="402"/>
      <c r="V53" s="402"/>
      <c r="W53" s="402"/>
      <c r="X53" s="402"/>
      <c r="Y53" s="402"/>
    </row>
    <row r="54" spans="1:25" s="284" customFormat="1">
      <c r="A54" s="215"/>
      <c r="B54" s="221" t="s">
        <v>1031</v>
      </c>
      <c r="C54" s="217"/>
      <c r="D54" s="218"/>
      <c r="E54" s="403"/>
      <c r="F54" s="404"/>
      <c r="G54" s="405"/>
      <c r="H54" s="406"/>
      <c r="I54" s="407"/>
      <c r="J54" s="404"/>
      <c r="K54" s="407"/>
      <c r="L54" s="403"/>
      <c r="M54" s="218"/>
      <c r="N54" s="218"/>
      <c r="O54" s="520"/>
      <c r="P54" s="521"/>
      <c r="Q54" s="218"/>
      <c r="R54" s="218"/>
      <c r="S54" s="218"/>
      <c r="T54" s="408"/>
      <c r="U54" s="408"/>
      <c r="V54" s="408"/>
      <c r="W54" s="408"/>
      <c r="X54" s="408"/>
      <c r="Y54" s="408"/>
    </row>
    <row r="55" spans="1:25" s="284" customFormat="1">
      <c r="A55" s="210" t="e">
        <f>VLOOKUP(B55,Priskatalog!A:J,10,FALSE)</f>
        <v>#N/A</v>
      </c>
      <c r="B55" s="211"/>
      <c r="C55" s="212"/>
      <c r="D55" s="213"/>
      <c r="E55" s="397"/>
      <c r="F55" s="398"/>
      <c r="G55" s="399">
        <f>C55*E55</f>
        <v>0</v>
      </c>
      <c r="H55" s="400"/>
      <c r="I55" s="401"/>
      <c r="J55" s="398"/>
      <c r="K55" s="401"/>
      <c r="L55" s="397"/>
      <c r="M55" s="213"/>
      <c r="N55" s="213" t="s">
        <v>1028</v>
      </c>
      <c r="O55" s="522"/>
      <c r="P55" s="523"/>
      <c r="Q55" s="213"/>
      <c r="R55" s="213"/>
      <c r="S55" s="213"/>
      <c r="T55" s="402"/>
      <c r="U55" s="402"/>
      <c r="V55" s="402"/>
      <c r="W55" s="402"/>
      <c r="X55" s="402"/>
      <c r="Y55" s="402"/>
    </row>
    <row r="56" spans="1:25" s="284" customFormat="1">
      <c r="A56" s="210" t="e">
        <f>VLOOKUP(B56,Priskatalog!A:J,10,FALSE)</f>
        <v>#N/A</v>
      </c>
      <c r="B56" s="211"/>
      <c r="C56" s="212"/>
      <c r="D56" s="213"/>
      <c r="E56" s="397"/>
      <c r="F56" s="398"/>
      <c r="G56" s="399">
        <f>C56*E56</f>
        <v>0</v>
      </c>
      <c r="H56" s="400"/>
      <c r="I56" s="401"/>
      <c r="J56" s="398"/>
      <c r="K56" s="401"/>
      <c r="L56" s="397"/>
      <c r="M56" s="213"/>
      <c r="N56" s="213" t="s">
        <v>1028</v>
      </c>
      <c r="O56" s="522"/>
      <c r="P56" s="523"/>
      <c r="Q56" s="213"/>
      <c r="R56" s="213"/>
      <c r="S56" s="213"/>
      <c r="T56" s="402"/>
      <c r="U56" s="402"/>
      <c r="V56" s="402"/>
      <c r="W56" s="402"/>
      <c r="X56" s="402"/>
      <c r="Y56" s="402"/>
    </row>
    <row r="57" spans="1:25" s="284" customFormat="1">
      <c r="A57" s="210" t="e">
        <f>VLOOKUP(B57,Priskatalog!A:J,10,FALSE)</f>
        <v>#N/A</v>
      </c>
      <c r="B57" s="211"/>
      <c r="C57" s="212"/>
      <c r="D57" s="213"/>
      <c r="E57" s="397"/>
      <c r="F57" s="398"/>
      <c r="G57" s="399">
        <f>C57*E57</f>
        <v>0</v>
      </c>
      <c r="H57" s="400"/>
      <c r="I57" s="401"/>
      <c r="J57" s="398"/>
      <c r="K57" s="401"/>
      <c r="L57" s="397"/>
      <c r="M57" s="213"/>
      <c r="N57" s="213" t="s">
        <v>1028</v>
      </c>
      <c r="O57" s="522"/>
      <c r="P57" s="523"/>
      <c r="Q57" s="213"/>
      <c r="R57" s="213"/>
      <c r="S57" s="213"/>
      <c r="T57" s="402"/>
      <c r="U57" s="402"/>
      <c r="V57" s="402"/>
      <c r="W57" s="402"/>
      <c r="X57" s="402"/>
      <c r="Y57" s="402"/>
    </row>
    <row r="58" spans="1:25" s="284" customFormat="1">
      <c r="A58" s="215"/>
      <c r="B58" s="216" t="s">
        <v>1032</v>
      </c>
      <c r="C58" s="217"/>
      <c r="D58" s="218"/>
      <c r="E58" s="403"/>
      <c r="F58" s="404"/>
      <c r="G58" s="405"/>
      <c r="H58" s="406"/>
      <c r="I58" s="407"/>
      <c r="J58" s="404"/>
      <c r="K58" s="407"/>
      <c r="L58" s="403"/>
      <c r="M58" s="218"/>
      <c r="N58" s="218"/>
      <c r="O58" s="520"/>
      <c r="P58" s="521"/>
      <c r="Q58" s="218"/>
      <c r="R58" s="218"/>
      <c r="S58" s="218"/>
      <c r="T58" s="408"/>
      <c r="U58" s="408"/>
      <c r="V58" s="408"/>
      <c r="W58" s="408"/>
      <c r="X58" s="408"/>
      <c r="Y58" s="408"/>
    </row>
    <row r="59" spans="1:25" s="284" customFormat="1">
      <c r="A59" s="210" t="e">
        <f>VLOOKUP(B59,Priskatalog!A:J,10,FALSE)</f>
        <v>#N/A</v>
      </c>
      <c r="B59" s="211"/>
      <c r="C59" s="212"/>
      <c r="D59" s="213"/>
      <c r="E59" s="397"/>
      <c r="F59" s="398"/>
      <c r="G59" s="399">
        <f>C59*E59</f>
        <v>0</v>
      </c>
      <c r="H59" s="400"/>
      <c r="I59" s="401"/>
      <c r="J59" s="398"/>
      <c r="K59" s="401"/>
      <c r="L59" s="397"/>
      <c r="M59" s="213"/>
      <c r="N59" s="213" t="s">
        <v>1028</v>
      </c>
      <c r="O59" s="522"/>
      <c r="P59" s="523"/>
      <c r="Q59" s="213"/>
      <c r="R59" s="213"/>
      <c r="S59" s="213"/>
      <c r="T59" s="402"/>
      <c r="U59" s="402"/>
      <c r="V59" s="402"/>
      <c r="W59" s="402"/>
      <c r="X59" s="402"/>
      <c r="Y59" s="402"/>
    </row>
    <row r="60" spans="1:25" s="284" customFormat="1">
      <c r="A60" s="210" t="e">
        <f>VLOOKUP(B60,Priskatalog!A:J,10,FALSE)</f>
        <v>#N/A</v>
      </c>
      <c r="B60" s="211"/>
      <c r="C60" s="212"/>
      <c r="D60" s="213"/>
      <c r="E60" s="397"/>
      <c r="F60" s="398"/>
      <c r="G60" s="399">
        <f>C60*E60</f>
        <v>0</v>
      </c>
      <c r="H60" s="400"/>
      <c r="I60" s="401"/>
      <c r="J60" s="398"/>
      <c r="K60" s="401"/>
      <c r="L60" s="397"/>
      <c r="M60" s="213"/>
      <c r="N60" s="213" t="s">
        <v>1028</v>
      </c>
      <c r="O60" s="522"/>
      <c r="P60" s="523"/>
      <c r="Q60" s="213"/>
      <c r="R60" s="213"/>
      <c r="S60" s="213"/>
      <c r="T60" s="402"/>
      <c r="U60" s="402"/>
      <c r="V60" s="402"/>
      <c r="W60" s="402"/>
      <c r="X60" s="402"/>
      <c r="Y60" s="402"/>
    </row>
    <row r="61" spans="1:25" s="284" customFormat="1">
      <c r="A61" s="210" t="e">
        <f>VLOOKUP(B61,Priskatalog!A:J,10,FALSE)</f>
        <v>#N/A</v>
      </c>
      <c r="B61" s="211"/>
      <c r="C61" s="212"/>
      <c r="D61" s="213"/>
      <c r="E61" s="397"/>
      <c r="F61" s="398"/>
      <c r="G61" s="399">
        <f>C61*E61</f>
        <v>0</v>
      </c>
      <c r="H61" s="400"/>
      <c r="I61" s="401"/>
      <c r="J61" s="398"/>
      <c r="K61" s="401"/>
      <c r="L61" s="397"/>
      <c r="M61" s="213"/>
      <c r="N61" s="213" t="s">
        <v>1028</v>
      </c>
      <c r="O61" s="522"/>
      <c r="P61" s="523"/>
      <c r="Q61" s="213"/>
      <c r="R61" s="213"/>
      <c r="S61" s="213"/>
      <c r="T61" s="402"/>
      <c r="U61" s="402"/>
      <c r="V61" s="402"/>
      <c r="W61" s="402"/>
      <c r="X61" s="402"/>
      <c r="Y61" s="40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23468CBB-C04F-4FE2-847C-8144FC99A763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3FA21F-E5C9-4241-A0C8-5E392939C8CA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BC11-122A-4D3A-B6A9-32BACE76AB03}">
  <dimension ref="A1:Y61"/>
  <sheetViews>
    <sheetView showGridLines="0" topLeftCell="A34" workbookViewId="0">
      <selection activeCell="Z1" sqref="Z1"/>
    </sheetView>
  </sheetViews>
  <sheetFormatPr defaultColWidth="8.85546875" defaultRowHeight="15"/>
  <cols>
    <col min="1" max="1" width="14.42578125" style="355" customWidth="1"/>
    <col min="2" max="2" width="43.85546875" style="47" customWidth="1"/>
    <col min="3" max="3" width="13.28515625" style="47" customWidth="1"/>
    <col min="4" max="4" width="13.28515625" style="47" bestFit="1" customWidth="1"/>
    <col min="5" max="5" width="11.28515625" style="47" customWidth="1"/>
    <col min="6" max="6" width="13.7109375" style="47" bestFit="1" customWidth="1"/>
    <col min="7" max="7" width="12.42578125" style="47" bestFit="1" customWidth="1"/>
    <col min="8" max="8" width="8.85546875" style="47" bestFit="1" customWidth="1"/>
    <col min="9" max="9" width="13.7109375" style="47" bestFit="1" customWidth="1"/>
    <col min="10" max="10" width="13.28515625" style="47" bestFit="1" customWidth="1"/>
    <col min="11" max="11" width="10.85546875" style="47" bestFit="1" customWidth="1"/>
    <col min="12" max="12" width="13.7109375" style="47" bestFit="1" customWidth="1"/>
    <col min="13" max="13" width="13.28515625" style="47" bestFit="1" customWidth="1"/>
    <col min="14" max="14" width="10.7109375" style="47" customWidth="1"/>
    <col min="15" max="16" width="13.28515625" style="47" bestFit="1" customWidth="1"/>
    <col min="17" max="18" width="8.85546875" style="47" bestFit="1" customWidth="1"/>
    <col min="19" max="19" width="13.28515625" style="47" bestFit="1" customWidth="1"/>
    <col min="20" max="20" width="8.85546875" style="47" bestFit="1" customWidth="1"/>
    <col min="21" max="21" width="8.7109375" style="47" customWidth="1"/>
    <col min="22" max="22" width="13.28515625" style="47" bestFit="1" customWidth="1"/>
    <col min="23" max="23" width="10.85546875" style="47" bestFit="1" customWidth="1"/>
    <col min="24" max="24" width="9.140625" style="47" bestFit="1" customWidth="1"/>
    <col min="25" max="25" width="12.42578125" style="47" bestFit="1" customWidth="1"/>
    <col min="26" max="16384" width="8.85546875" style="47"/>
  </cols>
  <sheetData>
    <row r="1" spans="1:25" ht="15.75" thickBot="1">
      <c r="A1" s="285"/>
      <c r="B1" s="126" t="s">
        <v>1014</v>
      </c>
      <c r="C1" s="286">
        <v>2024</v>
      </c>
      <c r="D1" s="286">
        <v>2025</v>
      </c>
      <c r="E1" s="286">
        <v>2026</v>
      </c>
      <c r="F1" s="286">
        <v>2027</v>
      </c>
      <c r="G1" s="286">
        <v>2028</v>
      </c>
      <c r="H1" s="286">
        <v>2029</v>
      </c>
      <c r="I1" s="286">
        <v>2030</v>
      </c>
      <c r="J1" s="286">
        <v>2031</v>
      </c>
      <c r="K1" s="286">
        <v>2032</v>
      </c>
      <c r="L1" s="286">
        <v>2033</v>
      </c>
      <c r="M1" s="286">
        <v>2034</v>
      </c>
      <c r="N1" s="286">
        <v>2035</v>
      </c>
      <c r="O1" s="286">
        <v>2036</v>
      </c>
      <c r="P1" s="286">
        <v>2037</v>
      </c>
      <c r="Q1" s="286">
        <v>2038</v>
      </c>
      <c r="R1" s="286">
        <v>2039</v>
      </c>
      <c r="S1" s="286">
        <v>2040</v>
      </c>
      <c r="T1" s="286">
        <v>2041</v>
      </c>
      <c r="U1" s="286">
        <v>2042</v>
      </c>
      <c r="V1" s="286">
        <v>2043</v>
      </c>
      <c r="W1" s="286">
        <v>2044</v>
      </c>
      <c r="X1" s="286">
        <v>2045</v>
      </c>
      <c r="Y1" s="287" t="s">
        <v>6</v>
      </c>
    </row>
    <row r="2" spans="1:25">
      <c r="A2" s="288" t="s">
        <v>1015</v>
      </c>
      <c r="B2" s="289" t="s">
        <v>1016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1"/>
    </row>
    <row r="3" spans="1:25">
      <c r="A3" s="237">
        <f t="shared" ref="A3:B9" si="0">A35</f>
        <v>21</v>
      </c>
      <c r="B3" s="230" t="str">
        <f t="shared" si="0"/>
        <v>Facader, eftergang af murværk og fuger</v>
      </c>
      <c r="C3" s="143">
        <f>IF(C$1&gt;=$I35,IF($M35=0,0,(IF(MOD(($I35-C$1),$M35)=0,$G35,0))),0)</f>
        <v>0</v>
      </c>
      <c r="D3" s="143">
        <f t="shared" ref="D3:X3" si="1">IF(D$1&gt;=$I35,IF($M35=0,0,(IF(MOD(($I35-D$1),$M35)=0,$G35,0))),0)</f>
        <v>50000</v>
      </c>
      <c r="E3" s="143">
        <f t="shared" si="1"/>
        <v>0</v>
      </c>
      <c r="F3" s="143">
        <f t="shared" si="1"/>
        <v>0</v>
      </c>
      <c r="G3" s="143">
        <f t="shared" si="1"/>
        <v>50000</v>
      </c>
      <c r="H3" s="143">
        <f t="shared" si="1"/>
        <v>0</v>
      </c>
      <c r="I3" s="143">
        <f t="shared" si="1"/>
        <v>0</v>
      </c>
      <c r="J3" s="143">
        <f t="shared" si="1"/>
        <v>50000</v>
      </c>
      <c r="K3" s="143">
        <f t="shared" si="1"/>
        <v>0</v>
      </c>
      <c r="L3" s="143">
        <f t="shared" si="1"/>
        <v>0</v>
      </c>
      <c r="M3" s="143">
        <f t="shared" si="1"/>
        <v>50000</v>
      </c>
      <c r="N3" s="143">
        <f t="shared" si="1"/>
        <v>0</v>
      </c>
      <c r="O3" s="143">
        <f t="shared" si="1"/>
        <v>0</v>
      </c>
      <c r="P3" s="143">
        <f t="shared" si="1"/>
        <v>50000</v>
      </c>
      <c r="Q3" s="143">
        <f t="shared" si="1"/>
        <v>0</v>
      </c>
      <c r="R3" s="143">
        <f t="shared" si="1"/>
        <v>0</v>
      </c>
      <c r="S3" s="143">
        <f t="shared" si="1"/>
        <v>50000</v>
      </c>
      <c r="T3" s="143">
        <f t="shared" si="1"/>
        <v>0</v>
      </c>
      <c r="U3" s="143">
        <f t="shared" si="1"/>
        <v>0</v>
      </c>
      <c r="V3" s="143">
        <f t="shared" si="1"/>
        <v>50000</v>
      </c>
      <c r="W3" s="143">
        <f t="shared" si="1"/>
        <v>0</v>
      </c>
      <c r="X3" s="143">
        <f t="shared" si="1"/>
        <v>0</v>
      </c>
      <c r="Y3" s="239">
        <f t="shared" ref="Y3:Y9" si="2">SUM(C3:X3)</f>
        <v>350000</v>
      </c>
    </row>
    <row r="4" spans="1:25">
      <c r="A4" s="237" t="e">
        <f t="shared" si="0"/>
        <v>#N/A</v>
      </c>
      <c r="B4" s="230">
        <f t="shared" si="0"/>
        <v>0</v>
      </c>
      <c r="C4" s="143">
        <f t="shared" ref="C4:X9" si="3">IF(C$1&gt;=$I36,IF($M36=0,0,(IF(MOD(($I36-C$1),$M36)=0,$G36,0))),0)</f>
        <v>0</v>
      </c>
      <c r="D4" s="143">
        <f t="shared" si="3"/>
        <v>0</v>
      </c>
      <c r="E4" s="143">
        <f t="shared" si="3"/>
        <v>0</v>
      </c>
      <c r="F4" s="143">
        <f t="shared" si="3"/>
        <v>0</v>
      </c>
      <c r="G4" s="143">
        <f t="shared" si="3"/>
        <v>0</v>
      </c>
      <c r="H4" s="143">
        <f t="shared" si="3"/>
        <v>0</v>
      </c>
      <c r="I4" s="143">
        <f t="shared" si="3"/>
        <v>0</v>
      </c>
      <c r="J4" s="143">
        <f t="shared" si="3"/>
        <v>0</v>
      </c>
      <c r="K4" s="143">
        <f t="shared" si="3"/>
        <v>0</v>
      </c>
      <c r="L4" s="143">
        <f t="shared" si="3"/>
        <v>0</v>
      </c>
      <c r="M4" s="143">
        <f t="shared" si="3"/>
        <v>0</v>
      </c>
      <c r="N4" s="143">
        <f t="shared" si="3"/>
        <v>0</v>
      </c>
      <c r="O4" s="143">
        <f t="shared" si="3"/>
        <v>0</v>
      </c>
      <c r="P4" s="143">
        <f t="shared" si="3"/>
        <v>0</v>
      </c>
      <c r="Q4" s="143">
        <f t="shared" si="3"/>
        <v>0</v>
      </c>
      <c r="R4" s="143">
        <f t="shared" si="3"/>
        <v>0</v>
      </c>
      <c r="S4" s="143">
        <f t="shared" si="3"/>
        <v>0</v>
      </c>
      <c r="T4" s="143">
        <f t="shared" si="3"/>
        <v>0</v>
      </c>
      <c r="U4" s="143">
        <f t="shared" si="3"/>
        <v>0</v>
      </c>
      <c r="V4" s="143">
        <f t="shared" si="3"/>
        <v>0</v>
      </c>
      <c r="W4" s="143">
        <f t="shared" si="3"/>
        <v>0</v>
      </c>
      <c r="X4" s="143">
        <f t="shared" si="3"/>
        <v>0</v>
      </c>
      <c r="Y4" s="239">
        <f t="shared" si="2"/>
        <v>0</v>
      </c>
    </row>
    <row r="5" spans="1:25">
      <c r="A5" s="237" t="e">
        <f t="shared" si="0"/>
        <v>#N/A</v>
      </c>
      <c r="B5" s="230">
        <f t="shared" si="0"/>
        <v>0</v>
      </c>
      <c r="C5" s="143">
        <f t="shared" si="3"/>
        <v>0</v>
      </c>
      <c r="D5" s="143">
        <f t="shared" si="3"/>
        <v>0</v>
      </c>
      <c r="E5" s="143">
        <f t="shared" si="3"/>
        <v>0</v>
      </c>
      <c r="F5" s="143">
        <f t="shared" si="3"/>
        <v>0</v>
      </c>
      <c r="G5" s="143">
        <f t="shared" si="3"/>
        <v>0</v>
      </c>
      <c r="H5" s="143">
        <f t="shared" si="3"/>
        <v>0</v>
      </c>
      <c r="I5" s="143">
        <f t="shared" si="3"/>
        <v>0</v>
      </c>
      <c r="J5" s="143">
        <f t="shared" si="3"/>
        <v>0</v>
      </c>
      <c r="K5" s="143">
        <f t="shared" si="3"/>
        <v>0</v>
      </c>
      <c r="L5" s="143">
        <f t="shared" si="3"/>
        <v>0</v>
      </c>
      <c r="M5" s="143">
        <f t="shared" si="3"/>
        <v>0</v>
      </c>
      <c r="N5" s="143">
        <f t="shared" si="3"/>
        <v>0</v>
      </c>
      <c r="O5" s="143">
        <f t="shared" si="3"/>
        <v>0</v>
      </c>
      <c r="P5" s="143">
        <f t="shared" si="3"/>
        <v>0</v>
      </c>
      <c r="Q5" s="143">
        <f t="shared" si="3"/>
        <v>0</v>
      </c>
      <c r="R5" s="143">
        <f t="shared" si="3"/>
        <v>0</v>
      </c>
      <c r="S5" s="143">
        <f t="shared" si="3"/>
        <v>0</v>
      </c>
      <c r="T5" s="143">
        <f t="shared" si="3"/>
        <v>0</v>
      </c>
      <c r="U5" s="143">
        <f t="shared" si="3"/>
        <v>0</v>
      </c>
      <c r="V5" s="143">
        <f t="shared" si="3"/>
        <v>0</v>
      </c>
      <c r="W5" s="143">
        <f t="shared" si="3"/>
        <v>0</v>
      </c>
      <c r="X5" s="143">
        <f t="shared" si="3"/>
        <v>0</v>
      </c>
      <c r="Y5" s="239">
        <f t="shared" si="2"/>
        <v>0</v>
      </c>
    </row>
    <row r="6" spans="1:25">
      <c r="A6" s="237" t="e">
        <f t="shared" si="0"/>
        <v>#N/A</v>
      </c>
      <c r="B6" s="230">
        <f t="shared" si="0"/>
        <v>0</v>
      </c>
      <c r="C6" s="143">
        <f t="shared" si="3"/>
        <v>0</v>
      </c>
      <c r="D6" s="143">
        <f t="shared" si="3"/>
        <v>0</v>
      </c>
      <c r="E6" s="143">
        <f t="shared" si="3"/>
        <v>0</v>
      </c>
      <c r="F6" s="143">
        <f t="shared" si="3"/>
        <v>0</v>
      </c>
      <c r="G6" s="143">
        <f t="shared" si="3"/>
        <v>0</v>
      </c>
      <c r="H6" s="143">
        <f t="shared" si="3"/>
        <v>0</v>
      </c>
      <c r="I6" s="143">
        <f t="shared" si="3"/>
        <v>0</v>
      </c>
      <c r="J6" s="143">
        <f t="shared" si="3"/>
        <v>0</v>
      </c>
      <c r="K6" s="143">
        <f t="shared" si="3"/>
        <v>0</v>
      </c>
      <c r="L6" s="143">
        <f t="shared" si="3"/>
        <v>0</v>
      </c>
      <c r="M6" s="143">
        <f t="shared" si="3"/>
        <v>0</v>
      </c>
      <c r="N6" s="143">
        <f t="shared" si="3"/>
        <v>0</v>
      </c>
      <c r="O6" s="143">
        <f t="shared" si="3"/>
        <v>0</v>
      </c>
      <c r="P6" s="143">
        <f t="shared" si="3"/>
        <v>0</v>
      </c>
      <c r="Q6" s="143">
        <f t="shared" si="3"/>
        <v>0</v>
      </c>
      <c r="R6" s="143">
        <f t="shared" si="3"/>
        <v>0</v>
      </c>
      <c r="S6" s="143">
        <f t="shared" si="3"/>
        <v>0</v>
      </c>
      <c r="T6" s="143">
        <f t="shared" si="3"/>
        <v>0</v>
      </c>
      <c r="U6" s="143">
        <f t="shared" si="3"/>
        <v>0</v>
      </c>
      <c r="V6" s="143">
        <f t="shared" si="3"/>
        <v>0</v>
      </c>
      <c r="W6" s="143">
        <f t="shared" si="3"/>
        <v>0</v>
      </c>
      <c r="X6" s="143">
        <f t="shared" si="3"/>
        <v>0</v>
      </c>
      <c r="Y6" s="239">
        <f t="shared" si="2"/>
        <v>0</v>
      </c>
    </row>
    <row r="7" spans="1:25">
      <c r="A7" s="237" t="e">
        <f t="shared" si="0"/>
        <v>#N/A</v>
      </c>
      <c r="B7" s="230">
        <f t="shared" si="0"/>
        <v>0</v>
      </c>
      <c r="C7" s="143">
        <f t="shared" si="3"/>
        <v>0</v>
      </c>
      <c r="D7" s="143">
        <f t="shared" si="3"/>
        <v>0</v>
      </c>
      <c r="E7" s="143">
        <f t="shared" si="3"/>
        <v>0</v>
      </c>
      <c r="F7" s="143">
        <f t="shared" si="3"/>
        <v>0</v>
      </c>
      <c r="G7" s="143">
        <f t="shared" si="3"/>
        <v>0</v>
      </c>
      <c r="H7" s="143">
        <f t="shared" si="3"/>
        <v>0</v>
      </c>
      <c r="I7" s="143">
        <f t="shared" si="3"/>
        <v>0</v>
      </c>
      <c r="J7" s="143">
        <f t="shared" si="3"/>
        <v>0</v>
      </c>
      <c r="K7" s="143">
        <f t="shared" si="3"/>
        <v>0</v>
      </c>
      <c r="L7" s="143">
        <f t="shared" si="3"/>
        <v>0</v>
      </c>
      <c r="M7" s="143">
        <f t="shared" si="3"/>
        <v>0</v>
      </c>
      <c r="N7" s="143">
        <f t="shared" si="3"/>
        <v>0</v>
      </c>
      <c r="O7" s="143">
        <f t="shared" si="3"/>
        <v>0</v>
      </c>
      <c r="P7" s="143">
        <f t="shared" si="3"/>
        <v>0</v>
      </c>
      <c r="Q7" s="143">
        <f t="shared" si="3"/>
        <v>0</v>
      </c>
      <c r="R7" s="143">
        <f t="shared" si="3"/>
        <v>0</v>
      </c>
      <c r="S7" s="143">
        <f t="shared" si="3"/>
        <v>0</v>
      </c>
      <c r="T7" s="143">
        <f t="shared" si="3"/>
        <v>0</v>
      </c>
      <c r="U7" s="143">
        <f t="shared" si="3"/>
        <v>0</v>
      </c>
      <c r="V7" s="143">
        <f t="shared" si="3"/>
        <v>0</v>
      </c>
      <c r="W7" s="143">
        <f t="shared" si="3"/>
        <v>0</v>
      </c>
      <c r="X7" s="143">
        <f t="shared" si="3"/>
        <v>0</v>
      </c>
      <c r="Y7" s="239">
        <f t="shared" si="2"/>
        <v>0</v>
      </c>
    </row>
    <row r="8" spans="1:25">
      <c r="A8" s="237" t="e">
        <f t="shared" si="0"/>
        <v>#N/A</v>
      </c>
      <c r="B8" s="230">
        <f t="shared" si="0"/>
        <v>0</v>
      </c>
      <c r="C8" s="143">
        <f t="shared" si="3"/>
        <v>0</v>
      </c>
      <c r="D8" s="143">
        <f t="shared" si="3"/>
        <v>0</v>
      </c>
      <c r="E8" s="143">
        <f t="shared" si="3"/>
        <v>0</v>
      </c>
      <c r="F8" s="143">
        <f t="shared" si="3"/>
        <v>0</v>
      </c>
      <c r="G8" s="143">
        <f t="shared" si="3"/>
        <v>0</v>
      </c>
      <c r="H8" s="143">
        <f t="shared" si="3"/>
        <v>0</v>
      </c>
      <c r="I8" s="143">
        <f t="shared" si="3"/>
        <v>0</v>
      </c>
      <c r="J8" s="143">
        <f t="shared" si="3"/>
        <v>0</v>
      </c>
      <c r="K8" s="143">
        <f t="shared" si="3"/>
        <v>0</v>
      </c>
      <c r="L8" s="143">
        <f t="shared" si="3"/>
        <v>0</v>
      </c>
      <c r="M8" s="143">
        <f t="shared" si="3"/>
        <v>0</v>
      </c>
      <c r="N8" s="143">
        <f t="shared" si="3"/>
        <v>0</v>
      </c>
      <c r="O8" s="143">
        <f t="shared" si="3"/>
        <v>0</v>
      </c>
      <c r="P8" s="143">
        <f t="shared" si="3"/>
        <v>0</v>
      </c>
      <c r="Q8" s="143">
        <f t="shared" si="3"/>
        <v>0</v>
      </c>
      <c r="R8" s="143">
        <f t="shared" si="3"/>
        <v>0</v>
      </c>
      <c r="S8" s="143">
        <f t="shared" si="3"/>
        <v>0</v>
      </c>
      <c r="T8" s="143">
        <f t="shared" si="3"/>
        <v>0</v>
      </c>
      <c r="U8" s="143">
        <f t="shared" si="3"/>
        <v>0</v>
      </c>
      <c r="V8" s="143">
        <f t="shared" si="3"/>
        <v>0</v>
      </c>
      <c r="W8" s="143">
        <f t="shared" si="3"/>
        <v>0</v>
      </c>
      <c r="X8" s="143">
        <f t="shared" si="3"/>
        <v>0</v>
      </c>
      <c r="Y8" s="239">
        <f t="shared" si="2"/>
        <v>0</v>
      </c>
    </row>
    <row r="9" spans="1:25">
      <c r="A9" s="237" t="e">
        <f t="shared" si="0"/>
        <v>#N/A</v>
      </c>
      <c r="B9" s="230">
        <f t="shared" si="0"/>
        <v>0</v>
      </c>
      <c r="C9" s="143">
        <f t="shared" si="3"/>
        <v>0</v>
      </c>
      <c r="D9" s="143">
        <f t="shared" si="3"/>
        <v>0</v>
      </c>
      <c r="E9" s="143">
        <f t="shared" si="3"/>
        <v>0</v>
      </c>
      <c r="F9" s="143">
        <f t="shared" si="3"/>
        <v>0</v>
      </c>
      <c r="G9" s="143">
        <f t="shared" si="3"/>
        <v>0</v>
      </c>
      <c r="H9" s="143">
        <f t="shared" si="3"/>
        <v>0</v>
      </c>
      <c r="I9" s="143">
        <f t="shared" si="3"/>
        <v>0</v>
      </c>
      <c r="J9" s="143">
        <f t="shared" si="3"/>
        <v>0</v>
      </c>
      <c r="K9" s="143">
        <f t="shared" si="3"/>
        <v>0</v>
      </c>
      <c r="L9" s="143">
        <f t="shared" si="3"/>
        <v>0</v>
      </c>
      <c r="M9" s="143">
        <f t="shared" si="3"/>
        <v>0</v>
      </c>
      <c r="N9" s="143">
        <f t="shared" si="3"/>
        <v>0</v>
      </c>
      <c r="O9" s="143">
        <f t="shared" si="3"/>
        <v>0</v>
      </c>
      <c r="P9" s="143">
        <f t="shared" si="3"/>
        <v>0</v>
      </c>
      <c r="Q9" s="143">
        <f t="shared" si="3"/>
        <v>0</v>
      </c>
      <c r="R9" s="143">
        <f t="shared" si="3"/>
        <v>0</v>
      </c>
      <c r="S9" s="143">
        <f t="shared" si="3"/>
        <v>0</v>
      </c>
      <c r="T9" s="143">
        <f t="shared" si="3"/>
        <v>0</v>
      </c>
      <c r="U9" s="143">
        <f t="shared" si="3"/>
        <v>0</v>
      </c>
      <c r="V9" s="143">
        <f t="shared" si="3"/>
        <v>0</v>
      </c>
      <c r="W9" s="143">
        <f t="shared" si="3"/>
        <v>0</v>
      </c>
      <c r="X9" s="143">
        <f t="shared" si="3"/>
        <v>0</v>
      </c>
      <c r="Y9" s="239">
        <f t="shared" si="2"/>
        <v>0</v>
      </c>
    </row>
    <row r="10" spans="1:25">
      <c r="A10" s="229"/>
      <c r="B10" s="240" t="str">
        <f t="shared" ref="B10:B29" si="4">B42</f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202"/>
    </row>
    <row r="11" spans="1:25">
      <c r="A11" s="237" t="e">
        <f t="shared" ref="A11:A17" si="5">A43</f>
        <v>#N/A</v>
      </c>
      <c r="B11" s="230">
        <f t="shared" si="4"/>
        <v>0</v>
      </c>
      <c r="C11" s="143">
        <f t="shared" ref="C11:X17" si="6">IF(C$1&gt;=$I43,IF($M43=0,0,(IF(MOD(($I43-C$1),$M43)=0,$G43,0))),0)</f>
        <v>0</v>
      </c>
      <c r="D11" s="143">
        <f t="shared" si="6"/>
        <v>0</v>
      </c>
      <c r="E11" s="143">
        <f t="shared" si="6"/>
        <v>0</v>
      </c>
      <c r="F11" s="143">
        <f t="shared" si="6"/>
        <v>0</v>
      </c>
      <c r="G11" s="143">
        <f t="shared" si="6"/>
        <v>0</v>
      </c>
      <c r="H11" s="143">
        <f t="shared" si="6"/>
        <v>0</v>
      </c>
      <c r="I11" s="143">
        <f t="shared" si="6"/>
        <v>0</v>
      </c>
      <c r="J11" s="143">
        <f t="shared" si="6"/>
        <v>0</v>
      </c>
      <c r="K11" s="143">
        <f t="shared" si="6"/>
        <v>0</v>
      </c>
      <c r="L11" s="143">
        <f t="shared" si="6"/>
        <v>0</v>
      </c>
      <c r="M11" s="143">
        <f t="shared" si="6"/>
        <v>0</v>
      </c>
      <c r="N11" s="143">
        <f t="shared" si="6"/>
        <v>0</v>
      </c>
      <c r="O11" s="143">
        <f t="shared" si="6"/>
        <v>0</v>
      </c>
      <c r="P11" s="143">
        <f t="shared" si="6"/>
        <v>0</v>
      </c>
      <c r="Q11" s="143">
        <f t="shared" si="6"/>
        <v>0</v>
      </c>
      <c r="R11" s="143">
        <f t="shared" si="6"/>
        <v>0</v>
      </c>
      <c r="S11" s="143">
        <f t="shared" si="6"/>
        <v>0</v>
      </c>
      <c r="T11" s="143">
        <f t="shared" si="6"/>
        <v>0</v>
      </c>
      <c r="U11" s="143">
        <f t="shared" si="6"/>
        <v>0</v>
      </c>
      <c r="V11" s="143">
        <f t="shared" si="6"/>
        <v>0</v>
      </c>
      <c r="W11" s="143">
        <f t="shared" si="6"/>
        <v>0</v>
      </c>
      <c r="X11" s="143">
        <f t="shared" si="6"/>
        <v>0</v>
      </c>
      <c r="Y11" s="239">
        <f t="shared" ref="Y11:Y17" si="7">SUM(C11:X11)</f>
        <v>0</v>
      </c>
    </row>
    <row r="12" spans="1:25">
      <c r="A12" s="237" t="e">
        <f t="shared" si="5"/>
        <v>#N/A</v>
      </c>
      <c r="B12" s="230">
        <f t="shared" si="4"/>
        <v>0</v>
      </c>
      <c r="C12" s="143">
        <f t="shared" si="6"/>
        <v>0</v>
      </c>
      <c r="D12" s="143">
        <f t="shared" si="6"/>
        <v>0</v>
      </c>
      <c r="E12" s="143">
        <f t="shared" si="6"/>
        <v>0</v>
      </c>
      <c r="F12" s="143">
        <f t="shared" si="6"/>
        <v>0</v>
      </c>
      <c r="G12" s="143">
        <f t="shared" si="6"/>
        <v>0</v>
      </c>
      <c r="H12" s="143">
        <f t="shared" si="6"/>
        <v>0</v>
      </c>
      <c r="I12" s="143">
        <f t="shared" si="6"/>
        <v>0</v>
      </c>
      <c r="J12" s="143">
        <f t="shared" si="6"/>
        <v>0</v>
      </c>
      <c r="K12" s="143">
        <f t="shared" si="6"/>
        <v>0</v>
      </c>
      <c r="L12" s="143">
        <f t="shared" si="6"/>
        <v>0</v>
      </c>
      <c r="M12" s="143">
        <f t="shared" si="6"/>
        <v>0</v>
      </c>
      <c r="N12" s="143">
        <f t="shared" si="6"/>
        <v>0</v>
      </c>
      <c r="O12" s="143">
        <f t="shared" si="6"/>
        <v>0</v>
      </c>
      <c r="P12" s="143">
        <f t="shared" si="6"/>
        <v>0</v>
      </c>
      <c r="Q12" s="143">
        <f t="shared" si="6"/>
        <v>0</v>
      </c>
      <c r="R12" s="143">
        <f t="shared" si="6"/>
        <v>0</v>
      </c>
      <c r="S12" s="143">
        <f t="shared" si="6"/>
        <v>0</v>
      </c>
      <c r="T12" s="143">
        <f t="shared" si="6"/>
        <v>0</v>
      </c>
      <c r="U12" s="143">
        <f t="shared" si="6"/>
        <v>0</v>
      </c>
      <c r="V12" s="143">
        <f t="shared" si="6"/>
        <v>0</v>
      </c>
      <c r="W12" s="143">
        <f t="shared" si="6"/>
        <v>0</v>
      </c>
      <c r="X12" s="143">
        <f t="shared" si="6"/>
        <v>0</v>
      </c>
      <c r="Y12" s="239">
        <f t="shared" si="7"/>
        <v>0</v>
      </c>
    </row>
    <row r="13" spans="1:25">
      <c r="A13" s="237" t="e">
        <f t="shared" si="5"/>
        <v>#N/A</v>
      </c>
      <c r="B13" s="230">
        <f t="shared" si="4"/>
        <v>0</v>
      </c>
      <c r="C13" s="143">
        <f t="shared" si="6"/>
        <v>0</v>
      </c>
      <c r="D13" s="143">
        <f t="shared" si="6"/>
        <v>0</v>
      </c>
      <c r="E13" s="143">
        <f t="shared" si="6"/>
        <v>0</v>
      </c>
      <c r="F13" s="143">
        <f t="shared" si="6"/>
        <v>0</v>
      </c>
      <c r="G13" s="143">
        <f t="shared" si="6"/>
        <v>0</v>
      </c>
      <c r="H13" s="143">
        <f t="shared" si="6"/>
        <v>0</v>
      </c>
      <c r="I13" s="143">
        <f t="shared" si="6"/>
        <v>0</v>
      </c>
      <c r="J13" s="143">
        <f t="shared" si="6"/>
        <v>0</v>
      </c>
      <c r="K13" s="143">
        <f t="shared" si="6"/>
        <v>0</v>
      </c>
      <c r="L13" s="143">
        <f t="shared" si="6"/>
        <v>0</v>
      </c>
      <c r="M13" s="143">
        <f t="shared" si="6"/>
        <v>0</v>
      </c>
      <c r="N13" s="143">
        <f t="shared" si="6"/>
        <v>0</v>
      </c>
      <c r="O13" s="143">
        <f t="shared" si="6"/>
        <v>0</v>
      </c>
      <c r="P13" s="143">
        <f t="shared" si="6"/>
        <v>0</v>
      </c>
      <c r="Q13" s="143">
        <f t="shared" si="6"/>
        <v>0</v>
      </c>
      <c r="R13" s="143">
        <f t="shared" si="6"/>
        <v>0</v>
      </c>
      <c r="S13" s="143">
        <f t="shared" si="6"/>
        <v>0</v>
      </c>
      <c r="T13" s="143">
        <f t="shared" si="6"/>
        <v>0</v>
      </c>
      <c r="U13" s="143">
        <f t="shared" si="6"/>
        <v>0</v>
      </c>
      <c r="V13" s="143">
        <f t="shared" si="6"/>
        <v>0</v>
      </c>
      <c r="W13" s="143">
        <f t="shared" si="6"/>
        <v>0</v>
      </c>
      <c r="X13" s="143">
        <f t="shared" si="6"/>
        <v>0</v>
      </c>
      <c r="Y13" s="239">
        <f t="shared" si="7"/>
        <v>0</v>
      </c>
    </row>
    <row r="14" spans="1:25">
      <c r="A14" s="237" t="e">
        <f t="shared" si="5"/>
        <v>#N/A</v>
      </c>
      <c r="B14" s="230">
        <f t="shared" si="4"/>
        <v>0</v>
      </c>
      <c r="C14" s="143">
        <f t="shared" si="6"/>
        <v>0</v>
      </c>
      <c r="D14" s="143">
        <f t="shared" si="6"/>
        <v>0</v>
      </c>
      <c r="E14" s="143">
        <f t="shared" si="6"/>
        <v>0</v>
      </c>
      <c r="F14" s="143">
        <f t="shared" si="6"/>
        <v>0</v>
      </c>
      <c r="G14" s="143">
        <f t="shared" si="6"/>
        <v>0</v>
      </c>
      <c r="H14" s="143">
        <f t="shared" si="6"/>
        <v>0</v>
      </c>
      <c r="I14" s="143">
        <f t="shared" si="6"/>
        <v>0</v>
      </c>
      <c r="J14" s="143">
        <f t="shared" si="6"/>
        <v>0</v>
      </c>
      <c r="K14" s="143">
        <f t="shared" si="6"/>
        <v>0</v>
      </c>
      <c r="L14" s="143">
        <f t="shared" si="6"/>
        <v>0</v>
      </c>
      <c r="M14" s="143">
        <f t="shared" si="6"/>
        <v>0</v>
      </c>
      <c r="N14" s="143">
        <f t="shared" si="6"/>
        <v>0</v>
      </c>
      <c r="O14" s="143">
        <f t="shared" si="6"/>
        <v>0</v>
      </c>
      <c r="P14" s="143">
        <f t="shared" si="6"/>
        <v>0</v>
      </c>
      <c r="Q14" s="143">
        <f t="shared" si="6"/>
        <v>0</v>
      </c>
      <c r="R14" s="143">
        <f t="shared" si="6"/>
        <v>0</v>
      </c>
      <c r="S14" s="143">
        <f t="shared" si="6"/>
        <v>0</v>
      </c>
      <c r="T14" s="143">
        <f t="shared" si="6"/>
        <v>0</v>
      </c>
      <c r="U14" s="143">
        <f t="shared" si="6"/>
        <v>0</v>
      </c>
      <c r="V14" s="143">
        <f t="shared" si="6"/>
        <v>0</v>
      </c>
      <c r="W14" s="143">
        <f t="shared" si="6"/>
        <v>0</v>
      </c>
      <c r="X14" s="143">
        <f t="shared" si="6"/>
        <v>0</v>
      </c>
      <c r="Y14" s="239">
        <f t="shared" si="7"/>
        <v>0</v>
      </c>
    </row>
    <row r="15" spans="1:25">
      <c r="A15" s="237" t="e">
        <f t="shared" si="5"/>
        <v>#N/A</v>
      </c>
      <c r="B15" s="230">
        <f t="shared" si="4"/>
        <v>0</v>
      </c>
      <c r="C15" s="143">
        <f t="shared" si="6"/>
        <v>0</v>
      </c>
      <c r="D15" s="143">
        <f t="shared" si="6"/>
        <v>0</v>
      </c>
      <c r="E15" s="143">
        <f t="shared" si="6"/>
        <v>0</v>
      </c>
      <c r="F15" s="143">
        <f t="shared" si="6"/>
        <v>0</v>
      </c>
      <c r="G15" s="143">
        <f t="shared" si="6"/>
        <v>0</v>
      </c>
      <c r="H15" s="143">
        <f t="shared" si="6"/>
        <v>0</v>
      </c>
      <c r="I15" s="143">
        <f t="shared" si="6"/>
        <v>0</v>
      </c>
      <c r="J15" s="143">
        <f t="shared" si="6"/>
        <v>0</v>
      </c>
      <c r="K15" s="143">
        <f t="shared" si="6"/>
        <v>0</v>
      </c>
      <c r="L15" s="143">
        <f t="shared" si="6"/>
        <v>0</v>
      </c>
      <c r="M15" s="143">
        <f t="shared" si="6"/>
        <v>0</v>
      </c>
      <c r="N15" s="143">
        <f t="shared" si="6"/>
        <v>0</v>
      </c>
      <c r="O15" s="143">
        <f t="shared" si="6"/>
        <v>0</v>
      </c>
      <c r="P15" s="143">
        <f t="shared" si="6"/>
        <v>0</v>
      </c>
      <c r="Q15" s="143">
        <f t="shared" si="6"/>
        <v>0</v>
      </c>
      <c r="R15" s="143">
        <f t="shared" si="6"/>
        <v>0</v>
      </c>
      <c r="S15" s="143">
        <f t="shared" si="6"/>
        <v>0</v>
      </c>
      <c r="T15" s="143">
        <f t="shared" si="6"/>
        <v>0</v>
      </c>
      <c r="U15" s="143">
        <f t="shared" si="6"/>
        <v>0</v>
      </c>
      <c r="V15" s="143">
        <f t="shared" si="6"/>
        <v>0</v>
      </c>
      <c r="W15" s="143">
        <f t="shared" si="6"/>
        <v>0</v>
      </c>
      <c r="X15" s="143">
        <f t="shared" si="6"/>
        <v>0</v>
      </c>
      <c r="Y15" s="239">
        <f t="shared" si="7"/>
        <v>0</v>
      </c>
    </row>
    <row r="16" spans="1:25">
      <c r="A16" s="237" t="e">
        <f t="shared" si="5"/>
        <v>#N/A</v>
      </c>
      <c r="B16" s="230">
        <f t="shared" si="4"/>
        <v>0</v>
      </c>
      <c r="C16" s="143">
        <f t="shared" si="6"/>
        <v>0</v>
      </c>
      <c r="D16" s="143">
        <f t="shared" si="6"/>
        <v>0</v>
      </c>
      <c r="E16" s="143">
        <f t="shared" si="6"/>
        <v>0</v>
      </c>
      <c r="F16" s="143">
        <f t="shared" si="6"/>
        <v>0</v>
      </c>
      <c r="G16" s="143">
        <f t="shared" si="6"/>
        <v>0</v>
      </c>
      <c r="H16" s="143">
        <f t="shared" si="6"/>
        <v>0</v>
      </c>
      <c r="I16" s="143">
        <f t="shared" si="6"/>
        <v>0</v>
      </c>
      <c r="J16" s="143">
        <f t="shared" si="6"/>
        <v>0</v>
      </c>
      <c r="K16" s="143">
        <f t="shared" si="6"/>
        <v>0</v>
      </c>
      <c r="L16" s="143">
        <f t="shared" si="6"/>
        <v>0</v>
      </c>
      <c r="M16" s="143">
        <f t="shared" si="6"/>
        <v>0</v>
      </c>
      <c r="N16" s="143">
        <f t="shared" si="6"/>
        <v>0</v>
      </c>
      <c r="O16" s="143">
        <f t="shared" si="6"/>
        <v>0</v>
      </c>
      <c r="P16" s="143">
        <f t="shared" si="6"/>
        <v>0</v>
      </c>
      <c r="Q16" s="143">
        <f t="shared" si="6"/>
        <v>0</v>
      </c>
      <c r="R16" s="143">
        <f t="shared" si="6"/>
        <v>0</v>
      </c>
      <c r="S16" s="143">
        <f t="shared" si="6"/>
        <v>0</v>
      </c>
      <c r="T16" s="143">
        <f t="shared" si="6"/>
        <v>0</v>
      </c>
      <c r="U16" s="143">
        <f t="shared" si="6"/>
        <v>0</v>
      </c>
      <c r="V16" s="143">
        <f t="shared" si="6"/>
        <v>0</v>
      </c>
      <c r="W16" s="143">
        <f t="shared" si="6"/>
        <v>0</v>
      </c>
      <c r="X16" s="143">
        <f t="shared" si="6"/>
        <v>0</v>
      </c>
      <c r="Y16" s="239">
        <f t="shared" si="7"/>
        <v>0</v>
      </c>
    </row>
    <row r="17" spans="1:25">
      <c r="A17" s="237" t="e">
        <f t="shared" si="5"/>
        <v>#N/A</v>
      </c>
      <c r="B17" s="230">
        <f t="shared" si="4"/>
        <v>0</v>
      </c>
      <c r="C17" s="143">
        <f t="shared" si="6"/>
        <v>0</v>
      </c>
      <c r="D17" s="143">
        <f t="shared" si="6"/>
        <v>0</v>
      </c>
      <c r="E17" s="143">
        <f t="shared" si="6"/>
        <v>0</v>
      </c>
      <c r="F17" s="143">
        <f t="shared" si="6"/>
        <v>0</v>
      </c>
      <c r="G17" s="143">
        <f t="shared" si="6"/>
        <v>0</v>
      </c>
      <c r="H17" s="143">
        <f t="shared" si="6"/>
        <v>0</v>
      </c>
      <c r="I17" s="143">
        <f t="shared" si="6"/>
        <v>0</v>
      </c>
      <c r="J17" s="143">
        <f t="shared" si="6"/>
        <v>0</v>
      </c>
      <c r="K17" s="143">
        <f t="shared" si="6"/>
        <v>0</v>
      </c>
      <c r="L17" s="143">
        <f t="shared" si="6"/>
        <v>0</v>
      </c>
      <c r="M17" s="143">
        <f t="shared" si="6"/>
        <v>0</v>
      </c>
      <c r="N17" s="143">
        <f t="shared" si="6"/>
        <v>0</v>
      </c>
      <c r="O17" s="143">
        <f t="shared" si="6"/>
        <v>0</v>
      </c>
      <c r="P17" s="143">
        <f t="shared" si="6"/>
        <v>0</v>
      </c>
      <c r="Q17" s="143">
        <f t="shared" si="6"/>
        <v>0</v>
      </c>
      <c r="R17" s="143">
        <f t="shared" si="6"/>
        <v>0</v>
      </c>
      <c r="S17" s="143">
        <f t="shared" si="6"/>
        <v>0</v>
      </c>
      <c r="T17" s="143">
        <f t="shared" si="6"/>
        <v>0</v>
      </c>
      <c r="U17" s="143">
        <f t="shared" si="6"/>
        <v>0</v>
      </c>
      <c r="V17" s="143">
        <f t="shared" si="6"/>
        <v>0</v>
      </c>
      <c r="W17" s="143">
        <f t="shared" si="6"/>
        <v>0</v>
      </c>
      <c r="X17" s="143">
        <f t="shared" si="6"/>
        <v>0</v>
      </c>
      <c r="Y17" s="239">
        <f t="shared" si="7"/>
        <v>0</v>
      </c>
    </row>
    <row r="18" spans="1:25">
      <c r="A18" s="229"/>
      <c r="B18" s="240" t="str">
        <f t="shared" si="4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202"/>
    </row>
    <row r="19" spans="1:25">
      <c r="A19" s="237" t="e">
        <f>A51</f>
        <v>#N/A</v>
      </c>
      <c r="B19" s="230">
        <f t="shared" si="4"/>
        <v>0</v>
      </c>
      <c r="C19" s="143">
        <f t="shared" ref="C19:X21" si="8">IF(C$1&gt;=$I51,IF($M51=0,0,(IF(MOD(($I51-C$1),$M51)=0,$G51,0))),0)</f>
        <v>0</v>
      </c>
      <c r="D19" s="143">
        <f t="shared" si="8"/>
        <v>0</v>
      </c>
      <c r="E19" s="143">
        <f t="shared" si="8"/>
        <v>0</v>
      </c>
      <c r="F19" s="143">
        <f t="shared" si="8"/>
        <v>0</v>
      </c>
      <c r="G19" s="143">
        <f t="shared" si="8"/>
        <v>0</v>
      </c>
      <c r="H19" s="143">
        <f t="shared" si="8"/>
        <v>0</v>
      </c>
      <c r="I19" s="143">
        <f t="shared" si="8"/>
        <v>0</v>
      </c>
      <c r="J19" s="143">
        <f t="shared" si="8"/>
        <v>0</v>
      </c>
      <c r="K19" s="143">
        <f t="shared" si="8"/>
        <v>0</v>
      </c>
      <c r="L19" s="143">
        <f t="shared" si="8"/>
        <v>0</v>
      </c>
      <c r="M19" s="143">
        <f t="shared" si="8"/>
        <v>0</v>
      </c>
      <c r="N19" s="143">
        <f t="shared" si="8"/>
        <v>0</v>
      </c>
      <c r="O19" s="143">
        <f t="shared" si="8"/>
        <v>0</v>
      </c>
      <c r="P19" s="143">
        <f t="shared" si="8"/>
        <v>0</v>
      </c>
      <c r="Q19" s="143">
        <f t="shared" si="8"/>
        <v>0</v>
      </c>
      <c r="R19" s="143">
        <f t="shared" si="8"/>
        <v>0</v>
      </c>
      <c r="S19" s="143">
        <f t="shared" si="8"/>
        <v>0</v>
      </c>
      <c r="T19" s="143">
        <f t="shared" si="8"/>
        <v>0</v>
      </c>
      <c r="U19" s="143">
        <f t="shared" si="8"/>
        <v>0</v>
      </c>
      <c r="V19" s="143">
        <f t="shared" si="8"/>
        <v>0</v>
      </c>
      <c r="W19" s="143">
        <f t="shared" si="8"/>
        <v>0</v>
      </c>
      <c r="X19" s="143">
        <f t="shared" si="8"/>
        <v>0</v>
      </c>
      <c r="Y19" s="239">
        <f>SUM(C19:X19)</f>
        <v>0</v>
      </c>
    </row>
    <row r="20" spans="1:25">
      <c r="A20" s="237" t="e">
        <f>A52</f>
        <v>#N/A</v>
      </c>
      <c r="B20" s="230">
        <f t="shared" si="4"/>
        <v>0</v>
      </c>
      <c r="C20" s="143">
        <f t="shared" si="8"/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239">
        <f>SUM(C20:X20)</f>
        <v>0</v>
      </c>
    </row>
    <row r="21" spans="1:25">
      <c r="A21" s="237" t="e">
        <f>A53</f>
        <v>#N/A</v>
      </c>
      <c r="B21" s="230">
        <f t="shared" si="4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239">
        <f>SUM(C21:X21)</f>
        <v>0</v>
      </c>
    </row>
    <row r="22" spans="1:25">
      <c r="A22" s="229"/>
      <c r="B22" s="240" t="str">
        <f t="shared" si="4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202"/>
    </row>
    <row r="23" spans="1:25">
      <c r="A23" s="237" t="e">
        <f>A55</f>
        <v>#N/A</v>
      </c>
      <c r="B23" s="230">
        <f t="shared" si="4"/>
        <v>0</v>
      </c>
      <c r="C23" s="143">
        <f t="shared" ref="C23:X25" si="9">IF(C$1&gt;=$I55,IF($M55=0,0,(IF(MOD(($I55-C$1),$M55)=0,$G55,0))),0)</f>
        <v>0</v>
      </c>
      <c r="D23" s="143">
        <f t="shared" si="9"/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239">
        <f>SUM(C23:X23)</f>
        <v>0</v>
      </c>
    </row>
    <row r="24" spans="1:25">
      <c r="A24" s="237" t="e">
        <f>A56</f>
        <v>#N/A</v>
      </c>
      <c r="B24" s="230">
        <f t="shared" si="4"/>
        <v>0</v>
      </c>
      <c r="C24" s="143">
        <f t="shared" si="9"/>
        <v>0</v>
      </c>
      <c r="D24" s="143">
        <f t="shared" si="9"/>
        <v>0</v>
      </c>
      <c r="E24" s="143">
        <f t="shared" si="9"/>
        <v>0</v>
      </c>
      <c r="F24" s="143">
        <f t="shared" si="9"/>
        <v>0</v>
      </c>
      <c r="G24" s="143">
        <f t="shared" si="9"/>
        <v>0</v>
      </c>
      <c r="H24" s="143">
        <f t="shared" si="9"/>
        <v>0</v>
      </c>
      <c r="I24" s="143">
        <f t="shared" si="9"/>
        <v>0</v>
      </c>
      <c r="J24" s="143">
        <f t="shared" si="9"/>
        <v>0</v>
      </c>
      <c r="K24" s="143">
        <f t="shared" si="9"/>
        <v>0</v>
      </c>
      <c r="L24" s="143">
        <f t="shared" si="9"/>
        <v>0</v>
      </c>
      <c r="M24" s="143">
        <f t="shared" si="9"/>
        <v>0</v>
      </c>
      <c r="N24" s="143">
        <f t="shared" si="9"/>
        <v>0</v>
      </c>
      <c r="O24" s="143">
        <f t="shared" si="9"/>
        <v>0</v>
      </c>
      <c r="P24" s="143">
        <f t="shared" si="9"/>
        <v>0</v>
      </c>
      <c r="Q24" s="143">
        <f t="shared" si="9"/>
        <v>0</v>
      </c>
      <c r="R24" s="143">
        <f t="shared" si="9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239">
        <f>SUM(C24:X24)</f>
        <v>0</v>
      </c>
    </row>
    <row r="25" spans="1:25">
      <c r="A25" s="237" t="e">
        <f>A57</f>
        <v>#N/A</v>
      </c>
      <c r="B25" s="230">
        <f t="shared" si="4"/>
        <v>0</v>
      </c>
      <c r="C25" s="143">
        <f t="shared" si="9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239">
        <f>SUM(C25:X25)</f>
        <v>0</v>
      </c>
    </row>
    <row r="26" spans="1:25">
      <c r="A26" s="229"/>
      <c r="B26" s="240" t="str">
        <f t="shared" si="4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202"/>
    </row>
    <row r="27" spans="1:25">
      <c r="A27" s="237" t="e">
        <f>A59</f>
        <v>#N/A</v>
      </c>
      <c r="B27" s="230">
        <f t="shared" si="4"/>
        <v>0</v>
      </c>
      <c r="C27" s="143">
        <f t="shared" ref="C27:X29" si="10">IF(C$1&gt;=$I59,IF($M59=0,0,(IF(MOD(($I59-C$1),$M59)=0,$G59,0))),0)</f>
        <v>0</v>
      </c>
      <c r="D27" s="143">
        <f t="shared" si="10"/>
        <v>0</v>
      </c>
      <c r="E27" s="143">
        <f t="shared" si="10"/>
        <v>0</v>
      </c>
      <c r="F27" s="143">
        <f t="shared" si="10"/>
        <v>0</v>
      </c>
      <c r="G27" s="143">
        <f t="shared" si="10"/>
        <v>0</v>
      </c>
      <c r="H27" s="143">
        <f t="shared" si="10"/>
        <v>0</v>
      </c>
      <c r="I27" s="143">
        <f t="shared" si="10"/>
        <v>0</v>
      </c>
      <c r="J27" s="143">
        <f t="shared" si="10"/>
        <v>0</v>
      </c>
      <c r="K27" s="143">
        <f t="shared" si="10"/>
        <v>0</v>
      </c>
      <c r="L27" s="143">
        <f t="shared" si="10"/>
        <v>0</v>
      </c>
      <c r="M27" s="143">
        <f t="shared" si="10"/>
        <v>0</v>
      </c>
      <c r="N27" s="143">
        <f t="shared" si="10"/>
        <v>0</v>
      </c>
      <c r="O27" s="143">
        <f t="shared" si="10"/>
        <v>0</v>
      </c>
      <c r="P27" s="143">
        <f t="shared" si="10"/>
        <v>0</v>
      </c>
      <c r="Q27" s="143">
        <f t="shared" si="10"/>
        <v>0</v>
      </c>
      <c r="R27" s="143">
        <f t="shared" si="10"/>
        <v>0</v>
      </c>
      <c r="S27" s="143">
        <f t="shared" si="10"/>
        <v>0</v>
      </c>
      <c r="T27" s="143">
        <f t="shared" si="10"/>
        <v>0</v>
      </c>
      <c r="U27" s="143">
        <f t="shared" si="10"/>
        <v>0</v>
      </c>
      <c r="V27" s="143">
        <f t="shared" si="10"/>
        <v>0</v>
      </c>
      <c r="W27" s="143">
        <f t="shared" si="10"/>
        <v>0</v>
      </c>
      <c r="X27" s="143">
        <f t="shared" si="10"/>
        <v>0</v>
      </c>
      <c r="Y27" s="239">
        <f>SUM(C27:X27)</f>
        <v>0</v>
      </c>
    </row>
    <row r="28" spans="1:25">
      <c r="A28" s="237" t="e">
        <f>A60</f>
        <v>#N/A</v>
      </c>
      <c r="B28" s="230">
        <f t="shared" si="4"/>
        <v>0</v>
      </c>
      <c r="C28" s="143">
        <f t="shared" si="10"/>
        <v>0</v>
      </c>
      <c r="D28" s="143">
        <f t="shared" si="10"/>
        <v>0</v>
      </c>
      <c r="E28" s="143">
        <f t="shared" si="10"/>
        <v>0</v>
      </c>
      <c r="F28" s="143">
        <f t="shared" si="10"/>
        <v>0</v>
      </c>
      <c r="G28" s="143">
        <f t="shared" si="10"/>
        <v>0</v>
      </c>
      <c r="H28" s="143">
        <f t="shared" si="10"/>
        <v>0</v>
      </c>
      <c r="I28" s="143">
        <f t="shared" si="10"/>
        <v>0</v>
      </c>
      <c r="J28" s="143">
        <f t="shared" si="10"/>
        <v>0</v>
      </c>
      <c r="K28" s="143">
        <f t="shared" si="10"/>
        <v>0</v>
      </c>
      <c r="L28" s="143">
        <f t="shared" si="10"/>
        <v>0</v>
      </c>
      <c r="M28" s="143">
        <f t="shared" si="10"/>
        <v>0</v>
      </c>
      <c r="N28" s="143">
        <f t="shared" si="10"/>
        <v>0</v>
      </c>
      <c r="O28" s="143">
        <f t="shared" si="10"/>
        <v>0</v>
      </c>
      <c r="P28" s="143">
        <f t="shared" si="10"/>
        <v>0</v>
      </c>
      <c r="Q28" s="143">
        <f t="shared" si="10"/>
        <v>0</v>
      </c>
      <c r="R28" s="143">
        <f t="shared" si="10"/>
        <v>0</v>
      </c>
      <c r="S28" s="143">
        <f t="shared" si="10"/>
        <v>0</v>
      </c>
      <c r="T28" s="143">
        <f t="shared" si="10"/>
        <v>0</v>
      </c>
      <c r="U28" s="143">
        <f t="shared" si="10"/>
        <v>0</v>
      </c>
      <c r="V28" s="143">
        <f t="shared" si="10"/>
        <v>0</v>
      </c>
      <c r="W28" s="143">
        <f t="shared" si="10"/>
        <v>0</v>
      </c>
      <c r="X28" s="143">
        <f t="shared" si="10"/>
        <v>0</v>
      </c>
      <c r="Y28" s="239">
        <f>SUM(C28:X28)</f>
        <v>0</v>
      </c>
    </row>
    <row r="29" spans="1:25">
      <c r="A29" s="237" t="e">
        <f>A61</f>
        <v>#N/A</v>
      </c>
      <c r="B29" s="230">
        <f t="shared" si="4"/>
        <v>0</v>
      </c>
      <c r="C29" s="143">
        <f t="shared" si="10"/>
        <v>0</v>
      </c>
      <c r="D29" s="143">
        <f t="shared" si="10"/>
        <v>0</v>
      </c>
      <c r="E29" s="143">
        <f t="shared" si="10"/>
        <v>0</v>
      </c>
      <c r="F29" s="143">
        <f t="shared" si="10"/>
        <v>0</v>
      </c>
      <c r="G29" s="143">
        <f t="shared" si="10"/>
        <v>0</v>
      </c>
      <c r="H29" s="143">
        <f t="shared" si="10"/>
        <v>0</v>
      </c>
      <c r="I29" s="143">
        <f t="shared" si="10"/>
        <v>0</v>
      </c>
      <c r="J29" s="143">
        <f t="shared" si="10"/>
        <v>0</v>
      </c>
      <c r="K29" s="143">
        <f t="shared" si="10"/>
        <v>0</v>
      </c>
      <c r="L29" s="143">
        <f t="shared" si="10"/>
        <v>0</v>
      </c>
      <c r="M29" s="143">
        <f t="shared" si="10"/>
        <v>0</v>
      </c>
      <c r="N29" s="143">
        <f t="shared" si="10"/>
        <v>0</v>
      </c>
      <c r="O29" s="143">
        <f t="shared" si="10"/>
        <v>0</v>
      </c>
      <c r="P29" s="143">
        <f t="shared" si="10"/>
        <v>0</v>
      </c>
      <c r="Q29" s="143">
        <f t="shared" si="10"/>
        <v>0</v>
      </c>
      <c r="R29" s="143">
        <f t="shared" si="10"/>
        <v>0</v>
      </c>
      <c r="S29" s="143">
        <f t="shared" si="10"/>
        <v>0</v>
      </c>
      <c r="T29" s="143">
        <f t="shared" si="10"/>
        <v>0</v>
      </c>
      <c r="U29" s="143">
        <f t="shared" si="10"/>
        <v>0</v>
      </c>
      <c r="V29" s="143">
        <f t="shared" si="10"/>
        <v>0</v>
      </c>
      <c r="W29" s="143">
        <f t="shared" si="10"/>
        <v>0</v>
      </c>
      <c r="X29" s="143">
        <f t="shared" si="10"/>
        <v>0</v>
      </c>
      <c r="Y29" s="239">
        <f>SUM(C29:X29)</f>
        <v>0</v>
      </c>
    </row>
    <row r="30" spans="1:25" ht="15.75" thickBot="1">
      <c r="A30" s="292"/>
      <c r="B30" s="293" t="s">
        <v>1017</v>
      </c>
      <c r="C30" s="294">
        <f t="shared" ref="C30:Y30" si="11">SUM(C3:C26)</f>
        <v>0</v>
      </c>
      <c r="D30" s="295">
        <f t="shared" si="11"/>
        <v>50000</v>
      </c>
      <c r="E30" s="295">
        <f t="shared" si="11"/>
        <v>0</v>
      </c>
      <c r="F30" s="295">
        <f t="shared" si="11"/>
        <v>0</v>
      </c>
      <c r="G30" s="295">
        <f t="shared" si="11"/>
        <v>50000</v>
      </c>
      <c r="H30" s="295">
        <f t="shared" si="11"/>
        <v>0</v>
      </c>
      <c r="I30" s="295">
        <f t="shared" si="11"/>
        <v>0</v>
      </c>
      <c r="J30" s="295">
        <f t="shared" si="11"/>
        <v>50000</v>
      </c>
      <c r="K30" s="295">
        <f t="shared" si="11"/>
        <v>0</v>
      </c>
      <c r="L30" s="295">
        <f t="shared" si="11"/>
        <v>0</v>
      </c>
      <c r="M30" s="295">
        <f t="shared" si="11"/>
        <v>50000</v>
      </c>
      <c r="N30" s="295">
        <f t="shared" si="11"/>
        <v>0</v>
      </c>
      <c r="O30" s="295">
        <f t="shared" si="11"/>
        <v>0</v>
      </c>
      <c r="P30" s="295">
        <f t="shared" si="11"/>
        <v>50000</v>
      </c>
      <c r="Q30" s="295">
        <f t="shared" si="11"/>
        <v>0</v>
      </c>
      <c r="R30" s="295">
        <f t="shared" si="11"/>
        <v>0</v>
      </c>
      <c r="S30" s="295">
        <f t="shared" si="11"/>
        <v>50000</v>
      </c>
      <c r="T30" s="295">
        <f t="shared" si="11"/>
        <v>0</v>
      </c>
      <c r="U30" s="295">
        <f t="shared" si="11"/>
        <v>0</v>
      </c>
      <c r="V30" s="295">
        <f t="shared" si="11"/>
        <v>50000</v>
      </c>
      <c r="W30" s="295">
        <f t="shared" si="11"/>
        <v>0</v>
      </c>
      <c r="X30" s="295">
        <f t="shared" si="11"/>
        <v>0</v>
      </c>
      <c r="Y30" s="296">
        <f t="shared" si="11"/>
        <v>350000</v>
      </c>
    </row>
    <row r="31" spans="1:25" ht="15.75" thickBot="1">
      <c r="A31" s="285"/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</row>
    <row r="32" spans="1:25">
      <c r="A32" s="173"/>
      <c r="B32" s="297"/>
      <c r="C32" s="182" t="s">
        <v>1018</v>
      </c>
      <c r="D32" s="182" t="s">
        <v>1019</v>
      </c>
      <c r="E32" s="413" t="s">
        <v>1020</v>
      </c>
      <c r="F32" s="414"/>
      <c r="G32" s="413" t="s">
        <v>1021</v>
      </c>
      <c r="H32" s="414"/>
      <c r="I32" s="413" t="s">
        <v>1022</v>
      </c>
      <c r="J32" s="414"/>
      <c r="K32" s="413" t="s">
        <v>1023</v>
      </c>
      <c r="L32" s="414"/>
      <c r="M32" s="413" t="s">
        <v>321</v>
      </c>
      <c r="N32" s="414"/>
      <c r="O32" s="415" t="s">
        <v>1024</v>
      </c>
      <c r="P32" s="416"/>
      <c r="Q32" s="298" t="s">
        <v>1025</v>
      </c>
      <c r="R32" s="182"/>
      <c r="S32" s="182"/>
      <c r="T32" s="412" t="s">
        <v>1026</v>
      </c>
      <c r="U32" s="412"/>
      <c r="V32" s="412"/>
      <c r="W32" s="412"/>
      <c r="X32" s="412"/>
      <c r="Y32" s="412"/>
    </row>
    <row r="33" spans="1:25">
      <c r="A33" s="299"/>
      <c r="B33" s="300" t="s">
        <v>1016</v>
      </c>
      <c r="C33" s="290"/>
      <c r="D33" s="290"/>
      <c r="E33" s="407"/>
      <c r="F33" s="404"/>
      <c r="G33" s="405"/>
      <c r="H33" s="406"/>
      <c r="I33" s="407"/>
      <c r="J33" s="404"/>
      <c r="K33" s="407"/>
      <c r="L33" s="404"/>
      <c r="M33" s="290"/>
      <c r="N33" s="301"/>
      <c r="O33" s="520"/>
      <c r="P33" s="521"/>
      <c r="Q33" s="302"/>
      <c r="R33" s="206"/>
      <c r="S33" s="206"/>
      <c r="T33" s="408"/>
      <c r="U33" s="408"/>
      <c r="V33" s="408"/>
      <c r="W33" s="408"/>
      <c r="X33" s="408"/>
      <c r="Y33" s="408"/>
    </row>
    <row r="34" spans="1:25" s="284" customFormat="1">
      <c r="A34" s="173"/>
      <c r="B34" s="300" t="s">
        <v>1027</v>
      </c>
      <c r="C34" s="290"/>
      <c r="D34" s="303"/>
      <c r="E34" s="407"/>
      <c r="F34" s="404"/>
      <c r="G34" s="405"/>
      <c r="H34" s="406"/>
      <c r="I34" s="407"/>
      <c r="J34" s="404"/>
      <c r="K34" s="407"/>
      <c r="L34" s="404"/>
      <c r="M34" s="290"/>
      <c r="N34" s="301"/>
      <c r="O34" s="520"/>
      <c r="P34" s="521"/>
      <c r="Q34" s="302"/>
      <c r="R34" s="206"/>
      <c r="S34" s="206"/>
      <c r="T34" s="408"/>
      <c r="U34" s="408"/>
      <c r="V34" s="408"/>
      <c r="W34" s="408"/>
      <c r="X34" s="408"/>
      <c r="Y34" s="408"/>
    </row>
    <row r="35" spans="1:25" s="284" customFormat="1">
      <c r="A35" s="210">
        <f>VLOOKUP(B35,Priskatalog!A:J,10,FALSE)</f>
        <v>21</v>
      </c>
      <c r="B35" s="211" t="s">
        <v>340</v>
      </c>
      <c r="C35" s="304">
        <v>25</v>
      </c>
      <c r="D35" s="183" t="s">
        <v>1056</v>
      </c>
      <c r="E35" s="397">
        <v>2000</v>
      </c>
      <c r="F35" s="398"/>
      <c r="G35" s="399">
        <f t="shared" ref="G35:G41" si="12">C35*E35</f>
        <v>50000</v>
      </c>
      <c r="H35" s="400"/>
      <c r="I35" s="401">
        <v>2025</v>
      </c>
      <c r="J35" s="398"/>
      <c r="K35" s="401">
        <v>2026</v>
      </c>
      <c r="L35" s="398"/>
      <c r="M35" s="279">
        <v>3</v>
      </c>
      <c r="N35" s="280" t="s">
        <v>1028</v>
      </c>
      <c r="O35" s="522"/>
      <c r="P35" s="523"/>
      <c r="Q35" s="214"/>
      <c r="R35" s="183"/>
      <c r="S35" s="183"/>
      <c r="T35" s="402"/>
      <c r="U35" s="402"/>
      <c r="V35" s="402"/>
      <c r="W35" s="402"/>
      <c r="X35" s="402"/>
      <c r="Y35" s="402"/>
    </row>
    <row r="36" spans="1:25" s="284" customFormat="1">
      <c r="A36" s="210" t="e">
        <f>VLOOKUP(B36,Priskatalog!A:J,10,FALSE)</f>
        <v>#N/A</v>
      </c>
      <c r="B36" s="305"/>
      <c r="C36" s="306"/>
      <c r="D36" s="213"/>
      <c r="E36" s="397"/>
      <c r="F36" s="398"/>
      <c r="G36" s="399">
        <f t="shared" si="12"/>
        <v>0</v>
      </c>
      <c r="H36" s="400"/>
      <c r="I36" s="401"/>
      <c r="J36" s="398"/>
      <c r="K36" s="401"/>
      <c r="L36" s="397"/>
      <c r="M36" s="213"/>
      <c r="N36" s="280" t="s">
        <v>1028</v>
      </c>
      <c r="O36" s="522"/>
      <c r="P36" s="523"/>
      <c r="Q36" s="213"/>
      <c r="R36" s="213"/>
      <c r="S36" s="213"/>
      <c r="T36" s="402"/>
      <c r="U36" s="402"/>
      <c r="V36" s="402"/>
      <c r="W36" s="402"/>
      <c r="X36" s="402"/>
      <c r="Y36" s="402"/>
    </row>
    <row r="37" spans="1:25" s="284" customFormat="1">
      <c r="A37" s="210" t="e">
        <f>VLOOKUP(B37,Priskatalog!A:J,10,FALSE)</f>
        <v>#N/A</v>
      </c>
      <c r="B37" s="307"/>
      <c r="C37" s="306"/>
      <c r="D37" s="213"/>
      <c r="E37" s="397"/>
      <c r="F37" s="398"/>
      <c r="G37" s="399">
        <f t="shared" si="12"/>
        <v>0</v>
      </c>
      <c r="H37" s="400"/>
      <c r="I37" s="401"/>
      <c r="J37" s="398"/>
      <c r="K37" s="401"/>
      <c r="L37" s="397"/>
      <c r="M37" s="213"/>
      <c r="N37" s="280" t="s">
        <v>1028</v>
      </c>
      <c r="O37" s="522"/>
      <c r="P37" s="523"/>
      <c r="Q37" s="213"/>
      <c r="R37" s="213"/>
      <c r="S37" s="213"/>
      <c r="T37" s="402"/>
      <c r="U37" s="402"/>
      <c r="V37" s="402"/>
      <c r="W37" s="402"/>
      <c r="X37" s="402"/>
      <c r="Y37" s="402"/>
    </row>
    <row r="38" spans="1:25" s="284" customFormat="1">
      <c r="A38" s="210" t="e">
        <f>VLOOKUP(B38,Priskatalog!A:J,10,FALSE)</f>
        <v>#N/A</v>
      </c>
      <c r="B38" s="308"/>
      <c r="C38" s="306"/>
      <c r="D38" s="213"/>
      <c r="E38" s="232"/>
      <c r="F38" s="233"/>
      <c r="G38" s="399">
        <f t="shared" si="12"/>
        <v>0</v>
      </c>
      <c r="H38" s="400"/>
      <c r="I38" s="236"/>
      <c r="J38" s="233"/>
      <c r="K38" s="236"/>
      <c r="L38" s="232"/>
      <c r="M38" s="213"/>
      <c r="N38" s="280" t="s">
        <v>1028</v>
      </c>
      <c r="O38" s="214"/>
      <c r="P38" s="255"/>
      <c r="Q38" s="213"/>
      <c r="R38" s="213"/>
      <c r="S38" s="213"/>
      <c r="T38" s="409"/>
      <c r="U38" s="410"/>
      <c r="V38" s="410"/>
      <c r="W38" s="410"/>
      <c r="X38" s="410"/>
      <c r="Y38" s="411"/>
    </row>
    <row r="39" spans="1:25" s="284" customFormat="1">
      <c r="A39" s="210" t="e">
        <f>VLOOKUP(B39,Priskatalog!A:J,10,FALSE)</f>
        <v>#N/A</v>
      </c>
      <c r="B39" s="211"/>
      <c r="C39" s="212"/>
      <c r="D39" s="213"/>
      <c r="E39" s="397"/>
      <c r="F39" s="398"/>
      <c r="G39" s="399">
        <f t="shared" si="12"/>
        <v>0</v>
      </c>
      <c r="H39" s="400"/>
      <c r="I39" s="401"/>
      <c r="J39" s="398"/>
      <c r="K39" s="401"/>
      <c r="L39" s="397"/>
      <c r="M39" s="213"/>
      <c r="N39" s="280" t="s">
        <v>1028</v>
      </c>
      <c r="O39" s="522"/>
      <c r="P39" s="523"/>
      <c r="Q39" s="213"/>
      <c r="R39" s="213"/>
      <c r="S39" s="213"/>
      <c r="T39" s="402"/>
      <c r="U39" s="402"/>
      <c r="V39" s="402"/>
      <c r="W39" s="402"/>
      <c r="X39" s="402"/>
      <c r="Y39" s="402"/>
    </row>
    <row r="40" spans="1:25" s="284" customFormat="1">
      <c r="A40" s="210" t="e">
        <f>VLOOKUP(B40,Priskatalog!A:J,10,FALSE)</f>
        <v>#N/A</v>
      </c>
      <c r="B40" s="211"/>
      <c r="C40" s="212"/>
      <c r="D40" s="213"/>
      <c r="E40" s="397"/>
      <c r="F40" s="398"/>
      <c r="G40" s="399">
        <f t="shared" si="12"/>
        <v>0</v>
      </c>
      <c r="H40" s="400"/>
      <c r="I40" s="401"/>
      <c r="J40" s="398"/>
      <c r="K40" s="401"/>
      <c r="L40" s="397"/>
      <c r="M40" s="213"/>
      <c r="N40" s="280" t="s">
        <v>1028</v>
      </c>
      <c r="O40" s="522"/>
      <c r="P40" s="523"/>
      <c r="Q40" s="213"/>
      <c r="R40" s="213"/>
      <c r="S40" s="213"/>
      <c r="T40" s="402"/>
      <c r="U40" s="402"/>
      <c r="V40" s="402"/>
      <c r="W40" s="402"/>
      <c r="X40" s="402"/>
      <c r="Y40" s="402"/>
    </row>
    <row r="41" spans="1:25" s="284" customFormat="1">
      <c r="A41" s="210" t="e">
        <f>VLOOKUP(B41,Priskatalog!A:J,10,FALSE)</f>
        <v>#N/A</v>
      </c>
      <c r="B41" s="211"/>
      <c r="C41" s="212"/>
      <c r="D41" s="213"/>
      <c r="E41" s="397"/>
      <c r="F41" s="398"/>
      <c r="G41" s="399">
        <f t="shared" si="12"/>
        <v>0</v>
      </c>
      <c r="H41" s="400"/>
      <c r="I41" s="401"/>
      <c r="J41" s="398"/>
      <c r="K41" s="401"/>
      <c r="L41" s="397"/>
      <c r="M41" s="213"/>
      <c r="N41" s="280" t="s">
        <v>1028</v>
      </c>
      <c r="O41" s="522"/>
      <c r="P41" s="523"/>
      <c r="Q41" s="213"/>
      <c r="R41" s="213"/>
      <c r="S41" s="213"/>
      <c r="T41" s="402"/>
      <c r="U41" s="402"/>
      <c r="V41" s="402"/>
      <c r="W41" s="402"/>
      <c r="X41" s="402"/>
      <c r="Y41" s="402"/>
    </row>
    <row r="42" spans="1:25" s="284" customFormat="1">
      <c r="A42" s="215"/>
      <c r="B42" s="216" t="s">
        <v>1029</v>
      </c>
      <c r="C42" s="217"/>
      <c r="D42" s="218"/>
      <c r="E42" s="403"/>
      <c r="F42" s="404"/>
      <c r="G42" s="405"/>
      <c r="H42" s="406"/>
      <c r="I42" s="407"/>
      <c r="J42" s="404"/>
      <c r="K42" s="407"/>
      <c r="L42" s="403"/>
      <c r="M42" s="218"/>
      <c r="N42" s="218"/>
      <c r="O42" s="520"/>
      <c r="P42" s="521"/>
      <c r="Q42" s="218"/>
      <c r="R42" s="218"/>
      <c r="S42" s="218"/>
      <c r="T42" s="408"/>
      <c r="U42" s="408"/>
      <c r="V42" s="408"/>
      <c r="W42" s="408"/>
      <c r="X42" s="408"/>
      <c r="Y42" s="408"/>
    </row>
    <row r="43" spans="1:25" s="284" customFormat="1">
      <c r="A43" s="210" t="e">
        <f>VLOOKUP(B43,Priskatalog!A:J,10,FALSE)</f>
        <v>#N/A</v>
      </c>
      <c r="B43" s="211"/>
      <c r="C43" s="212"/>
      <c r="D43" s="213"/>
      <c r="E43" s="397"/>
      <c r="F43" s="398"/>
      <c r="G43" s="399">
        <f t="shared" ref="G43:G49" si="13">C43*E43</f>
        <v>0</v>
      </c>
      <c r="H43" s="400"/>
      <c r="I43" s="401"/>
      <c r="J43" s="398"/>
      <c r="K43" s="401"/>
      <c r="L43" s="397"/>
      <c r="M43" s="213"/>
      <c r="N43" s="213" t="s">
        <v>1028</v>
      </c>
      <c r="O43" s="522"/>
      <c r="P43" s="523"/>
      <c r="Q43" s="213"/>
      <c r="R43" s="213"/>
      <c r="S43" s="213"/>
      <c r="T43" s="402"/>
      <c r="U43" s="402"/>
      <c r="V43" s="402"/>
      <c r="W43" s="402"/>
      <c r="X43" s="402"/>
      <c r="Y43" s="402"/>
    </row>
    <row r="44" spans="1:25" s="284" customFormat="1">
      <c r="A44" s="210" t="e">
        <f>VLOOKUP(B44,Priskatalog!A:J,10,FALSE)</f>
        <v>#N/A</v>
      </c>
      <c r="B44" s="211"/>
      <c r="C44" s="212"/>
      <c r="D44" s="213"/>
      <c r="E44" s="397"/>
      <c r="F44" s="398"/>
      <c r="G44" s="399">
        <f t="shared" si="13"/>
        <v>0</v>
      </c>
      <c r="H44" s="400"/>
      <c r="I44" s="401"/>
      <c r="J44" s="398"/>
      <c r="K44" s="401"/>
      <c r="L44" s="397"/>
      <c r="M44" s="213"/>
      <c r="N44" s="213" t="s">
        <v>1028</v>
      </c>
      <c r="O44" s="522"/>
      <c r="P44" s="523"/>
      <c r="Q44" s="213"/>
      <c r="R44" s="213"/>
      <c r="S44" s="213"/>
      <c r="T44" s="402"/>
      <c r="U44" s="402"/>
      <c r="V44" s="402"/>
      <c r="W44" s="402"/>
      <c r="X44" s="402"/>
      <c r="Y44" s="402"/>
    </row>
    <row r="45" spans="1:25" s="284" customFormat="1">
      <c r="A45" s="210" t="e">
        <f>VLOOKUP(B45,Priskatalog!A:J,10,FALSE)</f>
        <v>#N/A</v>
      </c>
      <c r="B45" s="211"/>
      <c r="C45" s="212"/>
      <c r="D45" s="213"/>
      <c r="E45" s="397"/>
      <c r="F45" s="398"/>
      <c r="G45" s="399">
        <f t="shared" si="13"/>
        <v>0</v>
      </c>
      <c r="H45" s="400"/>
      <c r="I45" s="401"/>
      <c r="J45" s="398"/>
      <c r="K45" s="401"/>
      <c r="L45" s="397"/>
      <c r="M45" s="213"/>
      <c r="N45" s="213" t="s">
        <v>1028</v>
      </c>
      <c r="O45" s="522"/>
      <c r="P45" s="523"/>
      <c r="Q45" s="213"/>
      <c r="R45" s="213"/>
      <c r="S45" s="213"/>
      <c r="T45" s="402"/>
      <c r="U45" s="402"/>
      <c r="V45" s="402"/>
      <c r="W45" s="402"/>
      <c r="X45" s="402"/>
      <c r="Y45" s="402"/>
    </row>
    <row r="46" spans="1:25">
      <c r="A46" s="210" t="e">
        <f>VLOOKUP(B46,Priskatalog!A:J,10,FALSE)</f>
        <v>#N/A</v>
      </c>
      <c r="B46" s="211"/>
      <c r="C46" s="219"/>
      <c r="D46" s="213"/>
      <c r="E46" s="397"/>
      <c r="F46" s="398"/>
      <c r="G46" s="399">
        <f t="shared" si="13"/>
        <v>0</v>
      </c>
      <c r="H46" s="400"/>
      <c r="I46" s="401"/>
      <c r="J46" s="398"/>
      <c r="K46" s="401"/>
      <c r="L46" s="397"/>
      <c r="M46" s="213"/>
      <c r="N46" s="213" t="s">
        <v>1028</v>
      </c>
      <c r="O46" s="522"/>
      <c r="P46" s="523"/>
      <c r="Q46" s="213"/>
      <c r="R46" s="213"/>
      <c r="S46" s="213"/>
      <c r="T46" s="402"/>
      <c r="U46" s="402"/>
      <c r="V46" s="402"/>
      <c r="W46" s="402"/>
      <c r="X46" s="402"/>
      <c r="Y46" s="402"/>
    </row>
    <row r="47" spans="1:25" s="284" customFormat="1">
      <c r="A47" s="210" t="e">
        <f>VLOOKUP(B47,Priskatalog!A:J,10,FALSE)</f>
        <v>#N/A</v>
      </c>
      <c r="B47" s="211"/>
      <c r="C47" s="212"/>
      <c r="D47" s="213"/>
      <c r="E47" s="397"/>
      <c r="F47" s="398"/>
      <c r="G47" s="399">
        <f t="shared" si="13"/>
        <v>0</v>
      </c>
      <c r="H47" s="400"/>
      <c r="I47" s="401"/>
      <c r="J47" s="398"/>
      <c r="K47" s="401"/>
      <c r="L47" s="397"/>
      <c r="M47" s="213"/>
      <c r="N47" s="213" t="s">
        <v>1028</v>
      </c>
      <c r="O47" s="522"/>
      <c r="P47" s="523"/>
      <c r="Q47" s="213"/>
      <c r="R47" s="213"/>
      <c r="S47" s="213"/>
      <c r="T47" s="402"/>
      <c r="U47" s="402"/>
      <c r="V47" s="402"/>
      <c r="W47" s="402"/>
      <c r="X47" s="402"/>
      <c r="Y47" s="402"/>
    </row>
    <row r="48" spans="1:25" s="284" customFormat="1">
      <c r="A48" s="210" t="e">
        <f>VLOOKUP(B48,Priskatalog!A:J,10,FALSE)</f>
        <v>#N/A</v>
      </c>
      <c r="B48" s="211"/>
      <c r="C48" s="212"/>
      <c r="D48" s="213"/>
      <c r="E48" s="397"/>
      <c r="F48" s="398"/>
      <c r="G48" s="399">
        <f t="shared" si="13"/>
        <v>0</v>
      </c>
      <c r="H48" s="400"/>
      <c r="I48" s="401"/>
      <c r="J48" s="398"/>
      <c r="K48" s="401"/>
      <c r="L48" s="397"/>
      <c r="M48" s="213"/>
      <c r="N48" s="213" t="s">
        <v>1028</v>
      </c>
      <c r="O48" s="522"/>
      <c r="P48" s="523"/>
      <c r="Q48" s="213"/>
      <c r="R48" s="213"/>
      <c r="S48" s="213"/>
      <c r="T48" s="402"/>
      <c r="U48" s="402"/>
      <c r="V48" s="402"/>
      <c r="W48" s="402"/>
      <c r="X48" s="402"/>
      <c r="Y48" s="402"/>
    </row>
    <row r="49" spans="1:25" s="284" customFormat="1">
      <c r="A49" s="210" t="e">
        <f>VLOOKUP(B49,Priskatalog!A:J,10,FALSE)</f>
        <v>#N/A</v>
      </c>
      <c r="B49" s="211"/>
      <c r="C49" s="212"/>
      <c r="D49" s="213"/>
      <c r="E49" s="397"/>
      <c r="F49" s="398"/>
      <c r="G49" s="399">
        <f t="shared" si="13"/>
        <v>0</v>
      </c>
      <c r="H49" s="400"/>
      <c r="I49" s="401"/>
      <c r="J49" s="398"/>
      <c r="K49" s="401"/>
      <c r="L49" s="397"/>
      <c r="M49" s="213"/>
      <c r="N49" s="213" t="s">
        <v>1028</v>
      </c>
      <c r="O49" s="522"/>
      <c r="P49" s="523"/>
      <c r="Q49" s="213"/>
      <c r="R49" s="213"/>
      <c r="S49" s="213"/>
      <c r="T49" s="402"/>
      <c r="U49" s="402"/>
      <c r="V49" s="402"/>
      <c r="W49" s="402"/>
      <c r="X49" s="402"/>
      <c r="Y49" s="402"/>
    </row>
    <row r="50" spans="1:25" s="284" customFormat="1">
      <c r="A50" s="215"/>
      <c r="B50" s="220" t="s">
        <v>1030</v>
      </c>
      <c r="C50" s="217"/>
      <c r="D50" s="218"/>
      <c r="E50" s="403"/>
      <c r="F50" s="404"/>
      <c r="G50" s="405"/>
      <c r="H50" s="406"/>
      <c r="I50" s="407"/>
      <c r="J50" s="404"/>
      <c r="K50" s="407"/>
      <c r="L50" s="403"/>
      <c r="M50" s="218"/>
      <c r="N50" s="218"/>
      <c r="O50" s="520"/>
      <c r="P50" s="521"/>
      <c r="Q50" s="218"/>
      <c r="R50" s="218"/>
      <c r="S50" s="218"/>
      <c r="T50" s="408"/>
      <c r="U50" s="408"/>
      <c r="V50" s="408"/>
      <c r="W50" s="408"/>
      <c r="X50" s="408"/>
      <c r="Y50" s="408"/>
    </row>
    <row r="51" spans="1:25" s="284" customFormat="1">
      <c r="A51" s="210" t="e">
        <f>VLOOKUP(B51,Priskatalog!A:J,10,FALSE)</f>
        <v>#N/A</v>
      </c>
      <c r="B51" s="211"/>
      <c r="C51" s="212"/>
      <c r="D51" s="213"/>
      <c r="E51" s="397"/>
      <c r="F51" s="398"/>
      <c r="G51" s="399">
        <f>C51*E51</f>
        <v>0</v>
      </c>
      <c r="H51" s="400"/>
      <c r="I51" s="401"/>
      <c r="J51" s="398"/>
      <c r="K51" s="401"/>
      <c r="L51" s="397"/>
      <c r="M51" s="213"/>
      <c r="N51" s="213" t="s">
        <v>1028</v>
      </c>
      <c r="O51" s="522"/>
      <c r="P51" s="523"/>
      <c r="Q51" s="213"/>
      <c r="R51" s="213"/>
      <c r="S51" s="213"/>
      <c r="T51" s="402"/>
      <c r="U51" s="402"/>
      <c r="V51" s="402"/>
      <c r="W51" s="402"/>
      <c r="X51" s="402"/>
      <c r="Y51" s="402"/>
    </row>
    <row r="52" spans="1:25" s="284" customFormat="1">
      <c r="A52" s="210" t="e">
        <f>VLOOKUP(B52,Priskatalog!A:J,10,FALSE)</f>
        <v>#N/A</v>
      </c>
      <c r="B52" s="211"/>
      <c r="C52" s="212"/>
      <c r="D52" s="213"/>
      <c r="E52" s="397"/>
      <c r="F52" s="398"/>
      <c r="G52" s="399">
        <f>C52*E52</f>
        <v>0</v>
      </c>
      <c r="H52" s="400"/>
      <c r="I52" s="401"/>
      <c r="J52" s="398"/>
      <c r="K52" s="401"/>
      <c r="L52" s="397"/>
      <c r="M52" s="213"/>
      <c r="N52" s="213" t="s">
        <v>1028</v>
      </c>
      <c r="O52" s="522"/>
      <c r="P52" s="523"/>
      <c r="Q52" s="213"/>
      <c r="R52" s="213"/>
      <c r="S52" s="213"/>
      <c r="T52" s="402"/>
      <c r="U52" s="402"/>
      <c r="V52" s="402"/>
      <c r="W52" s="402"/>
      <c r="X52" s="402"/>
      <c r="Y52" s="402"/>
    </row>
    <row r="53" spans="1:25">
      <c r="A53" s="210" t="e">
        <f>VLOOKUP(B53,Priskatalog!A:J,10,FALSE)</f>
        <v>#N/A</v>
      </c>
      <c r="B53" s="211"/>
      <c r="C53" s="214"/>
      <c r="D53" s="213"/>
      <c r="E53" s="397"/>
      <c r="F53" s="398"/>
      <c r="G53" s="399">
        <f>C53*E53</f>
        <v>0</v>
      </c>
      <c r="H53" s="400"/>
      <c r="I53" s="401"/>
      <c r="J53" s="398"/>
      <c r="K53" s="401"/>
      <c r="L53" s="397"/>
      <c r="M53" s="213"/>
      <c r="N53" s="213" t="s">
        <v>1028</v>
      </c>
      <c r="O53" s="522"/>
      <c r="P53" s="523"/>
      <c r="Q53" s="213"/>
      <c r="R53" s="213"/>
      <c r="S53" s="213"/>
      <c r="T53" s="402"/>
      <c r="U53" s="402"/>
      <c r="V53" s="402"/>
      <c r="W53" s="402"/>
      <c r="X53" s="402"/>
      <c r="Y53" s="402"/>
    </row>
    <row r="54" spans="1:25" s="284" customFormat="1">
      <c r="A54" s="215"/>
      <c r="B54" s="221" t="s">
        <v>1031</v>
      </c>
      <c r="C54" s="217"/>
      <c r="D54" s="218"/>
      <c r="E54" s="403"/>
      <c r="F54" s="404"/>
      <c r="G54" s="405"/>
      <c r="H54" s="406"/>
      <c r="I54" s="407"/>
      <c r="J54" s="404"/>
      <c r="K54" s="407"/>
      <c r="L54" s="403"/>
      <c r="M54" s="218"/>
      <c r="N54" s="218"/>
      <c r="O54" s="520"/>
      <c r="P54" s="521"/>
      <c r="Q54" s="218"/>
      <c r="R54" s="218"/>
      <c r="S54" s="218"/>
      <c r="T54" s="408"/>
      <c r="U54" s="408"/>
      <c r="V54" s="408"/>
      <c r="W54" s="408"/>
      <c r="X54" s="408"/>
      <c r="Y54" s="408"/>
    </row>
    <row r="55" spans="1:25" s="284" customFormat="1">
      <c r="A55" s="210" t="e">
        <f>VLOOKUP(B55,Priskatalog!A:J,10,FALSE)</f>
        <v>#N/A</v>
      </c>
      <c r="B55" s="211"/>
      <c r="C55" s="212"/>
      <c r="D55" s="213"/>
      <c r="E55" s="397"/>
      <c r="F55" s="398"/>
      <c r="G55" s="399">
        <f>C55*E55</f>
        <v>0</v>
      </c>
      <c r="H55" s="400"/>
      <c r="I55" s="401"/>
      <c r="J55" s="398"/>
      <c r="K55" s="401"/>
      <c r="L55" s="397"/>
      <c r="M55" s="213"/>
      <c r="N55" s="213" t="s">
        <v>1028</v>
      </c>
      <c r="O55" s="522"/>
      <c r="P55" s="523"/>
      <c r="Q55" s="213"/>
      <c r="R55" s="213"/>
      <c r="S55" s="213"/>
      <c r="T55" s="402"/>
      <c r="U55" s="402"/>
      <c r="V55" s="402"/>
      <c r="W55" s="402"/>
      <c r="X55" s="402"/>
      <c r="Y55" s="402"/>
    </row>
    <row r="56" spans="1:25" s="284" customFormat="1">
      <c r="A56" s="210" t="e">
        <f>VLOOKUP(B56,Priskatalog!A:J,10,FALSE)</f>
        <v>#N/A</v>
      </c>
      <c r="B56" s="211"/>
      <c r="C56" s="212"/>
      <c r="D56" s="213"/>
      <c r="E56" s="397"/>
      <c r="F56" s="398"/>
      <c r="G56" s="399">
        <f>C56*E56</f>
        <v>0</v>
      </c>
      <c r="H56" s="400"/>
      <c r="I56" s="401"/>
      <c r="J56" s="398"/>
      <c r="K56" s="401"/>
      <c r="L56" s="397"/>
      <c r="M56" s="213"/>
      <c r="N56" s="213" t="s">
        <v>1028</v>
      </c>
      <c r="O56" s="522"/>
      <c r="P56" s="523"/>
      <c r="Q56" s="213"/>
      <c r="R56" s="213"/>
      <c r="S56" s="213"/>
      <c r="T56" s="402"/>
      <c r="U56" s="402"/>
      <c r="V56" s="402"/>
      <c r="W56" s="402"/>
      <c r="X56" s="402"/>
      <c r="Y56" s="402"/>
    </row>
    <row r="57" spans="1:25" s="284" customFormat="1">
      <c r="A57" s="210" t="e">
        <f>VLOOKUP(B57,Priskatalog!A:J,10,FALSE)</f>
        <v>#N/A</v>
      </c>
      <c r="B57" s="211"/>
      <c r="C57" s="212"/>
      <c r="D57" s="213"/>
      <c r="E57" s="397"/>
      <c r="F57" s="398"/>
      <c r="G57" s="399">
        <f>C57*E57</f>
        <v>0</v>
      </c>
      <c r="H57" s="400"/>
      <c r="I57" s="401"/>
      <c r="J57" s="398"/>
      <c r="K57" s="401"/>
      <c r="L57" s="397"/>
      <c r="M57" s="213"/>
      <c r="N57" s="213" t="s">
        <v>1028</v>
      </c>
      <c r="O57" s="522"/>
      <c r="P57" s="523"/>
      <c r="Q57" s="213"/>
      <c r="R57" s="213"/>
      <c r="S57" s="213"/>
      <c r="T57" s="402"/>
      <c r="U57" s="402"/>
      <c r="V57" s="402"/>
      <c r="W57" s="402"/>
      <c r="X57" s="402"/>
      <c r="Y57" s="402"/>
    </row>
    <row r="58" spans="1:25" s="284" customFormat="1">
      <c r="A58" s="215"/>
      <c r="B58" s="216" t="s">
        <v>1032</v>
      </c>
      <c r="C58" s="217"/>
      <c r="D58" s="218"/>
      <c r="E58" s="403"/>
      <c r="F58" s="404"/>
      <c r="G58" s="405"/>
      <c r="H58" s="406"/>
      <c r="I58" s="407"/>
      <c r="J58" s="404"/>
      <c r="K58" s="407"/>
      <c r="L58" s="403"/>
      <c r="M58" s="218"/>
      <c r="N58" s="218"/>
      <c r="O58" s="520"/>
      <c r="P58" s="521"/>
      <c r="Q58" s="218"/>
      <c r="R58" s="218"/>
      <c r="S58" s="218"/>
      <c r="T58" s="408"/>
      <c r="U58" s="408"/>
      <c r="V58" s="408"/>
      <c r="W58" s="408"/>
      <c r="X58" s="408"/>
      <c r="Y58" s="408"/>
    </row>
    <row r="59" spans="1:25" s="284" customFormat="1">
      <c r="A59" s="210" t="e">
        <f>VLOOKUP(B59,Priskatalog!A:J,10,FALSE)</f>
        <v>#N/A</v>
      </c>
      <c r="B59" s="211"/>
      <c r="C59" s="212"/>
      <c r="D59" s="213"/>
      <c r="E59" s="397"/>
      <c r="F59" s="398"/>
      <c r="G59" s="399">
        <f>C59*E59</f>
        <v>0</v>
      </c>
      <c r="H59" s="400"/>
      <c r="I59" s="401"/>
      <c r="J59" s="398"/>
      <c r="K59" s="401"/>
      <c r="L59" s="397"/>
      <c r="M59" s="213"/>
      <c r="N59" s="213" t="s">
        <v>1028</v>
      </c>
      <c r="O59" s="522"/>
      <c r="P59" s="523"/>
      <c r="Q59" s="213"/>
      <c r="R59" s="213"/>
      <c r="S59" s="213"/>
      <c r="T59" s="402"/>
      <c r="U59" s="402"/>
      <c r="V59" s="402"/>
      <c r="W59" s="402"/>
      <c r="X59" s="402"/>
      <c r="Y59" s="402"/>
    </row>
    <row r="60" spans="1:25" s="284" customFormat="1">
      <c r="A60" s="210" t="e">
        <f>VLOOKUP(B60,Priskatalog!A:J,10,FALSE)</f>
        <v>#N/A</v>
      </c>
      <c r="B60" s="211"/>
      <c r="C60" s="212"/>
      <c r="D60" s="213"/>
      <c r="E60" s="397"/>
      <c r="F60" s="398"/>
      <c r="G60" s="399">
        <f>C60*E60</f>
        <v>0</v>
      </c>
      <c r="H60" s="400"/>
      <c r="I60" s="401"/>
      <c r="J60" s="398"/>
      <c r="K60" s="401"/>
      <c r="L60" s="397"/>
      <c r="M60" s="213"/>
      <c r="N60" s="213" t="s">
        <v>1028</v>
      </c>
      <c r="O60" s="522"/>
      <c r="P60" s="523"/>
      <c r="Q60" s="213"/>
      <c r="R60" s="213"/>
      <c r="S60" s="213"/>
      <c r="T60" s="402"/>
      <c r="U60" s="402"/>
      <c r="V60" s="402"/>
      <c r="W60" s="402"/>
      <c r="X60" s="402"/>
      <c r="Y60" s="402"/>
    </row>
    <row r="61" spans="1:25" s="284" customFormat="1">
      <c r="A61" s="210" t="e">
        <f>VLOOKUP(B61,Priskatalog!A:J,10,FALSE)</f>
        <v>#N/A</v>
      </c>
      <c r="B61" s="211"/>
      <c r="C61" s="212"/>
      <c r="D61" s="213"/>
      <c r="E61" s="397"/>
      <c r="F61" s="398"/>
      <c r="G61" s="399">
        <f>C61*E61</f>
        <v>0</v>
      </c>
      <c r="H61" s="400"/>
      <c r="I61" s="401"/>
      <c r="J61" s="398"/>
      <c r="K61" s="401"/>
      <c r="L61" s="397"/>
      <c r="M61" s="213"/>
      <c r="N61" s="213" t="s">
        <v>1028</v>
      </c>
      <c r="O61" s="522"/>
      <c r="P61" s="523"/>
      <c r="Q61" s="213"/>
      <c r="R61" s="213"/>
      <c r="S61" s="213"/>
      <c r="T61" s="402"/>
      <c r="U61" s="402"/>
      <c r="V61" s="402"/>
      <c r="W61" s="402"/>
      <c r="X61" s="402"/>
      <c r="Y61" s="40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E193AF1D-2087-4E1A-9441-9499397804C5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C4F948-75F1-4C5C-A231-2FEBC3F74F5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E8E9-CED4-4BF1-9143-49631B98A661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25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25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25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25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25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25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25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25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</mergeCells>
  <hyperlinks>
    <hyperlink ref="B1" location="'_Planlagt_drift'!A1" display="Tilbage til årsoversigt" xr:uid="{CEF39369-4DDB-44BD-95DD-30DDA04E3CB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1948AF-D980-4FAD-AFA6-90273B191BC2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D922-E648-49B7-BEEA-BD3DDF778162}">
  <dimension ref="A1:CX61"/>
  <sheetViews>
    <sheetView workbookViewId="0">
      <selection activeCell="C3" sqref="C3:X29"/>
    </sheetView>
  </sheetViews>
  <sheetFormatPr defaultColWidth="8.71093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71093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102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102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102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102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102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102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102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102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102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102" ht="15.75" customHeight="1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102" ht="15.75" customHeight="1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102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102" s="17" customFormat="1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</row>
    <row r="30" spans="1:102" s="1" customFormat="1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</row>
    <row r="31" spans="1:102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</row>
    <row r="32" spans="1:102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spans="1:102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102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102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102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102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102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102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102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102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spans="1:102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102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102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102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102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102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102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102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102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102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102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102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102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r="59" spans="1:102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spans="1:102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E35:F35"/>
    <mergeCell ref="G35:H35"/>
    <mergeCell ref="I35:J35"/>
    <mergeCell ref="K35:L35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8:H38"/>
    <mergeCell ref="T38:Y38"/>
    <mergeCell ref="E39:F39"/>
    <mergeCell ref="G39:H39"/>
    <mergeCell ref="I39:J39"/>
    <mergeCell ref="K39:L39"/>
    <mergeCell ref="O39:P39"/>
    <mergeCell ref="T39:Y39"/>
    <mergeCell ref="K36:L36"/>
    <mergeCell ref="O36:P36"/>
    <mergeCell ref="T36:Y36"/>
    <mergeCell ref="E37:F37"/>
    <mergeCell ref="G37:H37"/>
    <mergeCell ref="I37:J37"/>
    <mergeCell ref="K37:L37"/>
    <mergeCell ref="O37:P37"/>
    <mergeCell ref="T37:Y37"/>
    <mergeCell ref="O35:P35"/>
    <mergeCell ref="T35:Y35"/>
    <mergeCell ref="E36:F36"/>
    <mergeCell ref="G36:H36"/>
    <mergeCell ref="I36:J36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</mergeCells>
  <hyperlinks>
    <hyperlink ref="B1" location="'_Planlagt_drift'!A1" display="Tilbage til årsoversigt" xr:uid="{8C3EE57D-6C9D-42E7-B46F-3EBAA353C134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F4C17E-E432-4DE1-A174-AD5C72A927C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36A9-FF07-4075-9E37-3733E3528E3E}">
  <dimension ref="A1:CX61"/>
  <sheetViews>
    <sheetView workbookViewId="0">
      <selection activeCell="C3" sqref="C3:X29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102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102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102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102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102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102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102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102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102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102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102" ht="15.75" customHeight="1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102" ht="15.75" customHeight="1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102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</row>
    <row r="30" spans="1:102" s="17" customFormat="1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</row>
    <row r="31" spans="1:102" s="1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</row>
    <row r="32" spans="1:102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spans="1:102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102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102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102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102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102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102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102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102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102" s="1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</row>
    <row r="44" spans="1:102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102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102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102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102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102" s="1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</row>
    <row r="51" spans="1:102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102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102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102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102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102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102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102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spans="1:102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</row>
  </sheetData>
  <mergeCells count="177">
    <mergeCell ref="E37:F37"/>
    <mergeCell ref="G37:H37"/>
    <mergeCell ref="I37:J37"/>
    <mergeCell ref="K37:L37"/>
    <mergeCell ref="O37:P37"/>
    <mergeCell ref="T37:Y37"/>
    <mergeCell ref="G38:H38"/>
    <mergeCell ref="T38:Y38"/>
    <mergeCell ref="E39:F39"/>
    <mergeCell ref="G39:H39"/>
    <mergeCell ref="I39:J39"/>
    <mergeCell ref="K39:L39"/>
    <mergeCell ref="O39:P39"/>
    <mergeCell ref="T39:Y39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T35:Y35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E40:F40"/>
    <mergeCell ref="G40:H40"/>
    <mergeCell ref="I40:J40"/>
    <mergeCell ref="K40:L40"/>
    <mergeCell ref="O40:P40"/>
    <mergeCell ref="T40:Y40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8A74EF7E-21EF-47F1-953F-5BC1C16B150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EED234-E1B3-449C-8F6A-873DBBE690B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17D7-F24F-4A90-81DA-2A64D37BA2F6}">
  <dimension ref="A1:CX61"/>
  <sheetViews>
    <sheetView workbookViewId="0">
      <selection activeCell="C3" sqref="C3:X29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102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102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102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102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102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102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102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102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102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102" ht="15.75" customHeight="1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102" ht="15.75" customHeight="1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102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102" s="17" customFormat="1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</row>
    <row r="30" spans="1:102" s="1" customFormat="1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</row>
    <row r="31" spans="1:102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</row>
    <row r="32" spans="1:102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spans="1:102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102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102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102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102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102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102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102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102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spans="1:102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102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102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102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102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102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102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102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102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102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102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102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102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r="59" spans="1:102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spans="1:102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</row>
  </sheetData>
  <mergeCells count="177">
    <mergeCell ref="E37:F37"/>
    <mergeCell ref="G37:H37"/>
    <mergeCell ref="I37:J37"/>
    <mergeCell ref="K37:L37"/>
    <mergeCell ref="O37:P37"/>
    <mergeCell ref="T37:Y37"/>
    <mergeCell ref="G38:H38"/>
    <mergeCell ref="T38:Y38"/>
    <mergeCell ref="E39:F39"/>
    <mergeCell ref="G39:H39"/>
    <mergeCell ref="I39:J39"/>
    <mergeCell ref="K39:L39"/>
    <mergeCell ref="O39:P39"/>
    <mergeCell ref="T39:Y39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T35:Y35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E40:F40"/>
    <mergeCell ref="G40:H40"/>
    <mergeCell ref="I40:J40"/>
    <mergeCell ref="K40:L40"/>
    <mergeCell ref="O40:P40"/>
    <mergeCell ref="T40:Y40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1F23EBCE-A7CB-4B75-A54E-5FC9206274B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955F62-DB74-4E42-B3E3-4FEC8DD0E78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6232-9C3C-4FB0-9224-218E54E0716D}">
  <dimension ref="A1:CX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102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102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102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102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102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102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102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102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102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102" ht="15.75" customHeight="1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102" ht="15.75" customHeight="1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102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102" s="17" customFormat="1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</row>
    <row r="30" spans="1:102" s="1" customFormat="1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</row>
    <row r="31" spans="1:102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</row>
    <row r="32" spans="1:102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spans="1:102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102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102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102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102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102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102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102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102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spans="1:102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102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102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102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102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102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102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102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102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102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102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102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102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r="59" spans="1:102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spans="1:102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</row>
  </sheetData>
  <mergeCells count="177">
    <mergeCell ref="E37:F37"/>
    <mergeCell ref="G37:H37"/>
    <mergeCell ref="I37:J37"/>
    <mergeCell ref="K37:L37"/>
    <mergeCell ref="O37:P37"/>
    <mergeCell ref="T37:Y37"/>
    <mergeCell ref="G38:H38"/>
    <mergeCell ref="T38:Y38"/>
    <mergeCell ref="E39:F39"/>
    <mergeCell ref="G39:H39"/>
    <mergeCell ref="I39:J39"/>
    <mergeCell ref="K39:L39"/>
    <mergeCell ref="O39:P39"/>
    <mergeCell ref="T39:Y39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T35:Y35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E40:F40"/>
    <mergeCell ref="G40:H40"/>
    <mergeCell ref="I40:J40"/>
    <mergeCell ref="K40:L40"/>
    <mergeCell ref="O40:P40"/>
    <mergeCell ref="T40:Y40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5EDEE0CC-8A8D-4FF1-8EFF-B120F58AB92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671AE7-00BC-47E4-BA3A-973D6BC70A60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71FB-4A06-489C-80B1-29D4828CD49E}">
  <dimension ref="A1:CX61"/>
  <sheetViews>
    <sheetView workbookViewId="0">
      <selection activeCell="C3" sqref="C3:X29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102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</row>
    <row r="2" spans="1:102" s="18" customFormat="1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102" s="18" customFormat="1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102" s="18" customFormat="1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102" s="18" customFormat="1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102" s="18" customFormat="1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102" s="18" customFormat="1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102" s="18" customFormat="1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102" s="18" customFormat="1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102" s="18" customFormat="1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102" s="18" customFormat="1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102" s="18" customFormat="1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102" s="18" customFormat="1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102" s="18" customFormat="1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102" s="18" customFormat="1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102" s="18" customFormat="1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102" s="18" customFormat="1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102" s="18" customFormat="1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102" s="18" customFormat="1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102" s="18" customFormat="1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102" s="18" customFormat="1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102" s="18" customFormat="1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102" s="18" customFormat="1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102" s="18" customFormat="1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102" s="18" customFormat="1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102" s="18" customFormat="1" ht="15.75" customHeight="1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102" s="18" customFormat="1" ht="15.75" customHeight="1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102" s="18" customFormat="1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102" s="17" customFormat="1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</row>
    <row r="30" spans="1:102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</row>
    <row r="31" spans="1:102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</row>
    <row r="32" spans="1:102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spans="1:102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102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102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102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102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102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102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102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102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spans="1:102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102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102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102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102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102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102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102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102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102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102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102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102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r="59" spans="1:102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spans="1:102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</row>
  </sheetData>
  <mergeCells count="177">
    <mergeCell ref="E37:F37"/>
    <mergeCell ref="G37:H37"/>
    <mergeCell ref="I37:J37"/>
    <mergeCell ref="K37:L37"/>
    <mergeCell ref="O37:P37"/>
    <mergeCell ref="T37:Y37"/>
    <mergeCell ref="G38:H38"/>
    <mergeCell ref="T38:Y38"/>
    <mergeCell ref="E39:F39"/>
    <mergeCell ref="G39:H39"/>
    <mergeCell ref="I39:J39"/>
    <mergeCell ref="K39:L39"/>
    <mergeCell ref="O39:P39"/>
    <mergeCell ref="T39:Y39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T35:Y35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E40:F40"/>
    <mergeCell ref="G40:H40"/>
    <mergeCell ref="I40:J40"/>
    <mergeCell ref="K40:L40"/>
    <mergeCell ref="O40:P40"/>
    <mergeCell ref="T40:Y40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423EF733-F75C-492F-8897-9BC0B8E63CB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24630A-C0A8-440B-BCF6-D38581B9AECC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52DD-CA99-4308-9825-BA67629FE504}">
  <dimension ref="A1:CX61"/>
  <sheetViews>
    <sheetView workbookViewId="0">
      <selection activeCell="C3" sqref="C3:X29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102" s="3" customFormat="1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</row>
    <row r="2" spans="1:102" s="18" customFormat="1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102" s="18" customFormat="1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102" s="18" customFormat="1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102" s="18" customFormat="1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102" s="18" customFormat="1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102" s="18" customFormat="1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102" s="18" customFormat="1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102" s="18" customFormat="1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102" s="18" customFormat="1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102" s="18" customFormat="1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102" s="18" customFormat="1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102" s="18" customFormat="1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102" s="18" customFormat="1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102" s="18" customFormat="1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102" s="18" customFormat="1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102" s="18" customFormat="1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102" s="18" customFormat="1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102" s="18" customFormat="1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102" s="18" customFormat="1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102" s="18" customFormat="1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102" s="18" customFormat="1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102" s="18" customFormat="1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102" s="18" customFormat="1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102" s="18" customFormat="1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102" s="18" customFormat="1" ht="15.75" customHeight="1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102" s="18" customFormat="1" ht="15.75" customHeight="1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102" s="18" customFormat="1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102" s="17" customFormat="1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</row>
    <row r="30" spans="1:102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</row>
    <row r="31" spans="1:102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</row>
    <row r="32" spans="1:102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spans="1:102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102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102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102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102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102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102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102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102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spans="1:102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102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102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102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102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102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102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102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102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102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102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102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102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r="59" spans="1:102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spans="1:102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</row>
  </sheetData>
  <mergeCells count="177">
    <mergeCell ref="K41:L41"/>
    <mergeCell ref="O41:P41"/>
    <mergeCell ref="E50:F50"/>
    <mergeCell ref="G50:H50"/>
    <mergeCell ref="I50:J50"/>
    <mergeCell ref="K50:L50"/>
    <mergeCell ref="O50:P50"/>
    <mergeCell ref="T50:Y50"/>
    <mergeCell ref="E51:F51"/>
    <mergeCell ref="T45:Y45"/>
    <mergeCell ref="E46:F46"/>
    <mergeCell ref="G46:H46"/>
    <mergeCell ref="I46:J46"/>
    <mergeCell ref="K46:L46"/>
    <mergeCell ref="O46:P4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E37:F37"/>
    <mergeCell ref="G37:H37"/>
    <mergeCell ref="I37:J37"/>
    <mergeCell ref="K37:L37"/>
    <mergeCell ref="O37:P37"/>
    <mergeCell ref="T37:Y37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G36:H36"/>
    <mergeCell ref="I36:J36"/>
    <mergeCell ref="K36:L36"/>
    <mergeCell ref="O36:P36"/>
    <mergeCell ref="E35:F35"/>
    <mergeCell ref="G35:H35"/>
    <mergeCell ref="I35:J35"/>
    <mergeCell ref="K35:L35"/>
    <mergeCell ref="O35:P35"/>
    <mergeCell ref="T35:Y35"/>
    <mergeCell ref="E36:F36"/>
    <mergeCell ref="T36:Y36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40:Y40"/>
    <mergeCell ref="I41:J41"/>
    <mergeCell ref="T46:Y46"/>
    <mergeCell ref="E47:F47"/>
    <mergeCell ref="G47:H47"/>
    <mergeCell ref="I47:J47"/>
    <mergeCell ref="K47:L47"/>
    <mergeCell ref="O47:P47"/>
    <mergeCell ref="T47:Y47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E45:F45"/>
    <mergeCell ref="G45:H45"/>
    <mergeCell ref="I45:J45"/>
    <mergeCell ref="K45:L45"/>
    <mergeCell ref="O45:P45"/>
    <mergeCell ref="G51:H51"/>
    <mergeCell ref="I51:J51"/>
    <mergeCell ref="K51:L51"/>
    <mergeCell ref="O51:P51"/>
    <mergeCell ref="T51:Y51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5E3CA704-A113-40A6-B5A4-ECB6649A5693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8D60F1-BC1D-4C0B-AC1D-F9862214096F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F1B4-9296-4DC8-BB2C-818D45F64819}">
  <dimension ref="A1:CX61"/>
  <sheetViews>
    <sheetView workbookViewId="0">
      <selection activeCell="C3" sqref="C3:X29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102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</row>
    <row r="2" spans="1:102" s="18" customFormat="1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102" s="18" customFormat="1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102" s="18" customFormat="1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102" s="18" customFormat="1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102" s="18" customFormat="1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102" s="18" customFormat="1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102" s="18" customFormat="1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102" s="18" customFormat="1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102" s="18" customFormat="1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102" s="18" customFormat="1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102" s="18" customFormat="1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102" s="18" customFormat="1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102" s="18" customFormat="1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102" s="18" customFormat="1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102" s="18" customFormat="1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102" s="18" customFormat="1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102" s="18" customFormat="1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102" s="18" customFormat="1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102" s="18" customFormat="1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102" s="18" customFormat="1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102" s="18" customFormat="1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102" s="18" customFormat="1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102" s="18" customFormat="1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102" s="18" customFormat="1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102" s="18" customFormat="1" ht="15.75" customHeight="1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102" s="18" customFormat="1" ht="15.75" customHeight="1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102" s="18" customFormat="1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102" s="17" customFormat="1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</row>
    <row r="30" spans="1:102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</row>
    <row r="31" spans="1:102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</row>
    <row r="32" spans="1:102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spans="1:102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102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102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102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102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102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102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102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102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spans="1:102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102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102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102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102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102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102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102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102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102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102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102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102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r="59" spans="1:102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spans="1:102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spans="1:102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</row>
  </sheetData>
  <mergeCells count="177">
    <mergeCell ref="O35:P35"/>
    <mergeCell ref="T35:Y35"/>
    <mergeCell ref="E36:F36"/>
    <mergeCell ref="G36:H36"/>
    <mergeCell ref="I36:J36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K36:L36"/>
    <mergeCell ref="O36:P36"/>
    <mergeCell ref="T36:Y36"/>
    <mergeCell ref="E37:F37"/>
    <mergeCell ref="G37:H37"/>
    <mergeCell ref="I37:J37"/>
    <mergeCell ref="K37:L37"/>
    <mergeCell ref="O37:P37"/>
    <mergeCell ref="T37:Y37"/>
    <mergeCell ref="E35:F35"/>
    <mergeCell ref="G35:H35"/>
    <mergeCell ref="I35:J35"/>
    <mergeCell ref="K35:L35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8:H38"/>
    <mergeCell ref="T38:Y38"/>
    <mergeCell ref="E39:F39"/>
    <mergeCell ref="G39:H39"/>
    <mergeCell ref="I39:J39"/>
    <mergeCell ref="K39:L39"/>
    <mergeCell ref="O39:P39"/>
    <mergeCell ref="T39:Y39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CB3EF1C2-2718-4E25-B38A-DEBCEE4ACF23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973CCA-3C88-40B0-AD05-BE5A08AAD61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BA12-02CF-4C69-8D21-9A24B52F73A4}">
  <dimension ref="A1:CX61"/>
  <sheetViews>
    <sheetView workbookViewId="0">
      <selection activeCell="C3" sqref="C3:X29"/>
    </sheetView>
  </sheetViews>
  <sheetFormatPr defaultColWidth="8.7109375" defaultRowHeight="15"/>
  <cols>
    <col min="1" max="1" width="13.85546875" style="6" customWidth="1"/>
    <col min="2" max="2" width="43.85546875" style="6" customWidth="1"/>
    <col min="3" max="3" width="13.28515625" style="6" customWidth="1"/>
    <col min="4" max="4" width="10.140625" style="6" customWidth="1"/>
    <col min="5" max="5" width="11.28515625" style="6" customWidth="1"/>
    <col min="6" max="6" width="13.7109375" style="6" bestFit="1" customWidth="1"/>
    <col min="7" max="7" width="12.42578125" style="6" bestFit="1" customWidth="1"/>
    <col min="8" max="8" width="8.85546875" style="6" bestFit="1" customWidth="1"/>
    <col min="9" max="9" width="13.7109375" style="6" bestFit="1" customWidth="1"/>
    <col min="10" max="11" width="8.85546875" style="6" bestFit="1" customWidth="1"/>
    <col min="12" max="12" width="13.7109375" style="6" bestFit="1" customWidth="1"/>
    <col min="13" max="13" width="8.85546875" style="6" bestFit="1" customWidth="1"/>
    <col min="14" max="14" width="10.7109375" style="6" customWidth="1"/>
    <col min="15" max="20" width="8.85546875" style="6" bestFit="1" customWidth="1"/>
    <col min="21" max="21" width="8.7109375" style="6" customWidth="1"/>
    <col min="22" max="22" width="8.7109375" style="1"/>
    <col min="23" max="16384" width="8.7109375" style="6"/>
  </cols>
  <sheetData>
    <row r="1" spans="1:102" s="12" customFormat="1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</row>
    <row r="2" spans="1:102" s="18" customFormat="1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102" s="18" customFormat="1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102" s="18" customFormat="1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102" s="18" customFormat="1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102" s="18" customFormat="1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102" s="18" customFormat="1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102" s="18" customFormat="1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102" s="18" customFormat="1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102" s="18" customFormat="1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102" s="18" customFormat="1">
      <c r="A11" s="168" t="e">
        <f t="shared" si="1"/>
        <v>#N/A</v>
      </c>
      <c r="B11" s="148">
        <f t="shared" si="1"/>
        <v>0</v>
      </c>
      <c r="C11" s="143">
        <f t="shared" ref="C11:X17" si="4">IF(C$1&gt;=$I43,IF($M43=0,0,(IF(MOD(($I43-C$1),$M43)=0,$G43,0))),0)</f>
        <v>0</v>
      </c>
      <c r="D11" s="143">
        <f t="shared" si="4"/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102" s="18" customFormat="1">
      <c r="A12" s="168" t="e">
        <f t="shared" si="1"/>
        <v>#N/A</v>
      </c>
      <c r="B12" s="148">
        <f t="shared" si="1"/>
        <v>0</v>
      </c>
      <c r="C12" s="143">
        <f t="shared" si="4"/>
        <v>0</v>
      </c>
      <c r="D12" s="143">
        <f t="shared" si="4"/>
        <v>0</v>
      </c>
      <c r="E12" s="143">
        <f t="shared" si="4"/>
        <v>0</v>
      </c>
      <c r="F12" s="143">
        <f t="shared" si="4"/>
        <v>0</v>
      </c>
      <c r="G12" s="143">
        <f t="shared" si="4"/>
        <v>0</v>
      </c>
      <c r="H12" s="143">
        <f t="shared" si="4"/>
        <v>0</v>
      </c>
      <c r="I12" s="143">
        <f t="shared" si="4"/>
        <v>0</v>
      </c>
      <c r="J12" s="143">
        <f t="shared" si="4"/>
        <v>0</v>
      </c>
      <c r="K12" s="143">
        <f t="shared" si="4"/>
        <v>0</v>
      </c>
      <c r="L12" s="143">
        <f t="shared" si="4"/>
        <v>0</v>
      </c>
      <c r="M12" s="143">
        <f t="shared" si="4"/>
        <v>0</v>
      </c>
      <c r="N12" s="143">
        <f t="shared" si="4"/>
        <v>0</v>
      </c>
      <c r="O12" s="143">
        <f t="shared" si="4"/>
        <v>0</v>
      </c>
      <c r="P12" s="143">
        <f t="shared" si="4"/>
        <v>0</v>
      </c>
      <c r="Q12" s="143">
        <f t="shared" si="4"/>
        <v>0</v>
      </c>
      <c r="R12" s="143">
        <f t="shared" si="4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102" s="18" customFormat="1">
      <c r="A13" s="168" t="e">
        <f t="shared" si="1"/>
        <v>#N/A</v>
      </c>
      <c r="B13" s="148">
        <f t="shared" si="1"/>
        <v>0</v>
      </c>
      <c r="C13" s="143">
        <f t="shared" si="4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102" s="18" customFormat="1">
      <c r="A14" s="168" t="e">
        <f t="shared" si="1"/>
        <v>#N/A</v>
      </c>
      <c r="B14" s="148">
        <f t="shared" si="1"/>
        <v>0</v>
      </c>
      <c r="C14" s="143">
        <f t="shared" si="4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102" s="18" customFormat="1">
      <c r="A15" s="168" t="e">
        <f t="shared" si="1"/>
        <v>#N/A</v>
      </c>
      <c r="B15" s="148">
        <f t="shared" si="1"/>
        <v>0</v>
      </c>
      <c r="C15" s="143">
        <f t="shared" si="4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102" s="18" customFormat="1">
      <c r="A16" s="168" t="e">
        <f t="shared" si="1"/>
        <v>#N/A</v>
      </c>
      <c r="B16" s="148">
        <f t="shared" si="1"/>
        <v>0</v>
      </c>
      <c r="C16" s="143">
        <f t="shared" si="4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102" s="18" customFormat="1">
      <c r="A17" s="168" t="e">
        <f t="shared" si="1"/>
        <v>#N/A</v>
      </c>
      <c r="B17" s="148">
        <f t="shared" si="1"/>
        <v>0</v>
      </c>
      <c r="C17" s="143">
        <f t="shared" si="4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102" s="18" customFormat="1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102" s="18" customFormat="1">
      <c r="A19" s="168" t="e">
        <f t="shared" si="1"/>
        <v>#N/A</v>
      </c>
      <c r="B19" s="148">
        <f t="shared" si="1"/>
        <v>0</v>
      </c>
      <c r="C19" s="143">
        <f t="shared" ref="C19:X21" si="5">IF(C$1&gt;=$I51,IF($M51=0,0,(IF(MOD(($I51-C$1),$M51)=0,$G51,0))),0)</f>
        <v>0</v>
      </c>
      <c r="D19" s="143">
        <f t="shared" si="5"/>
        <v>0</v>
      </c>
      <c r="E19" s="143">
        <f t="shared" si="5"/>
        <v>0</v>
      </c>
      <c r="F19" s="143">
        <f t="shared" si="5"/>
        <v>0</v>
      </c>
      <c r="G19" s="143">
        <f t="shared" si="5"/>
        <v>0</v>
      </c>
      <c r="H19" s="143">
        <f t="shared" si="5"/>
        <v>0</v>
      </c>
      <c r="I19" s="143">
        <f t="shared" si="5"/>
        <v>0</v>
      </c>
      <c r="J19" s="143">
        <f t="shared" si="5"/>
        <v>0</v>
      </c>
      <c r="K19" s="143">
        <f t="shared" si="5"/>
        <v>0</v>
      </c>
      <c r="L19" s="143">
        <f t="shared" si="5"/>
        <v>0</v>
      </c>
      <c r="M19" s="143">
        <f t="shared" si="5"/>
        <v>0</v>
      </c>
      <c r="N19" s="143">
        <f t="shared" si="5"/>
        <v>0</v>
      </c>
      <c r="O19" s="143">
        <f t="shared" si="5"/>
        <v>0</v>
      </c>
      <c r="P19" s="143">
        <f t="shared" si="5"/>
        <v>0</v>
      </c>
      <c r="Q19" s="143">
        <f t="shared" si="5"/>
        <v>0</v>
      </c>
      <c r="R19" s="143">
        <f t="shared" si="5"/>
        <v>0</v>
      </c>
      <c r="S19" s="143">
        <f t="shared" si="5"/>
        <v>0</v>
      </c>
      <c r="T19" s="143">
        <f t="shared" si="5"/>
        <v>0</v>
      </c>
      <c r="U19" s="143">
        <f t="shared" si="5"/>
        <v>0</v>
      </c>
      <c r="V19" s="143">
        <f t="shared" si="5"/>
        <v>0</v>
      </c>
      <c r="W19" s="143">
        <f t="shared" si="5"/>
        <v>0</v>
      </c>
      <c r="X19" s="143">
        <f t="shared" si="5"/>
        <v>0</v>
      </c>
      <c r="Y19" s="176">
        <f t="shared" si="3"/>
        <v>0</v>
      </c>
    </row>
    <row r="20" spans="1:102" s="18" customFormat="1">
      <c r="A20" s="168" t="e">
        <f t="shared" ref="A20:B29" si="6">A52</f>
        <v>#N/A</v>
      </c>
      <c r="B20" s="148">
        <f t="shared" si="6"/>
        <v>0</v>
      </c>
      <c r="C20" s="143">
        <f t="shared" si="5"/>
        <v>0</v>
      </c>
      <c r="D20" s="143">
        <f t="shared" si="5"/>
        <v>0</v>
      </c>
      <c r="E20" s="143">
        <f t="shared" si="5"/>
        <v>0</v>
      </c>
      <c r="F20" s="143">
        <f t="shared" si="5"/>
        <v>0</v>
      </c>
      <c r="G20" s="143">
        <f t="shared" si="5"/>
        <v>0</v>
      </c>
      <c r="H20" s="143">
        <f t="shared" si="5"/>
        <v>0</v>
      </c>
      <c r="I20" s="143">
        <f t="shared" si="5"/>
        <v>0</v>
      </c>
      <c r="J20" s="143">
        <f t="shared" si="5"/>
        <v>0</v>
      </c>
      <c r="K20" s="143">
        <f t="shared" si="5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5"/>
        <v>0</v>
      </c>
      <c r="Q20" s="143">
        <f t="shared" si="5"/>
        <v>0</v>
      </c>
      <c r="R20" s="143">
        <f t="shared" si="5"/>
        <v>0</v>
      </c>
      <c r="S20" s="143">
        <f t="shared" si="5"/>
        <v>0</v>
      </c>
      <c r="T20" s="143">
        <f t="shared" si="5"/>
        <v>0</v>
      </c>
      <c r="U20" s="143">
        <f t="shared" si="5"/>
        <v>0</v>
      </c>
      <c r="V20" s="143">
        <f t="shared" si="5"/>
        <v>0</v>
      </c>
      <c r="W20" s="143">
        <f t="shared" si="5"/>
        <v>0</v>
      </c>
      <c r="X20" s="143">
        <f t="shared" si="5"/>
        <v>0</v>
      </c>
      <c r="Y20" s="176">
        <f t="shared" si="3"/>
        <v>0</v>
      </c>
    </row>
    <row r="21" spans="1:102" s="18" customFormat="1">
      <c r="A21" s="168" t="e">
        <f t="shared" si="6"/>
        <v>#N/A</v>
      </c>
      <c r="B21" s="148">
        <f t="shared" si="6"/>
        <v>0</v>
      </c>
      <c r="C21" s="143">
        <f t="shared" si="5"/>
        <v>0</v>
      </c>
      <c r="D21" s="143">
        <f t="shared" si="5"/>
        <v>0</v>
      </c>
      <c r="E21" s="143">
        <f t="shared" si="5"/>
        <v>0</v>
      </c>
      <c r="F21" s="143">
        <f t="shared" si="5"/>
        <v>0</v>
      </c>
      <c r="G21" s="143">
        <f t="shared" si="5"/>
        <v>0</v>
      </c>
      <c r="H21" s="143">
        <f t="shared" si="5"/>
        <v>0</v>
      </c>
      <c r="I21" s="143">
        <f t="shared" si="5"/>
        <v>0</v>
      </c>
      <c r="J21" s="143">
        <f t="shared" si="5"/>
        <v>0</v>
      </c>
      <c r="K21" s="143">
        <f t="shared" si="5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5"/>
        <v>0</v>
      </c>
      <c r="Q21" s="143">
        <f t="shared" si="5"/>
        <v>0</v>
      </c>
      <c r="R21" s="143">
        <f t="shared" si="5"/>
        <v>0</v>
      </c>
      <c r="S21" s="143">
        <f t="shared" si="5"/>
        <v>0</v>
      </c>
      <c r="T21" s="143">
        <f t="shared" si="5"/>
        <v>0</v>
      </c>
      <c r="U21" s="143">
        <f t="shared" si="5"/>
        <v>0</v>
      </c>
      <c r="V21" s="143">
        <f t="shared" si="5"/>
        <v>0</v>
      </c>
      <c r="W21" s="143">
        <f t="shared" si="5"/>
        <v>0</v>
      </c>
      <c r="X21" s="143">
        <f t="shared" si="5"/>
        <v>0</v>
      </c>
      <c r="Y21" s="176">
        <f t="shared" si="3"/>
        <v>0</v>
      </c>
    </row>
    <row r="22" spans="1:102" s="18" customFormat="1">
      <c r="A22" s="169"/>
      <c r="B22" s="149" t="str">
        <f t="shared" si="6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102" s="18" customFormat="1">
      <c r="A23" s="168" t="e">
        <f t="shared" si="6"/>
        <v>#N/A</v>
      </c>
      <c r="B23" s="148">
        <f t="shared" si="6"/>
        <v>0</v>
      </c>
      <c r="C23" s="143">
        <f t="shared" ref="C23:X25" si="7">IF(C$1&gt;=$I55,IF($M55=0,0,(IF(MOD(($I55-C$1),$M55)=0,$G55,0))),0)</f>
        <v>0</v>
      </c>
      <c r="D23" s="143">
        <f t="shared" si="7"/>
        <v>0</v>
      </c>
      <c r="E23" s="143">
        <f t="shared" si="7"/>
        <v>0</v>
      </c>
      <c r="F23" s="143">
        <f t="shared" si="7"/>
        <v>0</v>
      </c>
      <c r="G23" s="143">
        <f t="shared" si="7"/>
        <v>0</v>
      </c>
      <c r="H23" s="143">
        <f t="shared" si="7"/>
        <v>0</v>
      </c>
      <c r="I23" s="143">
        <f t="shared" si="7"/>
        <v>0</v>
      </c>
      <c r="J23" s="143">
        <f t="shared" si="7"/>
        <v>0</v>
      </c>
      <c r="K23" s="143">
        <f t="shared" si="7"/>
        <v>0</v>
      </c>
      <c r="L23" s="143">
        <f t="shared" si="7"/>
        <v>0</v>
      </c>
      <c r="M23" s="143">
        <f t="shared" si="7"/>
        <v>0</v>
      </c>
      <c r="N23" s="143">
        <f t="shared" si="7"/>
        <v>0</v>
      </c>
      <c r="O23" s="143">
        <f t="shared" si="7"/>
        <v>0</v>
      </c>
      <c r="P23" s="143">
        <f t="shared" si="7"/>
        <v>0</v>
      </c>
      <c r="Q23" s="143">
        <f t="shared" si="7"/>
        <v>0</v>
      </c>
      <c r="R23" s="143">
        <f t="shared" si="7"/>
        <v>0</v>
      </c>
      <c r="S23" s="143">
        <f t="shared" si="7"/>
        <v>0</v>
      </c>
      <c r="T23" s="143">
        <f t="shared" si="7"/>
        <v>0</v>
      </c>
      <c r="U23" s="143">
        <f t="shared" si="7"/>
        <v>0</v>
      </c>
      <c r="V23" s="143">
        <f t="shared" si="7"/>
        <v>0</v>
      </c>
      <c r="W23" s="143">
        <f t="shared" si="7"/>
        <v>0</v>
      </c>
      <c r="X23" s="143">
        <f t="shared" si="7"/>
        <v>0</v>
      </c>
      <c r="Y23" s="176">
        <f t="shared" si="3"/>
        <v>0</v>
      </c>
    </row>
    <row r="24" spans="1:102" s="18" customFormat="1">
      <c r="A24" s="168" t="e">
        <f t="shared" si="6"/>
        <v>#N/A</v>
      </c>
      <c r="B24" s="148">
        <f t="shared" si="6"/>
        <v>0</v>
      </c>
      <c r="C24" s="143">
        <f t="shared" si="7"/>
        <v>0</v>
      </c>
      <c r="D24" s="143">
        <f t="shared" si="7"/>
        <v>0</v>
      </c>
      <c r="E24" s="143">
        <f t="shared" si="7"/>
        <v>0</v>
      </c>
      <c r="F24" s="143">
        <f t="shared" si="7"/>
        <v>0</v>
      </c>
      <c r="G24" s="143">
        <f t="shared" si="7"/>
        <v>0</v>
      </c>
      <c r="H24" s="143">
        <f t="shared" si="7"/>
        <v>0</v>
      </c>
      <c r="I24" s="143">
        <f t="shared" si="7"/>
        <v>0</v>
      </c>
      <c r="J24" s="143">
        <f t="shared" si="7"/>
        <v>0</v>
      </c>
      <c r="K24" s="143">
        <f t="shared" si="7"/>
        <v>0</v>
      </c>
      <c r="L24" s="143">
        <f t="shared" si="7"/>
        <v>0</v>
      </c>
      <c r="M24" s="143">
        <f t="shared" si="7"/>
        <v>0</v>
      </c>
      <c r="N24" s="143">
        <f t="shared" si="7"/>
        <v>0</v>
      </c>
      <c r="O24" s="143">
        <f t="shared" si="7"/>
        <v>0</v>
      </c>
      <c r="P24" s="143">
        <f t="shared" si="7"/>
        <v>0</v>
      </c>
      <c r="Q24" s="143">
        <f t="shared" si="7"/>
        <v>0</v>
      </c>
      <c r="R24" s="143">
        <f t="shared" si="7"/>
        <v>0</v>
      </c>
      <c r="S24" s="143">
        <f t="shared" si="7"/>
        <v>0</v>
      </c>
      <c r="T24" s="143">
        <f t="shared" si="7"/>
        <v>0</v>
      </c>
      <c r="U24" s="143">
        <f t="shared" si="7"/>
        <v>0</v>
      </c>
      <c r="V24" s="143">
        <f t="shared" si="7"/>
        <v>0</v>
      </c>
      <c r="W24" s="143">
        <f t="shared" si="7"/>
        <v>0</v>
      </c>
      <c r="X24" s="143">
        <f t="shared" si="7"/>
        <v>0</v>
      </c>
      <c r="Y24" s="176">
        <f t="shared" si="3"/>
        <v>0</v>
      </c>
    </row>
    <row r="25" spans="1:102" s="18" customFormat="1">
      <c r="A25" s="168" t="e">
        <f t="shared" si="6"/>
        <v>#N/A</v>
      </c>
      <c r="B25" s="148">
        <f t="shared" si="6"/>
        <v>0</v>
      </c>
      <c r="C25" s="143">
        <f t="shared" si="7"/>
        <v>0</v>
      </c>
      <c r="D25" s="143">
        <f t="shared" si="7"/>
        <v>0</v>
      </c>
      <c r="E25" s="143">
        <f t="shared" si="7"/>
        <v>0</v>
      </c>
      <c r="F25" s="143">
        <f t="shared" si="7"/>
        <v>0</v>
      </c>
      <c r="G25" s="143">
        <f t="shared" si="7"/>
        <v>0</v>
      </c>
      <c r="H25" s="143">
        <f t="shared" si="7"/>
        <v>0</v>
      </c>
      <c r="I25" s="143">
        <f t="shared" si="7"/>
        <v>0</v>
      </c>
      <c r="J25" s="143">
        <f t="shared" si="7"/>
        <v>0</v>
      </c>
      <c r="K25" s="143">
        <f t="shared" si="7"/>
        <v>0</v>
      </c>
      <c r="L25" s="143">
        <f t="shared" si="7"/>
        <v>0</v>
      </c>
      <c r="M25" s="143">
        <f t="shared" si="7"/>
        <v>0</v>
      </c>
      <c r="N25" s="143">
        <f t="shared" si="7"/>
        <v>0</v>
      </c>
      <c r="O25" s="143">
        <f t="shared" si="7"/>
        <v>0</v>
      </c>
      <c r="P25" s="143">
        <f t="shared" si="7"/>
        <v>0</v>
      </c>
      <c r="Q25" s="143">
        <f t="shared" si="7"/>
        <v>0</v>
      </c>
      <c r="R25" s="143">
        <f t="shared" si="7"/>
        <v>0</v>
      </c>
      <c r="S25" s="143">
        <f t="shared" si="7"/>
        <v>0</v>
      </c>
      <c r="T25" s="143">
        <f t="shared" si="7"/>
        <v>0</v>
      </c>
      <c r="U25" s="143">
        <f t="shared" si="7"/>
        <v>0</v>
      </c>
      <c r="V25" s="143">
        <f t="shared" si="7"/>
        <v>0</v>
      </c>
      <c r="W25" s="143">
        <f t="shared" si="7"/>
        <v>0</v>
      </c>
      <c r="X25" s="143">
        <f t="shared" si="7"/>
        <v>0</v>
      </c>
      <c r="Y25" s="176">
        <f t="shared" si="3"/>
        <v>0</v>
      </c>
    </row>
    <row r="26" spans="1:102" s="18" customFormat="1" ht="15.75" customHeight="1">
      <c r="A26" s="169"/>
      <c r="B26" s="149" t="str">
        <f t="shared" si="6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102" s="18" customFormat="1" ht="15.75" customHeight="1">
      <c r="A27" s="168" t="e">
        <f t="shared" si="6"/>
        <v>#N/A</v>
      </c>
      <c r="B27" s="148">
        <f t="shared" si="6"/>
        <v>0</v>
      </c>
      <c r="C27" s="143">
        <f t="shared" ref="C27:X29" si="8">IF(C$1&gt;=$I59,IF($M59=0,0,(IF(MOD(($I59-C$1),$M59)=0,$G59,0))),0)</f>
        <v>0</v>
      </c>
      <c r="D27" s="143">
        <f t="shared" si="8"/>
        <v>0</v>
      </c>
      <c r="E27" s="143">
        <f t="shared" si="8"/>
        <v>0</v>
      </c>
      <c r="F27" s="143">
        <f t="shared" si="8"/>
        <v>0</v>
      </c>
      <c r="G27" s="143">
        <f t="shared" si="8"/>
        <v>0</v>
      </c>
      <c r="H27" s="143">
        <f t="shared" si="8"/>
        <v>0</v>
      </c>
      <c r="I27" s="143">
        <f t="shared" si="8"/>
        <v>0</v>
      </c>
      <c r="J27" s="143">
        <f t="shared" si="8"/>
        <v>0</v>
      </c>
      <c r="K27" s="143">
        <f t="shared" si="8"/>
        <v>0</v>
      </c>
      <c r="L27" s="143">
        <f t="shared" si="8"/>
        <v>0</v>
      </c>
      <c r="M27" s="143">
        <f t="shared" si="8"/>
        <v>0</v>
      </c>
      <c r="N27" s="143">
        <f t="shared" si="8"/>
        <v>0</v>
      </c>
      <c r="O27" s="143">
        <f t="shared" si="8"/>
        <v>0</v>
      </c>
      <c r="P27" s="143">
        <f t="shared" si="8"/>
        <v>0</v>
      </c>
      <c r="Q27" s="143">
        <f t="shared" si="8"/>
        <v>0</v>
      </c>
      <c r="R27" s="143">
        <f t="shared" si="8"/>
        <v>0</v>
      </c>
      <c r="S27" s="143">
        <f t="shared" si="8"/>
        <v>0</v>
      </c>
      <c r="T27" s="143">
        <f t="shared" si="8"/>
        <v>0</v>
      </c>
      <c r="U27" s="143">
        <f t="shared" si="8"/>
        <v>0</v>
      </c>
      <c r="V27" s="143">
        <f t="shared" si="8"/>
        <v>0</v>
      </c>
      <c r="W27" s="143">
        <f t="shared" si="8"/>
        <v>0</v>
      </c>
      <c r="X27" s="143">
        <f t="shared" si="8"/>
        <v>0</v>
      </c>
      <c r="Y27" s="176">
        <f t="shared" si="3"/>
        <v>0</v>
      </c>
    </row>
    <row r="28" spans="1:102" s="18" customFormat="1">
      <c r="A28" s="168" t="e">
        <f t="shared" si="6"/>
        <v>#N/A</v>
      </c>
      <c r="B28" s="148">
        <f t="shared" si="6"/>
        <v>0</v>
      </c>
      <c r="C28" s="143">
        <f t="shared" si="8"/>
        <v>0</v>
      </c>
      <c r="D28" s="143">
        <f t="shared" si="8"/>
        <v>0</v>
      </c>
      <c r="E28" s="143">
        <f t="shared" si="8"/>
        <v>0</v>
      </c>
      <c r="F28" s="143">
        <f t="shared" si="8"/>
        <v>0</v>
      </c>
      <c r="G28" s="143">
        <f t="shared" si="8"/>
        <v>0</v>
      </c>
      <c r="H28" s="143">
        <f t="shared" si="8"/>
        <v>0</v>
      </c>
      <c r="I28" s="143">
        <f t="shared" si="8"/>
        <v>0</v>
      </c>
      <c r="J28" s="143">
        <f t="shared" si="8"/>
        <v>0</v>
      </c>
      <c r="K28" s="143">
        <f t="shared" si="8"/>
        <v>0</v>
      </c>
      <c r="L28" s="143">
        <f t="shared" si="8"/>
        <v>0</v>
      </c>
      <c r="M28" s="143">
        <f t="shared" si="8"/>
        <v>0</v>
      </c>
      <c r="N28" s="143">
        <f t="shared" si="8"/>
        <v>0</v>
      </c>
      <c r="O28" s="143">
        <f t="shared" si="8"/>
        <v>0</v>
      </c>
      <c r="P28" s="143">
        <f t="shared" si="8"/>
        <v>0</v>
      </c>
      <c r="Q28" s="143">
        <f t="shared" si="8"/>
        <v>0</v>
      </c>
      <c r="R28" s="143">
        <f t="shared" si="8"/>
        <v>0</v>
      </c>
      <c r="S28" s="143">
        <f t="shared" si="8"/>
        <v>0</v>
      </c>
      <c r="T28" s="143">
        <f t="shared" si="8"/>
        <v>0</v>
      </c>
      <c r="U28" s="143">
        <f t="shared" si="8"/>
        <v>0</v>
      </c>
      <c r="V28" s="143">
        <f t="shared" si="8"/>
        <v>0</v>
      </c>
      <c r="W28" s="143">
        <f t="shared" si="8"/>
        <v>0</v>
      </c>
      <c r="X28" s="143">
        <f t="shared" si="8"/>
        <v>0</v>
      </c>
      <c r="Y28" s="176">
        <f t="shared" si="3"/>
        <v>0</v>
      </c>
    </row>
    <row r="29" spans="1:102" s="17" customFormat="1">
      <c r="A29" s="168" t="e">
        <f t="shared" si="6"/>
        <v>#N/A</v>
      </c>
      <c r="B29" s="148">
        <f t="shared" si="6"/>
        <v>0</v>
      </c>
      <c r="C29" s="143">
        <f t="shared" si="8"/>
        <v>0</v>
      </c>
      <c r="D29" s="143">
        <f t="shared" si="8"/>
        <v>0</v>
      </c>
      <c r="E29" s="143">
        <f t="shared" si="8"/>
        <v>0</v>
      </c>
      <c r="F29" s="143">
        <f t="shared" si="8"/>
        <v>0</v>
      </c>
      <c r="G29" s="143">
        <f t="shared" si="8"/>
        <v>0</v>
      </c>
      <c r="H29" s="143">
        <f t="shared" si="8"/>
        <v>0</v>
      </c>
      <c r="I29" s="143">
        <f t="shared" si="8"/>
        <v>0</v>
      </c>
      <c r="J29" s="143">
        <f t="shared" si="8"/>
        <v>0</v>
      </c>
      <c r="K29" s="143">
        <f t="shared" si="8"/>
        <v>0</v>
      </c>
      <c r="L29" s="143">
        <f t="shared" si="8"/>
        <v>0</v>
      </c>
      <c r="M29" s="143">
        <f t="shared" si="8"/>
        <v>0</v>
      </c>
      <c r="N29" s="143">
        <f t="shared" si="8"/>
        <v>0</v>
      </c>
      <c r="O29" s="143">
        <f t="shared" si="8"/>
        <v>0</v>
      </c>
      <c r="P29" s="143">
        <f t="shared" si="8"/>
        <v>0</v>
      </c>
      <c r="Q29" s="143">
        <f t="shared" si="8"/>
        <v>0</v>
      </c>
      <c r="R29" s="143">
        <f t="shared" si="8"/>
        <v>0</v>
      </c>
      <c r="S29" s="143">
        <f t="shared" si="8"/>
        <v>0</v>
      </c>
      <c r="T29" s="143">
        <f t="shared" si="8"/>
        <v>0</v>
      </c>
      <c r="U29" s="143">
        <f t="shared" si="8"/>
        <v>0</v>
      </c>
      <c r="V29" s="143">
        <f t="shared" si="8"/>
        <v>0</v>
      </c>
      <c r="W29" s="143">
        <f t="shared" si="8"/>
        <v>0</v>
      </c>
      <c r="X29" s="143">
        <f t="shared" si="8"/>
        <v>0</v>
      </c>
      <c r="Y29" s="176">
        <f t="shared" si="3"/>
        <v>0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</row>
    <row r="30" spans="1:102" s="1" customFormat="1">
      <c r="A30" s="170"/>
      <c r="B30" s="150" t="s">
        <v>1017</v>
      </c>
      <c r="C30" s="151">
        <f>SUM(C3:C26)</f>
        <v>0</v>
      </c>
      <c r="D30" s="89">
        <f t="shared" ref="D30:Y30" si="9">SUM(D3:D26)</f>
        <v>0</v>
      </c>
      <c r="E30" s="89">
        <f t="shared" si="9"/>
        <v>0</v>
      </c>
      <c r="F30" s="89">
        <f t="shared" si="9"/>
        <v>0</v>
      </c>
      <c r="G30" s="89">
        <f t="shared" si="9"/>
        <v>0</v>
      </c>
      <c r="H30" s="89">
        <f t="shared" si="9"/>
        <v>0</v>
      </c>
      <c r="I30" s="89">
        <f t="shared" si="9"/>
        <v>0</v>
      </c>
      <c r="J30" s="89">
        <f t="shared" si="9"/>
        <v>0</v>
      </c>
      <c r="K30" s="89">
        <f t="shared" si="9"/>
        <v>0</v>
      </c>
      <c r="L30" s="89">
        <f t="shared" si="9"/>
        <v>0</v>
      </c>
      <c r="M30" s="89">
        <f t="shared" si="9"/>
        <v>0</v>
      </c>
      <c r="N30" s="89">
        <f t="shared" si="9"/>
        <v>0</v>
      </c>
      <c r="O30" s="89">
        <f t="shared" si="9"/>
        <v>0</v>
      </c>
      <c r="P30" s="89">
        <f t="shared" si="9"/>
        <v>0</v>
      </c>
      <c r="Q30" s="89">
        <f t="shared" si="9"/>
        <v>0</v>
      </c>
      <c r="R30" s="89">
        <f t="shared" si="9"/>
        <v>0</v>
      </c>
      <c r="S30" s="89">
        <f t="shared" si="9"/>
        <v>0</v>
      </c>
      <c r="T30" s="89">
        <f t="shared" si="9"/>
        <v>0</v>
      </c>
      <c r="U30" s="89">
        <f t="shared" si="9"/>
        <v>0</v>
      </c>
      <c r="V30" s="89">
        <f t="shared" si="9"/>
        <v>0</v>
      </c>
      <c r="W30" s="89">
        <f t="shared" si="9"/>
        <v>0</v>
      </c>
      <c r="X30" s="89">
        <f t="shared" si="9"/>
        <v>0</v>
      </c>
      <c r="Y30" s="4">
        <f t="shared" si="9"/>
        <v>0</v>
      </c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</row>
    <row r="31" spans="1:102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</row>
    <row r="32" spans="1:102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spans="1:102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102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102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0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102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0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102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0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102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0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102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102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0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102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spans="1:102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0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102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0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102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0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102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0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0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102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0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102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0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102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0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102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0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102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0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102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0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102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0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102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0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102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102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0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102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0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102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0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K41:L41"/>
    <mergeCell ref="O41:P41"/>
    <mergeCell ref="E50:F50"/>
    <mergeCell ref="G50:H50"/>
    <mergeCell ref="I50:J50"/>
    <mergeCell ref="K50:L50"/>
    <mergeCell ref="O50:P50"/>
    <mergeCell ref="T50:Y50"/>
    <mergeCell ref="E51:F51"/>
    <mergeCell ref="T45:Y45"/>
    <mergeCell ref="E46:F46"/>
    <mergeCell ref="G46:H46"/>
    <mergeCell ref="I46:J46"/>
    <mergeCell ref="K46:L46"/>
    <mergeCell ref="O46:P4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E37:F37"/>
    <mergeCell ref="G37:H37"/>
    <mergeCell ref="I37:J37"/>
    <mergeCell ref="K37:L37"/>
    <mergeCell ref="O37:P37"/>
    <mergeCell ref="T37:Y37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G36:H36"/>
    <mergeCell ref="I36:J36"/>
    <mergeCell ref="K36:L36"/>
    <mergeCell ref="O36:P36"/>
    <mergeCell ref="E35:F35"/>
    <mergeCell ref="G35:H35"/>
    <mergeCell ref="I35:J35"/>
    <mergeCell ref="K35:L35"/>
    <mergeCell ref="O35:P35"/>
    <mergeCell ref="T35:Y35"/>
    <mergeCell ref="E36:F36"/>
    <mergeCell ref="T36:Y36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40:Y40"/>
    <mergeCell ref="I41:J41"/>
    <mergeCell ref="T46:Y46"/>
    <mergeCell ref="E47:F47"/>
    <mergeCell ref="G47:H47"/>
    <mergeCell ref="I47:J47"/>
    <mergeCell ref="K47:L47"/>
    <mergeCell ref="O47:P47"/>
    <mergeCell ref="T47:Y47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E45:F45"/>
    <mergeCell ref="G45:H45"/>
    <mergeCell ref="I45:J45"/>
    <mergeCell ref="K45:L45"/>
    <mergeCell ref="O45:P45"/>
    <mergeCell ref="G51:H51"/>
    <mergeCell ref="I51:J51"/>
    <mergeCell ref="K51:L51"/>
    <mergeCell ref="O51:P51"/>
    <mergeCell ref="T51:Y51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D3ECB560-795D-4CC0-A255-1CD0805BC89F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900AC8-AB6A-4332-9FE8-39E118FD1FE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90EE-6E3D-4F66-BF3C-EAFC3F766247}">
  <dimension ref="A1:Y61"/>
  <sheetViews>
    <sheetView topLeftCell="A20" workbookViewId="0">
      <selection activeCell="C3" sqref="C3"/>
    </sheetView>
  </sheetViews>
  <sheetFormatPr defaultColWidth="8.85546875" defaultRowHeight="15"/>
  <cols>
    <col min="1" max="1" width="14.42578125" style="285" customWidth="1"/>
    <col min="2" max="2" width="50.7109375" style="209" bestFit="1" customWidth="1"/>
    <col min="3" max="3" width="13.28515625" style="209" customWidth="1"/>
    <col min="4" max="5" width="11.85546875" style="209" bestFit="1" customWidth="1"/>
    <col min="6" max="6" width="13.7109375" style="209" bestFit="1" customWidth="1"/>
    <col min="7" max="7" width="12.42578125" style="209" bestFit="1" customWidth="1"/>
    <col min="8" max="8" width="11.85546875" style="209" bestFit="1" customWidth="1"/>
    <col min="9" max="9" width="13.7109375" style="209" bestFit="1" customWidth="1"/>
    <col min="10" max="10" width="13" style="209" bestFit="1" customWidth="1"/>
    <col min="11" max="11" width="10.85546875" style="209" bestFit="1" customWidth="1"/>
    <col min="12" max="12" width="13.7109375" style="209" bestFit="1" customWidth="1"/>
    <col min="13" max="15" width="11.85546875" style="209" bestFit="1" customWidth="1"/>
    <col min="16" max="18" width="8.85546875" style="209" bestFit="1" customWidth="1"/>
    <col min="19" max="20" width="11.85546875" style="209" bestFit="1" customWidth="1"/>
    <col min="21" max="21" width="8.7109375" style="209" customWidth="1"/>
    <col min="22" max="22" width="9.140625" style="209" bestFit="1" customWidth="1"/>
    <col min="23" max="24" width="11.85546875" style="209" bestFit="1" customWidth="1"/>
    <col min="25" max="25" width="13" style="209" bestFit="1" customWidth="1"/>
    <col min="26" max="16384" width="8.85546875" style="209"/>
  </cols>
  <sheetData>
    <row r="1" spans="1:25" ht="15.75" thickBot="1">
      <c r="B1" s="126" t="s">
        <v>1014</v>
      </c>
      <c r="C1" s="286">
        <v>2024</v>
      </c>
      <c r="D1" s="286">
        <v>2025</v>
      </c>
      <c r="E1" s="286">
        <v>2026</v>
      </c>
      <c r="F1" s="286">
        <v>2027</v>
      </c>
      <c r="G1" s="286">
        <v>2028</v>
      </c>
      <c r="H1" s="286">
        <v>2029</v>
      </c>
      <c r="I1" s="286">
        <v>2030</v>
      </c>
      <c r="J1" s="286">
        <v>2031</v>
      </c>
      <c r="K1" s="286">
        <v>2032</v>
      </c>
      <c r="L1" s="286">
        <v>2033</v>
      </c>
      <c r="M1" s="286">
        <v>2034</v>
      </c>
      <c r="N1" s="286">
        <v>2035</v>
      </c>
      <c r="O1" s="286">
        <v>2036</v>
      </c>
      <c r="P1" s="286">
        <v>2037</v>
      </c>
      <c r="Q1" s="286">
        <v>2038</v>
      </c>
      <c r="R1" s="286">
        <v>2039</v>
      </c>
      <c r="S1" s="286">
        <v>2040</v>
      </c>
      <c r="T1" s="286">
        <v>2041</v>
      </c>
      <c r="U1" s="286">
        <v>2042</v>
      </c>
      <c r="V1" s="286">
        <v>2043</v>
      </c>
      <c r="W1" s="286">
        <v>2044</v>
      </c>
      <c r="X1" s="286">
        <v>2045</v>
      </c>
      <c r="Y1" s="287" t="s">
        <v>6</v>
      </c>
    </row>
    <row r="2" spans="1:25">
      <c r="A2" s="288" t="s">
        <v>1015</v>
      </c>
      <c r="B2" s="289" t="s">
        <v>1016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1"/>
    </row>
    <row r="3" spans="1:25">
      <c r="A3" s="237">
        <f t="shared" ref="A3:B9" si="0">A35</f>
        <v>47</v>
      </c>
      <c r="B3" s="230" t="str">
        <f t="shared" si="0"/>
        <v>Tagflade, udskiftning - 1 lag overpap</v>
      </c>
      <c r="C3" s="143">
        <f>IF(C$1&gt;=$I35,IF($M35=0,0,(IF(MOD(($I35-C$1),$M35)=0,$G35,0))),0)</f>
        <v>0</v>
      </c>
      <c r="D3" s="143">
        <f t="shared" ref="D3:X3" si="1">IF(D$1&gt;=$I35,IF($M35=0,0,(IF(MOD(($I35-D$1),$M35)=0,$G35,0))),0)</f>
        <v>0</v>
      </c>
      <c r="E3" s="143">
        <f t="shared" si="1"/>
        <v>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0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9750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0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0</v>
      </c>
      <c r="Y3" s="239">
        <f t="shared" ref="Y3:Y9" si="2">SUM(C3:X3)</f>
        <v>9750</v>
      </c>
    </row>
    <row r="4" spans="1:25">
      <c r="A4" s="237">
        <f t="shared" si="0"/>
        <v>41</v>
      </c>
      <c r="B4" s="230" t="str">
        <f t="shared" si="0"/>
        <v>Facader, afrensning</v>
      </c>
      <c r="C4" s="143">
        <f t="shared" ref="C4:X9" si="3">IF(C$1&gt;=$I36,IF($M36=0,0,(IF(MOD(($I36-C$1),$M36)=0,$G36,0))),0)</f>
        <v>0</v>
      </c>
      <c r="D4" s="143">
        <f t="shared" si="3"/>
        <v>0</v>
      </c>
      <c r="E4" s="143">
        <f t="shared" si="3"/>
        <v>1250</v>
      </c>
      <c r="F4" s="143">
        <f t="shared" si="3"/>
        <v>0</v>
      </c>
      <c r="G4" s="143">
        <f t="shared" si="3"/>
        <v>0</v>
      </c>
      <c r="H4" s="143">
        <f t="shared" si="3"/>
        <v>0</v>
      </c>
      <c r="I4" s="143">
        <f t="shared" si="3"/>
        <v>0</v>
      </c>
      <c r="J4" s="143">
        <f t="shared" si="3"/>
        <v>1250</v>
      </c>
      <c r="K4" s="143">
        <f t="shared" si="3"/>
        <v>0</v>
      </c>
      <c r="L4" s="143">
        <f t="shared" si="3"/>
        <v>0</v>
      </c>
      <c r="M4" s="143">
        <f t="shared" si="3"/>
        <v>0</v>
      </c>
      <c r="N4" s="143">
        <f t="shared" si="3"/>
        <v>0</v>
      </c>
      <c r="O4" s="143">
        <f t="shared" si="3"/>
        <v>1250</v>
      </c>
      <c r="P4" s="143">
        <f t="shared" si="3"/>
        <v>0</v>
      </c>
      <c r="Q4" s="143">
        <f t="shared" si="3"/>
        <v>0</v>
      </c>
      <c r="R4" s="143">
        <f t="shared" si="3"/>
        <v>0</v>
      </c>
      <c r="S4" s="143">
        <f t="shared" si="3"/>
        <v>0</v>
      </c>
      <c r="T4" s="143">
        <f t="shared" si="3"/>
        <v>1250</v>
      </c>
      <c r="U4" s="143">
        <f t="shared" si="3"/>
        <v>0</v>
      </c>
      <c r="V4" s="143">
        <f t="shared" si="3"/>
        <v>0</v>
      </c>
      <c r="W4" s="143">
        <f t="shared" si="3"/>
        <v>0</v>
      </c>
      <c r="X4" s="143">
        <f t="shared" si="3"/>
        <v>0</v>
      </c>
      <c r="Y4" s="239">
        <f t="shared" si="2"/>
        <v>5000</v>
      </c>
    </row>
    <row r="5" spans="1:25">
      <c r="A5" s="237">
        <f t="shared" si="0"/>
        <v>41</v>
      </c>
      <c r="B5" s="230" t="str">
        <f t="shared" si="0"/>
        <v>Facader, malerbehandling - træ</v>
      </c>
      <c r="C5" s="143">
        <f t="shared" si="3"/>
        <v>0</v>
      </c>
      <c r="D5" s="143">
        <f t="shared" si="3"/>
        <v>0</v>
      </c>
      <c r="E5" s="143">
        <f t="shared" si="3"/>
        <v>2375</v>
      </c>
      <c r="F5" s="143">
        <f t="shared" si="3"/>
        <v>0</v>
      </c>
      <c r="G5" s="143">
        <f t="shared" si="3"/>
        <v>0</v>
      </c>
      <c r="H5" s="143">
        <f t="shared" si="3"/>
        <v>0</v>
      </c>
      <c r="I5" s="143">
        <f t="shared" si="3"/>
        <v>0</v>
      </c>
      <c r="J5" s="143">
        <f t="shared" si="3"/>
        <v>2375</v>
      </c>
      <c r="K5" s="143">
        <f t="shared" si="3"/>
        <v>0</v>
      </c>
      <c r="L5" s="143">
        <f t="shared" si="3"/>
        <v>0</v>
      </c>
      <c r="M5" s="143">
        <f t="shared" si="3"/>
        <v>0</v>
      </c>
      <c r="N5" s="143">
        <f t="shared" si="3"/>
        <v>0</v>
      </c>
      <c r="O5" s="143">
        <f t="shared" si="3"/>
        <v>2375</v>
      </c>
      <c r="P5" s="143">
        <f t="shared" si="3"/>
        <v>0</v>
      </c>
      <c r="Q5" s="143">
        <f t="shared" si="3"/>
        <v>0</v>
      </c>
      <c r="R5" s="143">
        <f t="shared" si="3"/>
        <v>0</v>
      </c>
      <c r="S5" s="143">
        <f t="shared" si="3"/>
        <v>0</v>
      </c>
      <c r="T5" s="143">
        <f t="shared" si="3"/>
        <v>2375</v>
      </c>
      <c r="U5" s="143">
        <f t="shared" si="3"/>
        <v>0</v>
      </c>
      <c r="V5" s="143">
        <f t="shared" si="3"/>
        <v>0</v>
      </c>
      <c r="W5" s="143">
        <f t="shared" si="3"/>
        <v>0</v>
      </c>
      <c r="X5" s="143">
        <f t="shared" si="3"/>
        <v>0</v>
      </c>
      <c r="Y5" s="239">
        <f t="shared" si="2"/>
        <v>9500</v>
      </c>
    </row>
    <row r="6" spans="1:25">
      <c r="A6" s="237">
        <f t="shared" si="0"/>
        <v>41</v>
      </c>
      <c r="B6" s="230" t="str">
        <f t="shared" si="0"/>
        <v>Facader, beklædning - træ</v>
      </c>
      <c r="C6" s="143">
        <f t="shared" si="3"/>
        <v>0</v>
      </c>
      <c r="D6" s="143">
        <f t="shared" si="3"/>
        <v>0</v>
      </c>
      <c r="E6" s="143">
        <f t="shared" si="3"/>
        <v>0</v>
      </c>
      <c r="F6" s="143">
        <f t="shared" si="3"/>
        <v>0</v>
      </c>
      <c r="G6" s="143">
        <f t="shared" si="3"/>
        <v>0</v>
      </c>
      <c r="H6" s="143">
        <f t="shared" si="3"/>
        <v>0</v>
      </c>
      <c r="I6" s="143">
        <f t="shared" si="3"/>
        <v>0</v>
      </c>
      <c r="J6" s="143">
        <f t="shared" si="3"/>
        <v>12500</v>
      </c>
      <c r="K6" s="143">
        <f t="shared" si="3"/>
        <v>0</v>
      </c>
      <c r="L6" s="143">
        <f t="shared" si="3"/>
        <v>0</v>
      </c>
      <c r="M6" s="143">
        <f t="shared" si="3"/>
        <v>0</v>
      </c>
      <c r="N6" s="143">
        <f t="shared" si="3"/>
        <v>0</v>
      </c>
      <c r="O6" s="143">
        <f t="shared" si="3"/>
        <v>0</v>
      </c>
      <c r="P6" s="143">
        <f t="shared" si="3"/>
        <v>0</v>
      </c>
      <c r="Q6" s="143">
        <f t="shared" si="3"/>
        <v>0</v>
      </c>
      <c r="R6" s="143">
        <f t="shared" si="3"/>
        <v>0</v>
      </c>
      <c r="S6" s="143">
        <f t="shared" si="3"/>
        <v>0</v>
      </c>
      <c r="T6" s="143">
        <f t="shared" si="3"/>
        <v>0</v>
      </c>
      <c r="U6" s="143">
        <f t="shared" si="3"/>
        <v>0</v>
      </c>
      <c r="V6" s="143">
        <f t="shared" si="3"/>
        <v>0</v>
      </c>
      <c r="W6" s="143">
        <f t="shared" si="3"/>
        <v>0</v>
      </c>
      <c r="X6" s="143">
        <f t="shared" si="3"/>
        <v>0</v>
      </c>
      <c r="Y6" s="239">
        <f t="shared" si="2"/>
        <v>12500</v>
      </c>
    </row>
    <row r="7" spans="1:25">
      <c r="A7" s="237">
        <f t="shared" si="0"/>
        <v>31</v>
      </c>
      <c r="B7" s="230" t="str">
        <f t="shared" si="0"/>
        <v>Døre, udskiftning</v>
      </c>
      <c r="C7" s="143">
        <f t="shared" si="3"/>
        <v>0</v>
      </c>
      <c r="D7" s="143">
        <f t="shared" si="3"/>
        <v>0</v>
      </c>
      <c r="E7" s="143">
        <f t="shared" si="3"/>
        <v>0</v>
      </c>
      <c r="F7" s="143">
        <f t="shared" si="3"/>
        <v>0</v>
      </c>
      <c r="G7" s="143">
        <f t="shared" si="3"/>
        <v>0</v>
      </c>
      <c r="H7" s="143">
        <f t="shared" si="3"/>
        <v>0</v>
      </c>
      <c r="I7" s="143">
        <f t="shared" si="3"/>
        <v>0</v>
      </c>
      <c r="J7" s="143">
        <f t="shared" si="3"/>
        <v>0</v>
      </c>
      <c r="K7" s="143">
        <f t="shared" si="3"/>
        <v>0</v>
      </c>
      <c r="L7" s="143">
        <f t="shared" si="3"/>
        <v>0</v>
      </c>
      <c r="M7" s="143">
        <f t="shared" si="3"/>
        <v>8000</v>
      </c>
      <c r="N7" s="143">
        <f t="shared" si="3"/>
        <v>0</v>
      </c>
      <c r="O7" s="143">
        <f t="shared" si="3"/>
        <v>0</v>
      </c>
      <c r="P7" s="143">
        <f t="shared" si="3"/>
        <v>0</v>
      </c>
      <c r="Q7" s="143">
        <f t="shared" si="3"/>
        <v>0</v>
      </c>
      <c r="R7" s="143">
        <f t="shared" si="3"/>
        <v>0</v>
      </c>
      <c r="S7" s="143">
        <f t="shared" si="3"/>
        <v>0</v>
      </c>
      <c r="T7" s="143">
        <f t="shared" si="3"/>
        <v>0</v>
      </c>
      <c r="U7" s="143">
        <f t="shared" si="3"/>
        <v>0</v>
      </c>
      <c r="V7" s="143">
        <f t="shared" si="3"/>
        <v>0</v>
      </c>
      <c r="W7" s="143">
        <f t="shared" si="3"/>
        <v>0</v>
      </c>
      <c r="X7" s="143">
        <f t="shared" si="3"/>
        <v>0</v>
      </c>
      <c r="Y7" s="239">
        <f t="shared" si="2"/>
        <v>8000</v>
      </c>
    </row>
    <row r="8" spans="1:25">
      <c r="A8" s="237" t="e">
        <f t="shared" si="0"/>
        <v>#N/A</v>
      </c>
      <c r="B8" s="230">
        <f t="shared" si="0"/>
        <v>0</v>
      </c>
      <c r="C8" s="143">
        <f t="shared" si="3"/>
        <v>0</v>
      </c>
      <c r="D8" s="143">
        <f t="shared" si="3"/>
        <v>0</v>
      </c>
      <c r="E8" s="143">
        <f t="shared" si="3"/>
        <v>0</v>
      </c>
      <c r="F8" s="143">
        <f t="shared" si="3"/>
        <v>0</v>
      </c>
      <c r="G8" s="143">
        <f t="shared" si="3"/>
        <v>0</v>
      </c>
      <c r="H8" s="143">
        <f t="shared" si="3"/>
        <v>0</v>
      </c>
      <c r="I8" s="143">
        <f t="shared" si="3"/>
        <v>0</v>
      </c>
      <c r="J8" s="143">
        <f t="shared" si="3"/>
        <v>0</v>
      </c>
      <c r="K8" s="143">
        <f t="shared" si="3"/>
        <v>0</v>
      </c>
      <c r="L8" s="143">
        <f t="shared" si="3"/>
        <v>0</v>
      </c>
      <c r="M8" s="143">
        <f t="shared" si="3"/>
        <v>0</v>
      </c>
      <c r="N8" s="143">
        <f t="shared" si="3"/>
        <v>0</v>
      </c>
      <c r="O8" s="143">
        <f t="shared" si="3"/>
        <v>0</v>
      </c>
      <c r="P8" s="143">
        <f t="shared" si="3"/>
        <v>0</v>
      </c>
      <c r="Q8" s="143">
        <f t="shared" si="3"/>
        <v>0</v>
      </c>
      <c r="R8" s="143">
        <f t="shared" si="3"/>
        <v>0</v>
      </c>
      <c r="S8" s="143">
        <f t="shared" si="3"/>
        <v>0</v>
      </c>
      <c r="T8" s="143">
        <f t="shared" si="3"/>
        <v>0</v>
      </c>
      <c r="U8" s="143">
        <f t="shared" si="3"/>
        <v>0</v>
      </c>
      <c r="V8" s="143">
        <f t="shared" si="3"/>
        <v>0</v>
      </c>
      <c r="W8" s="143">
        <f t="shared" si="3"/>
        <v>0</v>
      </c>
      <c r="X8" s="143">
        <f t="shared" si="3"/>
        <v>0</v>
      </c>
      <c r="Y8" s="239">
        <f t="shared" si="2"/>
        <v>0</v>
      </c>
    </row>
    <row r="9" spans="1:25">
      <c r="A9" s="237" t="e">
        <f t="shared" si="0"/>
        <v>#N/A</v>
      </c>
      <c r="B9" s="230">
        <f t="shared" si="0"/>
        <v>0</v>
      </c>
      <c r="C9" s="143">
        <f t="shared" si="3"/>
        <v>0</v>
      </c>
      <c r="D9" s="143">
        <f t="shared" si="3"/>
        <v>0</v>
      </c>
      <c r="E9" s="143">
        <f t="shared" si="3"/>
        <v>0</v>
      </c>
      <c r="F9" s="143">
        <f t="shared" si="3"/>
        <v>0</v>
      </c>
      <c r="G9" s="143">
        <f t="shared" si="3"/>
        <v>0</v>
      </c>
      <c r="H9" s="143">
        <f t="shared" si="3"/>
        <v>0</v>
      </c>
      <c r="I9" s="143">
        <f t="shared" si="3"/>
        <v>0</v>
      </c>
      <c r="J9" s="143">
        <f t="shared" si="3"/>
        <v>0</v>
      </c>
      <c r="K9" s="143">
        <f t="shared" si="3"/>
        <v>0</v>
      </c>
      <c r="L9" s="143">
        <f t="shared" si="3"/>
        <v>0</v>
      </c>
      <c r="M9" s="143">
        <f t="shared" si="3"/>
        <v>0</v>
      </c>
      <c r="N9" s="143">
        <f t="shared" si="3"/>
        <v>0</v>
      </c>
      <c r="O9" s="143">
        <f t="shared" si="3"/>
        <v>0</v>
      </c>
      <c r="P9" s="143">
        <f t="shared" si="3"/>
        <v>0</v>
      </c>
      <c r="Q9" s="143">
        <f t="shared" si="3"/>
        <v>0</v>
      </c>
      <c r="R9" s="143">
        <f t="shared" si="3"/>
        <v>0</v>
      </c>
      <c r="S9" s="143">
        <f t="shared" si="3"/>
        <v>0</v>
      </c>
      <c r="T9" s="143">
        <f t="shared" si="3"/>
        <v>0</v>
      </c>
      <c r="U9" s="143">
        <f t="shared" si="3"/>
        <v>0</v>
      </c>
      <c r="V9" s="143">
        <f t="shared" si="3"/>
        <v>0</v>
      </c>
      <c r="W9" s="143">
        <f t="shared" si="3"/>
        <v>0</v>
      </c>
      <c r="X9" s="143">
        <f t="shared" si="3"/>
        <v>0</v>
      </c>
      <c r="Y9" s="239">
        <f t="shared" si="2"/>
        <v>0</v>
      </c>
    </row>
    <row r="10" spans="1:25">
      <c r="A10" s="229"/>
      <c r="B10" s="240" t="str">
        <f t="shared" ref="B10:B29" si="4">B42</f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202"/>
    </row>
    <row r="11" spans="1:25">
      <c r="A11" s="237">
        <f t="shared" ref="A11:A17" si="5">A43</f>
        <v>42</v>
      </c>
      <c r="B11" s="230" t="str">
        <f t="shared" si="4"/>
        <v>Indvendigt malerarbejde, rullende aktivitet</v>
      </c>
      <c r="C11" s="143">
        <f t="shared" ref="C11:X17" si="6">IF(C$1&gt;=$I43,IF($M43=0,0,(IF(MOD(($I43-C$1),$M43)=0,$G43,0))),0)</f>
        <v>2500</v>
      </c>
      <c r="D11" s="143">
        <f t="shared" si="6"/>
        <v>0</v>
      </c>
      <c r="E11" s="143">
        <f t="shared" si="6"/>
        <v>0</v>
      </c>
      <c r="F11" s="143">
        <f t="shared" si="6"/>
        <v>0</v>
      </c>
      <c r="G11" s="143">
        <f t="shared" si="6"/>
        <v>0</v>
      </c>
      <c r="H11" s="143">
        <f t="shared" si="6"/>
        <v>0</v>
      </c>
      <c r="I11" s="143">
        <f t="shared" si="6"/>
        <v>0</v>
      </c>
      <c r="J11" s="143">
        <f t="shared" si="6"/>
        <v>0</v>
      </c>
      <c r="K11" s="143">
        <f t="shared" si="6"/>
        <v>0</v>
      </c>
      <c r="L11" s="143">
        <f t="shared" si="6"/>
        <v>0</v>
      </c>
      <c r="M11" s="143">
        <f t="shared" si="6"/>
        <v>2500</v>
      </c>
      <c r="N11" s="143">
        <f t="shared" si="6"/>
        <v>0</v>
      </c>
      <c r="O11" s="143">
        <f t="shared" si="6"/>
        <v>0</v>
      </c>
      <c r="P11" s="143">
        <f t="shared" si="6"/>
        <v>0</v>
      </c>
      <c r="Q11" s="143">
        <f t="shared" si="6"/>
        <v>0</v>
      </c>
      <c r="R11" s="143">
        <f t="shared" si="6"/>
        <v>0</v>
      </c>
      <c r="S11" s="143">
        <f t="shared" si="6"/>
        <v>0</v>
      </c>
      <c r="T11" s="143">
        <f t="shared" si="6"/>
        <v>0</v>
      </c>
      <c r="U11" s="143">
        <f t="shared" si="6"/>
        <v>0</v>
      </c>
      <c r="V11" s="143">
        <f t="shared" si="6"/>
        <v>0</v>
      </c>
      <c r="W11" s="143">
        <f t="shared" si="6"/>
        <v>2500</v>
      </c>
      <c r="X11" s="143">
        <f t="shared" si="6"/>
        <v>0</v>
      </c>
      <c r="Y11" s="239">
        <f t="shared" ref="Y11:Y17" si="7">SUM(C11:X11)</f>
        <v>7500</v>
      </c>
    </row>
    <row r="12" spans="1:25">
      <c r="A12" s="237">
        <f t="shared" si="5"/>
        <v>43</v>
      </c>
      <c r="B12" s="230" t="str">
        <f t="shared" si="4"/>
        <v>Gulve, udskiftning - rullende aktivitet</v>
      </c>
      <c r="C12" s="143">
        <f t="shared" si="6"/>
        <v>0</v>
      </c>
      <c r="D12" s="143">
        <f t="shared" si="6"/>
        <v>0</v>
      </c>
      <c r="E12" s="143">
        <f t="shared" si="6"/>
        <v>0</v>
      </c>
      <c r="F12" s="143">
        <f t="shared" si="6"/>
        <v>0</v>
      </c>
      <c r="G12" s="143">
        <f t="shared" si="6"/>
        <v>0</v>
      </c>
      <c r="H12" s="143">
        <f t="shared" si="6"/>
        <v>0</v>
      </c>
      <c r="I12" s="143">
        <f t="shared" si="6"/>
        <v>4500</v>
      </c>
      <c r="J12" s="143">
        <f t="shared" si="6"/>
        <v>0</v>
      </c>
      <c r="K12" s="143">
        <f t="shared" si="6"/>
        <v>0</v>
      </c>
      <c r="L12" s="143">
        <f t="shared" si="6"/>
        <v>0</v>
      </c>
      <c r="M12" s="143">
        <f t="shared" si="6"/>
        <v>0</v>
      </c>
      <c r="N12" s="143">
        <f t="shared" si="6"/>
        <v>0</v>
      </c>
      <c r="O12" s="143">
        <f t="shared" si="6"/>
        <v>0</v>
      </c>
      <c r="P12" s="143">
        <f t="shared" si="6"/>
        <v>0</v>
      </c>
      <c r="Q12" s="143">
        <f t="shared" si="6"/>
        <v>0</v>
      </c>
      <c r="R12" s="143">
        <f t="shared" si="6"/>
        <v>0</v>
      </c>
      <c r="S12" s="143">
        <f t="shared" si="6"/>
        <v>0</v>
      </c>
      <c r="T12" s="143">
        <f t="shared" si="6"/>
        <v>0</v>
      </c>
      <c r="U12" s="143">
        <f t="shared" si="6"/>
        <v>0</v>
      </c>
      <c r="V12" s="143">
        <f t="shared" si="6"/>
        <v>0</v>
      </c>
      <c r="W12" s="143">
        <f t="shared" si="6"/>
        <v>0</v>
      </c>
      <c r="X12" s="143">
        <f t="shared" si="6"/>
        <v>4500</v>
      </c>
      <c r="Y12" s="239">
        <f t="shared" si="7"/>
        <v>9000</v>
      </c>
    </row>
    <row r="13" spans="1:25">
      <c r="A13" s="237" t="e">
        <f t="shared" si="5"/>
        <v>#N/A</v>
      </c>
      <c r="B13" s="230">
        <f t="shared" si="4"/>
        <v>0</v>
      </c>
      <c r="C13" s="143">
        <f t="shared" si="6"/>
        <v>0</v>
      </c>
      <c r="D13" s="143">
        <f t="shared" si="6"/>
        <v>0</v>
      </c>
      <c r="E13" s="143">
        <f t="shared" si="6"/>
        <v>0</v>
      </c>
      <c r="F13" s="143">
        <f t="shared" si="6"/>
        <v>0</v>
      </c>
      <c r="G13" s="143">
        <f t="shared" si="6"/>
        <v>0</v>
      </c>
      <c r="H13" s="143">
        <f t="shared" si="6"/>
        <v>0</v>
      </c>
      <c r="I13" s="143">
        <f t="shared" si="6"/>
        <v>0</v>
      </c>
      <c r="J13" s="143">
        <f t="shared" si="6"/>
        <v>0</v>
      </c>
      <c r="K13" s="143">
        <f t="shared" si="6"/>
        <v>0</v>
      </c>
      <c r="L13" s="143">
        <f t="shared" si="6"/>
        <v>0</v>
      </c>
      <c r="M13" s="143">
        <f t="shared" si="6"/>
        <v>0</v>
      </c>
      <c r="N13" s="143">
        <f t="shared" si="6"/>
        <v>0</v>
      </c>
      <c r="O13" s="143">
        <f t="shared" si="6"/>
        <v>0</v>
      </c>
      <c r="P13" s="143">
        <f t="shared" si="6"/>
        <v>0</v>
      </c>
      <c r="Q13" s="143">
        <f t="shared" si="6"/>
        <v>0</v>
      </c>
      <c r="R13" s="143">
        <f t="shared" si="6"/>
        <v>0</v>
      </c>
      <c r="S13" s="143">
        <f t="shared" si="6"/>
        <v>0</v>
      </c>
      <c r="T13" s="143">
        <f t="shared" si="6"/>
        <v>0</v>
      </c>
      <c r="U13" s="143">
        <f t="shared" si="6"/>
        <v>0</v>
      </c>
      <c r="V13" s="143">
        <f t="shared" si="6"/>
        <v>0</v>
      </c>
      <c r="W13" s="143">
        <f t="shared" si="6"/>
        <v>0</v>
      </c>
      <c r="X13" s="143">
        <f t="shared" si="6"/>
        <v>0</v>
      </c>
      <c r="Y13" s="239">
        <f t="shared" si="7"/>
        <v>0</v>
      </c>
    </row>
    <row r="14" spans="1:25">
      <c r="A14" s="237" t="e">
        <f t="shared" si="5"/>
        <v>#N/A</v>
      </c>
      <c r="B14" s="230">
        <f t="shared" si="4"/>
        <v>0</v>
      </c>
      <c r="C14" s="143">
        <f t="shared" si="6"/>
        <v>0</v>
      </c>
      <c r="D14" s="143">
        <f t="shared" si="6"/>
        <v>0</v>
      </c>
      <c r="E14" s="143">
        <f t="shared" si="6"/>
        <v>0</v>
      </c>
      <c r="F14" s="143">
        <f t="shared" si="6"/>
        <v>0</v>
      </c>
      <c r="G14" s="143">
        <f t="shared" si="6"/>
        <v>0</v>
      </c>
      <c r="H14" s="143">
        <f t="shared" si="6"/>
        <v>0</v>
      </c>
      <c r="I14" s="143">
        <f t="shared" si="6"/>
        <v>0</v>
      </c>
      <c r="J14" s="143">
        <f t="shared" si="6"/>
        <v>0</v>
      </c>
      <c r="K14" s="143">
        <f t="shared" si="6"/>
        <v>0</v>
      </c>
      <c r="L14" s="143">
        <f t="shared" si="6"/>
        <v>0</v>
      </c>
      <c r="M14" s="143">
        <f t="shared" si="6"/>
        <v>0</v>
      </c>
      <c r="N14" s="143">
        <f t="shared" si="6"/>
        <v>0</v>
      </c>
      <c r="O14" s="143">
        <f t="shared" si="6"/>
        <v>0</v>
      </c>
      <c r="P14" s="143">
        <f t="shared" si="6"/>
        <v>0</v>
      </c>
      <c r="Q14" s="143">
        <f t="shared" si="6"/>
        <v>0</v>
      </c>
      <c r="R14" s="143">
        <f t="shared" si="6"/>
        <v>0</v>
      </c>
      <c r="S14" s="143">
        <f t="shared" si="6"/>
        <v>0</v>
      </c>
      <c r="T14" s="143">
        <f t="shared" si="6"/>
        <v>0</v>
      </c>
      <c r="U14" s="143">
        <f t="shared" si="6"/>
        <v>0</v>
      </c>
      <c r="V14" s="143">
        <f t="shared" si="6"/>
        <v>0</v>
      </c>
      <c r="W14" s="143">
        <f t="shared" si="6"/>
        <v>0</v>
      </c>
      <c r="X14" s="143">
        <f t="shared" si="6"/>
        <v>0</v>
      </c>
      <c r="Y14" s="239">
        <f t="shared" si="7"/>
        <v>0</v>
      </c>
    </row>
    <row r="15" spans="1:25">
      <c r="A15" s="237" t="e">
        <f t="shared" si="5"/>
        <v>#N/A</v>
      </c>
      <c r="B15" s="230">
        <f t="shared" si="4"/>
        <v>0</v>
      </c>
      <c r="C15" s="143">
        <f t="shared" si="6"/>
        <v>0</v>
      </c>
      <c r="D15" s="143">
        <f t="shared" si="6"/>
        <v>0</v>
      </c>
      <c r="E15" s="143">
        <f t="shared" si="6"/>
        <v>0</v>
      </c>
      <c r="F15" s="143">
        <f t="shared" si="6"/>
        <v>0</v>
      </c>
      <c r="G15" s="143">
        <f t="shared" si="6"/>
        <v>0</v>
      </c>
      <c r="H15" s="143">
        <f t="shared" si="6"/>
        <v>0</v>
      </c>
      <c r="I15" s="143">
        <f t="shared" si="6"/>
        <v>0</v>
      </c>
      <c r="J15" s="143">
        <f t="shared" si="6"/>
        <v>0</v>
      </c>
      <c r="K15" s="143">
        <f t="shared" si="6"/>
        <v>0</v>
      </c>
      <c r="L15" s="143">
        <f t="shared" si="6"/>
        <v>0</v>
      </c>
      <c r="M15" s="143">
        <f t="shared" si="6"/>
        <v>0</v>
      </c>
      <c r="N15" s="143">
        <f t="shared" si="6"/>
        <v>0</v>
      </c>
      <c r="O15" s="143">
        <f t="shared" si="6"/>
        <v>0</v>
      </c>
      <c r="P15" s="143">
        <f t="shared" si="6"/>
        <v>0</v>
      </c>
      <c r="Q15" s="143">
        <f t="shared" si="6"/>
        <v>0</v>
      </c>
      <c r="R15" s="143">
        <f t="shared" si="6"/>
        <v>0</v>
      </c>
      <c r="S15" s="143">
        <f t="shared" si="6"/>
        <v>0</v>
      </c>
      <c r="T15" s="143">
        <f t="shared" si="6"/>
        <v>0</v>
      </c>
      <c r="U15" s="143">
        <f t="shared" si="6"/>
        <v>0</v>
      </c>
      <c r="V15" s="143">
        <f t="shared" si="6"/>
        <v>0</v>
      </c>
      <c r="W15" s="143">
        <f t="shared" si="6"/>
        <v>0</v>
      </c>
      <c r="X15" s="143">
        <f t="shared" si="6"/>
        <v>0</v>
      </c>
      <c r="Y15" s="239">
        <f t="shared" si="7"/>
        <v>0</v>
      </c>
    </row>
    <row r="16" spans="1:25">
      <c r="A16" s="237" t="e">
        <f t="shared" si="5"/>
        <v>#N/A</v>
      </c>
      <c r="B16" s="230">
        <f t="shared" si="4"/>
        <v>0</v>
      </c>
      <c r="C16" s="143">
        <f t="shared" si="6"/>
        <v>0</v>
      </c>
      <c r="D16" s="143">
        <f t="shared" si="6"/>
        <v>0</v>
      </c>
      <c r="E16" s="143">
        <f t="shared" si="6"/>
        <v>0</v>
      </c>
      <c r="F16" s="143">
        <f t="shared" si="6"/>
        <v>0</v>
      </c>
      <c r="G16" s="143">
        <f t="shared" si="6"/>
        <v>0</v>
      </c>
      <c r="H16" s="143">
        <f t="shared" si="6"/>
        <v>0</v>
      </c>
      <c r="I16" s="143">
        <f t="shared" si="6"/>
        <v>0</v>
      </c>
      <c r="J16" s="143">
        <f t="shared" si="6"/>
        <v>0</v>
      </c>
      <c r="K16" s="143">
        <f t="shared" si="6"/>
        <v>0</v>
      </c>
      <c r="L16" s="143">
        <f t="shared" si="6"/>
        <v>0</v>
      </c>
      <c r="M16" s="143">
        <f t="shared" si="6"/>
        <v>0</v>
      </c>
      <c r="N16" s="143">
        <f t="shared" si="6"/>
        <v>0</v>
      </c>
      <c r="O16" s="143">
        <f t="shared" si="6"/>
        <v>0</v>
      </c>
      <c r="P16" s="143">
        <f t="shared" si="6"/>
        <v>0</v>
      </c>
      <c r="Q16" s="143">
        <f t="shared" si="6"/>
        <v>0</v>
      </c>
      <c r="R16" s="143">
        <f t="shared" si="6"/>
        <v>0</v>
      </c>
      <c r="S16" s="143">
        <f t="shared" si="6"/>
        <v>0</v>
      </c>
      <c r="T16" s="143">
        <f t="shared" si="6"/>
        <v>0</v>
      </c>
      <c r="U16" s="143">
        <f t="shared" si="6"/>
        <v>0</v>
      </c>
      <c r="V16" s="143">
        <f t="shared" si="6"/>
        <v>0</v>
      </c>
      <c r="W16" s="143">
        <f t="shared" si="6"/>
        <v>0</v>
      </c>
      <c r="X16" s="143">
        <f t="shared" si="6"/>
        <v>0</v>
      </c>
      <c r="Y16" s="239">
        <f t="shared" si="7"/>
        <v>0</v>
      </c>
    </row>
    <row r="17" spans="1:25">
      <c r="A17" s="237" t="e">
        <f t="shared" si="5"/>
        <v>#N/A</v>
      </c>
      <c r="B17" s="230">
        <f t="shared" si="4"/>
        <v>0</v>
      </c>
      <c r="C17" s="143">
        <f t="shared" si="6"/>
        <v>0</v>
      </c>
      <c r="D17" s="143">
        <f t="shared" si="6"/>
        <v>0</v>
      </c>
      <c r="E17" s="143">
        <f t="shared" si="6"/>
        <v>0</v>
      </c>
      <c r="F17" s="143">
        <f t="shared" si="6"/>
        <v>0</v>
      </c>
      <c r="G17" s="143">
        <f t="shared" si="6"/>
        <v>0</v>
      </c>
      <c r="H17" s="143">
        <f t="shared" si="6"/>
        <v>0</v>
      </c>
      <c r="I17" s="143">
        <f t="shared" si="6"/>
        <v>0</v>
      </c>
      <c r="J17" s="143">
        <f t="shared" si="6"/>
        <v>0</v>
      </c>
      <c r="K17" s="143">
        <f t="shared" si="6"/>
        <v>0</v>
      </c>
      <c r="L17" s="143">
        <f t="shared" si="6"/>
        <v>0</v>
      </c>
      <c r="M17" s="143">
        <f t="shared" si="6"/>
        <v>0</v>
      </c>
      <c r="N17" s="143">
        <f t="shared" si="6"/>
        <v>0</v>
      </c>
      <c r="O17" s="143">
        <f t="shared" si="6"/>
        <v>0</v>
      </c>
      <c r="P17" s="143">
        <f t="shared" si="6"/>
        <v>0</v>
      </c>
      <c r="Q17" s="143">
        <f t="shared" si="6"/>
        <v>0</v>
      </c>
      <c r="R17" s="143">
        <f t="shared" si="6"/>
        <v>0</v>
      </c>
      <c r="S17" s="143">
        <f t="shared" si="6"/>
        <v>0</v>
      </c>
      <c r="T17" s="143">
        <f t="shared" si="6"/>
        <v>0</v>
      </c>
      <c r="U17" s="143">
        <f t="shared" si="6"/>
        <v>0</v>
      </c>
      <c r="V17" s="143">
        <f t="shared" si="6"/>
        <v>0</v>
      </c>
      <c r="W17" s="143">
        <f t="shared" si="6"/>
        <v>0</v>
      </c>
      <c r="X17" s="143">
        <f t="shared" si="6"/>
        <v>0</v>
      </c>
      <c r="Y17" s="239">
        <f t="shared" si="7"/>
        <v>0</v>
      </c>
    </row>
    <row r="18" spans="1:25">
      <c r="A18" s="229"/>
      <c r="B18" s="240" t="str">
        <f t="shared" si="4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202"/>
    </row>
    <row r="19" spans="1:25">
      <c r="A19" s="237">
        <f>A51</f>
        <v>52</v>
      </c>
      <c r="B19" s="230" t="str">
        <f t="shared" si="4"/>
        <v>Afløb og sanitet, udskiftning - toilet</v>
      </c>
      <c r="C19" s="143">
        <f t="shared" ref="C19:X21" si="8">IF(C$1&gt;=$I51,IF($M51=0,0,(IF(MOD(($I51-C$1),$M51)=0,$G51,0))),0)</f>
        <v>0</v>
      </c>
      <c r="D19" s="143">
        <f t="shared" si="8"/>
        <v>0</v>
      </c>
      <c r="E19" s="143">
        <f t="shared" si="8"/>
        <v>0</v>
      </c>
      <c r="F19" s="143">
        <f t="shared" si="8"/>
        <v>0</v>
      </c>
      <c r="G19" s="143">
        <f t="shared" si="8"/>
        <v>0</v>
      </c>
      <c r="H19" s="143">
        <f t="shared" si="8"/>
        <v>4000</v>
      </c>
      <c r="I19" s="143">
        <f t="shared" si="8"/>
        <v>0</v>
      </c>
      <c r="J19" s="143">
        <f t="shared" si="8"/>
        <v>0</v>
      </c>
      <c r="K19" s="143">
        <f t="shared" si="8"/>
        <v>0</v>
      </c>
      <c r="L19" s="143">
        <f t="shared" si="8"/>
        <v>0</v>
      </c>
      <c r="M19" s="143">
        <f t="shared" si="8"/>
        <v>0</v>
      </c>
      <c r="N19" s="143">
        <f t="shared" si="8"/>
        <v>0</v>
      </c>
      <c r="O19" s="143">
        <f t="shared" si="8"/>
        <v>0</v>
      </c>
      <c r="P19" s="143">
        <f t="shared" si="8"/>
        <v>0</v>
      </c>
      <c r="Q19" s="143">
        <f t="shared" si="8"/>
        <v>0</v>
      </c>
      <c r="R19" s="143">
        <f t="shared" si="8"/>
        <v>0</v>
      </c>
      <c r="S19" s="143">
        <f t="shared" si="8"/>
        <v>0</v>
      </c>
      <c r="T19" s="143">
        <f t="shared" si="8"/>
        <v>0</v>
      </c>
      <c r="U19" s="143">
        <f t="shared" si="8"/>
        <v>0</v>
      </c>
      <c r="V19" s="143">
        <f t="shared" si="8"/>
        <v>0</v>
      </c>
      <c r="W19" s="143">
        <f t="shared" si="8"/>
        <v>4000</v>
      </c>
      <c r="X19" s="143">
        <f t="shared" si="8"/>
        <v>0</v>
      </c>
      <c r="Y19" s="239">
        <f>SUM(C19:X19)</f>
        <v>8000</v>
      </c>
    </row>
    <row r="20" spans="1:25">
      <c r="A20" s="237">
        <f>A52</f>
        <v>52</v>
      </c>
      <c r="B20" s="230" t="str">
        <f t="shared" si="4"/>
        <v>Afløb og sanitet, udskiftning - håndvask inkl. bl. batteri</v>
      </c>
      <c r="C20" s="143">
        <f t="shared" si="8"/>
        <v>0</v>
      </c>
      <c r="D20" s="143">
        <f t="shared" si="8"/>
        <v>3000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3000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239">
        <f>SUM(C20:X20)</f>
        <v>6000</v>
      </c>
    </row>
    <row r="21" spans="1:25">
      <c r="A21" s="237">
        <f>A53</f>
        <v>63</v>
      </c>
      <c r="B21" s="230" t="str">
        <f t="shared" si="4"/>
        <v>Belysning, udskiftning - armaturer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1500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1500</v>
      </c>
      <c r="Y21" s="239">
        <f>SUM(C21:X21)</f>
        <v>3000</v>
      </c>
    </row>
    <row r="22" spans="1:25">
      <c r="A22" s="229"/>
      <c r="B22" s="240" t="str">
        <f t="shared" si="4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202"/>
    </row>
    <row r="23" spans="1:25">
      <c r="A23" s="237" t="e">
        <f>A55</f>
        <v>#N/A</v>
      </c>
      <c r="B23" s="230">
        <f t="shared" si="4"/>
        <v>0</v>
      </c>
      <c r="C23" s="143">
        <f t="shared" ref="C23:X25" si="9">IF(C$1&gt;=$I55,IF($M55=0,0,(IF(MOD(($I55-C$1),$M55)=0,$G55,0))),0)</f>
        <v>0</v>
      </c>
      <c r="D23" s="143">
        <f t="shared" si="9"/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239">
        <f>SUM(C23:X23)</f>
        <v>0</v>
      </c>
    </row>
    <row r="24" spans="1:25">
      <c r="A24" s="237" t="e">
        <f>A56</f>
        <v>#N/A</v>
      </c>
      <c r="B24" s="230">
        <f t="shared" si="4"/>
        <v>0</v>
      </c>
      <c r="C24" s="143">
        <f t="shared" si="9"/>
        <v>0</v>
      </c>
      <c r="D24" s="143">
        <f t="shared" si="9"/>
        <v>0</v>
      </c>
      <c r="E24" s="143">
        <f t="shared" si="9"/>
        <v>0</v>
      </c>
      <c r="F24" s="143">
        <f t="shared" si="9"/>
        <v>0</v>
      </c>
      <c r="G24" s="143">
        <f t="shared" si="9"/>
        <v>0</v>
      </c>
      <c r="H24" s="143">
        <f t="shared" si="9"/>
        <v>0</v>
      </c>
      <c r="I24" s="143">
        <f t="shared" si="9"/>
        <v>0</v>
      </c>
      <c r="J24" s="143">
        <f t="shared" si="9"/>
        <v>0</v>
      </c>
      <c r="K24" s="143">
        <f t="shared" si="9"/>
        <v>0</v>
      </c>
      <c r="L24" s="143">
        <f t="shared" si="9"/>
        <v>0</v>
      </c>
      <c r="M24" s="143">
        <f t="shared" si="9"/>
        <v>0</v>
      </c>
      <c r="N24" s="143">
        <f t="shared" si="9"/>
        <v>0</v>
      </c>
      <c r="O24" s="143">
        <f t="shared" si="9"/>
        <v>0</v>
      </c>
      <c r="P24" s="143">
        <f t="shared" si="9"/>
        <v>0</v>
      </c>
      <c r="Q24" s="143">
        <f t="shared" si="9"/>
        <v>0</v>
      </c>
      <c r="R24" s="143">
        <f t="shared" si="9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239">
        <f>SUM(C24:X24)</f>
        <v>0</v>
      </c>
    </row>
    <row r="25" spans="1:25">
      <c r="A25" s="237" t="e">
        <f>A57</f>
        <v>#N/A</v>
      </c>
      <c r="B25" s="230">
        <f t="shared" si="4"/>
        <v>0</v>
      </c>
      <c r="C25" s="143">
        <f t="shared" si="9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239">
        <f>SUM(C25:X25)</f>
        <v>0</v>
      </c>
    </row>
    <row r="26" spans="1:25">
      <c r="A26" s="229"/>
      <c r="B26" s="240" t="str">
        <f t="shared" si="4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202"/>
    </row>
    <row r="27" spans="1:25">
      <c r="A27" s="237" t="e">
        <f>A59</f>
        <v>#N/A</v>
      </c>
      <c r="B27" s="230">
        <f t="shared" si="4"/>
        <v>0</v>
      </c>
      <c r="C27" s="143">
        <f t="shared" ref="C27:X29" si="10">IF(C$1&gt;=$I59,IF($M59=0,0,(IF(MOD(($I59-C$1),$M59)=0,$G59,0))),0)</f>
        <v>0</v>
      </c>
      <c r="D27" s="143">
        <f t="shared" si="10"/>
        <v>0</v>
      </c>
      <c r="E27" s="143">
        <f t="shared" si="10"/>
        <v>0</v>
      </c>
      <c r="F27" s="143">
        <f t="shared" si="10"/>
        <v>0</v>
      </c>
      <c r="G27" s="143">
        <f t="shared" si="10"/>
        <v>0</v>
      </c>
      <c r="H27" s="143">
        <f t="shared" si="10"/>
        <v>0</v>
      </c>
      <c r="I27" s="143">
        <f t="shared" si="10"/>
        <v>0</v>
      </c>
      <c r="J27" s="143">
        <f t="shared" si="10"/>
        <v>0</v>
      </c>
      <c r="K27" s="143">
        <f t="shared" si="10"/>
        <v>0</v>
      </c>
      <c r="L27" s="143">
        <f t="shared" si="10"/>
        <v>0</v>
      </c>
      <c r="M27" s="143">
        <f t="shared" si="10"/>
        <v>0</v>
      </c>
      <c r="N27" s="143">
        <f t="shared" si="10"/>
        <v>0</v>
      </c>
      <c r="O27" s="143">
        <f t="shared" si="10"/>
        <v>0</v>
      </c>
      <c r="P27" s="143">
        <f t="shared" si="10"/>
        <v>0</v>
      </c>
      <c r="Q27" s="143">
        <f t="shared" si="10"/>
        <v>0</v>
      </c>
      <c r="R27" s="143">
        <f t="shared" si="10"/>
        <v>0</v>
      </c>
      <c r="S27" s="143">
        <f t="shared" si="10"/>
        <v>0</v>
      </c>
      <c r="T27" s="143">
        <f t="shared" si="10"/>
        <v>0</v>
      </c>
      <c r="U27" s="143">
        <f t="shared" si="10"/>
        <v>0</v>
      </c>
      <c r="V27" s="143">
        <f t="shared" si="10"/>
        <v>0</v>
      </c>
      <c r="W27" s="143">
        <f t="shared" si="10"/>
        <v>0</v>
      </c>
      <c r="X27" s="143">
        <f t="shared" si="10"/>
        <v>0</v>
      </c>
      <c r="Y27" s="239">
        <f>SUM(C27:X27)</f>
        <v>0</v>
      </c>
    </row>
    <row r="28" spans="1:25">
      <c r="A28" s="237" t="e">
        <f>A60</f>
        <v>#N/A</v>
      </c>
      <c r="B28" s="230">
        <f t="shared" si="4"/>
        <v>0</v>
      </c>
      <c r="C28" s="143">
        <f t="shared" si="10"/>
        <v>0</v>
      </c>
      <c r="D28" s="143">
        <f t="shared" si="10"/>
        <v>0</v>
      </c>
      <c r="E28" s="143">
        <f t="shared" si="10"/>
        <v>0</v>
      </c>
      <c r="F28" s="143">
        <f t="shared" si="10"/>
        <v>0</v>
      </c>
      <c r="G28" s="143">
        <f t="shared" si="10"/>
        <v>0</v>
      </c>
      <c r="H28" s="143">
        <f t="shared" si="10"/>
        <v>0</v>
      </c>
      <c r="I28" s="143">
        <f t="shared" si="10"/>
        <v>0</v>
      </c>
      <c r="J28" s="143">
        <f t="shared" si="10"/>
        <v>0</v>
      </c>
      <c r="K28" s="143">
        <f t="shared" si="10"/>
        <v>0</v>
      </c>
      <c r="L28" s="143">
        <f t="shared" si="10"/>
        <v>0</v>
      </c>
      <c r="M28" s="143">
        <f t="shared" si="10"/>
        <v>0</v>
      </c>
      <c r="N28" s="143">
        <f t="shared" si="10"/>
        <v>0</v>
      </c>
      <c r="O28" s="143">
        <f t="shared" si="10"/>
        <v>0</v>
      </c>
      <c r="P28" s="143">
        <f t="shared" si="10"/>
        <v>0</v>
      </c>
      <c r="Q28" s="143">
        <f t="shared" si="10"/>
        <v>0</v>
      </c>
      <c r="R28" s="143">
        <f t="shared" si="10"/>
        <v>0</v>
      </c>
      <c r="S28" s="143">
        <f t="shared" si="10"/>
        <v>0</v>
      </c>
      <c r="T28" s="143">
        <f t="shared" si="10"/>
        <v>0</v>
      </c>
      <c r="U28" s="143">
        <f t="shared" si="10"/>
        <v>0</v>
      </c>
      <c r="V28" s="143">
        <f t="shared" si="10"/>
        <v>0</v>
      </c>
      <c r="W28" s="143">
        <f t="shared" si="10"/>
        <v>0</v>
      </c>
      <c r="X28" s="143">
        <f t="shared" si="10"/>
        <v>0</v>
      </c>
      <c r="Y28" s="239">
        <f>SUM(C28:X28)</f>
        <v>0</v>
      </c>
    </row>
    <row r="29" spans="1:25">
      <c r="A29" s="237" t="e">
        <f>A61</f>
        <v>#N/A</v>
      </c>
      <c r="B29" s="230">
        <f t="shared" si="4"/>
        <v>0</v>
      </c>
      <c r="C29" s="143">
        <f t="shared" si="10"/>
        <v>0</v>
      </c>
      <c r="D29" s="143">
        <f t="shared" si="10"/>
        <v>0</v>
      </c>
      <c r="E29" s="143">
        <f t="shared" si="10"/>
        <v>0</v>
      </c>
      <c r="F29" s="143">
        <f t="shared" si="10"/>
        <v>0</v>
      </c>
      <c r="G29" s="143">
        <f t="shared" si="10"/>
        <v>0</v>
      </c>
      <c r="H29" s="143">
        <f t="shared" si="10"/>
        <v>0</v>
      </c>
      <c r="I29" s="143">
        <f t="shared" si="10"/>
        <v>0</v>
      </c>
      <c r="J29" s="143">
        <f t="shared" si="10"/>
        <v>0</v>
      </c>
      <c r="K29" s="143">
        <f t="shared" si="10"/>
        <v>0</v>
      </c>
      <c r="L29" s="143">
        <f t="shared" si="10"/>
        <v>0</v>
      </c>
      <c r="M29" s="143">
        <f t="shared" si="10"/>
        <v>0</v>
      </c>
      <c r="N29" s="143">
        <f t="shared" si="10"/>
        <v>0</v>
      </c>
      <c r="O29" s="143">
        <f t="shared" si="10"/>
        <v>0</v>
      </c>
      <c r="P29" s="143">
        <f t="shared" si="10"/>
        <v>0</v>
      </c>
      <c r="Q29" s="143">
        <f t="shared" si="10"/>
        <v>0</v>
      </c>
      <c r="R29" s="143">
        <f t="shared" si="10"/>
        <v>0</v>
      </c>
      <c r="S29" s="143">
        <f t="shared" si="10"/>
        <v>0</v>
      </c>
      <c r="T29" s="143">
        <f t="shared" si="10"/>
        <v>0</v>
      </c>
      <c r="U29" s="143">
        <f t="shared" si="10"/>
        <v>0</v>
      </c>
      <c r="V29" s="143">
        <f t="shared" si="10"/>
        <v>0</v>
      </c>
      <c r="W29" s="143">
        <f t="shared" si="10"/>
        <v>0</v>
      </c>
      <c r="X29" s="143">
        <f t="shared" si="10"/>
        <v>0</v>
      </c>
      <c r="Y29" s="239">
        <f>SUM(C29:X29)</f>
        <v>0</v>
      </c>
    </row>
    <row r="30" spans="1:25" ht="15.75" thickBot="1">
      <c r="A30" s="292"/>
      <c r="B30" s="293" t="s">
        <v>1017</v>
      </c>
      <c r="C30" s="294">
        <f t="shared" ref="C30:Y30" si="11">SUM(C3:C26)</f>
        <v>2500</v>
      </c>
      <c r="D30" s="295">
        <f t="shared" si="11"/>
        <v>3000</v>
      </c>
      <c r="E30" s="295">
        <f t="shared" si="11"/>
        <v>3625</v>
      </c>
      <c r="F30" s="295">
        <f t="shared" si="11"/>
        <v>0</v>
      </c>
      <c r="G30" s="295">
        <f t="shared" si="11"/>
        <v>0</v>
      </c>
      <c r="H30" s="295">
        <f t="shared" si="11"/>
        <v>4000</v>
      </c>
      <c r="I30" s="295">
        <f t="shared" si="11"/>
        <v>6000</v>
      </c>
      <c r="J30" s="295">
        <f t="shared" si="11"/>
        <v>16125</v>
      </c>
      <c r="K30" s="295">
        <f t="shared" si="11"/>
        <v>0</v>
      </c>
      <c r="L30" s="295">
        <f t="shared" si="11"/>
        <v>0</v>
      </c>
      <c r="M30" s="295">
        <f t="shared" si="11"/>
        <v>10500</v>
      </c>
      <c r="N30" s="295">
        <f t="shared" si="11"/>
        <v>9750</v>
      </c>
      <c r="O30" s="295">
        <f t="shared" si="11"/>
        <v>3625</v>
      </c>
      <c r="P30" s="295">
        <f t="shared" si="11"/>
        <v>0</v>
      </c>
      <c r="Q30" s="295">
        <f t="shared" si="11"/>
        <v>0</v>
      </c>
      <c r="R30" s="295">
        <f t="shared" si="11"/>
        <v>0</v>
      </c>
      <c r="S30" s="295">
        <f t="shared" si="11"/>
        <v>3000</v>
      </c>
      <c r="T30" s="295">
        <f t="shared" si="11"/>
        <v>3625</v>
      </c>
      <c r="U30" s="295">
        <f t="shared" si="11"/>
        <v>0</v>
      </c>
      <c r="V30" s="295">
        <f t="shared" si="11"/>
        <v>0</v>
      </c>
      <c r="W30" s="295">
        <f t="shared" si="11"/>
        <v>6500</v>
      </c>
      <c r="X30" s="295">
        <f t="shared" si="11"/>
        <v>6000</v>
      </c>
      <c r="Y30" s="296">
        <f t="shared" si="11"/>
        <v>78250</v>
      </c>
    </row>
    <row r="31" spans="1:25" ht="15.75" thickBot="1"/>
    <row r="32" spans="1:25" s="283" customFormat="1">
      <c r="A32" s="173"/>
      <c r="B32" s="297"/>
      <c r="C32" s="182" t="s">
        <v>1018</v>
      </c>
      <c r="D32" s="182" t="s">
        <v>1019</v>
      </c>
      <c r="E32" s="413" t="s">
        <v>1020</v>
      </c>
      <c r="F32" s="414"/>
      <c r="G32" s="413" t="s">
        <v>1021</v>
      </c>
      <c r="H32" s="414"/>
      <c r="I32" s="413" t="s">
        <v>1022</v>
      </c>
      <c r="J32" s="414"/>
      <c r="K32" s="413" t="s">
        <v>1023</v>
      </c>
      <c r="L32" s="414"/>
      <c r="M32" s="413" t="s">
        <v>321</v>
      </c>
      <c r="N32" s="414"/>
      <c r="O32" s="415" t="s">
        <v>1024</v>
      </c>
      <c r="P32" s="416"/>
      <c r="Q32" s="298" t="s">
        <v>1025</v>
      </c>
      <c r="R32" s="182"/>
      <c r="S32" s="182"/>
      <c r="T32" s="412" t="s">
        <v>1026</v>
      </c>
      <c r="U32" s="412"/>
      <c r="V32" s="412"/>
      <c r="W32" s="412"/>
      <c r="X32" s="412"/>
      <c r="Y32" s="412"/>
    </row>
    <row r="33" spans="1:25" s="47" customFormat="1">
      <c r="A33" s="299"/>
      <c r="B33" s="300" t="s">
        <v>1016</v>
      </c>
      <c r="C33" s="290"/>
      <c r="D33" s="290"/>
      <c r="E33" s="407"/>
      <c r="F33" s="404"/>
      <c r="G33" s="405"/>
      <c r="H33" s="406"/>
      <c r="I33" s="407"/>
      <c r="J33" s="404"/>
      <c r="K33" s="407"/>
      <c r="L33" s="404"/>
      <c r="M33" s="290"/>
      <c r="N33" s="301"/>
      <c r="O33" s="520"/>
      <c r="P33" s="521"/>
      <c r="Q33" s="302"/>
      <c r="R33" s="206"/>
      <c r="S33" s="206"/>
      <c r="T33" s="408"/>
      <c r="U33" s="408"/>
      <c r="V33" s="408"/>
      <c r="W33" s="408"/>
      <c r="X33" s="408"/>
      <c r="Y33" s="408"/>
    </row>
    <row r="34" spans="1:25" s="284" customFormat="1">
      <c r="A34" s="173"/>
      <c r="B34" s="300" t="s">
        <v>1027</v>
      </c>
      <c r="C34" s="290"/>
      <c r="D34" s="303"/>
      <c r="E34" s="407"/>
      <c r="F34" s="404"/>
      <c r="G34" s="405"/>
      <c r="H34" s="406"/>
      <c r="I34" s="407"/>
      <c r="J34" s="404"/>
      <c r="K34" s="407"/>
      <c r="L34" s="404"/>
      <c r="M34" s="290"/>
      <c r="N34" s="301"/>
      <c r="O34" s="520"/>
      <c r="P34" s="521"/>
      <c r="Q34" s="302"/>
      <c r="R34" s="206"/>
      <c r="S34" s="206"/>
      <c r="T34" s="408"/>
      <c r="U34" s="408"/>
      <c r="V34" s="408"/>
      <c r="W34" s="408"/>
      <c r="X34" s="408"/>
      <c r="Y34" s="408"/>
    </row>
    <row r="35" spans="1:25" s="284" customFormat="1">
      <c r="A35" s="210">
        <f>VLOOKUP(B35,Priskatalog!A:J,10,FALSE)</f>
        <v>47</v>
      </c>
      <c r="B35" s="211" t="s">
        <v>483</v>
      </c>
      <c r="C35" s="304">
        <v>15</v>
      </c>
      <c r="D35" s="183" t="s">
        <v>337</v>
      </c>
      <c r="E35" s="397">
        <v>650</v>
      </c>
      <c r="F35" s="398"/>
      <c r="G35" s="399">
        <f t="shared" ref="G35:G41" si="12">C35*E35</f>
        <v>9750</v>
      </c>
      <c r="H35" s="400"/>
      <c r="I35" s="401">
        <v>2035</v>
      </c>
      <c r="J35" s="398"/>
      <c r="K35" s="401">
        <v>2040</v>
      </c>
      <c r="L35" s="398"/>
      <c r="M35" s="279">
        <v>30</v>
      </c>
      <c r="N35" s="280" t="s">
        <v>1028</v>
      </c>
      <c r="O35" s="522"/>
      <c r="P35" s="523"/>
      <c r="Q35" s="214"/>
      <c r="R35" s="183"/>
      <c r="S35" s="183"/>
      <c r="T35" s="402"/>
      <c r="U35" s="402"/>
      <c r="V35" s="402"/>
      <c r="W35" s="402"/>
      <c r="X35" s="402"/>
      <c r="Y35" s="402"/>
    </row>
    <row r="36" spans="1:25" s="284" customFormat="1">
      <c r="A36" s="210">
        <f>VLOOKUP(B36,Priskatalog!A:J,10,FALSE)</f>
        <v>41</v>
      </c>
      <c r="B36" s="305" t="s">
        <v>353</v>
      </c>
      <c r="C36" s="306">
        <v>25</v>
      </c>
      <c r="D36" s="213" t="s">
        <v>337</v>
      </c>
      <c r="E36" s="397">
        <v>50</v>
      </c>
      <c r="F36" s="398"/>
      <c r="G36" s="399">
        <f t="shared" si="12"/>
        <v>1250</v>
      </c>
      <c r="H36" s="400"/>
      <c r="I36" s="401">
        <v>2026</v>
      </c>
      <c r="J36" s="398"/>
      <c r="K36" s="401">
        <v>2031</v>
      </c>
      <c r="L36" s="397"/>
      <c r="M36" s="213">
        <v>5</v>
      </c>
      <c r="N36" s="280" t="s">
        <v>1028</v>
      </c>
      <c r="O36" s="522"/>
      <c r="P36" s="523"/>
      <c r="Q36" s="213"/>
      <c r="R36" s="213"/>
      <c r="S36" s="213"/>
      <c r="T36" s="402"/>
      <c r="U36" s="402"/>
      <c r="V36" s="402"/>
      <c r="W36" s="402"/>
      <c r="X36" s="402"/>
      <c r="Y36" s="402"/>
    </row>
    <row r="37" spans="1:25" s="284" customFormat="1">
      <c r="A37" s="210">
        <f>VLOOKUP(B37,Priskatalog!A:J,10,FALSE)</f>
        <v>41</v>
      </c>
      <c r="B37" s="307" t="s">
        <v>374</v>
      </c>
      <c r="C37" s="306">
        <v>25</v>
      </c>
      <c r="D37" s="213" t="s">
        <v>337</v>
      </c>
      <c r="E37" s="397">
        <v>95</v>
      </c>
      <c r="F37" s="398"/>
      <c r="G37" s="399">
        <f t="shared" si="12"/>
        <v>2375</v>
      </c>
      <c r="H37" s="400"/>
      <c r="I37" s="401">
        <v>2026</v>
      </c>
      <c r="J37" s="398"/>
      <c r="K37" s="401">
        <v>2031</v>
      </c>
      <c r="L37" s="397"/>
      <c r="M37" s="213">
        <v>5</v>
      </c>
      <c r="N37" s="280" t="s">
        <v>1028</v>
      </c>
      <c r="O37" s="522"/>
      <c r="P37" s="523"/>
      <c r="Q37" s="213"/>
      <c r="R37" s="213"/>
      <c r="S37" s="213"/>
      <c r="T37" s="402"/>
      <c r="U37" s="402"/>
      <c r="V37" s="402"/>
      <c r="W37" s="402"/>
      <c r="X37" s="402"/>
      <c r="Y37" s="402"/>
    </row>
    <row r="38" spans="1:25" s="284" customFormat="1">
      <c r="A38" s="210">
        <f>VLOOKUP(B38,Priskatalog!A:J,10,FALSE)</f>
        <v>41</v>
      </c>
      <c r="B38" s="308" t="s">
        <v>363</v>
      </c>
      <c r="C38" s="306">
        <v>25</v>
      </c>
      <c r="D38" s="213" t="s">
        <v>337</v>
      </c>
      <c r="E38" s="418">
        <v>500</v>
      </c>
      <c r="F38" s="398"/>
      <c r="G38" s="399">
        <f t="shared" si="12"/>
        <v>12500</v>
      </c>
      <c r="H38" s="400"/>
      <c r="I38" s="401">
        <v>2031</v>
      </c>
      <c r="J38" s="398"/>
      <c r="K38" s="401">
        <v>2036</v>
      </c>
      <c r="L38" s="417"/>
      <c r="M38" s="213">
        <v>20</v>
      </c>
      <c r="N38" s="280" t="s">
        <v>1028</v>
      </c>
      <c r="O38" s="522"/>
      <c r="P38" s="523"/>
      <c r="Q38" s="213"/>
      <c r="R38" s="213"/>
      <c r="S38" s="213"/>
      <c r="T38" s="409"/>
      <c r="U38" s="410"/>
      <c r="V38" s="410"/>
      <c r="W38" s="410"/>
      <c r="X38" s="410"/>
      <c r="Y38" s="411"/>
    </row>
    <row r="39" spans="1:25" s="284" customFormat="1">
      <c r="A39" s="210">
        <f>VLOOKUP(B39,Priskatalog!A:J,10,FALSE)</f>
        <v>31</v>
      </c>
      <c r="B39" s="211" t="s">
        <v>378</v>
      </c>
      <c r="C39" s="212">
        <v>1</v>
      </c>
      <c r="D39" s="213" t="s">
        <v>349</v>
      </c>
      <c r="E39" s="397">
        <v>8000</v>
      </c>
      <c r="F39" s="398"/>
      <c r="G39" s="399">
        <f t="shared" si="12"/>
        <v>8000</v>
      </c>
      <c r="H39" s="400"/>
      <c r="I39" s="401">
        <v>2034</v>
      </c>
      <c r="J39" s="398"/>
      <c r="K39" s="401">
        <v>2039</v>
      </c>
      <c r="L39" s="397"/>
      <c r="M39" s="213">
        <v>20</v>
      </c>
      <c r="N39" s="280" t="s">
        <v>1028</v>
      </c>
      <c r="O39" s="522"/>
      <c r="P39" s="523"/>
      <c r="Q39" s="213"/>
      <c r="R39" s="213"/>
      <c r="S39" s="213"/>
      <c r="T39" s="402"/>
      <c r="U39" s="402"/>
      <c r="V39" s="402"/>
      <c r="W39" s="402"/>
      <c r="X39" s="402"/>
      <c r="Y39" s="402"/>
    </row>
    <row r="40" spans="1:25" s="284" customFormat="1">
      <c r="A40" s="210" t="e">
        <f>VLOOKUP(B40,Priskatalog!A:J,10,FALSE)</f>
        <v>#N/A</v>
      </c>
      <c r="B40" s="211"/>
      <c r="C40" s="212"/>
      <c r="D40" s="213"/>
      <c r="E40" s="397"/>
      <c r="F40" s="398"/>
      <c r="G40" s="399">
        <f t="shared" si="12"/>
        <v>0</v>
      </c>
      <c r="H40" s="400"/>
      <c r="I40" s="401"/>
      <c r="J40" s="398"/>
      <c r="K40" s="401"/>
      <c r="L40" s="397"/>
      <c r="M40" s="213"/>
      <c r="N40" s="280" t="s">
        <v>1028</v>
      </c>
      <c r="O40" s="522"/>
      <c r="P40" s="523"/>
      <c r="Q40" s="213"/>
      <c r="R40" s="213"/>
      <c r="S40" s="213"/>
      <c r="T40" s="402"/>
      <c r="U40" s="402"/>
      <c r="V40" s="402"/>
      <c r="W40" s="402"/>
      <c r="X40" s="402"/>
      <c r="Y40" s="402"/>
    </row>
    <row r="41" spans="1:25" s="284" customFormat="1">
      <c r="A41" s="210" t="e">
        <f>VLOOKUP(B41,Priskatalog!A:J,10,FALSE)</f>
        <v>#N/A</v>
      </c>
      <c r="B41" s="211"/>
      <c r="C41" s="212"/>
      <c r="D41" s="213"/>
      <c r="E41" s="397"/>
      <c r="F41" s="398"/>
      <c r="G41" s="399">
        <f t="shared" si="12"/>
        <v>0</v>
      </c>
      <c r="H41" s="400"/>
      <c r="I41" s="401"/>
      <c r="J41" s="398"/>
      <c r="K41" s="401"/>
      <c r="L41" s="397"/>
      <c r="M41" s="213"/>
      <c r="N41" s="280" t="s">
        <v>1028</v>
      </c>
      <c r="O41" s="522"/>
      <c r="P41" s="523"/>
      <c r="Q41" s="213"/>
      <c r="R41" s="213"/>
      <c r="S41" s="213"/>
      <c r="T41" s="402"/>
      <c r="U41" s="402"/>
      <c r="V41" s="402"/>
      <c r="W41" s="402"/>
      <c r="X41" s="402"/>
      <c r="Y41" s="402"/>
    </row>
    <row r="42" spans="1:25" s="284" customFormat="1">
      <c r="A42" s="215"/>
      <c r="B42" s="216" t="s">
        <v>1029</v>
      </c>
      <c r="C42" s="217"/>
      <c r="D42" s="218"/>
      <c r="E42" s="403"/>
      <c r="F42" s="404"/>
      <c r="G42" s="405"/>
      <c r="H42" s="406"/>
      <c r="I42" s="407"/>
      <c r="J42" s="404"/>
      <c r="K42" s="407"/>
      <c r="L42" s="403"/>
      <c r="M42" s="218"/>
      <c r="N42" s="218"/>
      <c r="O42" s="520"/>
      <c r="P42" s="521"/>
      <c r="Q42" s="218"/>
      <c r="R42" s="218"/>
      <c r="S42" s="218"/>
      <c r="T42" s="408"/>
      <c r="U42" s="408"/>
      <c r="V42" s="408"/>
      <c r="W42" s="408"/>
      <c r="X42" s="408"/>
      <c r="Y42" s="408"/>
    </row>
    <row r="43" spans="1:25" s="284" customFormat="1">
      <c r="A43" s="210">
        <f>VLOOKUP(B43,Priskatalog!A:J,10,FALSE)</f>
        <v>42</v>
      </c>
      <c r="B43" s="211" t="s">
        <v>437</v>
      </c>
      <c r="C43" s="212">
        <v>10</v>
      </c>
      <c r="D43" s="213" t="s">
        <v>337</v>
      </c>
      <c r="E43" s="397">
        <v>250</v>
      </c>
      <c r="F43" s="398"/>
      <c r="G43" s="399">
        <f t="shared" ref="G43:G49" si="13">C43*E43</f>
        <v>2500</v>
      </c>
      <c r="H43" s="400"/>
      <c r="I43" s="401">
        <v>2024</v>
      </c>
      <c r="J43" s="398"/>
      <c r="K43" s="401">
        <v>2045</v>
      </c>
      <c r="L43" s="397"/>
      <c r="M43" s="213">
        <v>10</v>
      </c>
      <c r="N43" s="213" t="s">
        <v>1028</v>
      </c>
      <c r="O43" s="522"/>
      <c r="P43" s="523"/>
      <c r="Q43" s="213"/>
      <c r="R43" s="213"/>
      <c r="S43" s="213"/>
      <c r="T43" s="402"/>
      <c r="U43" s="402"/>
      <c r="V43" s="402"/>
      <c r="W43" s="402"/>
      <c r="X43" s="402"/>
      <c r="Y43" s="402"/>
    </row>
    <row r="44" spans="1:25" s="284" customFormat="1">
      <c r="A44" s="210">
        <f>VLOOKUP(B44,Priskatalog!A:J,10,FALSE)</f>
        <v>43</v>
      </c>
      <c r="B44" s="211" t="s">
        <v>422</v>
      </c>
      <c r="C44" s="212">
        <v>10</v>
      </c>
      <c r="D44" s="213" t="s">
        <v>337</v>
      </c>
      <c r="E44" s="397">
        <v>450</v>
      </c>
      <c r="F44" s="398"/>
      <c r="G44" s="399">
        <f t="shared" si="13"/>
        <v>4500</v>
      </c>
      <c r="H44" s="400"/>
      <c r="I44" s="401">
        <v>2030</v>
      </c>
      <c r="J44" s="398"/>
      <c r="K44" s="401">
        <v>2045</v>
      </c>
      <c r="L44" s="397"/>
      <c r="M44" s="213">
        <v>15</v>
      </c>
      <c r="N44" s="213" t="s">
        <v>1028</v>
      </c>
      <c r="O44" s="522"/>
      <c r="P44" s="523"/>
      <c r="Q44" s="213"/>
      <c r="R44" s="213"/>
      <c r="S44" s="213"/>
      <c r="T44" s="402"/>
      <c r="U44" s="402"/>
      <c r="V44" s="402"/>
      <c r="W44" s="402"/>
      <c r="X44" s="402"/>
      <c r="Y44" s="402"/>
    </row>
    <row r="45" spans="1:25" s="284" customFormat="1">
      <c r="A45" s="210" t="e">
        <f>VLOOKUP(B45,Priskatalog!A:J,10,FALSE)</f>
        <v>#N/A</v>
      </c>
      <c r="B45" s="211"/>
      <c r="C45" s="212"/>
      <c r="D45" s="213"/>
      <c r="E45" s="397"/>
      <c r="F45" s="398"/>
      <c r="G45" s="399">
        <f t="shared" si="13"/>
        <v>0</v>
      </c>
      <c r="H45" s="400"/>
      <c r="I45" s="401"/>
      <c r="J45" s="398"/>
      <c r="K45" s="401"/>
      <c r="L45" s="397"/>
      <c r="M45" s="213"/>
      <c r="N45" s="213" t="s">
        <v>1028</v>
      </c>
      <c r="O45" s="522"/>
      <c r="P45" s="523"/>
      <c r="Q45" s="213"/>
      <c r="R45" s="213"/>
      <c r="S45" s="213"/>
      <c r="T45" s="402"/>
      <c r="U45" s="402"/>
      <c r="V45" s="402"/>
      <c r="W45" s="402"/>
      <c r="X45" s="402"/>
      <c r="Y45" s="402"/>
    </row>
    <row r="46" spans="1:25" s="47" customFormat="1">
      <c r="A46" s="210" t="e">
        <f>VLOOKUP(B46,Priskatalog!A:J,10,FALSE)</f>
        <v>#N/A</v>
      </c>
      <c r="B46" s="211"/>
      <c r="C46" s="219"/>
      <c r="D46" s="213"/>
      <c r="E46" s="397"/>
      <c r="F46" s="398"/>
      <c r="G46" s="399">
        <f t="shared" si="13"/>
        <v>0</v>
      </c>
      <c r="H46" s="400"/>
      <c r="I46" s="401"/>
      <c r="J46" s="398"/>
      <c r="K46" s="401"/>
      <c r="L46" s="397"/>
      <c r="M46" s="213"/>
      <c r="N46" s="213" t="s">
        <v>1028</v>
      </c>
      <c r="O46" s="522"/>
      <c r="P46" s="523"/>
      <c r="Q46" s="213"/>
      <c r="R46" s="213"/>
      <c r="S46" s="213"/>
      <c r="T46" s="402"/>
      <c r="U46" s="402"/>
      <c r="V46" s="402"/>
      <c r="W46" s="402"/>
      <c r="X46" s="402"/>
      <c r="Y46" s="402"/>
    </row>
    <row r="47" spans="1:25" s="284" customFormat="1">
      <c r="A47" s="210" t="e">
        <f>VLOOKUP(B47,Priskatalog!A:J,10,FALSE)</f>
        <v>#N/A</v>
      </c>
      <c r="B47" s="211"/>
      <c r="C47" s="212"/>
      <c r="D47" s="213"/>
      <c r="E47" s="397"/>
      <c r="F47" s="398"/>
      <c r="G47" s="399">
        <f t="shared" si="13"/>
        <v>0</v>
      </c>
      <c r="H47" s="400"/>
      <c r="I47" s="401"/>
      <c r="J47" s="398"/>
      <c r="K47" s="401"/>
      <c r="L47" s="397"/>
      <c r="M47" s="213"/>
      <c r="N47" s="213" t="s">
        <v>1028</v>
      </c>
      <c r="O47" s="522"/>
      <c r="P47" s="523"/>
      <c r="Q47" s="213"/>
      <c r="R47" s="213"/>
      <c r="S47" s="213"/>
      <c r="T47" s="402"/>
      <c r="U47" s="402"/>
      <c r="V47" s="402"/>
      <c r="W47" s="402"/>
      <c r="X47" s="402"/>
      <c r="Y47" s="402"/>
    </row>
    <row r="48" spans="1:25" s="284" customFormat="1">
      <c r="A48" s="210" t="e">
        <f>VLOOKUP(B48,Priskatalog!A:J,10,FALSE)</f>
        <v>#N/A</v>
      </c>
      <c r="B48" s="211"/>
      <c r="C48" s="212"/>
      <c r="D48" s="213"/>
      <c r="E48" s="397"/>
      <c r="F48" s="398"/>
      <c r="G48" s="399">
        <f t="shared" si="13"/>
        <v>0</v>
      </c>
      <c r="H48" s="400"/>
      <c r="I48" s="401"/>
      <c r="J48" s="398"/>
      <c r="K48" s="401"/>
      <c r="L48" s="397"/>
      <c r="M48" s="213"/>
      <c r="N48" s="213" t="s">
        <v>1028</v>
      </c>
      <c r="O48" s="522"/>
      <c r="P48" s="523"/>
      <c r="Q48" s="213"/>
      <c r="R48" s="213"/>
      <c r="S48" s="213"/>
      <c r="T48" s="402"/>
      <c r="U48" s="402"/>
      <c r="V48" s="402"/>
      <c r="W48" s="402"/>
      <c r="X48" s="402"/>
      <c r="Y48" s="402"/>
    </row>
    <row r="49" spans="1:25" s="284" customFormat="1">
      <c r="A49" s="210" t="e">
        <f>VLOOKUP(B49,Priskatalog!A:J,10,FALSE)</f>
        <v>#N/A</v>
      </c>
      <c r="B49" s="211"/>
      <c r="C49" s="212"/>
      <c r="D49" s="213"/>
      <c r="E49" s="397"/>
      <c r="F49" s="398"/>
      <c r="G49" s="399">
        <f t="shared" si="13"/>
        <v>0</v>
      </c>
      <c r="H49" s="400"/>
      <c r="I49" s="401"/>
      <c r="J49" s="398"/>
      <c r="K49" s="401"/>
      <c r="L49" s="397"/>
      <c r="M49" s="213"/>
      <c r="N49" s="213" t="s">
        <v>1028</v>
      </c>
      <c r="O49" s="522"/>
      <c r="P49" s="523"/>
      <c r="Q49" s="213"/>
      <c r="R49" s="213"/>
      <c r="S49" s="213"/>
      <c r="T49" s="402"/>
      <c r="U49" s="402"/>
      <c r="V49" s="402"/>
      <c r="W49" s="402"/>
      <c r="X49" s="402"/>
      <c r="Y49" s="402"/>
    </row>
    <row r="50" spans="1:25" s="284" customFormat="1">
      <c r="A50" s="215"/>
      <c r="B50" s="220" t="s">
        <v>1030</v>
      </c>
      <c r="C50" s="217"/>
      <c r="D50" s="218"/>
      <c r="E50" s="403"/>
      <c r="F50" s="404"/>
      <c r="G50" s="405"/>
      <c r="H50" s="406"/>
      <c r="I50" s="407"/>
      <c r="J50" s="404"/>
      <c r="K50" s="407"/>
      <c r="L50" s="403"/>
      <c r="M50" s="218"/>
      <c r="N50" s="218"/>
      <c r="O50" s="520"/>
      <c r="P50" s="521"/>
      <c r="Q50" s="218"/>
      <c r="R50" s="218"/>
      <c r="S50" s="218"/>
      <c r="T50" s="408"/>
      <c r="U50" s="408"/>
      <c r="V50" s="408"/>
      <c r="W50" s="408"/>
      <c r="X50" s="408"/>
      <c r="Y50" s="408"/>
    </row>
    <row r="51" spans="1:25" s="284" customFormat="1">
      <c r="A51" s="210">
        <f>VLOOKUP(B51,Priskatalog!A:J,10,FALSE)</f>
        <v>52</v>
      </c>
      <c r="B51" s="211" t="s">
        <v>514</v>
      </c>
      <c r="C51" s="212">
        <v>1</v>
      </c>
      <c r="D51" s="213" t="s">
        <v>349</v>
      </c>
      <c r="E51" s="397">
        <v>4000</v>
      </c>
      <c r="F51" s="398"/>
      <c r="G51" s="399">
        <f>C51*E51</f>
        <v>4000</v>
      </c>
      <c r="H51" s="400"/>
      <c r="I51" s="401">
        <v>2029</v>
      </c>
      <c r="J51" s="398"/>
      <c r="K51" s="401">
        <v>2034</v>
      </c>
      <c r="L51" s="397"/>
      <c r="M51" s="213">
        <v>15</v>
      </c>
      <c r="N51" s="213" t="s">
        <v>1028</v>
      </c>
      <c r="O51" s="522"/>
      <c r="P51" s="523"/>
      <c r="Q51" s="213"/>
      <c r="R51" s="213"/>
      <c r="S51" s="213"/>
      <c r="T51" s="402"/>
      <c r="U51" s="402"/>
      <c r="V51" s="402"/>
      <c r="W51" s="402"/>
      <c r="X51" s="402"/>
      <c r="Y51" s="402"/>
    </row>
    <row r="52" spans="1:25" s="284" customFormat="1">
      <c r="A52" s="210">
        <f>VLOOKUP(B52,Priskatalog!A:J,10,FALSE)</f>
        <v>52</v>
      </c>
      <c r="B52" s="211" t="s">
        <v>511</v>
      </c>
      <c r="C52" s="212">
        <v>1</v>
      </c>
      <c r="D52" s="213" t="s">
        <v>349</v>
      </c>
      <c r="E52" s="397">
        <v>3000</v>
      </c>
      <c r="F52" s="398"/>
      <c r="G52" s="399">
        <f>C52*E52</f>
        <v>3000</v>
      </c>
      <c r="H52" s="400"/>
      <c r="I52" s="401">
        <v>2025</v>
      </c>
      <c r="J52" s="398"/>
      <c r="K52" s="401">
        <v>2030</v>
      </c>
      <c r="L52" s="397"/>
      <c r="M52" s="213">
        <v>15</v>
      </c>
      <c r="N52" s="213" t="s">
        <v>1028</v>
      </c>
      <c r="O52" s="522"/>
      <c r="P52" s="523"/>
      <c r="Q52" s="213"/>
      <c r="R52" s="213"/>
      <c r="S52" s="213"/>
      <c r="T52" s="402"/>
      <c r="U52" s="402"/>
      <c r="V52" s="402"/>
      <c r="W52" s="402"/>
      <c r="X52" s="402"/>
      <c r="Y52" s="402"/>
    </row>
    <row r="53" spans="1:25" s="47" customFormat="1">
      <c r="A53" s="210">
        <f>VLOOKUP(B53,Priskatalog!A:J,10,FALSE)</f>
        <v>63</v>
      </c>
      <c r="B53" s="211" t="s">
        <v>610</v>
      </c>
      <c r="C53" s="214">
        <v>1</v>
      </c>
      <c r="D53" s="213" t="s">
        <v>349</v>
      </c>
      <c r="E53" s="397">
        <v>1500</v>
      </c>
      <c r="F53" s="398"/>
      <c r="G53" s="399">
        <f>C53*E53</f>
        <v>1500</v>
      </c>
      <c r="H53" s="400"/>
      <c r="I53" s="401">
        <v>2030</v>
      </c>
      <c r="J53" s="398"/>
      <c r="K53" s="401">
        <v>2035</v>
      </c>
      <c r="L53" s="397"/>
      <c r="M53" s="213">
        <v>15</v>
      </c>
      <c r="N53" s="213" t="s">
        <v>1028</v>
      </c>
      <c r="O53" s="522"/>
      <c r="P53" s="523"/>
      <c r="Q53" s="213"/>
      <c r="R53" s="213"/>
      <c r="S53" s="213"/>
      <c r="T53" s="402"/>
      <c r="U53" s="402"/>
      <c r="V53" s="402"/>
      <c r="W53" s="402"/>
      <c r="X53" s="402"/>
      <c r="Y53" s="402"/>
    </row>
    <row r="54" spans="1:25" s="284" customFormat="1">
      <c r="A54" s="215"/>
      <c r="B54" s="221" t="s">
        <v>1031</v>
      </c>
      <c r="C54" s="217"/>
      <c r="D54" s="218"/>
      <c r="E54" s="403"/>
      <c r="F54" s="404"/>
      <c r="G54" s="405"/>
      <c r="H54" s="406"/>
      <c r="I54" s="407"/>
      <c r="J54" s="404"/>
      <c r="K54" s="407"/>
      <c r="L54" s="403"/>
      <c r="M54" s="218"/>
      <c r="N54" s="218"/>
      <c r="O54" s="520"/>
      <c r="P54" s="521"/>
      <c r="Q54" s="218"/>
      <c r="R54" s="218"/>
      <c r="S54" s="218"/>
      <c r="T54" s="408"/>
      <c r="U54" s="408"/>
      <c r="V54" s="408"/>
      <c r="W54" s="408"/>
      <c r="X54" s="408"/>
      <c r="Y54" s="408"/>
    </row>
    <row r="55" spans="1:25" s="284" customFormat="1">
      <c r="A55" s="210" t="e">
        <f>VLOOKUP(B55,Priskatalog!A:J,10,FALSE)</f>
        <v>#N/A</v>
      </c>
      <c r="B55" s="211"/>
      <c r="C55" s="212"/>
      <c r="D55" s="213"/>
      <c r="E55" s="397"/>
      <c r="F55" s="398"/>
      <c r="G55" s="399">
        <f>C55*E55</f>
        <v>0</v>
      </c>
      <c r="H55" s="400"/>
      <c r="I55" s="401"/>
      <c r="J55" s="398"/>
      <c r="K55" s="401"/>
      <c r="L55" s="397"/>
      <c r="M55" s="213"/>
      <c r="N55" s="213" t="s">
        <v>1028</v>
      </c>
      <c r="O55" s="522"/>
      <c r="P55" s="523"/>
      <c r="Q55" s="213"/>
      <c r="R55" s="213"/>
      <c r="S55" s="213"/>
      <c r="T55" s="402"/>
      <c r="U55" s="402"/>
      <c r="V55" s="402"/>
      <c r="W55" s="402"/>
      <c r="X55" s="402"/>
      <c r="Y55" s="402"/>
    </row>
    <row r="56" spans="1:25" s="284" customFormat="1">
      <c r="A56" s="210" t="e">
        <f>VLOOKUP(B56,Priskatalog!A:J,10,FALSE)</f>
        <v>#N/A</v>
      </c>
      <c r="B56" s="211"/>
      <c r="C56" s="212"/>
      <c r="D56" s="213"/>
      <c r="E56" s="397"/>
      <c r="F56" s="398"/>
      <c r="G56" s="399">
        <f>C56*E56</f>
        <v>0</v>
      </c>
      <c r="H56" s="400"/>
      <c r="I56" s="401"/>
      <c r="J56" s="398"/>
      <c r="K56" s="401"/>
      <c r="L56" s="397"/>
      <c r="M56" s="213"/>
      <c r="N56" s="213" t="s">
        <v>1028</v>
      </c>
      <c r="O56" s="522"/>
      <c r="P56" s="523"/>
      <c r="Q56" s="213"/>
      <c r="R56" s="213"/>
      <c r="S56" s="213"/>
      <c r="T56" s="402"/>
      <c r="U56" s="402"/>
      <c r="V56" s="402"/>
      <c r="W56" s="402"/>
      <c r="X56" s="402"/>
      <c r="Y56" s="402"/>
    </row>
    <row r="57" spans="1:25" s="284" customFormat="1">
      <c r="A57" s="210" t="e">
        <f>VLOOKUP(B57,Priskatalog!A:J,10,FALSE)</f>
        <v>#N/A</v>
      </c>
      <c r="B57" s="211"/>
      <c r="C57" s="212"/>
      <c r="D57" s="213"/>
      <c r="E57" s="397"/>
      <c r="F57" s="398"/>
      <c r="G57" s="399">
        <f>C57*E57</f>
        <v>0</v>
      </c>
      <c r="H57" s="400"/>
      <c r="I57" s="401"/>
      <c r="J57" s="398"/>
      <c r="K57" s="401"/>
      <c r="L57" s="397"/>
      <c r="M57" s="213"/>
      <c r="N57" s="213" t="s">
        <v>1028</v>
      </c>
      <c r="O57" s="522"/>
      <c r="P57" s="523"/>
      <c r="Q57" s="213"/>
      <c r="R57" s="213"/>
      <c r="S57" s="213"/>
      <c r="T57" s="402"/>
      <c r="U57" s="402"/>
      <c r="V57" s="402"/>
      <c r="W57" s="402"/>
      <c r="X57" s="402"/>
      <c r="Y57" s="402"/>
    </row>
    <row r="58" spans="1:25" s="284" customFormat="1">
      <c r="A58" s="215"/>
      <c r="B58" s="216" t="s">
        <v>1032</v>
      </c>
      <c r="C58" s="217"/>
      <c r="D58" s="218"/>
      <c r="E58" s="403"/>
      <c r="F58" s="404"/>
      <c r="G58" s="405"/>
      <c r="H58" s="406"/>
      <c r="I58" s="407"/>
      <c r="J58" s="404"/>
      <c r="K58" s="407"/>
      <c r="L58" s="403"/>
      <c r="M58" s="218"/>
      <c r="N58" s="218"/>
      <c r="O58" s="520"/>
      <c r="P58" s="521"/>
      <c r="Q58" s="218"/>
      <c r="R58" s="218"/>
      <c r="S58" s="218"/>
      <c r="T58" s="408"/>
      <c r="U58" s="408"/>
      <c r="V58" s="408"/>
      <c r="W58" s="408"/>
      <c r="X58" s="408"/>
      <c r="Y58" s="408"/>
    </row>
    <row r="59" spans="1:25" s="284" customFormat="1">
      <c r="A59" s="210" t="e">
        <f>VLOOKUP(B59,Priskatalog!A:J,10,FALSE)</f>
        <v>#N/A</v>
      </c>
      <c r="B59" s="211"/>
      <c r="C59" s="212"/>
      <c r="D59" s="213"/>
      <c r="E59" s="397"/>
      <c r="F59" s="398"/>
      <c r="G59" s="399">
        <f>C59*E59</f>
        <v>0</v>
      </c>
      <c r="H59" s="400"/>
      <c r="I59" s="401"/>
      <c r="J59" s="398"/>
      <c r="K59" s="401"/>
      <c r="L59" s="397"/>
      <c r="M59" s="213"/>
      <c r="N59" s="213" t="s">
        <v>1028</v>
      </c>
      <c r="O59" s="522"/>
      <c r="P59" s="523"/>
      <c r="Q59" s="213"/>
      <c r="R59" s="213"/>
      <c r="S59" s="213"/>
      <c r="T59" s="402"/>
      <c r="U59" s="402"/>
      <c r="V59" s="402"/>
      <c r="W59" s="402"/>
      <c r="X59" s="402"/>
      <c r="Y59" s="402"/>
    </row>
    <row r="60" spans="1:25" s="284" customFormat="1">
      <c r="A60" s="210" t="e">
        <f>VLOOKUP(B60,Priskatalog!A:J,10,FALSE)</f>
        <v>#N/A</v>
      </c>
      <c r="B60" s="211"/>
      <c r="C60" s="212"/>
      <c r="D60" s="213"/>
      <c r="E60" s="397"/>
      <c r="F60" s="398"/>
      <c r="G60" s="399">
        <f>C60*E60</f>
        <v>0</v>
      </c>
      <c r="H60" s="400"/>
      <c r="I60" s="401"/>
      <c r="J60" s="398"/>
      <c r="K60" s="401"/>
      <c r="L60" s="397"/>
      <c r="M60" s="213"/>
      <c r="N60" s="213" t="s">
        <v>1028</v>
      </c>
      <c r="O60" s="522"/>
      <c r="P60" s="523"/>
      <c r="Q60" s="213"/>
      <c r="R60" s="213"/>
      <c r="S60" s="213"/>
      <c r="T60" s="402"/>
      <c r="U60" s="402"/>
      <c r="V60" s="402"/>
      <c r="W60" s="402"/>
      <c r="X60" s="402"/>
      <c r="Y60" s="402"/>
    </row>
    <row r="61" spans="1:25" s="284" customFormat="1">
      <c r="A61" s="210" t="e">
        <f>VLOOKUP(B61,Priskatalog!A:J,10,FALSE)</f>
        <v>#N/A</v>
      </c>
      <c r="B61" s="211"/>
      <c r="C61" s="212"/>
      <c r="D61" s="213"/>
      <c r="E61" s="397"/>
      <c r="F61" s="398"/>
      <c r="G61" s="399">
        <f>C61*E61</f>
        <v>0</v>
      </c>
      <c r="H61" s="400"/>
      <c r="I61" s="401"/>
      <c r="J61" s="398"/>
      <c r="K61" s="401"/>
      <c r="L61" s="397"/>
      <c r="M61" s="213"/>
      <c r="N61" s="213" t="s">
        <v>1028</v>
      </c>
      <c r="O61" s="522"/>
      <c r="P61" s="523"/>
      <c r="Q61" s="213"/>
      <c r="R61" s="213"/>
      <c r="S61" s="213"/>
      <c r="T61" s="402"/>
      <c r="U61" s="402"/>
      <c r="V61" s="402"/>
      <c r="W61" s="402"/>
      <c r="X61" s="402"/>
      <c r="Y61" s="402"/>
    </row>
  </sheetData>
  <mergeCells count="181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O38:P38"/>
    <mergeCell ref="K38:L38"/>
    <mergeCell ref="I38:J38"/>
    <mergeCell ref="E38:F38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EAD72932-7A93-44BA-AEBD-C3F9426781D6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0E4639-FF49-4B6D-8E63-5D158D2A77D5}">
          <x14:formula1>
            <xm:f>Priskatalog!$A$2:$A$167</xm:f>
          </x14:formula1>
          <xm:sqref>A3:B3 A4:A29 B35:B41 B43:B49 B59:B61 B55:B57 B51:B53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CCF2-DE0A-4BC7-BF0F-122ABB93F020}">
  <sheetPr>
    <tabColor rgb="FFFFFF00"/>
  </sheetPr>
  <dimension ref="A1:Y122"/>
  <sheetViews>
    <sheetView showGridLines="0" workbookViewId="0">
      <selection activeCell="G6" sqref="G6"/>
    </sheetView>
  </sheetViews>
  <sheetFormatPr defaultColWidth="8.7109375" defaultRowHeight="15"/>
  <cols>
    <col min="1" max="1" width="8.85546875" style="20" bestFit="1" customWidth="1"/>
    <col min="2" max="2" width="53.5703125" style="20" bestFit="1" customWidth="1"/>
    <col min="3" max="8" width="13.42578125" style="20" bestFit="1" customWidth="1"/>
    <col min="9" max="9" width="14.42578125" style="20" bestFit="1" customWidth="1"/>
    <col min="10" max="15" width="13.42578125" style="20" bestFit="1" customWidth="1"/>
    <col min="16" max="16" width="14.42578125" style="20" bestFit="1" customWidth="1"/>
    <col min="17" max="18" width="13.42578125" style="20" bestFit="1" customWidth="1"/>
    <col min="19" max="19" width="16" style="20" bestFit="1" customWidth="1"/>
    <col min="20" max="22" width="13.42578125" style="20" bestFit="1" customWidth="1"/>
    <col min="23" max="23" width="13.42578125" style="18" bestFit="1" customWidth="1"/>
    <col min="24" max="24" width="13.42578125" style="20" bestFit="1" customWidth="1"/>
    <col min="25" max="25" width="16" style="20" bestFit="1" customWidth="1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A57</f>
        <v>47</v>
      </c>
      <c r="B3" s="148" t="str">
        <f>B57</f>
        <v>Tagflade, udskifning - tegl/beton</v>
      </c>
      <c r="C3" s="143">
        <f>IF(C$1&gt;=$I57,IF($M57=0,0,(IF(MOD(($I57-C$1),$M57)=0,$G57,0))),0)</f>
        <v>0</v>
      </c>
      <c r="D3" s="143">
        <f>IF(D$1&gt;=$I57,IF($M57=0,0,(IF(MOD(($I57-D$1),$M57)=0,$G57,0))),0)</f>
        <v>0</v>
      </c>
      <c r="E3" s="143">
        <f>IF(E$1&gt;=$I57,IF($M57=0,0,(IF(MOD(($I57-E$1),$M57)=0,$G57,0))),0)</f>
        <v>0</v>
      </c>
      <c r="F3" s="143">
        <f>IF(F$1&gt;=$I57,IF($M57=0,0,(IF(MOD(($I57-F$1),$M57)=0,$G57,0))),0)</f>
        <v>0</v>
      </c>
      <c r="G3" s="143">
        <f>IF(G$1&gt;=$I57,IF($M57=0,0,(IF(MOD(($I57-G$1),$M57)=0,$G57,0))),0)</f>
        <v>0</v>
      </c>
      <c r="H3" s="143">
        <f>IF(H$1&gt;=$I57,IF($M57=0,0,(IF(MOD(($I57-H$1),$M57)=0,$G57,0))),0)</f>
        <v>0</v>
      </c>
      <c r="I3" s="143">
        <f>IF(I$1&gt;=$I57,IF($M57=0,0,(IF(MOD(($I57-I$1),$M57)=0,$G57,0))),0)</f>
        <v>0</v>
      </c>
      <c r="J3" s="143">
        <f>IF(J$1&gt;=$I57,IF($M57=0,0,(IF(MOD(($I57-J$1),$M57)=0,$G57,0))),0)</f>
        <v>0</v>
      </c>
      <c r="K3" s="143">
        <f>IF(K$1&gt;=$I57,IF($M57=0,0,(IF(MOD(($I57-K$1),$M57)=0,$G57,0))),0)</f>
        <v>0</v>
      </c>
      <c r="L3" s="143">
        <f>IF(L$1&gt;=$I57,IF($M57=0,0,(IF(MOD(($I57-L$1),$M57)=0,$G57,0))),0)</f>
        <v>0</v>
      </c>
      <c r="M3" s="143">
        <f>IF(M$1&gt;=$I57,IF($M57=0,0,(IF(MOD(($I57-M$1),$M57)=0,$G57,0))),0)</f>
        <v>0</v>
      </c>
      <c r="N3" s="143">
        <f>IF(N$1&gt;=$I57,IF($M57=0,0,(IF(MOD(($I57-N$1),$M57)=0,$G57,0))),0)</f>
        <v>0</v>
      </c>
      <c r="O3" s="143">
        <f>IF(O$1&gt;=$I57,IF($M57=0,0,(IF(MOD(($I57-O$1),$M57)=0,$G57,0))),0)</f>
        <v>0</v>
      </c>
      <c r="P3" s="143">
        <f>IF(P$1&gt;=$I57,IF($M57=0,0,(IF(MOD(($I57-P$1),$M57)=0,$G57,0))),0)</f>
        <v>0</v>
      </c>
      <c r="Q3" s="143">
        <f>IF(Q$1&gt;=$I57,IF($M57=0,0,(IF(MOD(($I57-Q$1),$M57)=0,$G57,0))),0)</f>
        <v>0</v>
      </c>
      <c r="R3" s="143">
        <f>IF(R$1&gt;=$I57,IF($M57=0,0,(IF(MOD(($I57-R$1),$M57)=0,$G57,0))),0)</f>
        <v>0</v>
      </c>
      <c r="S3" s="143">
        <f>IF(S$1&gt;=$I57,IF($M57=0,0,(IF(MOD(($I57-S$1),$M57)=0,$G57,0))),0)</f>
        <v>1440000</v>
      </c>
      <c r="T3" s="143">
        <f>IF(T$1&gt;=$I57,IF($M57=0,0,(IF(MOD(($I57-T$1),$M57)=0,$G57,0))),0)</f>
        <v>0</v>
      </c>
      <c r="U3" s="143">
        <f>IF(U$1&gt;=$I57,IF($M57=0,0,(IF(MOD(($I57-U$1),$M57)=0,$G57,0))),0)</f>
        <v>0</v>
      </c>
      <c r="V3" s="143">
        <f>IF(V$1&gt;=$I57,IF($M57=0,0,(IF(MOD(($I57-V$1),$M57)=0,$G57,0))),0)</f>
        <v>0</v>
      </c>
      <c r="W3" s="143">
        <f>IF(W$1&gt;=$I57,IF($M57=0,0,(IF(MOD(($I57-W$1),$M57)=0,$G57,0))),0)</f>
        <v>0</v>
      </c>
      <c r="X3" s="143">
        <f>IF(X$1&gt;=$I57,IF($M57=0,0,(IF(MOD(($I57-X$1),$M57)=0,$G57,0))),0)</f>
        <v>0</v>
      </c>
      <c r="Y3" s="176">
        <f>SUM(C3:X3)</f>
        <v>1440000</v>
      </c>
    </row>
    <row r="4" spans="1:25">
      <c r="A4" s="168">
        <f t="shared" ref="A4:B7" si="0">A58</f>
        <v>37</v>
      </c>
      <c r="B4" s="148" t="str">
        <f t="shared" si="0"/>
        <v>Tagrende, udskiftning - zink</v>
      </c>
      <c r="C4" s="143">
        <f>IF(C$1&gt;=$I58,IF($M58=0,0,(IF(MOD(($I58-C$1),$M58)=0,$G58,0))),0)</f>
        <v>0</v>
      </c>
      <c r="D4" s="143">
        <f>IF(D$1&gt;=$I58,IF($M58=0,0,(IF(MOD(($I58-D$1),$M58)=0,$G58,0))),0)</f>
        <v>0</v>
      </c>
      <c r="E4" s="143">
        <f>IF(E$1&gt;=$I58,IF($M58=0,0,(IF(MOD(($I58-E$1),$M58)=0,$G58,0))),0)</f>
        <v>0</v>
      </c>
      <c r="F4" s="143">
        <f>IF(F$1&gt;=$I58,IF($M58=0,0,(IF(MOD(($I58-F$1),$M58)=0,$G58,0))),0)</f>
        <v>0</v>
      </c>
      <c r="G4" s="143">
        <f>IF(G$1&gt;=$I58,IF($M58=0,0,(IF(MOD(($I58-G$1),$M58)=0,$G58,0))),0)</f>
        <v>0</v>
      </c>
      <c r="H4" s="143">
        <f>IF(H$1&gt;=$I58,IF($M58=0,0,(IF(MOD(($I58-H$1),$M58)=0,$G58,0))),0)</f>
        <v>0</v>
      </c>
      <c r="I4" s="143">
        <f>IF(I$1&gt;=$I58,IF($M58=0,0,(IF(MOD(($I58-I$1),$M58)=0,$G58,0))),0)</f>
        <v>82600</v>
      </c>
      <c r="J4" s="143">
        <f>IF(J$1&gt;=$I58,IF($M58=0,0,(IF(MOD(($I58-J$1),$M58)=0,$G58,0))),0)</f>
        <v>0</v>
      </c>
      <c r="K4" s="143">
        <f>IF(K$1&gt;=$I58,IF($M58=0,0,(IF(MOD(($I58-K$1),$M58)=0,$G58,0))),0)</f>
        <v>0</v>
      </c>
      <c r="L4" s="143">
        <f>IF(L$1&gt;=$I58,IF($M58=0,0,(IF(MOD(($I58-L$1),$M58)=0,$G58,0))),0)</f>
        <v>0</v>
      </c>
      <c r="M4" s="143">
        <f>IF(M$1&gt;=$I58,IF($M58=0,0,(IF(MOD(($I58-M$1),$M58)=0,$G58,0))),0)</f>
        <v>0</v>
      </c>
      <c r="N4" s="143">
        <f>IF(N$1&gt;=$I58,IF($M58=0,0,(IF(MOD(($I58-N$1),$M58)=0,$G58,0))),0)</f>
        <v>0</v>
      </c>
      <c r="O4" s="143">
        <f>IF(O$1&gt;=$I58,IF($M58=0,0,(IF(MOD(($I58-O$1),$M58)=0,$G58,0))),0)</f>
        <v>0</v>
      </c>
      <c r="P4" s="143">
        <f>IF(P$1&gt;=$I58,IF($M58=0,0,(IF(MOD(($I58-P$1),$M58)=0,$G58,0))),0)</f>
        <v>0</v>
      </c>
      <c r="Q4" s="143">
        <f>IF(Q$1&gt;=$I58,IF($M58=0,0,(IF(MOD(($I58-Q$1),$M58)=0,$G58,0))),0)</f>
        <v>0</v>
      </c>
      <c r="R4" s="143">
        <f>IF(R$1&gt;=$I58,IF($M58=0,0,(IF(MOD(($I58-R$1),$M58)=0,$G58,0))),0)</f>
        <v>0</v>
      </c>
      <c r="S4" s="143">
        <f>IF(S$1&gt;=$I58,IF($M58=0,0,(IF(MOD(($I58-S$1),$M58)=0,$G58,0))),0)</f>
        <v>0</v>
      </c>
      <c r="T4" s="143">
        <f>IF(T$1&gt;=$I58,IF($M58=0,0,(IF(MOD(($I58-T$1),$M58)=0,$G58,0))),0)</f>
        <v>0</v>
      </c>
      <c r="U4" s="143">
        <f>IF(U$1&gt;=$I58,IF($M58=0,0,(IF(MOD(($I58-U$1),$M58)=0,$G58,0))),0)</f>
        <v>0</v>
      </c>
      <c r="V4" s="143">
        <f>IF(V$1&gt;=$I58,IF($M58=0,0,(IF(MOD(($I58-V$1),$M58)=0,$G58,0))),0)</f>
        <v>0</v>
      </c>
      <c r="W4" s="143">
        <f>IF(W$1&gt;=$I58,IF($M58=0,0,(IF(MOD(($I58-W$1),$M58)=0,$G58,0))),0)</f>
        <v>0</v>
      </c>
      <c r="X4" s="143">
        <f>IF(X$1&gt;=$I58,IF($M58=0,0,(IF(MOD(($I58-X$1),$M58)=0,$G58,0))),0)</f>
        <v>0</v>
      </c>
      <c r="Y4" s="176">
        <f t="shared" ref="Y4:Y51" si="1">SUM(C4:X4)</f>
        <v>82600</v>
      </c>
    </row>
    <row r="5" spans="1:25">
      <c r="A5" s="168">
        <f t="shared" si="0"/>
        <v>37</v>
      </c>
      <c r="B5" s="148" t="str">
        <f t="shared" si="0"/>
        <v>Tagnedløb, udskiftning - zink</v>
      </c>
      <c r="C5" s="143">
        <f>IF(C$1&gt;=$I59,IF($M59=0,0,(IF(MOD(($I59-C$1),$M59)=0,$G59,0))),0)</f>
        <v>0</v>
      </c>
      <c r="D5" s="143">
        <f>IF(D$1&gt;=$I59,IF($M59=0,0,(IF(MOD(($I59-D$1),$M59)=0,$G59,0))),0)</f>
        <v>0</v>
      </c>
      <c r="E5" s="143">
        <f>IF(E$1&gt;=$I59,IF($M59=0,0,(IF(MOD(($I59-E$1),$M59)=0,$G59,0))),0)</f>
        <v>0</v>
      </c>
      <c r="F5" s="143">
        <f>IF(F$1&gt;=$I59,IF($M59=0,0,(IF(MOD(($I59-F$1),$M59)=0,$G59,0))),0)</f>
        <v>0</v>
      </c>
      <c r="G5" s="143">
        <f>IF(G$1&gt;=$I59,IF($M59=0,0,(IF(MOD(($I59-G$1),$M59)=0,$G59,0))),0)</f>
        <v>0</v>
      </c>
      <c r="H5" s="143">
        <f>IF(H$1&gt;=$I59,IF($M59=0,0,(IF(MOD(($I59-H$1),$M59)=0,$G59,0))),0)</f>
        <v>0</v>
      </c>
      <c r="I5" s="143">
        <f>IF(I$1&gt;=$I59,IF($M59=0,0,(IF(MOD(($I59-I$1),$M59)=0,$G59,0))),0)</f>
        <v>7800</v>
      </c>
      <c r="J5" s="143">
        <f>IF(J$1&gt;=$I59,IF($M59=0,0,(IF(MOD(($I59-J$1),$M59)=0,$G59,0))),0)</f>
        <v>0</v>
      </c>
      <c r="K5" s="143">
        <f>IF(K$1&gt;=$I59,IF($M59=0,0,(IF(MOD(($I59-K$1),$M59)=0,$G59,0))),0)</f>
        <v>0</v>
      </c>
      <c r="L5" s="143">
        <f>IF(L$1&gt;=$I59,IF($M59=0,0,(IF(MOD(($I59-L$1),$M59)=0,$G59,0))),0)</f>
        <v>0</v>
      </c>
      <c r="M5" s="143">
        <f>IF(M$1&gt;=$I59,IF($M59=0,0,(IF(MOD(($I59-M$1),$M59)=0,$G59,0))),0)</f>
        <v>0</v>
      </c>
      <c r="N5" s="143">
        <f>IF(N$1&gt;=$I59,IF($M59=0,0,(IF(MOD(($I59-N$1),$M59)=0,$G59,0))),0)</f>
        <v>0</v>
      </c>
      <c r="O5" s="143">
        <f>IF(O$1&gt;=$I59,IF($M59=0,0,(IF(MOD(($I59-O$1),$M59)=0,$G59,0))),0)</f>
        <v>0</v>
      </c>
      <c r="P5" s="143">
        <f>IF(P$1&gt;=$I59,IF($M59=0,0,(IF(MOD(($I59-P$1),$M59)=0,$G59,0))),0)</f>
        <v>0</v>
      </c>
      <c r="Q5" s="143">
        <f>IF(Q$1&gt;=$I59,IF($M59=0,0,(IF(MOD(($I59-Q$1),$M59)=0,$G59,0))),0)</f>
        <v>0</v>
      </c>
      <c r="R5" s="143">
        <f>IF(R$1&gt;=$I59,IF($M59=0,0,(IF(MOD(($I59-R$1),$M59)=0,$G59,0))),0)</f>
        <v>0</v>
      </c>
      <c r="S5" s="143">
        <f>IF(S$1&gt;=$I59,IF($M59=0,0,(IF(MOD(($I59-S$1),$M59)=0,$G59,0))),0)</f>
        <v>0</v>
      </c>
      <c r="T5" s="143">
        <f>IF(T$1&gt;=$I59,IF($M59=0,0,(IF(MOD(($I59-T$1),$M59)=0,$G59,0))),0)</f>
        <v>0</v>
      </c>
      <c r="U5" s="143">
        <f>IF(U$1&gt;=$I59,IF($M59=0,0,(IF(MOD(($I59-U$1),$M59)=0,$G59,0))),0)</f>
        <v>0</v>
      </c>
      <c r="V5" s="143">
        <f>IF(V$1&gt;=$I59,IF($M59=0,0,(IF(MOD(($I59-V$1),$M59)=0,$G59,0))),0)</f>
        <v>0</v>
      </c>
      <c r="W5" s="143">
        <f>IF(W$1&gt;=$I59,IF($M59=0,0,(IF(MOD(($I59-W$1),$M59)=0,$G59,0))),0)</f>
        <v>0</v>
      </c>
      <c r="X5" s="143">
        <f>IF(X$1&gt;=$I59,IF($M59=0,0,(IF(MOD(($I59-X$1),$M59)=0,$G59,0))),0)</f>
        <v>0</v>
      </c>
      <c r="Y5" s="176">
        <f t="shared" si="1"/>
        <v>7800</v>
      </c>
    </row>
    <row r="6" spans="1:25">
      <c r="A6" s="168">
        <f t="shared" si="0"/>
        <v>37</v>
      </c>
      <c r="B6" s="148" t="str">
        <f t="shared" si="0"/>
        <v>Stern, udskiftning</v>
      </c>
      <c r="C6" s="143">
        <f>IF(C$1&gt;=$I60,IF($M60=0,0,(IF(MOD(($I60-C$1),$M60)=0,$G60,0))),0)</f>
        <v>0</v>
      </c>
      <c r="D6" s="143">
        <f>IF(D$1&gt;=$I60,IF($M60=0,0,(IF(MOD(($I60-D$1),$M60)=0,$G60,0))),0)</f>
        <v>0</v>
      </c>
      <c r="E6" s="143">
        <f>IF(E$1&gt;=$I60,IF($M60=0,0,(IF(MOD(($I60-E$1),$M60)=0,$G60,0))),0)</f>
        <v>0</v>
      </c>
      <c r="F6" s="143">
        <f>IF(F$1&gt;=$I60,IF($M60=0,0,(IF(MOD(($I60-F$1),$M60)=0,$G60,0))),0)</f>
        <v>0</v>
      </c>
      <c r="G6" s="143">
        <f>IF(G$1&gt;=$I60,IF($M60=0,0,(IF(MOD(($I60-G$1),$M60)=0,$G60,0))),0)</f>
        <v>49000</v>
      </c>
      <c r="H6" s="143">
        <f>IF(H$1&gt;=$I60,IF($M60=0,0,(IF(MOD(($I60-H$1),$M60)=0,$G60,0))),0)</f>
        <v>0</v>
      </c>
      <c r="I6" s="143">
        <f>IF(I$1&gt;=$I60,IF($M60=0,0,(IF(MOD(($I60-I$1),$M60)=0,$G60,0))),0)</f>
        <v>0</v>
      </c>
      <c r="J6" s="143">
        <f>IF(J$1&gt;=$I60,IF($M60=0,0,(IF(MOD(($I60-J$1),$M60)=0,$G60,0))),0)</f>
        <v>0</v>
      </c>
      <c r="K6" s="143">
        <f>IF(K$1&gt;=$I60,IF($M60=0,0,(IF(MOD(($I60-K$1),$M60)=0,$G60,0))),0)</f>
        <v>0</v>
      </c>
      <c r="L6" s="143">
        <f>IF(L$1&gt;=$I60,IF($M60=0,0,(IF(MOD(($I60-L$1),$M60)=0,$G60,0))),0)</f>
        <v>0</v>
      </c>
      <c r="M6" s="143">
        <f>IF(M$1&gt;=$I60,IF($M60=0,0,(IF(MOD(($I60-M$1),$M60)=0,$G60,0))),0)</f>
        <v>0</v>
      </c>
      <c r="N6" s="143">
        <f>IF(N$1&gt;=$I60,IF($M60=0,0,(IF(MOD(($I60-N$1),$M60)=0,$G60,0))),0)</f>
        <v>0</v>
      </c>
      <c r="O6" s="143">
        <f>IF(O$1&gt;=$I60,IF($M60=0,0,(IF(MOD(($I60-O$1),$M60)=0,$G60,0))),0)</f>
        <v>0</v>
      </c>
      <c r="P6" s="143">
        <f>IF(P$1&gt;=$I60,IF($M60=0,0,(IF(MOD(($I60-P$1),$M60)=0,$G60,0))),0)</f>
        <v>0</v>
      </c>
      <c r="Q6" s="143">
        <f>IF(Q$1&gt;=$I60,IF($M60=0,0,(IF(MOD(($I60-Q$1),$M60)=0,$G60,0))),0)</f>
        <v>0</v>
      </c>
      <c r="R6" s="143">
        <f>IF(R$1&gt;=$I60,IF($M60=0,0,(IF(MOD(($I60-R$1),$M60)=0,$G60,0))),0)</f>
        <v>0</v>
      </c>
      <c r="S6" s="143">
        <f>IF(S$1&gt;=$I60,IF($M60=0,0,(IF(MOD(($I60-S$1),$M60)=0,$G60,0))),0)</f>
        <v>0</v>
      </c>
      <c r="T6" s="143">
        <f>IF(T$1&gt;=$I60,IF($M60=0,0,(IF(MOD(($I60-T$1),$M60)=0,$G60,0))),0)</f>
        <v>0</v>
      </c>
      <c r="U6" s="143">
        <f>IF(U$1&gt;=$I60,IF($M60=0,0,(IF(MOD(($I60-U$1),$M60)=0,$G60,0))),0)</f>
        <v>0</v>
      </c>
      <c r="V6" s="143">
        <f>IF(V$1&gt;=$I60,IF($M60=0,0,(IF(MOD(($I60-V$1),$M60)=0,$G60,0))),0)</f>
        <v>0</v>
      </c>
      <c r="W6" s="143">
        <f>IF(W$1&gt;=$I60,IF($M60=0,0,(IF(MOD(($I60-W$1),$M60)=0,$G60,0))),0)</f>
        <v>0</v>
      </c>
      <c r="X6" s="143">
        <f>IF(X$1&gt;=$I60,IF($M60=0,0,(IF(MOD(($I60-X$1),$M60)=0,$G60,0))),0)</f>
        <v>0</v>
      </c>
      <c r="Y6" s="176">
        <f t="shared" si="1"/>
        <v>49000</v>
      </c>
    </row>
    <row r="7" spans="1:25">
      <c r="A7" s="168">
        <f t="shared" si="0"/>
        <v>41</v>
      </c>
      <c r="B7" s="148" t="str">
        <f t="shared" si="0"/>
        <v>Stern, malerbehandling</v>
      </c>
      <c r="C7" s="143">
        <f>IF(C$1&gt;=$I61,IF($M61=0,0,(IF(MOD(($I61-C$1),$M61)=0,$G61,0))),0)</f>
        <v>0</v>
      </c>
      <c r="D7" s="143">
        <f>IF(D$1&gt;=$I61,IF($M61=0,0,(IF(MOD(($I61-D$1),$M61)=0,$G61,0))),0)</f>
        <v>0</v>
      </c>
      <c r="E7" s="143">
        <f>IF(E$1&gt;=$I61,IF($M61=0,0,(IF(MOD(($I61-E$1),$M61)=0,$G61,0))),0)</f>
        <v>0</v>
      </c>
      <c r="F7" s="143">
        <f>IF(F$1&gt;=$I61,IF($M61=0,0,(IF(MOD(($I61-F$1),$M61)=0,$G61,0))),0)</f>
        <v>0</v>
      </c>
      <c r="G7" s="143">
        <f>IF(G$1&gt;=$I61,IF($M61=0,0,(IF(MOD(($I61-G$1),$M61)=0,$G61,0))),0)</f>
        <v>0</v>
      </c>
      <c r="H7" s="143">
        <f>IF(H$1&gt;=$I61,IF($M61=0,0,(IF(MOD(($I61-H$1),$M61)=0,$G61,0))),0)</f>
        <v>0</v>
      </c>
      <c r="I7" s="143">
        <f>IF(I$1&gt;=$I61,IF($M61=0,0,(IF(MOD(($I61-I$1),$M61)=0,$G61,0))),0)</f>
        <v>6720</v>
      </c>
      <c r="J7" s="143">
        <f>IF(J$1&gt;=$I61,IF($M61=0,0,(IF(MOD(($I61-J$1),$M61)=0,$G61,0))),0)</f>
        <v>0</v>
      </c>
      <c r="K7" s="143">
        <f>IF(K$1&gt;=$I61,IF($M61=0,0,(IF(MOD(($I61-K$1),$M61)=0,$G61,0))),0)</f>
        <v>0</v>
      </c>
      <c r="L7" s="143">
        <f>IF(L$1&gt;=$I61,IF($M61=0,0,(IF(MOD(($I61-L$1),$M61)=0,$G61,0))),0)</f>
        <v>0</v>
      </c>
      <c r="M7" s="143">
        <f>IF(M$1&gt;=$I61,IF($M61=0,0,(IF(MOD(($I61-M$1),$M61)=0,$G61,0))),0)</f>
        <v>0</v>
      </c>
      <c r="N7" s="143">
        <f>IF(N$1&gt;=$I61,IF($M61=0,0,(IF(MOD(($I61-N$1),$M61)=0,$G61,0))),0)</f>
        <v>0</v>
      </c>
      <c r="O7" s="143">
        <f>IF(O$1&gt;=$I61,IF($M61=0,0,(IF(MOD(($I61-O$1),$M61)=0,$G61,0))),0)</f>
        <v>0</v>
      </c>
      <c r="P7" s="143">
        <f>IF(P$1&gt;=$I61,IF($M61=0,0,(IF(MOD(($I61-P$1),$M61)=0,$G61,0))),0)</f>
        <v>0</v>
      </c>
      <c r="Q7" s="143">
        <f>IF(Q$1&gt;=$I61,IF($M61=0,0,(IF(MOD(($I61-Q$1),$M61)=0,$G61,0))),0)</f>
        <v>0</v>
      </c>
      <c r="R7" s="143">
        <f>IF(R$1&gt;=$I61,IF($M61=0,0,(IF(MOD(($I61-R$1),$M61)=0,$G61,0))),0)</f>
        <v>0</v>
      </c>
      <c r="S7" s="143">
        <f>IF(S$1&gt;=$I61,IF($M61=0,0,(IF(MOD(($I61-S$1),$M61)=0,$G61,0))),0)</f>
        <v>6720</v>
      </c>
      <c r="T7" s="143">
        <f>IF(T$1&gt;=$I61,IF($M61=0,0,(IF(MOD(($I61-T$1),$M61)=0,$G61,0))),0)</f>
        <v>0</v>
      </c>
      <c r="U7" s="143">
        <f>IF(U$1&gt;=$I61,IF($M61=0,0,(IF(MOD(($I61-U$1),$M61)=0,$G61,0))),0)</f>
        <v>0</v>
      </c>
      <c r="V7" s="143">
        <f>IF(V$1&gt;=$I61,IF($M61=0,0,(IF(MOD(($I61-V$1),$M61)=0,$G61,0))),0)</f>
        <v>0</v>
      </c>
      <c r="W7" s="143">
        <f>IF(W$1&gt;=$I61,IF($M61=0,0,(IF(MOD(($I61-W$1),$M61)=0,$G61,0))),0)</f>
        <v>0</v>
      </c>
      <c r="X7" s="143">
        <f>IF(X$1&gt;=$I61,IF($M61=0,0,(IF(MOD(($I61-X$1),$M61)=0,$G61,0))),0)</f>
        <v>0</v>
      </c>
      <c r="Y7" s="176">
        <f t="shared" si="1"/>
        <v>13440</v>
      </c>
    </row>
    <row r="8" spans="1:25">
      <c r="A8" s="168">
        <f t="shared" ref="A8:B8" si="2">A62</f>
        <v>41</v>
      </c>
      <c r="B8" s="148" t="str">
        <f t="shared" si="2"/>
        <v>Vindskede, malerbehandling</v>
      </c>
      <c r="C8" s="143">
        <f>IF(C$1&gt;=$I62,IF($M62=0,0,(IF(MOD(($I62-C$1),$M62)=0,$G62,0))),0)</f>
        <v>0</v>
      </c>
      <c r="D8" s="143">
        <f>IF(D$1&gt;=$I62,IF($M62=0,0,(IF(MOD(($I62-D$1),$M62)=0,$G62,0))),0)</f>
        <v>0</v>
      </c>
      <c r="E8" s="143">
        <f>IF(E$1&gt;=$I62,IF($M62=0,0,(IF(MOD(($I62-E$1),$M62)=0,$G62,0))),0)</f>
        <v>0</v>
      </c>
      <c r="F8" s="143">
        <f>IF(F$1&gt;=$I62,IF($M62=0,0,(IF(MOD(($I62-F$1),$M62)=0,$G62,0))),0)</f>
        <v>0</v>
      </c>
      <c r="G8" s="143">
        <f>IF(G$1&gt;=$I62,IF($M62=0,0,(IF(MOD(($I62-G$1),$M62)=0,$G62,0))),0)</f>
        <v>1200</v>
      </c>
      <c r="H8" s="143">
        <f>IF(H$1&gt;=$I62,IF($M62=0,0,(IF(MOD(($I62-H$1),$M62)=0,$G62,0))),0)</f>
        <v>0</v>
      </c>
      <c r="I8" s="143">
        <f>IF(I$1&gt;=$I62,IF($M62=0,0,(IF(MOD(($I62-I$1),$M62)=0,$G62,0))),0)</f>
        <v>0</v>
      </c>
      <c r="J8" s="143">
        <f>IF(J$1&gt;=$I62,IF($M62=0,0,(IF(MOD(($I62-J$1),$M62)=0,$G62,0))),0)</f>
        <v>0</v>
      </c>
      <c r="K8" s="143">
        <f>IF(K$1&gt;=$I62,IF($M62=0,0,(IF(MOD(($I62-K$1),$M62)=0,$G62,0))),0)</f>
        <v>0</v>
      </c>
      <c r="L8" s="143">
        <f>IF(L$1&gt;=$I62,IF($M62=0,0,(IF(MOD(($I62-L$1),$M62)=0,$G62,0))),0)</f>
        <v>0</v>
      </c>
      <c r="M8" s="143">
        <f>IF(M$1&gt;=$I62,IF($M62=0,0,(IF(MOD(($I62-M$1),$M62)=0,$G62,0))),0)</f>
        <v>0</v>
      </c>
      <c r="N8" s="143">
        <f>IF(N$1&gt;=$I62,IF($M62=0,0,(IF(MOD(($I62-N$1),$M62)=0,$G62,0))),0)</f>
        <v>0</v>
      </c>
      <c r="O8" s="143">
        <f>IF(O$1&gt;=$I62,IF($M62=0,0,(IF(MOD(($I62-O$1),$M62)=0,$G62,0))),0)</f>
        <v>0</v>
      </c>
      <c r="P8" s="143">
        <f>IF(P$1&gt;=$I62,IF($M62=0,0,(IF(MOD(($I62-P$1),$M62)=0,$G62,0))),0)</f>
        <v>0</v>
      </c>
      <c r="Q8" s="143">
        <f>IF(Q$1&gt;=$I62,IF($M62=0,0,(IF(MOD(($I62-Q$1),$M62)=0,$G62,0))),0)</f>
        <v>1200</v>
      </c>
      <c r="R8" s="143">
        <f>IF(R$1&gt;=$I62,IF($M62=0,0,(IF(MOD(($I62-R$1),$M62)=0,$G62,0))),0)</f>
        <v>0</v>
      </c>
      <c r="S8" s="143">
        <f>IF(S$1&gt;=$I62,IF($M62=0,0,(IF(MOD(($I62-S$1),$M62)=0,$G62,0))),0)</f>
        <v>0</v>
      </c>
      <c r="T8" s="143">
        <f>IF(T$1&gt;=$I62,IF($M62=0,0,(IF(MOD(($I62-T$1),$M62)=0,$G62,0))),0)</f>
        <v>0</v>
      </c>
      <c r="U8" s="143">
        <f>IF(U$1&gt;=$I62,IF($M62=0,0,(IF(MOD(($I62-U$1),$M62)=0,$G62,0))),0)</f>
        <v>0</v>
      </c>
      <c r="V8" s="143">
        <f>IF(V$1&gt;=$I62,IF($M62=0,0,(IF(MOD(($I62-V$1),$M62)=0,$G62,0))),0)</f>
        <v>0</v>
      </c>
      <c r="W8" s="143">
        <f>IF(W$1&gt;=$I62,IF($M62=0,0,(IF(MOD(($I62-W$1),$M62)=0,$G62,0))),0)</f>
        <v>0</v>
      </c>
      <c r="X8" s="143">
        <f>IF(X$1&gt;=$I62,IF($M62=0,0,(IF(MOD(($I62-X$1),$M62)=0,$G62,0))),0)</f>
        <v>0</v>
      </c>
      <c r="Y8" s="176">
        <f t="shared" ref="Y8:Y14" si="3">SUM(C8:X8)</f>
        <v>2400</v>
      </c>
    </row>
    <row r="9" spans="1:25">
      <c r="A9" s="168">
        <f t="shared" ref="A9:B9" si="4">A63</f>
        <v>37</v>
      </c>
      <c r="B9" s="148" t="str">
        <f t="shared" si="4"/>
        <v>Vindskede, udskiftning</v>
      </c>
      <c r="C9" s="143">
        <f>IF(C$1&gt;=$I63,IF($M63=0,0,(IF(MOD(($I63-C$1),$M63)=0,$G63,0))),0)</f>
        <v>0</v>
      </c>
      <c r="D9" s="143">
        <f>IF(D$1&gt;=$I63,IF($M63=0,0,(IF(MOD(($I63-D$1),$M63)=0,$G63,0))),0)</f>
        <v>8750</v>
      </c>
      <c r="E9" s="143">
        <f>IF(E$1&gt;=$I63,IF($M63=0,0,(IF(MOD(($I63-E$1),$M63)=0,$G63,0))),0)</f>
        <v>0</v>
      </c>
      <c r="F9" s="143">
        <f>IF(F$1&gt;=$I63,IF($M63=0,0,(IF(MOD(($I63-F$1),$M63)=0,$G63,0))),0)</f>
        <v>0</v>
      </c>
      <c r="G9" s="143">
        <f>IF(G$1&gt;=$I63,IF($M63=0,0,(IF(MOD(($I63-G$1),$M63)=0,$G63,0))),0)</f>
        <v>0</v>
      </c>
      <c r="H9" s="143">
        <f>IF(H$1&gt;=$I63,IF($M63=0,0,(IF(MOD(($I63-H$1),$M63)=0,$G63,0))),0)</f>
        <v>0</v>
      </c>
      <c r="I9" s="143">
        <f>IF(I$1&gt;=$I63,IF($M63=0,0,(IF(MOD(($I63-I$1),$M63)=0,$G63,0))),0)</f>
        <v>0</v>
      </c>
      <c r="J9" s="143">
        <f>IF(J$1&gt;=$I63,IF($M63=0,0,(IF(MOD(($I63-J$1),$M63)=0,$G63,0))),0)</f>
        <v>0</v>
      </c>
      <c r="K9" s="143">
        <f>IF(K$1&gt;=$I63,IF($M63=0,0,(IF(MOD(($I63-K$1),$M63)=0,$G63,0))),0)</f>
        <v>0</v>
      </c>
      <c r="L9" s="143">
        <f>IF(L$1&gt;=$I63,IF($M63=0,0,(IF(MOD(($I63-L$1),$M63)=0,$G63,0))),0)</f>
        <v>0</v>
      </c>
      <c r="M9" s="143">
        <f>IF(M$1&gt;=$I63,IF($M63=0,0,(IF(MOD(($I63-M$1),$M63)=0,$G63,0))),0)</f>
        <v>0</v>
      </c>
      <c r="N9" s="143">
        <f>IF(N$1&gt;=$I63,IF($M63=0,0,(IF(MOD(($I63-N$1),$M63)=0,$G63,0))),0)</f>
        <v>0</v>
      </c>
      <c r="O9" s="143">
        <f>IF(O$1&gt;=$I63,IF($M63=0,0,(IF(MOD(($I63-O$1),$M63)=0,$G63,0))),0)</f>
        <v>0</v>
      </c>
      <c r="P9" s="143">
        <f>IF(P$1&gt;=$I63,IF($M63=0,0,(IF(MOD(($I63-P$1),$M63)=0,$G63,0))),0)</f>
        <v>0</v>
      </c>
      <c r="Q9" s="143">
        <f>IF(Q$1&gt;=$I63,IF($M63=0,0,(IF(MOD(($I63-Q$1),$M63)=0,$G63,0))),0)</f>
        <v>0</v>
      </c>
      <c r="R9" s="143">
        <f>IF(R$1&gt;=$I63,IF($M63=0,0,(IF(MOD(($I63-R$1),$M63)=0,$G63,0))),0)</f>
        <v>0</v>
      </c>
      <c r="S9" s="143">
        <f>IF(S$1&gt;=$I63,IF($M63=0,0,(IF(MOD(($I63-S$1),$M63)=0,$G63,0))),0)</f>
        <v>0</v>
      </c>
      <c r="T9" s="143">
        <f>IF(T$1&gt;=$I63,IF($M63=0,0,(IF(MOD(($I63-T$1),$M63)=0,$G63,0))),0)</f>
        <v>0</v>
      </c>
      <c r="U9" s="143">
        <f>IF(U$1&gt;=$I63,IF($M63=0,0,(IF(MOD(($I63-U$1),$M63)=0,$G63,0))),0)</f>
        <v>0</v>
      </c>
      <c r="V9" s="143">
        <f>IF(V$1&gt;=$I63,IF($M63=0,0,(IF(MOD(($I63-V$1),$M63)=0,$G63,0))),0)</f>
        <v>0</v>
      </c>
      <c r="W9" s="143">
        <f>IF(W$1&gt;=$I63,IF($M63=0,0,(IF(MOD(($I63-W$1),$M63)=0,$G63,0))),0)</f>
        <v>0</v>
      </c>
      <c r="X9" s="143">
        <f>IF(X$1&gt;=$I63,IF($M63=0,0,(IF(MOD(($I63-X$1),$M63)=0,$G63,0))),0)</f>
        <v>8750</v>
      </c>
      <c r="Y9" s="176">
        <f t="shared" si="3"/>
        <v>17500</v>
      </c>
    </row>
    <row r="10" spans="1:25">
      <c r="A10" s="168">
        <f t="shared" ref="A10:B10" si="5">A64</f>
        <v>21</v>
      </c>
      <c r="B10" s="148" t="str">
        <f t="shared" si="5"/>
        <v>Facader, eftergang af murværk og fuger</v>
      </c>
      <c r="C10" s="143">
        <f>IF(C$1&gt;=$I64,IF($M64=0,0,(IF(MOD(($I64-C$1),$M64)=0,$G64,0))),0)</f>
        <v>0</v>
      </c>
      <c r="D10" s="143">
        <f>IF(D$1&gt;=$I64,IF($M64=0,0,(IF(MOD(($I64-D$1),$M64)=0,$G64,0))),0)</f>
        <v>14000</v>
      </c>
      <c r="E10" s="143">
        <f>IF(E$1&gt;=$I64,IF($M64=0,0,(IF(MOD(($I64-E$1),$M64)=0,$G64,0))),0)</f>
        <v>0</v>
      </c>
      <c r="F10" s="143">
        <f>IF(F$1&gt;=$I64,IF($M64=0,0,(IF(MOD(($I64-F$1),$M64)=0,$G64,0))),0)</f>
        <v>14000</v>
      </c>
      <c r="G10" s="143">
        <f>IF(G$1&gt;=$I64,IF($M64=0,0,(IF(MOD(($I64-G$1),$M64)=0,$G64,0))),0)</f>
        <v>0</v>
      </c>
      <c r="H10" s="143">
        <f>IF(H$1&gt;=$I64,IF($M64=0,0,(IF(MOD(($I64-H$1),$M64)=0,$G64,0))),0)</f>
        <v>14000</v>
      </c>
      <c r="I10" s="143">
        <f>IF(I$1&gt;=$I64,IF($M64=0,0,(IF(MOD(($I64-I$1),$M64)=0,$G64,0))),0)</f>
        <v>0</v>
      </c>
      <c r="J10" s="143">
        <f>IF(J$1&gt;=$I64,IF($M64=0,0,(IF(MOD(($I64-J$1),$M64)=0,$G64,0))),0)</f>
        <v>14000</v>
      </c>
      <c r="K10" s="143">
        <f>IF(K$1&gt;=$I64,IF($M64=0,0,(IF(MOD(($I64-K$1),$M64)=0,$G64,0))),0)</f>
        <v>0</v>
      </c>
      <c r="L10" s="143">
        <f>IF(L$1&gt;=$I64,IF($M64=0,0,(IF(MOD(($I64-L$1),$M64)=0,$G64,0))),0)</f>
        <v>14000</v>
      </c>
      <c r="M10" s="143">
        <f>IF(M$1&gt;=$I64,IF($M64=0,0,(IF(MOD(($I64-M$1),$M64)=0,$G64,0))),0)</f>
        <v>0</v>
      </c>
      <c r="N10" s="143">
        <f>IF(N$1&gt;=$I64,IF($M64=0,0,(IF(MOD(($I64-N$1),$M64)=0,$G64,0))),0)</f>
        <v>14000</v>
      </c>
      <c r="O10" s="143">
        <f>IF(O$1&gt;=$I64,IF($M64=0,0,(IF(MOD(($I64-O$1),$M64)=0,$G64,0))),0)</f>
        <v>0</v>
      </c>
      <c r="P10" s="143">
        <f>IF(P$1&gt;=$I64,IF($M64=0,0,(IF(MOD(($I64-P$1),$M64)=0,$G64,0))),0)</f>
        <v>14000</v>
      </c>
      <c r="Q10" s="143">
        <f>IF(Q$1&gt;=$I64,IF($M64=0,0,(IF(MOD(($I64-Q$1),$M64)=0,$G64,0))),0)</f>
        <v>0</v>
      </c>
      <c r="R10" s="143">
        <f>IF(R$1&gt;=$I64,IF($M64=0,0,(IF(MOD(($I64-R$1),$M64)=0,$G64,0))),0)</f>
        <v>14000</v>
      </c>
      <c r="S10" s="143">
        <f>IF(S$1&gt;=$I64,IF($M64=0,0,(IF(MOD(($I64-S$1),$M64)=0,$G64,0))),0)</f>
        <v>0</v>
      </c>
      <c r="T10" s="143">
        <f>IF(T$1&gt;=$I64,IF($M64=0,0,(IF(MOD(($I64-T$1),$M64)=0,$G64,0))),0)</f>
        <v>14000</v>
      </c>
      <c r="U10" s="143">
        <f>IF(U$1&gt;=$I64,IF($M64=0,0,(IF(MOD(($I64-U$1),$M64)=0,$G64,0))),0)</f>
        <v>0</v>
      </c>
      <c r="V10" s="143">
        <f>IF(V$1&gt;=$I64,IF($M64=0,0,(IF(MOD(($I64-V$1),$M64)=0,$G64,0))),0)</f>
        <v>14000</v>
      </c>
      <c r="W10" s="143">
        <f>IF(W$1&gt;=$I64,IF($M64=0,0,(IF(MOD(($I64-W$1),$M64)=0,$G64,0))),0)</f>
        <v>0</v>
      </c>
      <c r="X10" s="143">
        <f>IF(X$1&gt;=$I64,IF($M64=0,0,(IF(MOD(($I64-X$1),$M64)=0,$G64,0))),0)</f>
        <v>14000</v>
      </c>
      <c r="Y10" s="176">
        <f t="shared" si="3"/>
        <v>154000</v>
      </c>
    </row>
    <row r="11" spans="1:25">
      <c r="A11" s="168">
        <f t="shared" ref="A11:B11" si="6">A65</f>
        <v>31</v>
      </c>
      <c r="B11" s="148" t="str">
        <f t="shared" si="6"/>
        <v>Vinduer, udskiftning - gående</v>
      </c>
      <c r="C11" s="143">
        <f>IF(C$1&gt;=$I65,IF($M65=0,0,(IF(MOD(($I65-C$1),$M65)=0,$G65,0))),0)</f>
        <v>0</v>
      </c>
      <c r="D11" s="143">
        <f>IF(D$1&gt;=$I65,IF($M65=0,0,(IF(MOD(($I65-D$1),$M65)=0,$G65,0))),0)</f>
        <v>0</v>
      </c>
      <c r="E11" s="143">
        <f>IF(E$1&gt;=$I65,IF($M65=0,0,(IF(MOD(($I65-E$1),$M65)=0,$G65,0))),0)</f>
        <v>0</v>
      </c>
      <c r="F11" s="143">
        <f>IF(F$1&gt;=$I65,IF($M65=0,0,(IF(MOD(($I65-F$1),$M65)=0,$G65,0))),0)</f>
        <v>0</v>
      </c>
      <c r="G11" s="143">
        <f>IF(G$1&gt;=$I65,IF($M65=0,0,(IF(MOD(($I65-G$1),$M65)=0,$G65,0))),0)</f>
        <v>0</v>
      </c>
      <c r="H11" s="143">
        <f>IF(H$1&gt;=$I65,IF($M65=0,0,(IF(MOD(($I65-H$1),$M65)=0,$G65,0))),0)</f>
        <v>0</v>
      </c>
      <c r="I11" s="143">
        <f>IF(I$1&gt;=$I65,IF($M65=0,0,(IF(MOD(($I65-I$1),$M65)=0,$G65,0))),0)</f>
        <v>0</v>
      </c>
      <c r="J11" s="143">
        <f>IF(J$1&gt;=$I65,IF($M65=0,0,(IF(MOD(($I65-J$1),$M65)=0,$G65,0))),0)</f>
        <v>0</v>
      </c>
      <c r="K11" s="143">
        <f>IF(K$1&gt;=$I65,IF($M65=0,0,(IF(MOD(($I65-K$1),$M65)=0,$G65,0))),0)</f>
        <v>0</v>
      </c>
      <c r="L11" s="143">
        <f>IF(L$1&gt;=$I65,IF($M65=0,0,(IF(MOD(($I65-L$1),$M65)=0,$G65,0))),0)</f>
        <v>0</v>
      </c>
      <c r="M11" s="143">
        <f>IF(M$1&gt;=$I65,IF($M65=0,0,(IF(MOD(($I65-M$1),$M65)=0,$G65,0))),0)</f>
        <v>0</v>
      </c>
      <c r="N11" s="143">
        <f>IF(N$1&gt;=$I65,IF($M65=0,0,(IF(MOD(($I65-N$1),$M65)=0,$G65,0))),0)</f>
        <v>0</v>
      </c>
      <c r="O11" s="143">
        <f>IF(O$1&gt;=$I65,IF($M65=0,0,(IF(MOD(($I65-O$1),$M65)=0,$G65,0))),0)</f>
        <v>0</v>
      </c>
      <c r="P11" s="143">
        <f>IF(P$1&gt;=$I65,IF($M65=0,0,(IF(MOD(($I65-P$1),$M65)=0,$G65,0))),0)</f>
        <v>135000</v>
      </c>
      <c r="Q11" s="143">
        <f>IF(Q$1&gt;=$I65,IF($M65=0,0,(IF(MOD(($I65-Q$1),$M65)=0,$G65,0))),0)</f>
        <v>0</v>
      </c>
      <c r="R11" s="143">
        <f>IF(R$1&gt;=$I65,IF($M65=0,0,(IF(MOD(($I65-R$1),$M65)=0,$G65,0))),0)</f>
        <v>0</v>
      </c>
      <c r="S11" s="143">
        <f>IF(S$1&gt;=$I65,IF($M65=0,0,(IF(MOD(($I65-S$1),$M65)=0,$G65,0))),0)</f>
        <v>0</v>
      </c>
      <c r="T11" s="143">
        <f>IF(T$1&gt;=$I65,IF($M65=0,0,(IF(MOD(($I65-T$1),$M65)=0,$G65,0))),0)</f>
        <v>0</v>
      </c>
      <c r="U11" s="143">
        <f>IF(U$1&gt;=$I65,IF($M65=0,0,(IF(MOD(($I65-U$1),$M65)=0,$G65,0))),0)</f>
        <v>0</v>
      </c>
      <c r="V11" s="143">
        <f>IF(V$1&gt;=$I65,IF($M65=0,0,(IF(MOD(($I65-V$1),$M65)=0,$G65,0))),0)</f>
        <v>0</v>
      </c>
      <c r="W11" s="143">
        <f>IF(W$1&gt;=$I65,IF($M65=0,0,(IF(MOD(($I65-W$1),$M65)=0,$G65,0))),0)</f>
        <v>0</v>
      </c>
      <c r="X11" s="143">
        <f>IF(X$1&gt;=$I65,IF($M65=0,0,(IF(MOD(($I65-X$1),$M65)=0,$G65,0))),0)</f>
        <v>0</v>
      </c>
      <c r="Y11" s="176">
        <f t="shared" si="3"/>
        <v>135000</v>
      </c>
    </row>
    <row r="12" spans="1:25">
      <c r="A12" s="168">
        <f t="shared" ref="A12:B12" si="7">A66</f>
        <v>31</v>
      </c>
      <c r="B12" s="148" t="str">
        <f t="shared" si="7"/>
        <v>Døre, udskiftning</v>
      </c>
      <c r="C12" s="143">
        <f>IF(C$1&gt;=$I66,IF($M66=0,0,(IF(MOD(($I66-C$1),$M66)=0,$G66,0))),0)</f>
        <v>0</v>
      </c>
      <c r="D12" s="143">
        <f>IF(D$1&gt;=$I66,IF($M66=0,0,(IF(MOD(($I66-D$1),$M66)=0,$G66,0))),0)</f>
        <v>0</v>
      </c>
      <c r="E12" s="143">
        <f>IF(E$1&gt;=$I66,IF($M66=0,0,(IF(MOD(($I66-E$1),$M66)=0,$G66,0))),0)</f>
        <v>0</v>
      </c>
      <c r="F12" s="143">
        <f>IF(F$1&gt;=$I66,IF($M66=0,0,(IF(MOD(($I66-F$1),$M66)=0,$G66,0))),0)</f>
        <v>0</v>
      </c>
      <c r="G12" s="143">
        <f>IF(G$1&gt;=$I66,IF($M66=0,0,(IF(MOD(($I66-G$1),$M66)=0,$G66,0))),0)</f>
        <v>0</v>
      </c>
      <c r="H12" s="143">
        <f>IF(H$1&gt;=$I66,IF($M66=0,0,(IF(MOD(($I66-H$1),$M66)=0,$G66,0))),0)</f>
        <v>0</v>
      </c>
      <c r="I12" s="143">
        <f>IF(I$1&gt;=$I66,IF($M66=0,0,(IF(MOD(($I66-I$1),$M66)=0,$G66,0))),0)</f>
        <v>0</v>
      </c>
      <c r="J12" s="143">
        <f>IF(J$1&gt;=$I66,IF($M66=0,0,(IF(MOD(($I66-J$1),$M66)=0,$G66,0))),0)</f>
        <v>0</v>
      </c>
      <c r="K12" s="143">
        <f>IF(K$1&gt;=$I66,IF($M66=0,0,(IF(MOD(($I66-K$1),$M66)=0,$G66,0))),0)</f>
        <v>84000</v>
      </c>
      <c r="L12" s="143">
        <f>IF(L$1&gt;=$I66,IF($M66=0,0,(IF(MOD(($I66-L$1),$M66)=0,$G66,0))),0)</f>
        <v>0</v>
      </c>
      <c r="M12" s="143">
        <f>IF(M$1&gt;=$I66,IF($M66=0,0,(IF(MOD(($I66-M$1),$M66)=0,$G66,0))),0)</f>
        <v>0</v>
      </c>
      <c r="N12" s="143">
        <f>IF(N$1&gt;=$I66,IF($M66=0,0,(IF(MOD(($I66-N$1),$M66)=0,$G66,0))),0)</f>
        <v>0</v>
      </c>
      <c r="O12" s="143">
        <f>IF(O$1&gt;=$I66,IF($M66=0,0,(IF(MOD(($I66-O$1),$M66)=0,$G66,0))),0)</f>
        <v>0</v>
      </c>
      <c r="P12" s="143">
        <f>IF(P$1&gt;=$I66,IF($M66=0,0,(IF(MOD(($I66-P$1),$M66)=0,$G66,0))),0)</f>
        <v>0</v>
      </c>
      <c r="Q12" s="143">
        <f>IF(Q$1&gt;=$I66,IF($M66=0,0,(IF(MOD(($I66-Q$1),$M66)=0,$G66,0))),0)</f>
        <v>0</v>
      </c>
      <c r="R12" s="143">
        <f>IF(R$1&gt;=$I66,IF($M66=0,0,(IF(MOD(($I66-R$1),$M66)=0,$G66,0))),0)</f>
        <v>0</v>
      </c>
      <c r="S12" s="143">
        <f>IF(S$1&gt;=$I66,IF($M66=0,0,(IF(MOD(($I66-S$1),$M66)=0,$G66,0))),0)</f>
        <v>0</v>
      </c>
      <c r="T12" s="143">
        <f>IF(T$1&gt;=$I66,IF($M66=0,0,(IF(MOD(($I66-T$1),$M66)=0,$G66,0))),0)</f>
        <v>0</v>
      </c>
      <c r="U12" s="143">
        <f>IF(U$1&gt;=$I66,IF($M66=0,0,(IF(MOD(($I66-U$1),$M66)=0,$G66,0))),0)</f>
        <v>0</v>
      </c>
      <c r="V12" s="143">
        <f>IF(V$1&gt;=$I66,IF($M66=0,0,(IF(MOD(($I66-V$1),$M66)=0,$G66,0))),0)</f>
        <v>0</v>
      </c>
      <c r="W12" s="143">
        <f>IF(W$1&gt;=$I66,IF($M66=0,0,(IF(MOD(($I66-W$1),$M66)=0,$G66,0))),0)</f>
        <v>0</v>
      </c>
      <c r="X12" s="143">
        <f>IF(X$1&gt;=$I66,IF($M66=0,0,(IF(MOD(($I66-X$1),$M66)=0,$G66,0))),0)</f>
        <v>0</v>
      </c>
      <c r="Y12" s="176">
        <f t="shared" si="3"/>
        <v>84000</v>
      </c>
    </row>
    <row r="13" spans="1:25">
      <c r="A13" s="168">
        <f t="shared" ref="A13:B13" si="8">A67</f>
        <v>41</v>
      </c>
      <c r="B13" s="148" t="str">
        <f t="shared" si="8"/>
        <v>Vinduer, malerbehandling</v>
      </c>
      <c r="C13" s="143">
        <f>IF(C$1&gt;=$I67,IF($M67=0,0,(IF(MOD(($I67-C$1),$M67)=0,$G67,0))),0)</f>
        <v>0</v>
      </c>
      <c r="D13" s="143">
        <f>IF(D$1&gt;=$I67,IF($M67=0,0,(IF(MOD(($I67-D$1),$M67)=0,$G67,0))),0)</f>
        <v>0</v>
      </c>
      <c r="E13" s="143">
        <f>IF(E$1&gt;=$I67,IF($M67=0,0,(IF(MOD(($I67-E$1),$M67)=0,$G67,0))),0)</f>
        <v>0</v>
      </c>
      <c r="F13" s="143">
        <f>IF(F$1&gt;=$I67,IF($M67=0,0,(IF(MOD(($I67-F$1),$M67)=0,$G67,0))),0)</f>
        <v>8750</v>
      </c>
      <c r="G13" s="143">
        <f>IF(G$1&gt;=$I67,IF($M67=0,0,(IF(MOD(($I67-G$1),$M67)=0,$G67,0))),0)</f>
        <v>0</v>
      </c>
      <c r="H13" s="143">
        <f>IF(H$1&gt;=$I67,IF($M67=0,0,(IF(MOD(($I67-H$1),$M67)=0,$G67,0))),0)</f>
        <v>0</v>
      </c>
      <c r="I13" s="143">
        <f>IF(I$1&gt;=$I67,IF($M67=0,0,(IF(MOD(($I67-I$1),$M67)=0,$G67,0))),0)</f>
        <v>0</v>
      </c>
      <c r="J13" s="143">
        <f>IF(J$1&gt;=$I67,IF($M67=0,0,(IF(MOD(($I67-J$1),$M67)=0,$G67,0))),0)</f>
        <v>0</v>
      </c>
      <c r="K13" s="143">
        <f>IF(K$1&gt;=$I67,IF($M67=0,0,(IF(MOD(($I67-K$1),$M67)=0,$G67,0))),0)</f>
        <v>0</v>
      </c>
      <c r="L13" s="143">
        <f>IF(L$1&gt;=$I67,IF($M67=0,0,(IF(MOD(($I67-L$1),$M67)=0,$G67,0))),0)</f>
        <v>0</v>
      </c>
      <c r="M13" s="143">
        <f>IF(M$1&gt;=$I67,IF($M67=0,0,(IF(MOD(($I67-M$1),$M67)=0,$G67,0))),0)</f>
        <v>0</v>
      </c>
      <c r="N13" s="143">
        <f>IF(N$1&gt;=$I67,IF($M67=0,0,(IF(MOD(($I67-N$1),$M67)=0,$G67,0))),0)</f>
        <v>0</v>
      </c>
      <c r="O13" s="143">
        <f>IF(O$1&gt;=$I67,IF($M67=0,0,(IF(MOD(($I67-O$1),$M67)=0,$G67,0))),0)</f>
        <v>0</v>
      </c>
      <c r="P13" s="143">
        <f>IF(P$1&gt;=$I67,IF($M67=0,0,(IF(MOD(($I67-P$1),$M67)=0,$G67,0))),0)</f>
        <v>8750</v>
      </c>
      <c r="Q13" s="143">
        <f>IF(Q$1&gt;=$I67,IF($M67=0,0,(IF(MOD(($I67-Q$1),$M67)=0,$G67,0))),0)</f>
        <v>0</v>
      </c>
      <c r="R13" s="143">
        <f>IF(R$1&gt;=$I67,IF($M67=0,0,(IF(MOD(($I67-R$1),$M67)=0,$G67,0))),0)</f>
        <v>0</v>
      </c>
      <c r="S13" s="143">
        <f>IF(S$1&gt;=$I67,IF($M67=0,0,(IF(MOD(($I67-S$1),$M67)=0,$G67,0))),0)</f>
        <v>0</v>
      </c>
      <c r="T13" s="143">
        <f>IF(T$1&gt;=$I67,IF($M67=0,0,(IF(MOD(($I67-T$1),$M67)=0,$G67,0))),0)</f>
        <v>0</v>
      </c>
      <c r="U13" s="143">
        <f>IF(U$1&gt;=$I67,IF($M67=0,0,(IF(MOD(($I67-U$1),$M67)=0,$G67,0))),0)</f>
        <v>0</v>
      </c>
      <c r="V13" s="143">
        <f>IF(V$1&gt;=$I67,IF($M67=0,0,(IF(MOD(($I67-V$1),$M67)=0,$G67,0))),0)</f>
        <v>0</v>
      </c>
      <c r="W13" s="143">
        <f>IF(W$1&gt;=$I67,IF($M67=0,0,(IF(MOD(($I67-W$1),$M67)=0,$G67,0))),0)</f>
        <v>0</v>
      </c>
      <c r="X13" s="143">
        <f>IF(X$1&gt;=$I67,IF($M67=0,0,(IF(MOD(($I67-X$1),$M67)=0,$G67,0))),0)</f>
        <v>0</v>
      </c>
      <c r="Y13" s="176">
        <f t="shared" si="3"/>
        <v>17500</v>
      </c>
    </row>
    <row r="14" spans="1:25">
      <c r="A14" s="168" t="e">
        <f t="shared" ref="A14:B15" si="9">A68</f>
        <v>#N/A</v>
      </c>
      <c r="B14" s="148">
        <f t="shared" si="9"/>
        <v>0</v>
      </c>
      <c r="C14" s="143">
        <f>IF(C$1&gt;=$I68,IF($M68=0,0,(IF(MOD(($I68-C$1),$M68)=0,$G68,0))),0)</f>
        <v>0</v>
      </c>
      <c r="D14" s="143">
        <f>IF(D$1&gt;=$I68,IF($M68=0,0,(IF(MOD(($I68-D$1),$M68)=0,$G68,0))),0)</f>
        <v>0</v>
      </c>
      <c r="E14" s="143">
        <f>IF(E$1&gt;=$I68,IF($M68=0,0,(IF(MOD(($I68-E$1),$M68)=0,$G68,0))),0)</f>
        <v>0</v>
      </c>
      <c r="F14" s="143">
        <f>IF(F$1&gt;=$I68,IF($M68=0,0,(IF(MOD(($I68-F$1),$M68)=0,$G68,0))),0)</f>
        <v>0</v>
      </c>
      <c r="G14" s="143">
        <f>IF(G$1&gt;=$I68,IF($M68=0,0,(IF(MOD(($I68-G$1),$M68)=0,$G68,0))),0)</f>
        <v>0</v>
      </c>
      <c r="H14" s="143">
        <f>IF(H$1&gt;=$I68,IF($M68=0,0,(IF(MOD(($I68-H$1),$M68)=0,$G68,0))),0)</f>
        <v>0</v>
      </c>
      <c r="I14" s="143">
        <f>IF(I$1&gt;=$I68,IF($M68=0,0,(IF(MOD(($I68-I$1),$M68)=0,$G68,0))),0)</f>
        <v>0</v>
      </c>
      <c r="J14" s="143">
        <f>IF(J$1&gt;=$I68,IF($M68=0,0,(IF(MOD(($I68-J$1),$M68)=0,$G68,0))),0)</f>
        <v>0</v>
      </c>
      <c r="K14" s="143">
        <f>IF(K$1&gt;=$I68,IF($M68=0,0,(IF(MOD(($I68-K$1),$M68)=0,$G68,0))),0)</f>
        <v>0</v>
      </c>
      <c r="L14" s="143">
        <f>IF(L$1&gt;=$I68,IF($M68=0,0,(IF(MOD(($I68-L$1),$M68)=0,$G68,0))),0)</f>
        <v>0</v>
      </c>
      <c r="M14" s="143">
        <f>IF(M$1&gt;=$I68,IF($M68=0,0,(IF(MOD(($I68-M$1),$M68)=0,$G68,0))),0)</f>
        <v>0</v>
      </c>
      <c r="N14" s="143">
        <f>IF(N$1&gt;=$I68,IF($M68=0,0,(IF(MOD(($I68-N$1),$M68)=0,$G68,0))),0)</f>
        <v>0</v>
      </c>
      <c r="O14" s="143">
        <f>IF(O$1&gt;=$I68,IF($M68=0,0,(IF(MOD(($I68-O$1),$M68)=0,$G68,0))),0)</f>
        <v>0</v>
      </c>
      <c r="P14" s="143">
        <f>IF(P$1&gt;=$I68,IF($M68=0,0,(IF(MOD(($I68-P$1),$M68)=0,$G68,0))),0)</f>
        <v>0</v>
      </c>
      <c r="Q14" s="143">
        <f>IF(Q$1&gt;=$I68,IF($M68=0,0,(IF(MOD(($I68-Q$1),$M68)=0,$G68,0))),0)</f>
        <v>0</v>
      </c>
      <c r="R14" s="143">
        <f>IF(R$1&gt;=$I68,IF($M68=0,0,(IF(MOD(($I68-R$1),$M68)=0,$G68,0))),0)</f>
        <v>0</v>
      </c>
      <c r="S14" s="143">
        <f>IF(S$1&gt;=$I68,IF($M68=0,0,(IF(MOD(($I68-S$1),$M68)=0,$G68,0))),0)</f>
        <v>0</v>
      </c>
      <c r="T14" s="143">
        <f>IF(T$1&gt;=$I68,IF($M68=0,0,(IF(MOD(($I68-T$1),$M68)=0,$G68,0))),0)</f>
        <v>0</v>
      </c>
      <c r="U14" s="143">
        <f>IF(U$1&gt;=$I68,IF($M68=0,0,(IF(MOD(($I68-U$1),$M68)=0,$G68,0))),0)</f>
        <v>0</v>
      </c>
      <c r="V14" s="143">
        <f>IF(V$1&gt;=$I68,IF($M68=0,0,(IF(MOD(($I68-V$1),$M68)=0,$G68,0))),0)</f>
        <v>0</v>
      </c>
      <c r="W14" s="143">
        <f>IF(W$1&gt;=$I68,IF($M68=0,0,(IF(MOD(($I68-W$1),$M68)=0,$G68,0))),0)</f>
        <v>0</v>
      </c>
      <c r="X14" s="143">
        <f>IF(X$1&gt;=$I68,IF($M68=0,0,(IF(MOD(($I68-X$1),$M68)=0,$G68,0))),0)</f>
        <v>0</v>
      </c>
      <c r="Y14" s="176">
        <f t="shared" si="3"/>
        <v>0</v>
      </c>
    </row>
    <row r="15" spans="1:25">
      <c r="A15" s="168" t="e">
        <f t="shared" si="9"/>
        <v>#N/A</v>
      </c>
      <c r="B15" s="148">
        <f t="shared" si="9"/>
        <v>0</v>
      </c>
      <c r="C15" s="143">
        <f>IF(C$1&gt;=$I69,IF($M69=0,0,(IF(MOD(($I69-C$1),$M69)=0,$G69,0))),0)</f>
        <v>0</v>
      </c>
      <c r="D15" s="143">
        <f>IF(D$1&gt;=$I69,IF($M69=0,0,(IF(MOD(($I69-D$1),$M69)=0,$G69,0))),0)</f>
        <v>0</v>
      </c>
      <c r="E15" s="143">
        <f>IF(E$1&gt;=$I69,IF($M69=0,0,(IF(MOD(($I69-E$1),$M69)=0,$G69,0))),0)</f>
        <v>0</v>
      </c>
      <c r="F15" s="143">
        <f>IF(F$1&gt;=$I69,IF($M69=0,0,(IF(MOD(($I69-F$1),$M69)=0,$G69,0))),0)</f>
        <v>0</v>
      </c>
      <c r="G15" s="143">
        <f>IF(G$1&gt;=$I69,IF($M69=0,0,(IF(MOD(($I69-G$1),$M69)=0,$G69,0))),0)</f>
        <v>0</v>
      </c>
      <c r="H15" s="143">
        <f>IF(H$1&gt;=$I69,IF($M69=0,0,(IF(MOD(($I69-H$1),$M69)=0,$G69,0))),0)</f>
        <v>0</v>
      </c>
      <c r="I15" s="143">
        <f>IF(I$1&gt;=$I69,IF($M69=0,0,(IF(MOD(($I69-I$1),$M69)=0,$G69,0))),0)</f>
        <v>0</v>
      </c>
      <c r="J15" s="143">
        <f>IF(J$1&gt;=$I69,IF($M69=0,0,(IF(MOD(($I69-J$1),$M69)=0,$G69,0))),0)</f>
        <v>0</v>
      </c>
      <c r="K15" s="143">
        <f>IF(K$1&gt;=$I69,IF($M69=0,0,(IF(MOD(($I69-K$1),$M69)=0,$G69,0))),0)</f>
        <v>0</v>
      </c>
      <c r="L15" s="143">
        <f>IF(L$1&gt;=$I69,IF($M69=0,0,(IF(MOD(($I69-L$1),$M69)=0,$G69,0))),0)</f>
        <v>0</v>
      </c>
      <c r="M15" s="143">
        <f>IF(M$1&gt;=$I69,IF($M69=0,0,(IF(MOD(($I69-M$1),$M69)=0,$G69,0))),0)</f>
        <v>0</v>
      </c>
      <c r="N15" s="143">
        <f>IF(N$1&gt;=$I69,IF($M69=0,0,(IF(MOD(($I69-N$1),$M69)=0,$G69,0))),0)</f>
        <v>0</v>
      </c>
      <c r="O15" s="143">
        <f>IF(O$1&gt;=$I69,IF($M69=0,0,(IF(MOD(($I69-O$1),$M69)=0,$G69,0))),0)</f>
        <v>0</v>
      </c>
      <c r="P15" s="143">
        <f>IF(P$1&gt;=$I69,IF($M69=0,0,(IF(MOD(($I69-P$1),$M69)=0,$G69,0))),0)</f>
        <v>0</v>
      </c>
      <c r="Q15" s="143">
        <f>IF(Q$1&gt;=$I69,IF($M69=0,0,(IF(MOD(($I69-Q$1),$M69)=0,$G69,0))),0)</f>
        <v>0</v>
      </c>
      <c r="R15" s="143">
        <f>IF(R$1&gt;=$I69,IF($M69=0,0,(IF(MOD(($I69-R$1),$M69)=0,$G69,0))),0)</f>
        <v>0</v>
      </c>
      <c r="S15" s="143">
        <f>IF(S$1&gt;=$I69,IF($M69=0,0,(IF(MOD(($I69-S$1),$M69)=0,$G69,0))),0)</f>
        <v>0</v>
      </c>
      <c r="T15" s="143">
        <f>IF(T$1&gt;=$I69,IF($M69=0,0,(IF(MOD(($I69-T$1),$M69)=0,$G69,0))),0)</f>
        <v>0</v>
      </c>
      <c r="U15" s="143">
        <f>IF(U$1&gt;=$I69,IF($M69=0,0,(IF(MOD(($I69-U$1),$M69)=0,$G69,0))),0)</f>
        <v>0</v>
      </c>
      <c r="V15" s="143">
        <f>IF(V$1&gt;=$I69,IF($M69=0,0,(IF(MOD(($I69-V$1),$M69)=0,$G69,0))),0)</f>
        <v>0</v>
      </c>
      <c r="W15" s="143">
        <f>IF(W$1&gt;=$I69,IF($M69=0,0,(IF(MOD(($I69-W$1),$M69)=0,$G69,0))),0)</f>
        <v>0</v>
      </c>
      <c r="X15" s="143">
        <f>IF(X$1&gt;=$I69,IF($M69=0,0,(IF(MOD(($I69-X$1),$M69)=0,$G69,0))),0)</f>
        <v>0</v>
      </c>
      <c r="Y15" s="176">
        <f t="shared" ref="Y15" si="10">SUM(C15:X15)</f>
        <v>0</v>
      </c>
    </row>
    <row r="16" spans="1:25">
      <c r="A16" s="168" t="e">
        <f>A70</f>
        <v>#N/A</v>
      </c>
      <c r="B16" s="148">
        <f>B70</f>
        <v>0</v>
      </c>
      <c r="C16" s="143">
        <f t="shared" ref="C16:X16" si="11">IF(C$1&gt;=$I70,IF($M70=0,0,(IF(MOD(($I70-C$1),$M70)=0,$G70,0))),0)</f>
        <v>0</v>
      </c>
      <c r="D16" s="143">
        <f t="shared" si="11"/>
        <v>0</v>
      </c>
      <c r="E16" s="143">
        <f t="shared" si="11"/>
        <v>0</v>
      </c>
      <c r="F16" s="143">
        <f t="shared" si="11"/>
        <v>0</v>
      </c>
      <c r="G16" s="143">
        <f t="shared" si="11"/>
        <v>0</v>
      </c>
      <c r="H16" s="143">
        <f t="shared" si="11"/>
        <v>0</v>
      </c>
      <c r="I16" s="143">
        <f t="shared" si="11"/>
        <v>0</v>
      </c>
      <c r="J16" s="143">
        <f t="shared" si="11"/>
        <v>0</v>
      </c>
      <c r="K16" s="143">
        <f t="shared" si="11"/>
        <v>0</v>
      </c>
      <c r="L16" s="143">
        <f t="shared" si="11"/>
        <v>0</v>
      </c>
      <c r="M16" s="143">
        <f t="shared" si="11"/>
        <v>0</v>
      </c>
      <c r="N16" s="143">
        <f t="shared" si="11"/>
        <v>0</v>
      </c>
      <c r="O16" s="143">
        <f t="shared" si="11"/>
        <v>0</v>
      </c>
      <c r="P16" s="143">
        <f t="shared" si="11"/>
        <v>0</v>
      </c>
      <c r="Q16" s="143">
        <f t="shared" si="11"/>
        <v>0</v>
      </c>
      <c r="R16" s="143">
        <f t="shared" si="11"/>
        <v>0</v>
      </c>
      <c r="S16" s="143">
        <f t="shared" si="11"/>
        <v>0</v>
      </c>
      <c r="T16" s="143">
        <f t="shared" si="11"/>
        <v>0</v>
      </c>
      <c r="U16" s="143">
        <f t="shared" si="11"/>
        <v>0</v>
      </c>
      <c r="V16" s="143">
        <f t="shared" si="11"/>
        <v>0</v>
      </c>
      <c r="W16" s="143">
        <f t="shared" si="11"/>
        <v>0</v>
      </c>
      <c r="X16" s="143">
        <f t="shared" si="11"/>
        <v>0</v>
      </c>
      <c r="Y16" s="176">
        <f t="shared" ref="Y16:Y17" si="12">SUM(C16:X16)</f>
        <v>0</v>
      </c>
    </row>
    <row r="17" spans="1:25">
      <c r="A17" s="168" t="e">
        <f>A71</f>
        <v>#N/A</v>
      </c>
      <c r="B17" s="148">
        <f>B71</f>
        <v>0</v>
      </c>
      <c r="C17" s="143">
        <f t="shared" ref="C17:X17" si="13">IF(C$1&gt;=$I71,IF($M71=0,0,(IF(MOD(($I71-C$1),$M71)=0,$G71,0))),0)</f>
        <v>0</v>
      </c>
      <c r="D17" s="143">
        <f t="shared" si="13"/>
        <v>0</v>
      </c>
      <c r="E17" s="143">
        <f t="shared" si="13"/>
        <v>0</v>
      </c>
      <c r="F17" s="143">
        <f t="shared" si="13"/>
        <v>0</v>
      </c>
      <c r="G17" s="143">
        <f t="shared" si="13"/>
        <v>0</v>
      </c>
      <c r="H17" s="143">
        <f t="shared" si="13"/>
        <v>0</v>
      </c>
      <c r="I17" s="143">
        <f t="shared" si="13"/>
        <v>0</v>
      </c>
      <c r="J17" s="143">
        <f t="shared" si="13"/>
        <v>0</v>
      </c>
      <c r="K17" s="143">
        <f t="shared" si="13"/>
        <v>0</v>
      </c>
      <c r="L17" s="143">
        <f t="shared" si="13"/>
        <v>0</v>
      </c>
      <c r="M17" s="143">
        <f t="shared" si="13"/>
        <v>0</v>
      </c>
      <c r="N17" s="143">
        <f t="shared" si="13"/>
        <v>0</v>
      </c>
      <c r="O17" s="143">
        <f t="shared" si="13"/>
        <v>0</v>
      </c>
      <c r="P17" s="143">
        <f t="shared" si="13"/>
        <v>0</v>
      </c>
      <c r="Q17" s="143">
        <f t="shared" si="13"/>
        <v>0</v>
      </c>
      <c r="R17" s="143">
        <f t="shared" si="13"/>
        <v>0</v>
      </c>
      <c r="S17" s="143">
        <f t="shared" si="13"/>
        <v>0</v>
      </c>
      <c r="T17" s="143">
        <f t="shared" si="13"/>
        <v>0</v>
      </c>
      <c r="U17" s="143">
        <f t="shared" si="13"/>
        <v>0</v>
      </c>
      <c r="V17" s="143">
        <f t="shared" si="13"/>
        <v>0</v>
      </c>
      <c r="W17" s="143">
        <f t="shared" si="13"/>
        <v>0</v>
      </c>
      <c r="X17" s="143">
        <f t="shared" si="13"/>
        <v>0</v>
      </c>
      <c r="Y17" s="176">
        <f t="shared" si="12"/>
        <v>0</v>
      </c>
    </row>
    <row r="18" spans="1:25">
      <c r="A18" s="169"/>
      <c r="B18" s="149" t="str">
        <f t="shared" ref="B18:B32" si="14">B72</f>
        <v>Indv. Vedligehold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>
        <f t="shared" ref="A19:A25" si="15">A73</f>
        <v>43</v>
      </c>
      <c r="B19" s="148" t="str">
        <f t="shared" si="14"/>
        <v>Gulve, udskiftning - rullende aktivitet</v>
      </c>
      <c r="C19" s="143">
        <f>IF(C$1&gt;=$I73,IF($M73=0,0,(IF(MOD(($I73-C$1),$M73)=0,$G73,0))),0)</f>
        <v>0</v>
      </c>
      <c r="D19" s="143">
        <f t="shared" ref="D19:X19" si="16">IF(D$1&gt;=$I73,IF($M73=0,0,(IF(MOD(($I73-D$1),$M73)=0,$G73,0))),0)</f>
        <v>0</v>
      </c>
      <c r="E19" s="143">
        <f t="shared" si="16"/>
        <v>0</v>
      </c>
      <c r="F19" s="143">
        <f t="shared" si="16"/>
        <v>11500</v>
      </c>
      <c r="G19" s="143">
        <f t="shared" si="16"/>
        <v>11500</v>
      </c>
      <c r="H19" s="143">
        <f t="shared" si="16"/>
        <v>11500</v>
      </c>
      <c r="I19" s="143">
        <f t="shared" si="16"/>
        <v>11500</v>
      </c>
      <c r="J19" s="143">
        <f t="shared" si="16"/>
        <v>11500</v>
      </c>
      <c r="K19" s="143">
        <f t="shared" si="16"/>
        <v>11500</v>
      </c>
      <c r="L19" s="143">
        <f t="shared" si="16"/>
        <v>11500</v>
      </c>
      <c r="M19" s="143">
        <f t="shared" si="16"/>
        <v>11500</v>
      </c>
      <c r="N19" s="143">
        <f t="shared" si="16"/>
        <v>11500</v>
      </c>
      <c r="O19" s="143">
        <f t="shared" si="16"/>
        <v>11500</v>
      </c>
      <c r="P19" s="143">
        <f t="shared" si="16"/>
        <v>11500</v>
      </c>
      <c r="Q19" s="143">
        <f t="shared" si="16"/>
        <v>11500</v>
      </c>
      <c r="R19" s="143">
        <f t="shared" si="16"/>
        <v>11500</v>
      </c>
      <c r="S19" s="143">
        <f t="shared" si="16"/>
        <v>11500</v>
      </c>
      <c r="T19" s="143">
        <f t="shared" si="16"/>
        <v>11500</v>
      </c>
      <c r="U19" s="143">
        <f t="shared" si="16"/>
        <v>11500</v>
      </c>
      <c r="V19" s="143">
        <f t="shared" si="16"/>
        <v>11500</v>
      </c>
      <c r="W19" s="143">
        <f t="shared" si="16"/>
        <v>11500</v>
      </c>
      <c r="X19" s="143">
        <f t="shared" si="16"/>
        <v>11500</v>
      </c>
      <c r="Y19" s="176">
        <f t="shared" si="1"/>
        <v>218500</v>
      </c>
    </row>
    <row r="20" spans="1:25">
      <c r="A20" s="168">
        <f t="shared" si="15"/>
        <v>42</v>
      </c>
      <c r="B20" s="148" t="str">
        <f t="shared" si="14"/>
        <v>Indvendigt malerarbejde, rullende aktivitet</v>
      </c>
      <c r="C20" s="143">
        <f t="shared" ref="C20:X20" si="17">IF(C$1&gt;=$I74,IF($M74=0,0,(IF(MOD(($I74-C$1),$M74)=0,$G74,0))),0)</f>
        <v>0</v>
      </c>
      <c r="D20" s="143">
        <f t="shared" si="17"/>
        <v>12500</v>
      </c>
      <c r="E20" s="143">
        <f t="shared" si="17"/>
        <v>12500</v>
      </c>
      <c r="F20" s="143">
        <f t="shared" si="17"/>
        <v>12500</v>
      </c>
      <c r="G20" s="143">
        <f t="shared" si="17"/>
        <v>12500</v>
      </c>
      <c r="H20" s="143">
        <f t="shared" si="17"/>
        <v>12500</v>
      </c>
      <c r="I20" s="143">
        <f t="shared" si="17"/>
        <v>12500</v>
      </c>
      <c r="J20" s="143">
        <f t="shared" si="17"/>
        <v>12500</v>
      </c>
      <c r="K20" s="143">
        <f t="shared" si="17"/>
        <v>12500</v>
      </c>
      <c r="L20" s="143">
        <f t="shared" si="17"/>
        <v>12500</v>
      </c>
      <c r="M20" s="143">
        <f t="shared" si="17"/>
        <v>12500</v>
      </c>
      <c r="N20" s="143">
        <f t="shared" si="17"/>
        <v>12500</v>
      </c>
      <c r="O20" s="143">
        <f t="shared" si="17"/>
        <v>12500</v>
      </c>
      <c r="P20" s="143">
        <f t="shared" si="17"/>
        <v>12500</v>
      </c>
      <c r="Q20" s="143">
        <f t="shared" si="17"/>
        <v>12500</v>
      </c>
      <c r="R20" s="143">
        <f t="shared" si="17"/>
        <v>12500</v>
      </c>
      <c r="S20" s="143">
        <f t="shared" si="17"/>
        <v>12500</v>
      </c>
      <c r="T20" s="143">
        <f t="shared" si="17"/>
        <v>12500</v>
      </c>
      <c r="U20" s="143">
        <f t="shared" si="17"/>
        <v>12500</v>
      </c>
      <c r="V20" s="143">
        <f t="shared" si="17"/>
        <v>12500</v>
      </c>
      <c r="W20" s="143">
        <f t="shared" si="17"/>
        <v>12500</v>
      </c>
      <c r="X20" s="143">
        <f t="shared" si="17"/>
        <v>12500</v>
      </c>
      <c r="Y20" s="176">
        <f t="shared" si="1"/>
        <v>262500</v>
      </c>
    </row>
    <row r="21" spans="1:25">
      <c r="A21" s="168">
        <f t="shared" si="15"/>
        <v>32</v>
      </c>
      <c r="B21" s="148" t="str">
        <f t="shared" si="14"/>
        <v>Døre, udskiftning - Indvendige</v>
      </c>
      <c r="C21" s="143">
        <f t="shared" ref="C21:X21" si="18">IF(C$1&gt;=$I75,IF($M75=0,0,(IF(MOD(($I75-C$1),$M75)=0,$G75,0))),0)</f>
        <v>0</v>
      </c>
      <c r="D21" s="143">
        <f t="shared" si="18"/>
        <v>0</v>
      </c>
      <c r="E21" s="143">
        <f t="shared" si="18"/>
        <v>0</v>
      </c>
      <c r="F21" s="143">
        <f t="shared" si="18"/>
        <v>0</v>
      </c>
      <c r="G21" s="143">
        <f t="shared" si="18"/>
        <v>0</v>
      </c>
      <c r="H21" s="143">
        <f t="shared" si="18"/>
        <v>0</v>
      </c>
      <c r="I21" s="143">
        <f t="shared" si="18"/>
        <v>0</v>
      </c>
      <c r="J21" s="143">
        <f t="shared" si="18"/>
        <v>0</v>
      </c>
      <c r="K21" s="143">
        <f t="shared" si="18"/>
        <v>75000</v>
      </c>
      <c r="L21" s="143">
        <f t="shared" si="18"/>
        <v>0</v>
      </c>
      <c r="M21" s="143">
        <f t="shared" si="18"/>
        <v>0</v>
      </c>
      <c r="N21" s="143">
        <f t="shared" si="18"/>
        <v>0</v>
      </c>
      <c r="O21" s="143">
        <f t="shared" si="18"/>
        <v>0</v>
      </c>
      <c r="P21" s="143">
        <f t="shared" si="18"/>
        <v>0</v>
      </c>
      <c r="Q21" s="143">
        <f t="shared" si="18"/>
        <v>0</v>
      </c>
      <c r="R21" s="143">
        <f t="shared" si="18"/>
        <v>0</v>
      </c>
      <c r="S21" s="143">
        <f t="shared" si="18"/>
        <v>0</v>
      </c>
      <c r="T21" s="143">
        <f t="shared" si="18"/>
        <v>0</v>
      </c>
      <c r="U21" s="143">
        <f t="shared" si="18"/>
        <v>0</v>
      </c>
      <c r="V21" s="143">
        <f t="shared" si="18"/>
        <v>0</v>
      </c>
      <c r="W21" s="143">
        <f t="shared" si="18"/>
        <v>0</v>
      </c>
      <c r="X21" s="143">
        <f t="shared" si="18"/>
        <v>0</v>
      </c>
      <c r="Y21" s="176">
        <f t="shared" si="1"/>
        <v>75000</v>
      </c>
    </row>
    <row r="22" spans="1:25">
      <c r="A22" s="168">
        <f t="shared" si="15"/>
        <v>42</v>
      </c>
      <c r="B22" s="148" t="str">
        <f t="shared" si="14"/>
        <v>Vægge, udskiftning - Fliser</v>
      </c>
      <c r="C22" s="143">
        <f t="shared" ref="C22:X22" si="19">IF(C$1&gt;=$I76,IF($M76=0,0,(IF(MOD(($I76-C$1),$M76)=0,$G76,0))),0)</f>
        <v>0</v>
      </c>
      <c r="D22" s="143">
        <f t="shared" si="19"/>
        <v>0</v>
      </c>
      <c r="E22" s="143">
        <f t="shared" si="19"/>
        <v>0</v>
      </c>
      <c r="F22" s="143">
        <f t="shared" si="19"/>
        <v>0</v>
      </c>
      <c r="G22" s="143">
        <f t="shared" si="19"/>
        <v>0</v>
      </c>
      <c r="H22" s="143">
        <f t="shared" si="19"/>
        <v>0</v>
      </c>
      <c r="I22" s="143">
        <f t="shared" si="19"/>
        <v>0</v>
      </c>
      <c r="J22" s="143">
        <f t="shared" si="19"/>
        <v>0</v>
      </c>
      <c r="K22" s="143">
        <f t="shared" si="19"/>
        <v>0</v>
      </c>
      <c r="L22" s="143">
        <f t="shared" si="19"/>
        <v>48000</v>
      </c>
      <c r="M22" s="143">
        <f t="shared" si="19"/>
        <v>0</v>
      </c>
      <c r="N22" s="143">
        <f t="shared" si="19"/>
        <v>0</v>
      </c>
      <c r="O22" s="143">
        <f t="shared" si="19"/>
        <v>0</v>
      </c>
      <c r="P22" s="143">
        <f t="shared" si="19"/>
        <v>0</v>
      </c>
      <c r="Q22" s="143">
        <f t="shared" si="19"/>
        <v>0</v>
      </c>
      <c r="R22" s="143">
        <f t="shared" si="19"/>
        <v>0</v>
      </c>
      <c r="S22" s="143">
        <f t="shared" si="19"/>
        <v>0</v>
      </c>
      <c r="T22" s="143">
        <f t="shared" si="19"/>
        <v>0</v>
      </c>
      <c r="U22" s="143">
        <f t="shared" si="19"/>
        <v>0</v>
      </c>
      <c r="V22" s="143">
        <f t="shared" si="19"/>
        <v>0</v>
      </c>
      <c r="W22" s="143">
        <f t="shared" si="19"/>
        <v>0</v>
      </c>
      <c r="X22" s="143">
        <f t="shared" si="19"/>
        <v>0</v>
      </c>
      <c r="Y22" s="176">
        <f t="shared" si="1"/>
        <v>48000</v>
      </c>
    </row>
    <row r="23" spans="1:25">
      <c r="A23" s="168" t="e">
        <f t="shared" si="15"/>
        <v>#N/A</v>
      </c>
      <c r="B23" s="148">
        <f t="shared" si="14"/>
        <v>0</v>
      </c>
      <c r="C23" s="143">
        <f t="shared" ref="C23:X23" si="20">IF(C$1&gt;=$I77,IF($M77=0,0,(IF(MOD(($I77-C$1),$M77)=0,$G77,0))),0)</f>
        <v>0</v>
      </c>
      <c r="D23" s="143">
        <f t="shared" si="20"/>
        <v>0</v>
      </c>
      <c r="E23" s="143">
        <f t="shared" si="20"/>
        <v>0</v>
      </c>
      <c r="F23" s="143">
        <f t="shared" si="20"/>
        <v>0</v>
      </c>
      <c r="G23" s="143">
        <f t="shared" si="20"/>
        <v>0</v>
      </c>
      <c r="H23" s="143">
        <f t="shared" si="20"/>
        <v>0</v>
      </c>
      <c r="I23" s="143">
        <f t="shared" si="20"/>
        <v>0</v>
      </c>
      <c r="J23" s="143">
        <f t="shared" si="20"/>
        <v>0</v>
      </c>
      <c r="K23" s="143">
        <f t="shared" si="20"/>
        <v>0</v>
      </c>
      <c r="L23" s="143">
        <f t="shared" si="20"/>
        <v>0</v>
      </c>
      <c r="M23" s="143">
        <f t="shared" si="20"/>
        <v>0</v>
      </c>
      <c r="N23" s="143">
        <f t="shared" si="20"/>
        <v>0</v>
      </c>
      <c r="O23" s="143">
        <f t="shared" si="20"/>
        <v>0</v>
      </c>
      <c r="P23" s="143">
        <f t="shared" si="20"/>
        <v>0</v>
      </c>
      <c r="Q23" s="143">
        <f t="shared" si="20"/>
        <v>0</v>
      </c>
      <c r="R23" s="143">
        <f t="shared" si="20"/>
        <v>0</v>
      </c>
      <c r="S23" s="143">
        <f t="shared" si="20"/>
        <v>0</v>
      </c>
      <c r="T23" s="143">
        <f t="shared" si="20"/>
        <v>0</v>
      </c>
      <c r="U23" s="143">
        <f t="shared" si="20"/>
        <v>0</v>
      </c>
      <c r="V23" s="143">
        <f t="shared" si="20"/>
        <v>0</v>
      </c>
      <c r="W23" s="143">
        <f t="shared" si="20"/>
        <v>0</v>
      </c>
      <c r="X23" s="143">
        <f t="shared" si="20"/>
        <v>0</v>
      </c>
      <c r="Y23" s="176">
        <f t="shared" si="1"/>
        <v>0</v>
      </c>
    </row>
    <row r="24" spans="1:25">
      <c r="A24" s="168" t="e">
        <f t="shared" si="15"/>
        <v>#N/A</v>
      </c>
      <c r="B24" s="148">
        <f t="shared" si="14"/>
        <v>0</v>
      </c>
      <c r="C24" s="143">
        <f t="shared" ref="C24:X24" si="21">IF(C$1&gt;=$I78,IF($M78=0,0,(IF(MOD(($I78-C$1),$M78)=0,$G78,0))),0)</f>
        <v>0</v>
      </c>
      <c r="D24" s="143">
        <f t="shared" si="21"/>
        <v>0</v>
      </c>
      <c r="E24" s="143">
        <f t="shared" si="21"/>
        <v>0</v>
      </c>
      <c r="F24" s="143">
        <f t="shared" si="21"/>
        <v>0</v>
      </c>
      <c r="G24" s="143">
        <f t="shared" si="21"/>
        <v>0</v>
      </c>
      <c r="H24" s="143">
        <f t="shared" si="21"/>
        <v>0</v>
      </c>
      <c r="I24" s="143">
        <f t="shared" si="21"/>
        <v>0</v>
      </c>
      <c r="J24" s="143">
        <f t="shared" si="21"/>
        <v>0</v>
      </c>
      <c r="K24" s="143">
        <f t="shared" si="21"/>
        <v>0</v>
      </c>
      <c r="L24" s="143">
        <f t="shared" si="21"/>
        <v>0</v>
      </c>
      <c r="M24" s="143">
        <f t="shared" si="21"/>
        <v>0</v>
      </c>
      <c r="N24" s="143">
        <f t="shared" si="21"/>
        <v>0</v>
      </c>
      <c r="O24" s="143">
        <f t="shared" si="21"/>
        <v>0</v>
      </c>
      <c r="P24" s="143">
        <f t="shared" si="21"/>
        <v>0</v>
      </c>
      <c r="Q24" s="143">
        <f t="shared" si="21"/>
        <v>0</v>
      </c>
      <c r="R24" s="143">
        <f t="shared" si="21"/>
        <v>0</v>
      </c>
      <c r="S24" s="143">
        <f t="shared" si="21"/>
        <v>0</v>
      </c>
      <c r="T24" s="143">
        <f t="shared" si="21"/>
        <v>0</v>
      </c>
      <c r="U24" s="143">
        <f t="shared" si="21"/>
        <v>0</v>
      </c>
      <c r="V24" s="143">
        <f t="shared" si="21"/>
        <v>0</v>
      </c>
      <c r="W24" s="143">
        <f t="shared" si="21"/>
        <v>0</v>
      </c>
      <c r="X24" s="143">
        <f t="shared" si="21"/>
        <v>0</v>
      </c>
      <c r="Y24" s="176">
        <f t="shared" si="1"/>
        <v>0</v>
      </c>
    </row>
    <row r="25" spans="1:25">
      <c r="A25" s="168" t="e">
        <f t="shared" si="15"/>
        <v>#N/A</v>
      </c>
      <c r="B25" s="148">
        <f t="shared" si="14"/>
        <v>0</v>
      </c>
      <c r="C25" s="143">
        <f t="shared" ref="C25:X25" si="22">IF(C$1&gt;=$I79,IF($M79=0,0,(IF(MOD(($I79-C$1),$M79)=0,$G79,0))),0)</f>
        <v>0</v>
      </c>
      <c r="D25" s="143">
        <f t="shared" si="22"/>
        <v>0</v>
      </c>
      <c r="E25" s="143">
        <f t="shared" si="22"/>
        <v>0</v>
      </c>
      <c r="F25" s="143">
        <f t="shared" si="22"/>
        <v>0</v>
      </c>
      <c r="G25" s="143">
        <f t="shared" si="22"/>
        <v>0</v>
      </c>
      <c r="H25" s="143">
        <f t="shared" si="22"/>
        <v>0</v>
      </c>
      <c r="I25" s="143">
        <f t="shared" si="22"/>
        <v>0</v>
      </c>
      <c r="J25" s="143">
        <f t="shared" si="22"/>
        <v>0</v>
      </c>
      <c r="K25" s="143">
        <f t="shared" si="22"/>
        <v>0</v>
      </c>
      <c r="L25" s="143">
        <f t="shared" si="22"/>
        <v>0</v>
      </c>
      <c r="M25" s="143">
        <f t="shared" si="22"/>
        <v>0</v>
      </c>
      <c r="N25" s="143">
        <f t="shared" si="22"/>
        <v>0</v>
      </c>
      <c r="O25" s="143">
        <f t="shared" si="22"/>
        <v>0</v>
      </c>
      <c r="P25" s="143">
        <f t="shared" si="22"/>
        <v>0</v>
      </c>
      <c r="Q25" s="143">
        <f t="shared" si="22"/>
        <v>0</v>
      </c>
      <c r="R25" s="143">
        <f t="shared" si="22"/>
        <v>0</v>
      </c>
      <c r="S25" s="143">
        <f t="shared" si="22"/>
        <v>0</v>
      </c>
      <c r="T25" s="143">
        <f t="shared" si="22"/>
        <v>0</v>
      </c>
      <c r="U25" s="143">
        <f t="shared" si="22"/>
        <v>0</v>
      </c>
      <c r="V25" s="143">
        <f t="shared" si="22"/>
        <v>0</v>
      </c>
      <c r="W25" s="143">
        <f t="shared" si="22"/>
        <v>0</v>
      </c>
      <c r="X25" s="143">
        <f t="shared" si="22"/>
        <v>0</v>
      </c>
      <c r="Y25" s="176">
        <f t="shared" si="1"/>
        <v>0</v>
      </c>
    </row>
    <row r="26" spans="1:25">
      <c r="A26" s="169"/>
      <c r="B26" s="149" t="str">
        <f t="shared" si="14"/>
        <v>Tekniske Installationer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>
        <f>A81</f>
        <v>57</v>
      </c>
      <c r="B27" s="148" t="str">
        <f t="shared" si="14"/>
        <v xml:space="preserve">Ventilation, service </v>
      </c>
      <c r="C27" s="143">
        <f>IF(C$1&gt;=$I81,IF($M81=0,0,(IF(MOD(($I81-C$1),$M81)=0,$G81,0))),0)</f>
        <v>7500</v>
      </c>
      <c r="D27" s="143">
        <f t="shared" ref="D27:X27" si="23">IF(D$1&gt;=$I81,IF($M81=0,0,(IF(MOD(($I81-D$1),$M81)=0,$G81,0))),0)</f>
        <v>7500</v>
      </c>
      <c r="E27" s="143">
        <f t="shared" si="23"/>
        <v>7500</v>
      </c>
      <c r="F27" s="143">
        <f t="shared" si="23"/>
        <v>7500</v>
      </c>
      <c r="G27" s="143">
        <f t="shared" si="23"/>
        <v>7500</v>
      </c>
      <c r="H27" s="143">
        <f t="shared" si="23"/>
        <v>7500</v>
      </c>
      <c r="I27" s="143">
        <f t="shared" si="23"/>
        <v>7500</v>
      </c>
      <c r="J27" s="143">
        <f t="shared" si="23"/>
        <v>7500</v>
      </c>
      <c r="K27" s="143">
        <f t="shared" si="23"/>
        <v>7500</v>
      </c>
      <c r="L27" s="143">
        <f t="shared" si="23"/>
        <v>7500</v>
      </c>
      <c r="M27" s="143">
        <f t="shared" si="23"/>
        <v>7500</v>
      </c>
      <c r="N27" s="143">
        <f t="shared" si="23"/>
        <v>7500</v>
      </c>
      <c r="O27" s="143">
        <f t="shared" si="23"/>
        <v>7500</v>
      </c>
      <c r="P27" s="143">
        <f t="shared" si="23"/>
        <v>7500</v>
      </c>
      <c r="Q27" s="143">
        <f t="shared" si="23"/>
        <v>7500</v>
      </c>
      <c r="R27" s="143">
        <f t="shared" si="23"/>
        <v>7500</v>
      </c>
      <c r="S27" s="143">
        <f t="shared" si="23"/>
        <v>7500</v>
      </c>
      <c r="T27" s="143">
        <f t="shared" si="23"/>
        <v>7500</v>
      </c>
      <c r="U27" s="143">
        <f t="shared" si="23"/>
        <v>7500</v>
      </c>
      <c r="V27" s="143">
        <f t="shared" si="23"/>
        <v>7500</v>
      </c>
      <c r="W27" s="143">
        <f t="shared" si="23"/>
        <v>7500</v>
      </c>
      <c r="X27" s="143">
        <f t="shared" si="23"/>
        <v>7500</v>
      </c>
      <c r="Y27" s="176">
        <f t="shared" si="1"/>
        <v>165000</v>
      </c>
    </row>
    <row r="28" spans="1:25">
      <c r="A28" s="168">
        <f t="shared" ref="A28:A32" si="24">A82</f>
        <v>57</v>
      </c>
      <c r="B28" s="148" t="str">
        <f t="shared" si="14"/>
        <v>Ventilation, udskiftning - ventilationsanlæg</v>
      </c>
      <c r="C28" s="143">
        <f t="shared" ref="C28:X28" si="25">IF(C$1&gt;=$I82,IF($M82=0,0,(IF(MOD(($I82-C$1),$M82)=0,$G82,0))),0)</f>
        <v>0</v>
      </c>
      <c r="D28" s="143">
        <f t="shared" si="25"/>
        <v>0</v>
      </c>
      <c r="E28" s="143">
        <f t="shared" si="25"/>
        <v>0</v>
      </c>
      <c r="F28" s="143">
        <f t="shared" si="25"/>
        <v>0</v>
      </c>
      <c r="G28" s="143">
        <f t="shared" si="25"/>
        <v>0</v>
      </c>
      <c r="H28" s="143">
        <f t="shared" si="25"/>
        <v>0</v>
      </c>
      <c r="I28" s="143">
        <f t="shared" si="25"/>
        <v>350000</v>
      </c>
      <c r="J28" s="143">
        <f t="shared" si="25"/>
        <v>0</v>
      </c>
      <c r="K28" s="143">
        <f t="shared" si="25"/>
        <v>0</v>
      </c>
      <c r="L28" s="143">
        <f t="shared" si="25"/>
        <v>0</v>
      </c>
      <c r="M28" s="143">
        <f t="shared" si="25"/>
        <v>0</v>
      </c>
      <c r="N28" s="143">
        <f t="shared" si="25"/>
        <v>0</v>
      </c>
      <c r="O28" s="143">
        <f t="shared" si="25"/>
        <v>0</v>
      </c>
      <c r="P28" s="143">
        <f t="shared" si="25"/>
        <v>0</v>
      </c>
      <c r="Q28" s="143">
        <f t="shared" si="25"/>
        <v>0</v>
      </c>
      <c r="R28" s="143">
        <f t="shared" si="25"/>
        <v>0</v>
      </c>
      <c r="S28" s="143">
        <f t="shared" si="25"/>
        <v>0</v>
      </c>
      <c r="T28" s="143">
        <f t="shared" si="25"/>
        <v>0</v>
      </c>
      <c r="U28" s="143">
        <f t="shared" si="25"/>
        <v>0</v>
      </c>
      <c r="V28" s="143">
        <f t="shared" si="25"/>
        <v>0</v>
      </c>
      <c r="W28" s="143">
        <f t="shared" si="25"/>
        <v>0</v>
      </c>
      <c r="X28" s="143">
        <f t="shared" si="25"/>
        <v>0</v>
      </c>
      <c r="Y28" s="176">
        <f t="shared" ref="Y28:Y42" si="26">SUM(C28:X28)</f>
        <v>350000</v>
      </c>
    </row>
    <row r="29" spans="1:25">
      <c r="A29" s="168">
        <f t="shared" si="24"/>
        <v>52</v>
      </c>
      <c r="B29" s="148" t="str">
        <f t="shared" si="14"/>
        <v>Afløb og sanitet, udskiftning - toilet</v>
      </c>
      <c r="C29" s="143">
        <f t="shared" ref="C29:X29" si="27">IF(C$1&gt;=$I83,IF($M83=0,0,(IF(MOD(($I83-C$1),$M83)=0,$G83,0))),0)</f>
        <v>0</v>
      </c>
      <c r="D29" s="143">
        <f t="shared" si="27"/>
        <v>0</v>
      </c>
      <c r="E29" s="143">
        <f t="shared" si="27"/>
        <v>0</v>
      </c>
      <c r="F29" s="143">
        <f t="shared" si="27"/>
        <v>0</v>
      </c>
      <c r="G29" s="143">
        <f t="shared" si="27"/>
        <v>8000</v>
      </c>
      <c r="H29" s="143">
        <f t="shared" si="27"/>
        <v>0</v>
      </c>
      <c r="I29" s="143">
        <f t="shared" si="27"/>
        <v>0</v>
      </c>
      <c r="J29" s="143">
        <f t="shared" si="27"/>
        <v>0</v>
      </c>
      <c r="K29" s="143">
        <f t="shared" si="27"/>
        <v>8000</v>
      </c>
      <c r="L29" s="143">
        <f t="shared" si="27"/>
        <v>0</v>
      </c>
      <c r="M29" s="143">
        <f t="shared" si="27"/>
        <v>0</v>
      </c>
      <c r="N29" s="143">
        <f t="shared" si="27"/>
        <v>0</v>
      </c>
      <c r="O29" s="143">
        <f t="shared" si="27"/>
        <v>8000</v>
      </c>
      <c r="P29" s="143">
        <f t="shared" si="27"/>
        <v>0</v>
      </c>
      <c r="Q29" s="143">
        <f t="shared" si="27"/>
        <v>0</v>
      </c>
      <c r="R29" s="143">
        <f t="shared" si="27"/>
        <v>0</v>
      </c>
      <c r="S29" s="143">
        <f t="shared" si="27"/>
        <v>8000</v>
      </c>
      <c r="T29" s="143">
        <f t="shared" si="27"/>
        <v>0</v>
      </c>
      <c r="U29" s="143">
        <f t="shared" si="27"/>
        <v>0</v>
      </c>
      <c r="V29" s="143">
        <f t="shared" si="27"/>
        <v>0</v>
      </c>
      <c r="W29" s="143">
        <f t="shared" si="27"/>
        <v>8000</v>
      </c>
      <c r="X29" s="143">
        <f t="shared" si="27"/>
        <v>0</v>
      </c>
      <c r="Y29" s="176">
        <f t="shared" si="26"/>
        <v>40000</v>
      </c>
    </row>
    <row r="30" spans="1:25">
      <c r="A30" s="168">
        <f t="shared" si="24"/>
        <v>53</v>
      </c>
      <c r="B30" s="148" t="str">
        <f t="shared" si="14"/>
        <v>Vand, udskiftning - VVB 400 l</v>
      </c>
      <c r="C30" s="143">
        <f t="shared" ref="C30:X30" si="28">IF(C$1&gt;=$I84,IF($M84=0,0,(IF(MOD(($I84-C$1),$M84)=0,$G84,0))),0)</f>
        <v>0</v>
      </c>
      <c r="D30" s="143">
        <f t="shared" si="28"/>
        <v>0</v>
      </c>
      <c r="E30" s="143">
        <f t="shared" si="28"/>
        <v>0</v>
      </c>
      <c r="F30" s="143">
        <f t="shared" si="28"/>
        <v>0</v>
      </c>
      <c r="G30" s="143">
        <f t="shared" si="28"/>
        <v>20000</v>
      </c>
      <c r="H30" s="143">
        <f t="shared" si="28"/>
        <v>0</v>
      </c>
      <c r="I30" s="143">
        <f t="shared" si="28"/>
        <v>0</v>
      </c>
      <c r="J30" s="143">
        <f t="shared" si="28"/>
        <v>0</v>
      </c>
      <c r="K30" s="143">
        <f t="shared" si="28"/>
        <v>0</v>
      </c>
      <c r="L30" s="143">
        <f t="shared" si="28"/>
        <v>0</v>
      </c>
      <c r="M30" s="143">
        <f t="shared" si="28"/>
        <v>0</v>
      </c>
      <c r="N30" s="143">
        <f t="shared" si="28"/>
        <v>0</v>
      </c>
      <c r="O30" s="143">
        <f t="shared" si="28"/>
        <v>0</v>
      </c>
      <c r="P30" s="143">
        <f t="shared" si="28"/>
        <v>0</v>
      </c>
      <c r="Q30" s="143">
        <f t="shared" si="28"/>
        <v>0</v>
      </c>
      <c r="R30" s="143">
        <f t="shared" si="28"/>
        <v>0</v>
      </c>
      <c r="S30" s="143">
        <f t="shared" si="28"/>
        <v>0</v>
      </c>
      <c r="T30" s="143">
        <f t="shared" si="28"/>
        <v>0</v>
      </c>
      <c r="U30" s="143">
        <f t="shared" si="28"/>
        <v>0</v>
      </c>
      <c r="V30" s="143">
        <f t="shared" si="28"/>
        <v>0</v>
      </c>
      <c r="W30" s="143">
        <f t="shared" si="28"/>
        <v>0</v>
      </c>
      <c r="X30" s="143">
        <f t="shared" si="28"/>
        <v>0</v>
      </c>
      <c r="Y30" s="176">
        <f t="shared" si="26"/>
        <v>20000</v>
      </c>
    </row>
    <row r="31" spans="1:25">
      <c r="A31" s="168">
        <f t="shared" si="24"/>
        <v>52</v>
      </c>
      <c r="B31" s="148" t="str">
        <f t="shared" si="14"/>
        <v>Afløb og sanitet, udskiftning - håndvask inkl. bl. batteri</v>
      </c>
      <c r="C31" s="143">
        <f t="shared" ref="C31:X31" si="29">IF(C$1&gt;=$I85,IF($M85=0,0,(IF(MOD(($I85-C$1),$M85)=0,$G85,0))),0)</f>
        <v>0</v>
      </c>
      <c r="D31" s="143">
        <f t="shared" si="29"/>
        <v>0</v>
      </c>
      <c r="E31" s="143">
        <f t="shared" si="29"/>
        <v>0</v>
      </c>
      <c r="F31" s="143">
        <f t="shared" si="29"/>
        <v>0</v>
      </c>
      <c r="G31" s="143">
        <f t="shared" si="29"/>
        <v>9600</v>
      </c>
      <c r="H31" s="143">
        <f t="shared" si="29"/>
        <v>0</v>
      </c>
      <c r="I31" s="143">
        <f t="shared" si="29"/>
        <v>0</v>
      </c>
      <c r="J31" s="143">
        <f t="shared" si="29"/>
        <v>0</v>
      </c>
      <c r="K31" s="143">
        <f t="shared" si="29"/>
        <v>9600</v>
      </c>
      <c r="L31" s="143">
        <f t="shared" si="29"/>
        <v>0</v>
      </c>
      <c r="M31" s="143">
        <f t="shared" si="29"/>
        <v>0</v>
      </c>
      <c r="N31" s="143">
        <f t="shared" si="29"/>
        <v>0</v>
      </c>
      <c r="O31" s="143">
        <f t="shared" si="29"/>
        <v>9600</v>
      </c>
      <c r="P31" s="143">
        <f t="shared" si="29"/>
        <v>0</v>
      </c>
      <c r="Q31" s="143">
        <f t="shared" si="29"/>
        <v>0</v>
      </c>
      <c r="R31" s="143">
        <f t="shared" si="29"/>
        <v>0</v>
      </c>
      <c r="S31" s="143">
        <f t="shared" si="29"/>
        <v>9600</v>
      </c>
      <c r="T31" s="143">
        <f t="shared" si="29"/>
        <v>0</v>
      </c>
      <c r="U31" s="143">
        <f t="shared" si="29"/>
        <v>0</v>
      </c>
      <c r="V31" s="143">
        <f t="shared" si="29"/>
        <v>0</v>
      </c>
      <c r="W31" s="143">
        <f t="shared" si="29"/>
        <v>9600</v>
      </c>
      <c r="X31" s="143">
        <f t="shared" si="29"/>
        <v>0</v>
      </c>
      <c r="Y31" s="176">
        <f t="shared" si="26"/>
        <v>48000</v>
      </c>
    </row>
    <row r="32" spans="1:25">
      <c r="A32" s="168">
        <f t="shared" si="24"/>
        <v>53</v>
      </c>
      <c r="B32" s="148" t="str">
        <f t="shared" si="14"/>
        <v>Vand, udskiftning - cirkulationspumpe</v>
      </c>
      <c r="C32" s="143">
        <f t="shared" ref="C32:X32" si="30">IF(C$1&gt;=$I86,IF($M86=0,0,(IF(MOD(($I86-C$1),$M86)=0,$G86,0))),0)</f>
        <v>0</v>
      </c>
      <c r="D32" s="143">
        <f t="shared" si="30"/>
        <v>0</v>
      </c>
      <c r="E32" s="143">
        <f t="shared" si="30"/>
        <v>0</v>
      </c>
      <c r="F32" s="143">
        <f t="shared" si="30"/>
        <v>0</v>
      </c>
      <c r="G32" s="143">
        <f t="shared" si="30"/>
        <v>0</v>
      </c>
      <c r="H32" s="143">
        <f t="shared" si="30"/>
        <v>0</v>
      </c>
      <c r="I32" s="143">
        <f t="shared" si="30"/>
        <v>0</v>
      </c>
      <c r="J32" s="143">
        <f t="shared" si="30"/>
        <v>0</v>
      </c>
      <c r="K32" s="143">
        <f t="shared" si="30"/>
        <v>0</v>
      </c>
      <c r="L32" s="143">
        <f t="shared" si="30"/>
        <v>0</v>
      </c>
      <c r="M32" s="143">
        <f t="shared" si="30"/>
        <v>0</v>
      </c>
      <c r="N32" s="143">
        <f t="shared" si="30"/>
        <v>0</v>
      </c>
      <c r="O32" s="143">
        <f t="shared" si="30"/>
        <v>0</v>
      </c>
      <c r="P32" s="143">
        <f t="shared" si="30"/>
        <v>0</v>
      </c>
      <c r="Q32" s="143">
        <f t="shared" si="30"/>
        <v>0</v>
      </c>
      <c r="R32" s="143">
        <f t="shared" si="30"/>
        <v>0</v>
      </c>
      <c r="S32" s="143">
        <f t="shared" si="30"/>
        <v>0</v>
      </c>
      <c r="T32" s="143">
        <f t="shared" si="30"/>
        <v>0</v>
      </c>
      <c r="U32" s="143">
        <f t="shared" si="30"/>
        <v>0</v>
      </c>
      <c r="V32" s="143">
        <f t="shared" si="30"/>
        <v>0</v>
      </c>
      <c r="W32" s="143">
        <f t="shared" si="30"/>
        <v>0</v>
      </c>
      <c r="X32" s="143">
        <f t="shared" si="30"/>
        <v>0</v>
      </c>
      <c r="Y32" s="176">
        <f t="shared" si="26"/>
        <v>0</v>
      </c>
    </row>
    <row r="33" spans="1:25">
      <c r="A33" s="329">
        <f t="shared" ref="A33:B43" si="31">A87</f>
        <v>56</v>
      </c>
      <c r="B33" s="148" t="str">
        <f t="shared" si="31"/>
        <v>Varme, udskiftning - cirkulationspumpe</v>
      </c>
      <c r="C33" s="143">
        <f t="shared" ref="C33:X33" si="32">IF(C$1&gt;=$I87,IF($M87=0,0,(IF(MOD(($I87-C$1),$M87)=0,$G87,0))),0)</f>
        <v>0</v>
      </c>
      <c r="D33" s="143">
        <f t="shared" si="32"/>
        <v>0</v>
      </c>
      <c r="E33" s="143">
        <f t="shared" si="32"/>
        <v>0</v>
      </c>
      <c r="F33" s="143">
        <f t="shared" si="32"/>
        <v>0</v>
      </c>
      <c r="G33" s="143">
        <f t="shared" si="32"/>
        <v>0</v>
      </c>
      <c r="H33" s="143">
        <f t="shared" si="32"/>
        <v>0</v>
      </c>
      <c r="I33" s="143">
        <f t="shared" si="32"/>
        <v>0</v>
      </c>
      <c r="J33" s="143">
        <f t="shared" si="32"/>
        <v>0</v>
      </c>
      <c r="K33" s="143">
        <f t="shared" si="32"/>
        <v>0</v>
      </c>
      <c r="L33" s="143">
        <f t="shared" si="32"/>
        <v>0</v>
      </c>
      <c r="M33" s="143">
        <f t="shared" si="32"/>
        <v>0</v>
      </c>
      <c r="N33" s="143">
        <f t="shared" si="32"/>
        <v>0</v>
      </c>
      <c r="O33" s="143">
        <f t="shared" si="32"/>
        <v>0</v>
      </c>
      <c r="P33" s="143">
        <f t="shared" si="32"/>
        <v>0</v>
      </c>
      <c r="Q33" s="143">
        <f t="shared" si="32"/>
        <v>0</v>
      </c>
      <c r="R33" s="143">
        <f t="shared" si="32"/>
        <v>0</v>
      </c>
      <c r="S33" s="143">
        <f t="shared" si="32"/>
        <v>0</v>
      </c>
      <c r="T33" s="143">
        <f t="shared" si="32"/>
        <v>0</v>
      </c>
      <c r="U33" s="143">
        <f t="shared" si="32"/>
        <v>0</v>
      </c>
      <c r="V33" s="143">
        <f t="shared" si="32"/>
        <v>0</v>
      </c>
      <c r="W33" s="143">
        <f t="shared" si="32"/>
        <v>0</v>
      </c>
      <c r="X33" s="143">
        <f t="shared" si="32"/>
        <v>0</v>
      </c>
      <c r="Y33" s="176">
        <f t="shared" si="26"/>
        <v>0</v>
      </c>
    </row>
    <row r="34" spans="1:25">
      <c r="A34" s="329">
        <f t="shared" ref="A34" si="33">A88</f>
        <v>56</v>
      </c>
      <c r="B34" s="148" t="str">
        <f t="shared" si="31"/>
        <v xml:space="preserve">Varme, udskiftning - radiator </v>
      </c>
      <c r="C34" s="143">
        <f t="shared" ref="C34:X34" si="34">IF(C$1&gt;=$I88,IF($M88=0,0,(IF(MOD(($I88-C$1),$M88)=0,$G88,0))),0)</f>
        <v>0</v>
      </c>
      <c r="D34" s="143">
        <f t="shared" si="34"/>
        <v>0</v>
      </c>
      <c r="E34" s="143">
        <f t="shared" si="34"/>
        <v>0</v>
      </c>
      <c r="F34" s="143">
        <f t="shared" si="34"/>
        <v>0</v>
      </c>
      <c r="G34" s="143">
        <f t="shared" si="34"/>
        <v>0</v>
      </c>
      <c r="H34" s="143">
        <f t="shared" si="34"/>
        <v>0</v>
      </c>
      <c r="I34" s="143">
        <f t="shared" si="34"/>
        <v>0</v>
      </c>
      <c r="J34" s="143">
        <f t="shared" si="34"/>
        <v>0</v>
      </c>
      <c r="K34" s="143">
        <f t="shared" si="34"/>
        <v>29000</v>
      </c>
      <c r="L34" s="143">
        <f t="shared" si="34"/>
        <v>0</v>
      </c>
      <c r="M34" s="143">
        <f t="shared" si="34"/>
        <v>0</v>
      </c>
      <c r="N34" s="143">
        <f t="shared" si="34"/>
        <v>0</v>
      </c>
      <c r="O34" s="143">
        <f t="shared" si="34"/>
        <v>0</v>
      </c>
      <c r="P34" s="143">
        <f t="shared" si="34"/>
        <v>0</v>
      </c>
      <c r="Q34" s="143">
        <f t="shared" si="34"/>
        <v>0</v>
      </c>
      <c r="R34" s="143">
        <f t="shared" si="34"/>
        <v>0</v>
      </c>
      <c r="S34" s="143">
        <f t="shared" si="34"/>
        <v>0</v>
      </c>
      <c r="T34" s="143">
        <f t="shared" si="34"/>
        <v>0</v>
      </c>
      <c r="U34" s="143">
        <f t="shared" si="34"/>
        <v>0</v>
      </c>
      <c r="V34" s="143">
        <f t="shared" si="34"/>
        <v>0</v>
      </c>
      <c r="W34" s="143">
        <f t="shared" si="34"/>
        <v>0</v>
      </c>
      <c r="X34" s="143">
        <f t="shared" si="34"/>
        <v>0</v>
      </c>
      <c r="Y34" s="176">
        <f t="shared" si="26"/>
        <v>29000</v>
      </c>
    </row>
    <row r="35" spans="1:25">
      <c r="A35" s="329">
        <f t="shared" ref="A35" si="35">A89</f>
        <v>63</v>
      </c>
      <c r="B35" s="148" t="str">
        <f t="shared" si="31"/>
        <v>Belysning, udskiftning - armaturer</v>
      </c>
      <c r="C35" s="143">
        <f t="shared" ref="C35:X35" si="36">IF(C$1&gt;=$I89,IF($M89=0,0,(IF(MOD(($I89-C$1),$M89)=0,$G89,0))),0)</f>
        <v>0</v>
      </c>
      <c r="D35" s="143">
        <f t="shared" si="36"/>
        <v>0</v>
      </c>
      <c r="E35" s="143">
        <f t="shared" si="36"/>
        <v>0</v>
      </c>
      <c r="F35" s="143">
        <f t="shared" si="36"/>
        <v>22500</v>
      </c>
      <c r="G35" s="143">
        <f t="shared" si="36"/>
        <v>0</v>
      </c>
      <c r="H35" s="143">
        <f t="shared" si="36"/>
        <v>0</v>
      </c>
      <c r="I35" s="143">
        <f t="shared" si="36"/>
        <v>22500</v>
      </c>
      <c r="J35" s="143">
        <f t="shared" si="36"/>
        <v>0</v>
      </c>
      <c r="K35" s="143">
        <f t="shared" si="36"/>
        <v>0</v>
      </c>
      <c r="L35" s="143">
        <f t="shared" si="36"/>
        <v>22500</v>
      </c>
      <c r="M35" s="143">
        <f t="shared" si="36"/>
        <v>0</v>
      </c>
      <c r="N35" s="143">
        <f t="shared" si="36"/>
        <v>0</v>
      </c>
      <c r="O35" s="143">
        <f t="shared" si="36"/>
        <v>22500</v>
      </c>
      <c r="P35" s="143">
        <f t="shared" si="36"/>
        <v>0</v>
      </c>
      <c r="Q35" s="143">
        <f t="shared" si="36"/>
        <v>0</v>
      </c>
      <c r="R35" s="143">
        <f t="shared" si="36"/>
        <v>22500</v>
      </c>
      <c r="S35" s="143">
        <f t="shared" si="36"/>
        <v>0</v>
      </c>
      <c r="T35" s="143">
        <f t="shared" si="36"/>
        <v>0</v>
      </c>
      <c r="U35" s="143">
        <f t="shared" si="36"/>
        <v>22500</v>
      </c>
      <c r="V35" s="143">
        <f t="shared" si="36"/>
        <v>0</v>
      </c>
      <c r="W35" s="143">
        <f t="shared" si="36"/>
        <v>0</v>
      </c>
      <c r="X35" s="143">
        <f t="shared" si="36"/>
        <v>22500</v>
      </c>
      <c r="Y35" s="176">
        <f t="shared" si="26"/>
        <v>157500</v>
      </c>
    </row>
    <row r="36" spans="1:25">
      <c r="A36" s="329">
        <f t="shared" ref="A36" si="37">A90</f>
        <v>64</v>
      </c>
      <c r="B36" s="148" t="str">
        <f t="shared" si="31"/>
        <v>Styring og sikring, service - ABA</v>
      </c>
      <c r="C36" s="143">
        <f t="shared" ref="C36:X36" si="38">IF(C$1&gt;=$I90,IF($M90=0,0,(IF(MOD(($I90-C$1),$M90)=0,$G90,0))),0)</f>
        <v>0</v>
      </c>
      <c r="D36" s="143">
        <f t="shared" si="38"/>
        <v>0</v>
      </c>
      <c r="E36" s="143">
        <f t="shared" si="38"/>
        <v>0</v>
      </c>
      <c r="F36" s="143">
        <f t="shared" si="38"/>
        <v>0</v>
      </c>
      <c r="G36" s="143">
        <f t="shared" si="38"/>
        <v>0</v>
      </c>
      <c r="H36" s="143">
        <f t="shared" si="38"/>
        <v>0</v>
      </c>
      <c r="I36" s="143">
        <f t="shared" si="38"/>
        <v>0</v>
      </c>
      <c r="J36" s="143">
        <f t="shared" si="38"/>
        <v>0</v>
      </c>
      <c r="K36" s="143">
        <f t="shared" si="38"/>
        <v>0</v>
      </c>
      <c r="L36" s="143">
        <f t="shared" si="38"/>
        <v>0</v>
      </c>
      <c r="M36" s="143">
        <f t="shared" si="38"/>
        <v>0</v>
      </c>
      <c r="N36" s="143">
        <f t="shared" si="38"/>
        <v>0</v>
      </c>
      <c r="O36" s="143">
        <f t="shared" si="38"/>
        <v>0</v>
      </c>
      <c r="P36" s="143">
        <f t="shared" si="38"/>
        <v>0</v>
      </c>
      <c r="Q36" s="143">
        <f t="shared" si="38"/>
        <v>0</v>
      </c>
      <c r="R36" s="143">
        <f t="shared" si="38"/>
        <v>0</v>
      </c>
      <c r="S36" s="143">
        <f t="shared" si="38"/>
        <v>0</v>
      </c>
      <c r="T36" s="143">
        <f t="shared" si="38"/>
        <v>0</v>
      </c>
      <c r="U36" s="143">
        <f t="shared" si="38"/>
        <v>0</v>
      </c>
      <c r="V36" s="143">
        <f t="shared" si="38"/>
        <v>0</v>
      </c>
      <c r="W36" s="143">
        <f t="shared" si="38"/>
        <v>0</v>
      </c>
      <c r="X36" s="143">
        <f t="shared" si="38"/>
        <v>0</v>
      </c>
      <c r="Y36" s="176">
        <f t="shared" si="26"/>
        <v>0</v>
      </c>
    </row>
    <row r="37" spans="1:25">
      <c r="A37" s="329">
        <f t="shared" ref="A37" si="39">A91</f>
        <v>64</v>
      </c>
      <c r="B37" s="148" t="str">
        <f t="shared" si="31"/>
        <v>Styring og sikring, udskiftning - ABA</v>
      </c>
      <c r="C37" s="143">
        <f t="shared" ref="C37:X37" si="40">IF(C$1&gt;=$I91,IF($M91=0,0,(IF(MOD(($I91-C$1),$M91)=0,$G91,0))),0)</f>
        <v>0</v>
      </c>
      <c r="D37" s="143">
        <f t="shared" si="40"/>
        <v>0</v>
      </c>
      <c r="E37" s="143">
        <f t="shared" si="40"/>
        <v>0</v>
      </c>
      <c r="F37" s="143">
        <f t="shared" si="40"/>
        <v>0</v>
      </c>
      <c r="G37" s="143">
        <f t="shared" si="40"/>
        <v>0</v>
      </c>
      <c r="H37" s="143">
        <f t="shared" si="40"/>
        <v>0</v>
      </c>
      <c r="I37" s="143">
        <f t="shared" si="40"/>
        <v>0</v>
      </c>
      <c r="J37" s="143">
        <f t="shared" si="40"/>
        <v>0</v>
      </c>
      <c r="K37" s="143">
        <f t="shared" si="40"/>
        <v>0</v>
      </c>
      <c r="L37" s="143">
        <f t="shared" si="40"/>
        <v>0</v>
      </c>
      <c r="M37" s="143">
        <f t="shared" si="40"/>
        <v>0</v>
      </c>
      <c r="N37" s="143">
        <f t="shared" si="40"/>
        <v>0</v>
      </c>
      <c r="O37" s="143">
        <f t="shared" si="40"/>
        <v>0</v>
      </c>
      <c r="P37" s="143">
        <f t="shared" si="40"/>
        <v>0</v>
      </c>
      <c r="Q37" s="143">
        <f t="shared" si="40"/>
        <v>0</v>
      </c>
      <c r="R37" s="143">
        <f t="shared" si="40"/>
        <v>0</v>
      </c>
      <c r="S37" s="143">
        <f t="shared" si="40"/>
        <v>0</v>
      </c>
      <c r="T37" s="143">
        <f t="shared" si="40"/>
        <v>0</v>
      </c>
      <c r="U37" s="143">
        <f t="shared" si="40"/>
        <v>0</v>
      </c>
      <c r="V37" s="143">
        <f t="shared" si="40"/>
        <v>0</v>
      </c>
      <c r="W37" s="143">
        <f t="shared" si="40"/>
        <v>0</v>
      </c>
      <c r="X37" s="143">
        <f t="shared" si="40"/>
        <v>0</v>
      </c>
      <c r="Y37" s="176">
        <f t="shared" si="26"/>
        <v>0</v>
      </c>
    </row>
    <row r="38" spans="1:25">
      <c r="A38" s="329">
        <f t="shared" ref="A38" si="41">A92</f>
        <v>64</v>
      </c>
      <c r="B38" s="148" t="str">
        <f t="shared" si="31"/>
        <v>Styring og sikring, service/attest - ABDL</v>
      </c>
      <c r="C38" s="143">
        <f t="shared" ref="C38:X38" si="42">IF(C$1&gt;=$I92,IF($M92=0,0,(IF(MOD(($I92-C$1),$M92)=0,$G92,0))),0)</f>
        <v>0</v>
      </c>
      <c r="D38" s="143">
        <f t="shared" si="42"/>
        <v>0</v>
      </c>
      <c r="E38" s="143">
        <f t="shared" si="42"/>
        <v>0</v>
      </c>
      <c r="F38" s="143">
        <f t="shared" si="42"/>
        <v>0</v>
      </c>
      <c r="G38" s="143">
        <f t="shared" si="42"/>
        <v>0</v>
      </c>
      <c r="H38" s="143">
        <f t="shared" si="42"/>
        <v>0</v>
      </c>
      <c r="I38" s="143">
        <f t="shared" si="42"/>
        <v>0</v>
      </c>
      <c r="J38" s="143">
        <f t="shared" si="42"/>
        <v>0</v>
      </c>
      <c r="K38" s="143">
        <f t="shared" si="42"/>
        <v>0</v>
      </c>
      <c r="L38" s="143">
        <f t="shared" si="42"/>
        <v>0</v>
      </c>
      <c r="M38" s="143">
        <f t="shared" si="42"/>
        <v>0</v>
      </c>
      <c r="N38" s="143">
        <f t="shared" si="42"/>
        <v>0</v>
      </c>
      <c r="O38" s="143">
        <f t="shared" si="42"/>
        <v>0</v>
      </c>
      <c r="P38" s="143">
        <f t="shared" si="42"/>
        <v>0</v>
      </c>
      <c r="Q38" s="143">
        <f t="shared" si="42"/>
        <v>0</v>
      </c>
      <c r="R38" s="143">
        <f t="shared" si="42"/>
        <v>0</v>
      </c>
      <c r="S38" s="143">
        <f t="shared" si="42"/>
        <v>0</v>
      </c>
      <c r="T38" s="143">
        <f t="shared" si="42"/>
        <v>0</v>
      </c>
      <c r="U38" s="143">
        <f t="shared" si="42"/>
        <v>0</v>
      </c>
      <c r="V38" s="143">
        <f t="shared" si="42"/>
        <v>0</v>
      </c>
      <c r="W38" s="143">
        <f t="shared" si="42"/>
        <v>0</v>
      </c>
      <c r="X38" s="143">
        <f t="shared" si="42"/>
        <v>0</v>
      </c>
      <c r="Y38" s="176">
        <f t="shared" si="26"/>
        <v>0</v>
      </c>
    </row>
    <row r="39" spans="1:25">
      <c r="A39" s="329">
        <f t="shared" ref="A39" si="43">A93</f>
        <v>64</v>
      </c>
      <c r="B39" s="148" t="str">
        <f t="shared" si="31"/>
        <v>Styring og sikring, udskiftning - ABDL</v>
      </c>
      <c r="C39" s="143">
        <f t="shared" ref="C39:X39" si="44">IF(C$1&gt;=$I93,IF($M93=0,0,(IF(MOD(($I93-C$1),$M93)=0,$G93,0))),0)</f>
        <v>0</v>
      </c>
      <c r="D39" s="143">
        <f t="shared" si="44"/>
        <v>0</v>
      </c>
      <c r="E39" s="143">
        <f t="shared" si="44"/>
        <v>0</v>
      </c>
      <c r="F39" s="143">
        <f t="shared" si="44"/>
        <v>0</v>
      </c>
      <c r="G39" s="143">
        <f t="shared" si="44"/>
        <v>0</v>
      </c>
      <c r="H39" s="143">
        <f t="shared" si="44"/>
        <v>0</v>
      </c>
      <c r="I39" s="143">
        <f t="shared" si="44"/>
        <v>0</v>
      </c>
      <c r="J39" s="143">
        <f t="shared" si="44"/>
        <v>0</v>
      </c>
      <c r="K39" s="143">
        <f t="shared" si="44"/>
        <v>0</v>
      </c>
      <c r="L39" s="143">
        <f t="shared" si="44"/>
        <v>0</v>
      </c>
      <c r="M39" s="143">
        <f t="shared" si="44"/>
        <v>0</v>
      </c>
      <c r="N39" s="143">
        <f t="shared" si="44"/>
        <v>0</v>
      </c>
      <c r="O39" s="143">
        <f t="shared" si="44"/>
        <v>0</v>
      </c>
      <c r="P39" s="143">
        <f t="shared" si="44"/>
        <v>0</v>
      </c>
      <c r="Q39" s="143">
        <f t="shared" si="44"/>
        <v>0</v>
      </c>
      <c r="R39" s="143">
        <f t="shared" si="44"/>
        <v>0</v>
      </c>
      <c r="S39" s="143">
        <f t="shared" si="44"/>
        <v>0</v>
      </c>
      <c r="T39" s="143">
        <f t="shared" si="44"/>
        <v>0</v>
      </c>
      <c r="U39" s="143">
        <f t="shared" si="44"/>
        <v>0</v>
      </c>
      <c r="V39" s="143">
        <f t="shared" si="44"/>
        <v>0</v>
      </c>
      <c r="W39" s="143">
        <f t="shared" si="44"/>
        <v>0</v>
      </c>
      <c r="X39" s="143">
        <f t="shared" si="44"/>
        <v>0</v>
      </c>
      <c r="Y39" s="176">
        <f t="shared" si="26"/>
        <v>0</v>
      </c>
    </row>
    <row r="40" spans="1:25">
      <c r="A40" s="329" t="e">
        <f t="shared" ref="A40" si="45">A94</f>
        <v>#N/A</v>
      </c>
      <c r="B40" s="148">
        <f t="shared" si="31"/>
        <v>0</v>
      </c>
      <c r="C40" s="143">
        <f t="shared" ref="C40:X40" si="46">IF(C$1&gt;=$I94,IF($M94=0,0,(IF(MOD(($I94-C$1),$M94)=0,$G94,0))),0)</f>
        <v>0</v>
      </c>
      <c r="D40" s="143">
        <f t="shared" si="46"/>
        <v>0</v>
      </c>
      <c r="E40" s="143">
        <f t="shared" si="46"/>
        <v>0</v>
      </c>
      <c r="F40" s="143">
        <f t="shared" si="46"/>
        <v>0</v>
      </c>
      <c r="G40" s="143">
        <f t="shared" si="46"/>
        <v>0</v>
      </c>
      <c r="H40" s="143">
        <f t="shared" si="46"/>
        <v>0</v>
      </c>
      <c r="I40" s="143">
        <f t="shared" si="46"/>
        <v>0</v>
      </c>
      <c r="J40" s="143">
        <f t="shared" si="46"/>
        <v>0</v>
      </c>
      <c r="K40" s="143">
        <f t="shared" si="46"/>
        <v>0</v>
      </c>
      <c r="L40" s="143">
        <f t="shared" si="46"/>
        <v>0</v>
      </c>
      <c r="M40" s="143">
        <f t="shared" si="46"/>
        <v>0</v>
      </c>
      <c r="N40" s="143">
        <f t="shared" si="46"/>
        <v>0</v>
      </c>
      <c r="O40" s="143">
        <f t="shared" si="46"/>
        <v>0</v>
      </c>
      <c r="P40" s="143">
        <f t="shared" si="46"/>
        <v>0</v>
      </c>
      <c r="Q40" s="143">
        <f t="shared" si="46"/>
        <v>0</v>
      </c>
      <c r="R40" s="143">
        <f t="shared" si="46"/>
        <v>0</v>
      </c>
      <c r="S40" s="143">
        <f t="shared" si="46"/>
        <v>0</v>
      </c>
      <c r="T40" s="143">
        <f t="shared" si="46"/>
        <v>0</v>
      </c>
      <c r="U40" s="143">
        <f t="shared" si="46"/>
        <v>0</v>
      </c>
      <c r="V40" s="143">
        <f t="shared" si="46"/>
        <v>0</v>
      </c>
      <c r="W40" s="143">
        <f t="shared" si="46"/>
        <v>0</v>
      </c>
      <c r="X40" s="143">
        <f t="shared" si="46"/>
        <v>0</v>
      </c>
      <c r="Y40" s="176">
        <f t="shared" si="26"/>
        <v>0</v>
      </c>
    </row>
    <row r="41" spans="1:25">
      <c r="A41" s="329" t="e">
        <f t="shared" ref="A41" si="47">A95</f>
        <v>#N/A</v>
      </c>
      <c r="B41" s="148">
        <f t="shared" si="31"/>
        <v>0</v>
      </c>
      <c r="C41" s="143">
        <f t="shared" ref="C41:X41" si="48">IF(C$1&gt;=$I95,IF($M95=0,0,(IF(MOD(($I95-C$1),$M95)=0,$G95,0))),0)</f>
        <v>0</v>
      </c>
      <c r="D41" s="143">
        <f t="shared" si="48"/>
        <v>0</v>
      </c>
      <c r="E41" s="143">
        <f t="shared" si="48"/>
        <v>0</v>
      </c>
      <c r="F41" s="143">
        <f t="shared" si="48"/>
        <v>0</v>
      </c>
      <c r="G41" s="143">
        <f t="shared" si="48"/>
        <v>0</v>
      </c>
      <c r="H41" s="143">
        <f t="shared" si="48"/>
        <v>0</v>
      </c>
      <c r="I41" s="143">
        <f t="shared" si="48"/>
        <v>0</v>
      </c>
      <c r="J41" s="143">
        <f t="shared" si="48"/>
        <v>0</v>
      </c>
      <c r="K41" s="143">
        <f t="shared" si="48"/>
        <v>0</v>
      </c>
      <c r="L41" s="143">
        <f t="shared" si="48"/>
        <v>0</v>
      </c>
      <c r="M41" s="143">
        <f t="shared" si="48"/>
        <v>0</v>
      </c>
      <c r="N41" s="143">
        <f t="shared" si="48"/>
        <v>0</v>
      </c>
      <c r="O41" s="143">
        <f t="shared" si="48"/>
        <v>0</v>
      </c>
      <c r="P41" s="143">
        <f t="shared" si="48"/>
        <v>0</v>
      </c>
      <c r="Q41" s="143">
        <f t="shared" si="48"/>
        <v>0</v>
      </c>
      <c r="R41" s="143">
        <f t="shared" si="48"/>
        <v>0</v>
      </c>
      <c r="S41" s="143">
        <f t="shared" si="48"/>
        <v>0</v>
      </c>
      <c r="T41" s="143">
        <f t="shared" si="48"/>
        <v>0</v>
      </c>
      <c r="U41" s="143">
        <f t="shared" si="48"/>
        <v>0</v>
      </c>
      <c r="V41" s="143">
        <f t="shared" si="48"/>
        <v>0</v>
      </c>
      <c r="W41" s="143">
        <f t="shared" si="48"/>
        <v>0</v>
      </c>
      <c r="X41" s="143">
        <f t="shared" si="48"/>
        <v>0</v>
      </c>
      <c r="Y41" s="176">
        <f t="shared" si="26"/>
        <v>0</v>
      </c>
    </row>
    <row r="42" spans="1:25">
      <c r="A42" s="329" t="e">
        <f t="shared" ref="A42:A43" si="49">A96</f>
        <v>#N/A</v>
      </c>
      <c r="B42" s="148">
        <f t="shared" si="31"/>
        <v>0</v>
      </c>
      <c r="C42" s="143">
        <f t="shared" ref="C42:X43" si="50">IF(C$1&gt;=$I96,IF($M96=0,0,(IF(MOD(($I96-C$1),$M96)=0,$G96,0))),0)</f>
        <v>0</v>
      </c>
      <c r="D42" s="143">
        <f t="shared" si="50"/>
        <v>0</v>
      </c>
      <c r="E42" s="143">
        <f t="shared" si="50"/>
        <v>0</v>
      </c>
      <c r="F42" s="143">
        <f t="shared" si="50"/>
        <v>0</v>
      </c>
      <c r="G42" s="143">
        <f t="shared" si="50"/>
        <v>0</v>
      </c>
      <c r="H42" s="143">
        <f t="shared" si="50"/>
        <v>0</v>
      </c>
      <c r="I42" s="143">
        <f t="shared" si="50"/>
        <v>0</v>
      </c>
      <c r="J42" s="143">
        <f t="shared" si="50"/>
        <v>0</v>
      </c>
      <c r="K42" s="143">
        <f t="shared" si="50"/>
        <v>0</v>
      </c>
      <c r="L42" s="143">
        <f t="shared" si="50"/>
        <v>0</v>
      </c>
      <c r="M42" s="143">
        <f t="shared" si="50"/>
        <v>0</v>
      </c>
      <c r="N42" s="143">
        <f t="shared" si="50"/>
        <v>0</v>
      </c>
      <c r="O42" s="143">
        <f t="shared" si="50"/>
        <v>0</v>
      </c>
      <c r="P42" s="143">
        <f t="shared" si="50"/>
        <v>0</v>
      </c>
      <c r="Q42" s="143">
        <f t="shared" si="50"/>
        <v>0</v>
      </c>
      <c r="R42" s="143">
        <f t="shared" si="50"/>
        <v>0</v>
      </c>
      <c r="S42" s="143">
        <f t="shared" si="50"/>
        <v>0</v>
      </c>
      <c r="T42" s="143">
        <f t="shared" si="50"/>
        <v>0</v>
      </c>
      <c r="U42" s="143">
        <f t="shared" si="50"/>
        <v>0</v>
      </c>
      <c r="V42" s="143">
        <f t="shared" si="50"/>
        <v>0</v>
      </c>
      <c r="W42" s="143">
        <f t="shared" si="50"/>
        <v>0</v>
      </c>
      <c r="X42" s="143">
        <f t="shared" si="50"/>
        <v>0</v>
      </c>
      <c r="Y42" s="176">
        <f t="shared" si="26"/>
        <v>0</v>
      </c>
    </row>
    <row r="43" spans="1:25">
      <c r="A43" s="329" t="e">
        <f t="shared" si="49"/>
        <v>#N/A</v>
      </c>
      <c r="B43" s="148">
        <f t="shared" si="31"/>
        <v>0</v>
      </c>
      <c r="C43" s="143">
        <f t="shared" si="50"/>
        <v>0</v>
      </c>
      <c r="D43" s="143">
        <f t="shared" si="50"/>
        <v>0</v>
      </c>
      <c r="E43" s="143">
        <f t="shared" si="50"/>
        <v>0</v>
      </c>
      <c r="F43" s="143">
        <f t="shared" si="50"/>
        <v>0</v>
      </c>
      <c r="G43" s="143">
        <f t="shared" si="50"/>
        <v>0</v>
      </c>
      <c r="H43" s="143">
        <f t="shared" si="50"/>
        <v>0</v>
      </c>
      <c r="I43" s="143">
        <f t="shared" si="50"/>
        <v>0</v>
      </c>
      <c r="J43" s="143">
        <f t="shared" si="50"/>
        <v>0</v>
      </c>
      <c r="K43" s="143">
        <f t="shared" si="50"/>
        <v>0</v>
      </c>
      <c r="L43" s="143">
        <f t="shared" si="50"/>
        <v>0</v>
      </c>
      <c r="M43" s="143">
        <f t="shared" si="50"/>
        <v>0</v>
      </c>
      <c r="N43" s="143">
        <f t="shared" si="50"/>
        <v>0</v>
      </c>
      <c r="O43" s="143">
        <f t="shared" si="50"/>
        <v>0</v>
      </c>
      <c r="P43" s="143">
        <f t="shared" si="50"/>
        <v>0</v>
      </c>
      <c r="Q43" s="143">
        <f t="shared" si="50"/>
        <v>0</v>
      </c>
      <c r="R43" s="143">
        <f t="shared" si="50"/>
        <v>0</v>
      </c>
      <c r="S43" s="143">
        <f t="shared" si="50"/>
        <v>0</v>
      </c>
      <c r="T43" s="143">
        <f t="shared" si="50"/>
        <v>0</v>
      </c>
      <c r="U43" s="143">
        <f t="shared" si="50"/>
        <v>0</v>
      </c>
      <c r="V43" s="143">
        <f t="shared" si="50"/>
        <v>0</v>
      </c>
      <c r="W43" s="143">
        <f t="shared" si="50"/>
        <v>0</v>
      </c>
      <c r="X43" s="143">
        <f t="shared" si="50"/>
        <v>0</v>
      </c>
      <c r="Y43" s="176">
        <f t="shared" ref="Y43" si="51">SUM(C43:X43)</f>
        <v>0</v>
      </c>
    </row>
    <row r="44" spans="1:25">
      <c r="A44" s="169"/>
      <c r="B44" s="149" t="str">
        <f t="shared" ref="B44:B51" si="52">B98</f>
        <v>Sikringsanlæg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</row>
    <row r="45" spans="1:25">
      <c r="A45" s="168" t="e">
        <f>A99</f>
        <v>#N/A</v>
      </c>
      <c r="B45" s="148">
        <f t="shared" si="52"/>
        <v>0</v>
      </c>
      <c r="C45" s="143">
        <f t="shared" ref="C45:X45" si="53">IF(C$1&gt;=$I98,IF($M98=0,0,(IF(MOD(($I98-C$1),$M98)=0,$G98,0))),0)</f>
        <v>0</v>
      </c>
      <c r="D45" s="143">
        <f t="shared" si="53"/>
        <v>0</v>
      </c>
      <c r="E45" s="143">
        <f t="shared" si="53"/>
        <v>0</v>
      </c>
      <c r="F45" s="143">
        <f t="shared" si="53"/>
        <v>0</v>
      </c>
      <c r="G45" s="143">
        <f t="shared" si="53"/>
        <v>0</v>
      </c>
      <c r="H45" s="143">
        <f t="shared" si="53"/>
        <v>0</v>
      </c>
      <c r="I45" s="143">
        <f t="shared" si="53"/>
        <v>0</v>
      </c>
      <c r="J45" s="143">
        <f t="shared" si="53"/>
        <v>0</v>
      </c>
      <c r="K45" s="143">
        <f t="shared" si="53"/>
        <v>0</v>
      </c>
      <c r="L45" s="143">
        <f t="shared" si="53"/>
        <v>0</v>
      </c>
      <c r="M45" s="143">
        <f t="shared" si="53"/>
        <v>0</v>
      </c>
      <c r="N45" s="143">
        <f t="shared" si="53"/>
        <v>0</v>
      </c>
      <c r="O45" s="143">
        <f t="shared" si="53"/>
        <v>0</v>
      </c>
      <c r="P45" s="143">
        <f t="shared" si="53"/>
        <v>0</v>
      </c>
      <c r="Q45" s="143">
        <f t="shared" si="53"/>
        <v>0</v>
      </c>
      <c r="R45" s="143">
        <f t="shared" si="53"/>
        <v>0</v>
      </c>
      <c r="S45" s="143">
        <f t="shared" si="53"/>
        <v>0</v>
      </c>
      <c r="T45" s="143">
        <f t="shared" si="53"/>
        <v>0</v>
      </c>
      <c r="U45" s="143">
        <f t="shared" si="53"/>
        <v>0</v>
      </c>
      <c r="V45" s="143">
        <f t="shared" si="53"/>
        <v>0</v>
      </c>
      <c r="W45" s="143">
        <f t="shared" si="53"/>
        <v>0</v>
      </c>
      <c r="X45" s="143">
        <f t="shared" si="53"/>
        <v>0</v>
      </c>
      <c r="Y45" s="176">
        <f t="shared" si="1"/>
        <v>0</v>
      </c>
    </row>
    <row r="46" spans="1:25">
      <c r="A46" s="168" t="e">
        <f>A100</f>
        <v>#N/A</v>
      </c>
      <c r="B46" s="148">
        <f t="shared" si="52"/>
        <v>0</v>
      </c>
      <c r="C46" s="143">
        <f t="shared" ref="C46:X46" si="54">IF(C$1&gt;=$I99,IF($M99=0,0,(IF(MOD(($I99-C$1),$M99)=0,$G99,0))),0)</f>
        <v>0</v>
      </c>
      <c r="D46" s="143">
        <f t="shared" si="54"/>
        <v>0</v>
      </c>
      <c r="E46" s="143">
        <f t="shared" si="54"/>
        <v>0</v>
      </c>
      <c r="F46" s="143">
        <f t="shared" si="54"/>
        <v>0</v>
      </c>
      <c r="G46" s="143">
        <f t="shared" si="54"/>
        <v>0</v>
      </c>
      <c r="H46" s="143">
        <f t="shared" si="54"/>
        <v>0</v>
      </c>
      <c r="I46" s="143">
        <f t="shared" si="54"/>
        <v>0</v>
      </c>
      <c r="J46" s="143">
        <f t="shared" si="54"/>
        <v>0</v>
      </c>
      <c r="K46" s="143">
        <f t="shared" si="54"/>
        <v>0</v>
      </c>
      <c r="L46" s="143">
        <f t="shared" si="54"/>
        <v>0</v>
      </c>
      <c r="M46" s="143">
        <f t="shared" si="54"/>
        <v>0</v>
      </c>
      <c r="N46" s="143">
        <f t="shared" si="54"/>
        <v>0</v>
      </c>
      <c r="O46" s="143">
        <f t="shared" si="54"/>
        <v>0</v>
      </c>
      <c r="P46" s="143">
        <f t="shared" si="54"/>
        <v>0</v>
      </c>
      <c r="Q46" s="143">
        <f t="shared" si="54"/>
        <v>0</v>
      </c>
      <c r="R46" s="143">
        <f t="shared" si="54"/>
        <v>0</v>
      </c>
      <c r="S46" s="143">
        <f t="shared" si="54"/>
        <v>0</v>
      </c>
      <c r="T46" s="143">
        <f t="shared" si="54"/>
        <v>0</v>
      </c>
      <c r="U46" s="143">
        <f t="shared" si="54"/>
        <v>0</v>
      </c>
      <c r="V46" s="143">
        <f t="shared" si="54"/>
        <v>0</v>
      </c>
      <c r="W46" s="143">
        <f t="shared" si="54"/>
        <v>0</v>
      </c>
      <c r="X46" s="143">
        <f t="shared" si="54"/>
        <v>0</v>
      </c>
      <c r="Y46" s="176">
        <f t="shared" si="1"/>
        <v>0</v>
      </c>
    </row>
    <row r="47" spans="1:25">
      <c r="A47" s="168" t="e">
        <f>A101</f>
        <v>#N/A</v>
      </c>
      <c r="B47" s="148">
        <f t="shared" si="52"/>
        <v>0</v>
      </c>
      <c r="C47" s="143">
        <f t="shared" ref="C47:X47" si="55">IF(C$1&gt;=$I100,IF($M100=0,0,(IF(MOD(($I100-C$1),$M100)=0,$G100,0))),0)</f>
        <v>0</v>
      </c>
      <c r="D47" s="143">
        <f t="shared" si="55"/>
        <v>0</v>
      </c>
      <c r="E47" s="143">
        <f t="shared" si="55"/>
        <v>0</v>
      </c>
      <c r="F47" s="143">
        <f t="shared" si="55"/>
        <v>0</v>
      </c>
      <c r="G47" s="143">
        <f t="shared" si="55"/>
        <v>0</v>
      </c>
      <c r="H47" s="143">
        <f t="shared" si="55"/>
        <v>0</v>
      </c>
      <c r="I47" s="143">
        <f t="shared" si="55"/>
        <v>0</v>
      </c>
      <c r="J47" s="143">
        <f t="shared" si="55"/>
        <v>0</v>
      </c>
      <c r="K47" s="143">
        <f t="shared" si="55"/>
        <v>0</v>
      </c>
      <c r="L47" s="143">
        <f t="shared" si="55"/>
        <v>0</v>
      </c>
      <c r="M47" s="143">
        <f t="shared" si="55"/>
        <v>0</v>
      </c>
      <c r="N47" s="143">
        <f t="shared" si="55"/>
        <v>0</v>
      </c>
      <c r="O47" s="143">
        <f t="shared" si="55"/>
        <v>0</v>
      </c>
      <c r="P47" s="143">
        <f t="shared" si="55"/>
        <v>0</v>
      </c>
      <c r="Q47" s="143">
        <f t="shared" si="55"/>
        <v>0</v>
      </c>
      <c r="R47" s="143">
        <f t="shared" si="55"/>
        <v>0</v>
      </c>
      <c r="S47" s="143">
        <f t="shared" si="55"/>
        <v>0</v>
      </c>
      <c r="T47" s="143">
        <f t="shared" si="55"/>
        <v>0</v>
      </c>
      <c r="U47" s="143">
        <f t="shared" si="55"/>
        <v>0</v>
      </c>
      <c r="V47" s="143">
        <f t="shared" si="55"/>
        <v>0</v>
      </c>
      <c r="W47" s="143">
        <f t="shared" si="55"/>
        <v>0</v>
      </c>
      <c r="X47" s="143">
        <f t="shared" si="55"/>
        <v>0</v>
      </c>
      <c r="Y47" s="176">
        <f t="shared" si="1"/>
        <v>0</v>
      </c>
    </row>
    <row r="48" spans="1:25" ht="15.75" customHeight="1">
      <c r="A48" s="169"/>
      <c r="B48" s="149" t="str">
        <f t="shared" si="52"/>
        <v>Andet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</row>
    <row r="49" spans="1:25" ht="15.75" customHeight="1">
      <c r="A49" s="168" t="e">
        <f>A103</f>
        <v>#N/A</v>
      </c>
      <c r="B49" s="148">
        <f t="shared" si="52"/>
        <v>0</v>
      </c>
      <c r="C49" s="143">
        <f t="shared" ref="C49:X49" si="56">IF(C$1&gt;=$I102,IF($M102=0,0,(IF(MOD(($I102-C$1),$M102)=0,$G102,0))),0)</f>
        <v>0</v>
      </c>
      <c r="D49" s="143">
        <f t="shared" si="56"/>
        <v>0</v>
      </c>
      <c r="E49" s="143">
        <f t="shared" si="56"/>
        <v>0</v>
      </c>
      <c r="F49" s="143">
        <f t="shared" si="56"/>
        <v>0</v>
      </c>
      <c r="G49" s="143">
        <f t="shared" si="56"/>
        <v>0</v>
      </c>
      <c r="H49" s="143">
        <f t="shared" si="56"/>
        <v>0</v>
      </c>
      <c r="I49" s="143">
        <f t="shared" si="56"/>
        <v>0</v>
      </c>
      <c r="J49" s="143">
        <f t="shared" si="56"/>
        <v>0</v>
      </c>
      <c r="K49" s="143">
        <f t="shared" si="56"/>
        <v>0</v>
      </c>
      <c r="L49" s="143">
        <f t="shared" si="56"/>
        <v>0</v>
      </c>
      <c r="M49" s="143">
        <f t="shared" si="56"/>
        <v>0</v>
      </c>
      <c r="N49" s="143">
        <f t="shared" si="56"/>
        <v>0</v>
      </c>
      <c r="O49" s="143">
        <f t="shared" si="56"/>
        <v>0</v>
      </c>
      <c r="P49" s="143">
        <f t="shared" si="56"/>
        <v>0</v>
      </c>
      <c r="Q49" s="143">
        <f t="shared" si="56"/>
        <v>0</v>
      </c>
      <c r="R49" s="143">
        <f t="shared" si="56"/>
        <v>0</v>
      </c>
      <c r="S49" s="143">
        <f t="shared" si="56"/>
        <v>0</v>
      </c>
      <c r="T49" s="143">
        <f t="shared" si="56"/>
        <v>0</v>
      </c>
      <c r="U49" s="143">
        <f t="shared" si="56"/>
        <v>0</v>
      </c>
      <c r="V49" s="143">
        <f t="shared" si="56"/>
        <v>0</v>
      </c>
      <c r="W49" s="143">
        <f t="shared" si="56"/>
        <v>0</v>
      </c>
      <c r="X49" s="143">
        <f t="shared" si="56"/>
        <v>0</v>
      </c>
      <c r="Y49" s="176">
        <f t="shared" si="1"/>
        <v>0</v>
      </c>
    </row>
    <row r="50" spans="1:25" ht="15.75" customHeight="1">
      <c r="A50" s="168" t="e">
        <f>A104</f>
        <v>#N/A</v>
      </c>
      <c r="B50" s="148">
        <f t="shared" si="52"/>
        <v>0</v>
      </c>
      <c r="C50" s="143">
        <f t="shared" ref="C50:X50" si="57">IF(C$1&gt;=$I103,IF($M103=0,0,(IF(MOD(($I103-C$1),$M103)=0,$G103,0))),0)</f>
        <v>0</v>
      </c>
      <c r="D50" s="143">
        <f t="shared" si="57"/>
        <v>0</v>
      </c>
      <c r="E50" s="143">
        <f t="shared" si="57"/>
        <v>0</v>
      </c>
      <c r="F50" s="143">
        <f t="shared" si="57"/>
        <v>0</v>
      </c>
      <c r="G50" s="143">
        <f t="shared" si="57"/>
        <v>0</v>
      </c>
      <c r="H50" s="143">
        <f t="shared" si="57"/>
        <v>0</v>
      </c>
      <c r="I50" s="143">
        <f t="shared" si="57"/>
        <v>0</v>
      </c>
      <c r="J50" s="143">
        <f t="shared" si="57"/>
        <v>0</v>
      </c>
      <c r="K50" s="143">
        <f t="shared" si="57"/>
        <v>0</v>
      </c>
      <c r="L50" s="143">
        <f t="shared" si="57"/>
        <v>0</v>
      </c>
      <c r="M50" s="143">
        <f t="shared" si="57"/>
        <v>0</v>
      </c>
      <c r="N50" s="143">
        <f t="shared" si="57"/>
        <v>0</v>
      </c>
      <c r="O50" s="143">
        <f t="shared" si="57"/>
        <v>0</v>
      </c>
      <c r="P50" s="143">
        <f t="shared" si="57"/>
        <v>0</v>
      </c>
      <c r="Q50" s="143">
        <f t="shared" si="57"/>
        <v>0</v>
      </c>
      <c r="R50" s="143">
        <f t="shared" si="57"/>
        <v>0</v>
      </c>
      <c r="S50" s="143">
        <f t="shared" si="57"/>
        <v>0</v>
      </c>
      <c r="T50" s="143">
        <f t="shared" si="57"/>
        <v>0</v>
      </c>
      <c r="U50" s="143">
        <f t="shared" si="57"/>
        <v>0</v>
      </c>
      <c r="V50" s="143">
        <f t="shared" si="57"/>
        <v>0</v>
      </c>
      <c r="W50" s="143">
        <f t="shared" si="57"/>
        <v>0</v>
      </c>
      <c r="X50" s="143">
        <f t="shared" si="57"/>
        <v>0</v>
      </c>
      <c r="Y50" s="176">
        <f t="shared" si="1"/>
        <v>0</v>
      </c>
    </row>
    <row r="51" spans="1:25">
      <c r="A51" s="168" t="e">
        <f>A105</f>
        <v>#N/A</v>
      </c>
      <c r="B51" s="148">
        <f t="shared" si="52"/>
        <v>0</v>
      </c>
      <c r="C51" s="143">
        <f t="shared" ref="C51:X51" si="58">IF(C$1&gt;=$I104,IF($M104=0,0,(IF(MOD(($I104-C$1),$M104)=0,$G104,0))),0)</f>
        <v>0</v>
      </c>
      <c r="D51" s="143">
        <f t="shared" si="58"/>
        <v>0</v>
      </c>
      <c r="E51" s="143">
        <f t="shared" si="58"/>
        <v>0</v>
      </c>
      <c r="F51" s="143">
        <f t="shared" si="58"/>
        <v>0</v>
      </c>
      <c r="G51" s="143">
        <f t="shared" si="58"/>
        <v>0</v>
      </c>
      <c r="H51" s="143">
        <f t="shared" si="58"/>
        <v>0</v>
      </c>
      <c r="I51" s="143">
        <f t="shared" si="58"/>
        <v>0</v>
      </c>
      <c r="J51" s="143">
        <f t="shared" si="58"/>
        <v>0</v>
      </c>
      <c r="K51" s="143">
        <f t="shared" si="58"/>
        <v>0</v>
      </c>
      <c r="L51" s="143">
        <f t="shared" si="58"/>
        <v>0</v>
      </c>
      <c r="M51" s="143">
        <f t="shared" si="58"/>
        <v>0</v>
      </c>
      <c r="N51" s="143">
        <f t="shared" si="58"/>
        <v>0</v>
      </c>
      <c r="O51" s="143">
        <f t="shared" si="58"/>
        <v>0</v>
      </c>
      <c r="P51" s="143">
        <f t="shared" si="58"/>
        <v>0</v>
      </c>
      <c r="Q51" s="143">
        <f t="shared" si="58"/>
        <v>0</v>
      </c>
      <c r="R51" s="143">
        <f t="shared" si="58"/>
        <v>0</v>
      </c>
      <c r="S51" s="143">
        <f t="shared" si="58"/>
        <v>0</v>
      </c>
      <c r="T51" s="143">
        <f t="shared" si="58"/>
        <v>0</v>
      </c>
      <c r="U51" s="143">
        <f t="shared" si="58"/>
        <v>0</v>
      </c>
      <c r="V51" s="143">
        <f t="shared" si="58"/>
        <v>0</v>
      </c>
      <c r="W51" s="143">
        <f t="shared" si="58"/>
        <v>0</v>
      </c>
      <c r="X51" s="143">
        <f t="shared" si="58"/>
        <v>0</v>
      </c>
      <c r="Y51" s="176">
        <f t="shared" si="1"/>
        <v>0</v>
      </c>
    </row>
    <row r="52" spans="1:25">
      <c r="A52" s="315"/>
      <c r="B52" s="316" t="s">
        <v>1017</v>
      </c>
      <c r="C52" s="314">
        <f>SUM(C3:C48)</f>
        <v>7500</v>
      </c>
      <c r="D52" s="317">
        <f t="shared" ref="C52:Y52" si="59">SUM(D3:D48)</f>
        <v>42750</v>
      </c>
      <c r="E52" s="317">
        <f t="shared" si="59"/>
        <v>20000</v>
      </c>
      <c r="F52" s="317">
        <f t="shared" si="59"/>
        <v>76750</v>
      </c>
      <c r="G52" s="317">
        <f t="shared" si="59"/>
        <v>119300</v>
      </c>
      <c r="H52" s="317">
        <f t="shared" si="59"/>
        <v>45500</v>
      </c>
      <c r="I52" s="317">
        <f t="shared" si="59"/>
        <v>501120</v>
      </c>
      <c r="J52" s="317">
        <f t="shared" si="59"/>
        <v>45500</v>
      </c>
      <c r="K52" s="317">
        <f t="shared" si="59"/>
        <v>237100</v>
      </c>
      <c r="L52" s="317">
        <f t="shared" si="59"/>
        <v>116000</v>
      </c>
      <c r="M52" s="317">
        <f t="shared" si="59"/>
        <v>31500</v>
      </c>
      <c r="N52" s="317">
        <f t="shared" si="59"/>
        <v>45500</v>
      </c>
      <c r="O52" s="317">
        <f t="shared" si="59"/>
        <v>71600</v>
      </c>
      <c r="P52" s="317">
        <f t="shared" si="59"/>
        <v>189250</v>
      </c>
      <c r="Q52" s="317">
        <f t="shared" si="59"/>
        <v>32700</v>
      </c>
      <c r="R52" s="317">
        <f t="shared" si="59"/>
        <v>68000</v>
      </c>
      <c r="S52" s="317">
        <f t="shared" si="59"/>
        <v>1495820</v>
      </c>
      <c r="T52" s="317">
        <f t="shared" si="59"/>
        <v>45500</v>
      </c>
      <c r="U52" s="317">
        <f t="shared" si="59"/>
        <v>54000</v>
      </c>
      <c r="V52" s="317">
        <f t="shared" si="59"/>
        <v>45500</v>
      </c>
      <c r="W52" s="317">
        <f t="shared" si="59"/>
        <v>49100</v>
      </c>
      <c r="X52" s="317">
        <f t="shared" si="59"/>
        <v>76750</v>
      </c>
      <c r="Y52" s="318">
        <f>SUM(Y3:Y48)</f>
        <v>3416740</v>
      </c>
    </row>
    <row r="53" spans="1:25">
      <c r="A53" s="16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X53" s="18"/>
      <c r="Y53" s="18"/>
    </row>
    <row r="54" spans="1:25">
      <c r="A54" s="171"/>
      <c r="B54" s="110"/>
      <c r="C54" s="16" t="s">
        <v>1018</v>
      </c>
      <c r="D54" s="16" t="s">
        <v>1019</v>
      </c>
      <c r="E54" s="383" t="s">
        <v>1020</v>
      </c>
      <c r="F54" s="384"/>
      <c r="G54" s="383" t="s">
        <v>1021</v>
      </c>
      <c r="H54" s="384"/>
      <c r="I54" s="383" t="s">
        <v>1022</v>
      </c>
      <c r="J54" s="384"/>
      <c r="K54" s="383" t="s">
        <v>1023</v>
      </c>
      <c r="L54" s="384"/>
      <c r="M54" s="383" t="s">
        <v>321</v>
      </c>
      <c r="N54" s="384"/>
      <c r="O54" s="385" t="s">
        <v>1024</v>
      </c>
      <c r="P54" s="386"/>
      <c r="Q54" s="97" t="s">
        <v>1025</v>
      </c>
      <c r="R54" s="16" t="s">
        <v>1057</v>
      </c>
      <c r="S54" s="16" t="s">
        <v>1058</v>
      </c>
      <c r="T54" s="382" t="s">
        <v>1026</v>
      </c>
      <c r="U54" s="382"/>
      <c r="V54" s="382"/>
      <c r="W54" s="382"/>
      <c r="X54" s="382"/>
      <c r="Y54" s="382"/>
    </row>
    <row r="55" spans="1:25">
      <c r="A55" s="172"/>
      <c r="B55" s="92" t="s">
        <v>1016</v>
      </c>
      <c r="C55" s="87"/>
      <c r="D55" s="87"/>
      <c r="E55" s="377"/>
      <c r="F55" s="378"/>
      <c r="G55" s="379"/>
      <c r="H55" s="380"/>
      <c r="I55" s="377"/>
      <c r="J55" s="378"/>
      <c r="K55" s="377"/>
      <c r="L55" s="378"/>
      <c r="M55" s="87"/>
      <c r="N55" s="101"/>
      <c r="O55" s="516"/>
      <c r="P55" s="517"/>
      <c r="Q55" s="102"/>
      <c r="R55" s="55"/>
      <c r="S55" s="55"/>
      <c r="T55" s="381"/>
      <c r="U55" s="381"/>
      <c r="V55" s="381"/>
      <c r="W55" s="381"/>
      <c r="X55" s="381"/>
      <c r="Y55" s="381"/>
    </row>
    <row r="56" spans="1:25">
      <c r="A56" s="173"/>
      <c r="B56" s="92" t="s">
        <v>1027</v>
      </c>
      <c r="C56" s="87"/>
      <c r="D56" s="88"/>
      <c r="E56" s="377"/>
      <c r="F56" s="378"/>
      <c r="G56" s="379"/>
      <c r="H56" s="380"/>
      <c r="I56" s="377"/>
      <c r="J56" s="378"/>
      <c r="K56" s="377"/>
      <c r="L56" s="378"/>
      <c r="M56" s="87"/>
      <c r="N56" s="101"/>
      <c r="O56" s="516"/>
      <c r="P56" s="517"/>
      <c r="Q56" s="102"/>
      <c r="R56" s="55"/>
      <c r="S56" s="55"/>
      <c r="T56" s="381"/>
      <c r="U56" s="381"/>
      <c r="V56" s="381"/>
      <c r="W56" s="381"/>
      <c r="X56" s="381"/>
      <c r="Y56" s="381"/>
    </row>
    <row r="57" spans="1:25">
      <c r="A57" s="174">
        <f>VLOOKUP(B57,Priskatalog!A:J,10,FALSE)</f>
        <v>47</v>
      </c>
      <c r="B57" s="146" t="s">
        <v>473</v>
      </c>
      <c r="C57" s="7">
        <v>800</v>
      </c>
      <c r="D57" s="2" t="s">
        <v>337</v>
      </c>
      <c r="E57" s="387">
        <v>1800</v>
      </c>
      <c r="F57" s="388"/>
      <c r="G57" s="389">
        <f>C57*E57</f>
        <v>1440000</v>
      </c>
      <c r="H57" s="390"/>
      <c r="I57" s="391">
        <v>2040</v>
      </c>
      <c r="J57" s="388"/>
      <c r="K57" s="391">
        <v>2045</v>
      </c>
      <c r="L57" s="388"/>
      <c r="M57" s="11">
        <v>50</v>
      </c>
      <c r="N57" s="123" t="s">
        <v>1028</v>
      </c>
      <c r="O57" s="518" t="s">
        <v>1059</v>
      </c>
      <c r="P57" s="519"/>
      <c r="Q57" s="95">
        <v>2</v>
      </c>
      <c r="R57" s="2"/>
      <c r="S57" s="2"/>
      <c r="T57" s="392"/>
      <c r="U57" s="392"/>
      <c r="V57" s="392"/>
      <c r="W57" s="392"/>
      <c r="X57" s="392"/>
      <c r="Y57" s="392"/>
    </row>
    <row r="58" spans="1:25">
      <c r="A58" s="174">
        <f>VLOOKUP(B58,Priskatalog!A:J,10,FALSE)</f>
        <v>37</v>
      </c>
      <c r="B58" s="147" t="s">
        <v>453</v>
      </c>
      <c r="C58" s="22">
        <v>140</v>
      </c>
      <c r="D58" s="5" t="s">
        <v>1060</v>
      </c>
      <c r="E58" s="387">
        <v>590</v>
      </c>
      <c r="F58" s="388"/>
      <c r="G58" s="389">
        <f t="shared" ref="G58:G105" si="60">C58*E58</f>
        <v>82600</v>
      </c>
      <c r="H58" s="390"/>
      <c r="I58" s="391">
        <v>2030</v>
      </c>
      <c r="J58" s="388"/>
      <c r="K58" s="391">
        <v>2035</v>
      </c>
      <c r="L58" s="387"/>
      <c r="M58" s="5">
        <v>20</v>
      </c>
      <c r="N58" s="123" t="s">
        <v>1028</v>
      </c>
      <c r="O58" s="518" t="s">
        <v>1059</v>
      </c>
      <c r="P58" s="519"/>
      <c r="Q58" s="5">
        <v>3</v>
      </c>
      <c r="R58" s="5"/>
      <c r="S58" s="5"/>
      <c r="T58" s="392"/>
      <c r="U58" s="392"/>
      <c r="V58" s="392"/>
      <c r="W58" s="392"/>
      <c r="X58" s="392"/>
      <c r="Y58" s="392"/>
    </row>
    <row r="59" spans="1:25">
      <c r="A59" s="174">
        <f>VLOOKUP(B59,Priskatalog!A:J,10,FALSE)</f>
        <v>37</v>
      </c>
      <c r="B59" s="19" t="s">
        <v>449</v>
      </c>
      <c r="C59" s="22">
        <v>20</v>
      </c>
      <c r="D59" s="5" t="s">
        <v>1060</v>
      </c>
      <c r="E59" s="387">
        <v>390</v>
      </c>
      <c r="F59" s="388"/>
      <c r="G59" s="389">
        <f t="shared" si="60"/>
        <v>7800</v>
      </c>
      <c r="H59" s="390"/>
      <c r="I59" s="391">
        <v>2030</v>
      </c>
      <c r="J59" s="388"/>
      <c r="K59" s="391">
        <v>2035</v>
      </c>
      <c r="L59" s="387"/>
      <c r="M59" s="5">
        <v>20</v>
      </c>
      <c r="N59" s="123" t="s">
        <v>1028</v>
      </c>
      <c r="O59" s="518" t="s">
        <v>1059</v>
      </c>
      <c r="P59" s="519"/>
      <c r="Q59" s="5">
        <v>3</v>
      </c>
      <c r="R59" s="5"/>
      <c r="S59" s="5"/>
      <c r="T59" s="392"/>
      <c r="U59" s="392"/>
      <c r="V59" s="392"/>
      <c r="W59" s="392"/>
      <c r="X59" s="392"/>
      <c r="Y59" s="392"/>
    </row>
    <row r="60" spans="1:25">
      <c r="A60" s="174">
        <f>VLOOKUP(B60,Priskatalog!A:J,10,FALSE)</f>
        <v>37</v>
      </c>
      <c r="B60" s="152" t="s">
        <v>459</v>
      </c>
      <c r="C60" s="22">
        <v>56</v>
      </c>
      <c r="D60" s="5" t="s">
        <v>337</v>
      </c>
      <c r="E60" s="419">
        <v>875</v>
      </c>
      <c r="F60" s="388"/>
      <c r="G60" s="389">
        <f t="shared" si="60"/>
        <v>49000</v>
      </c>
      <c r="H60" s="390"/>
      <c r="I60" s="391">
        <v>2028</v>
      </c>
      <c r="J60" s="388"/>
      <c r="K60" s="391">
        <v>2030</v>
      </c>
      <c r="L60" s="420"/>
      <c r="M60" s="5">
        <v>20</v>
      </c>
      <c r="N60" s="123" t="s">
        <v>1028</v>
      </c>
      <c r="O60" s="518" t="s">
        <v>1059</v>
      </c>
      <c r="P60" s="519"/>
      <c r="Q60" s="5">
        <v>3</v>
      </c>
      <c r="R60" s="5"/>
      <c r="S60" s="5"/>
      <c r="T60" s="393"/>
      <c r="U60" s="394"/>
      <c r="V60" s="394"/>
      <c r="W60" s="394"/>
      <c r="X60" s="394"/>
      <c r="Y60" s="395"/>
    </row>
    <row r="61" spans="1:25">
      <c r="A61" s="174">
        <f>VLOOKUP(B61,Priskatalog!A:J,10,FALSE)</f>
        <v>41</v>
      </c>
      <c r="B61" s="146" t="s">
        <v>461</v>
      </c>
      <c r="C61" s="121">
        <v>56</v>
      </c>
      <c r="D61" s="5" t="s">
        <v>337</v>
      </c>
      <c r="E61" s="419">
        <v>120</v>
      </c>
      <c r="F61" s="388"/>
      <c r="G61" s="389">
        <f t="shared" si="60"/>
        <v>6720</v>
      </c>
      <c r="H61" s="390"/>
      <c r="I61" s="391">
        <v>2030</v>
      </c>
      <c r="J61" s="388"/>
      <c r="K61" s="391">
        <v>2032</v>
      </c>
      <c r="L61" s="420"/>
      <c r="M61" s="5">
        <v>10</v>
      </c>
      <c r="N61" s="123" t="s">
        <v>1028</v>
      </c>
      <c r="O61" s="518" t="s">
        <v>1059</v>
      </c>
      <c r="P61" s="519"/>
      <c r="Q61" s="5">
        <v>3</v>
      </c>
      <c r="R61" s="5"/>
      <c r="S61" s="5"/>
      <c r="T61" s="393"/>
      <c r="U61" s="394"/>
      <c r="V61" s="394"/>
      <c r="W61" s="394"/>
      <c r="X61" s="394"/>
      <c r="Y61" s="395"/>
    </row>
    <row r="62" spans="1:25">
      <c r="A62" s="174">
        <f>VLOOKUP(B62,Priskatalog!A:J,10,FALSE)</f>
        <v>41</v>
      </c>
      <c r="B62" s="146" t="s">
        <v>465</v>
      </c>
      <c r="C62" s="121">
        <v>10</v>
      </c>
      <c r="D62" s="5" t="s">
        <v>337</v>
      </c>
      <c r="E62" s="419">
        <v>120</v>
      </c>
      <c r="F62" s="388"/>
      <c r="G62" s="389">
        <f t="shared" ref="G62:G69" si="61">C62*E62</f>
        <v>1200</v>
      </c>
      <c r="H62" s="390"/>
      <c r="I62" s="391">
        <v>2028</v>
      </c>
      <c r="J62" s="388"/>
      <c r="K62" s="391">
        <v>2033</v>
      </c>
      <c r="L62" s="420"/>
      <c r="M62" s="5">
        <v>10</v>
      </c>
      <c r="N62" s="123" t="s">
        <v>1028</v>
      </c>
      <c r="O62" s="518" t="s">
        <v>1059</v>
      </c>
      <c r="P62" s="519"/>
      <c r="Q62" s="5">
        <v>3</v>
      </c>
      <c r="R62" s="5"/>
      <c r="S62" s="5"/>
      <c r="T62" s="393"/>
      <c r="U62" s="394"/>
      <c r="V62" s="394"/>
      <c r="W62" s="394"/>
      <c r="X62" s="394"/>
      <c r="Y62" s="395"/>
    </row>
    <row r="63" spans="1:25">
      <c r="A63" s="174">
        <f>VLOOKUP(B63,Priskatalog!A:J,10,FALSE)</f>
        <v>37</v>
      </c>
      <c r="B63" s="146" t="s">
        <v>463</v>
      </c>
      <c r="C63" s="121">
        <v>10</v>
      </c>
      <c r="D63" s="5" t="s">
        <v>337</v>
      </c>
      <c r="E63" s="419">
        <v>875</v>
      </c>
      <c r="F63" s="388"/>
      <c r="G63" s="389">
        <f t="shared" si="61"/>
        <v>8750</v>
      </c>
      <c r="H63" s="390"/>
      <c r="I63" s="391">
        <v>2025</v>
      </c>
      <c r="J63" s="388"/>
      <c r="K63" s="391">
        <v>2030</v>
      </c>
      <c r="L63" s="420"/>
      <c r="M63" s="5">
        <v>20</v>
      </c>
      <c r="N63" s="123" t="s">
        <v>1028</v>
      </c>
      <c r="O63" s="518" t="s">
        <v>1059</v>
      </c>
      <c r="P63" s="519"/>
      <c r="Q63" s="5">
        <v>3</v>
      </c>
      <c r="R63" s="5"/>
      <c r="S63" s="5"/>
      <c r="T63" s="393"/>
      <c r="U63" s="394"/>
      <c r="V63" s="394"/>
      <c r="W63" s="394"/>
      <c r="X63" s="394"/>
      <c r="Y63" s="395"/>
    </row>
    <row r="64" spans="1:25">
      <c r="A64" s="174">
        <f>VLOOKUP(B64,Priskatalog!A:J,10,FALSE)</f>
        <v>21</v>
      </c>
      <c r="B64" s="146" t="s">
        <v>340</v>
      </c>
      <c r="C64" s="121">
        <v>10</v>
      </c>
      <c r="D64" s="5" t="s">
        <v>337</v>
      </c>
      <c r="E64" s="419">
        <v>1400</v>
      </c>
      <c r="F64" s="388"/>
      <c r="G64" s="389">
        <f t="shared" si="61"/>
        <v>14000</v>
      </c>
      <c r="H64" s="390"/>
      <c r="I64" s="391">
        <v>2025</v>
      </c>
      <c r="J64" s="388"/>
      <c r="K64" s="391">
        <v>2045</v>
      </c>
      <c r="L64" s="420"/>
      <c r="M64" s="5">
        <v>2</v>
      </c>
      <c r="N64" s="123" t="s">
        <v>1028</v>
      </c>
      <c r="O64" s="518" t="s">
        <v>1059</v>
      </c>
      <c r="P64" s="519"/>
      <c r="Q64" s="5">
        <v>2</v>
      </c>
      <c r="R64" s="5"/>
      <c r="S64" s="5"/>
      <c r="T64" s="393"/>
      <c r="U64" s="394"/>
      <c r="V64" s="394"/>
      <c r="W64" s="394"/>
      <c r="X64" s="394"/>
      <c r="Y64" s="395"/>
    </row>
    <row r="65" spans="1:25">
      <c r="A65" s="174">
        <f>VLOOKUP(B65,Priskatalog!A:J,10,FALSE)</f>
        <v>31</v>
      </c>
      <c r="B65" s="146" t="s">
        <v>399</v>
      </c>
      <c r="C65" s="121">
        <v>50</v>
      </c>
      <c r="D65" s="5" t="s">
        <v>337</v>
      </c>
      <c r="E65" s="419">
        <v>2700</v>
      </c>
      <c r="F65" s="388"/>
      <c r="G65" s="389">
        <f t="shared" si="61"/>
        <v>135000</v>
      </c>
      <c r="H65" s="390"/>
      <c r="I65" s="391">
        <v>2037</v>
      </c>
      <c r="J65" s="388"/>
      <c r="K65" s="391">
        <v>2040</v>
      </c>
      <c r="L65" s="420"/>
      <c r="M65" s="5">
        <v>30</v>
      </c>
      <c r="N65" s="123" t="s">
        <v>1028</v>
      </c>
      <c r="O65" s="518" t="s">
        <v>1059</v>
      </c>
      <c r="P65" s="519"/>
      <c r="Q65" s="5">
        <v>3</v>
      </c>
      <c r="R65" s="5"/>
      <c r="S65" s="5"/>
      <c r="T65" s="393"/>
      <c r="U65" s="394"/>
      <c r="V65" s="394"/>
      <c r="W65" s="394"/>
      <c r="X65" s="394"/>
      <c r="Y65" s="395"/>
    </row>
    <row r="66" spans="1:25">
      <c r="A66" s="174">
        <f>VLOOKUP(B66,Priskatalog!A:J,10,FALSE)</f>
        <v>31</v>
      </c>
      <c r="B66" s="146" t="s">
        <v>378</v>
      </c>
      <c r="C66" s="121">
        <v>7</v>
      </c>
      <c r="D66" s="5" t="s">
        <v>349</v>
      </c>
      <c r="E66" s="419">
        <v>12000</v>
      </c>
      <c r="F66" s="388"/>
      <c r="G66" s="389">
        <f t="shared" si="61"/>
        <v>84000</v>
      </c>
      <c r="H66" s="390"/>
      <c r="I66" s="391">
        <v>2032</v>
      </c>
      <c r="J66" s="388"/>
      <c r="K66" s="391">
        <v>2035</v>
      </c>
      <c r="L66" s="420"/>
      <c r="M66" s="5">
        <v>30</v>
      </c>
      <c r="N66" s="123" t="s">
        <v>1028</v>
      </c>
      <c r="O66" s="518" t="s">
        <v>1061</v>
      </c>
      <c r="P66" s="519"/>
      <c r="Q66" s="5">
        <v>3</v>
      </c>
      <c r="R66" s="5"/>
      <c r="S66" s="5"/>
      <c r="T66" s="393"/>
      <c r="U66" s="394"/>
      <c r="V66" s="394"/>
      <c r="W66" s="394"/>
      <c r="X66" s="394"/>
      <c r="Y66" s="395"/>
    </row>
    <row r="67" spans="1:25">
      <c r="A67" s="174">
        <f>VLOOKUP(B67,Priskatalog!A:J,10,FALSE)</f>
        <v>41</v>
      </c>
      <c r="B67" s="146" t="s">
        <v>405</v>
      </c>
      <c r="C67" s="121">
        <v>50</v>
      </c>
      <c r="D67" s="5" t="s">
        <v>337</v>
      </c>
      <c r="E67" s="419">
        <v>175</v>
      </c>
      <c r="F67" s="388"/>
      <c r="G67" s="389">
        <f t="shared" si="61"/>
        <v>8750</v>
      </c>
      <c r="H67" s="390"/>
      <c r="I67" s="391">
        <v>2027</v>
      </c>
      <c r="J67" s="388"/>
      <c r="K67" s="391">
        <v>2029</v>
      </c>
      <c r="L67" s="420"/>
      <c r="M67" s="5">
        <v>10</v>
      </c>
      <c r="N67" s="123" t="s">
        <v>1028</v>
      </c>
      <c r="O67" s="518" t="s">
        <v>1059</v>
      </c>
      <c r="P67" s="519"/>
      <c r="Q67" s="5">
        <v>4</v>
      </c>
      <c r="R67" s="5"/>
      <c r="S67" s="5"/>
      <c r="T67" s="393"/>
      <c r="U67" s="394"/>
      <c r="V67" s="394"/>
      <c r="W67" s="394"/>
      <c r="X67" s="394"/>
      <c r="Y67" s="395"/>
    </row>
    <row r="68" spans="1:25">
      <c r="A68" s="174" t="e">
        <f>VLOOKUP(B68,Priskatalog!A:J,10,FALSE)</f>
        <v>#N/A</v>
      </c>
      <c r="B68" s="146"/>
      <c r="C68" s="121"/>
      <c r="D68" s="5"/>
      <c r="E68" s="419"/>
      <c r="F68" s="388"/>
      <c r="G68" s="389">
        <f t="shared" si="61"/>
        <v>0</v>
      </c>
      <c r="H68" s="390"/>
      <c r="I68" s="391"/>
      <c r="J68" s="388"/>
      <c r="K68" s="391"/>
      <c r="L68" s="420"/>
      <c r="M68" s="5"/>
      <c r="N68" s="123" t="s">
        <v>1028</v>
      </c>
      <c r="O68" s="518"/>
      <c r="P68" s="519"/>
      <c r="Q68" s="5"/>
      <c r="R68" s="5"/>
      <c r="S68" s="5"/>
      <c r="T68" s="393"/>
      <c r="U68" s="394"/>
      <c r="V68" s="394"/>
      <c r="W68" s="394"/>
      <c r="X68" s="394"/>
      <c r="Y68" s="395"/>
    </row>
    <row r="69" spans="1:25">
      <c r="A69" s="174" t="e">
        <f>VLOOKUP(B69,Priskatalog!A:J,10,FALSE)</f>
        <v>#N/A</v>
      </c>
      <c r="B69" s="146"/>
      <c r="C69" s="121"/>
      <c r="D69" s="5"/>
      <c r="E69" s="419"/>
      <c r="F69" s="388"/>
      <c r="G69" s="389">
        <f t="shared" si="61"/>
        <v>0</v>
      </c>
      <c r="H69" s="390"/>
      <c r="I69" s="391"/>
      <c r="J69" s="388"/>
      <c r="K69" s="391"/>
      <c r="L69" s="420"/>
      <c r="M69" s="5"/>
      <c r="N69" s="123" t="s">
        <v>1028</v>
      </c>
      <c r="O69" s="518"/>
      <c r="P69" s="519"/>
      <c r="Q69" s="5"/>
      <c r="R69" s="5"/>
      <c r="S69" s="5"/>
      <c r="T69" s="393"/>
      <c r="U69" s="394"/>
      <c r="V69" s="394"/>
      <c r="W69" s="394"/>
      <c r="X69" s="394"/>
      <c r="Y69" s="395"/>
    </row>
    <row r="70" spans="1:25">
      <c r="A70" s="174" t="e">
        <f>VLOOKUP(B70,Priskatalog!A:J,10,FALSE)</f>
        <v>#N/A</v>
      </c>
      <c r="B70" s="146"/>
      <c r="C70" s="121"/>
      <c r="D70" s="5"/>
      <c r="E70" s="387"/>
      <c r="F70" s="388"/>
      <c r="G70" s="389">
        <f t="shared" si="60"/>
        <v>0</v>
      </c>
      <c r="H70" s="390"/>
      <c r="I70" s="391"/>
      <c r="J70" s="388"/>
      <c r="K70" s="391"/>
      <c r="L70" s="387"/>
      <c r="M70" s="5"/>
      <c r="N70" s="123" t="s">
        <v>1028</v>
      </c>
      <c r="O70" s="518"/>
      <c r="P70" s="519"/>
      <c r="Q70" s="5"/>
      <c r="R70" s="5"/>
      <c r="S70" s="5"/>
      <c r="T70" s="392"/>
      <c r="U70" s="392"/>
      <c r="V70" s="392"/>
      <c r="W70" s="392"/>
      <c r="X70" s="392"/>
      <c r="Y70" s="392"/>
    </row>
    <row r="71" spans="1:25">
      <c r="A71" s="174" t="e">
        <f>VLOOKUP(B71,Priskatalog!A:J,10,FALSE)</f>
        <v>#N/A</v>
      </c>
      <c r="B71" s="146"/>
      <c r="C71" s="121"/>
      <c r="D71" s="5"/>
      <c r="E71" s="387"/>
      <c r="F71" s="388"/>
      <c r="G71" s="389">
        <f t="shared" si="60"/>
        <v>0</v>
      </c>
      <c r="H71" s="390"/>
      <c r="I71" s="391"/>
      <c r="J71" s="388"/>
      <c r="K71" s="391"/>
      <c r="L71" s="387"/>
      <c r="M71" s="5"/>
      <c r="N71" s="123" t="s">
        <v>1028</v>
      </c>
      <c r="O71" s="518"/>
      <c r="P71" s="519"/>
      <c r="Q71" s="5"/>
      <c r="R71" s="5"/>
      <c r="S71" s="5"/>
      <c r="T71" s="392"/>
      <c r="U71" s="392"/>
      <c r="V71" s="392"/>
      <c r="W71" s="392"/>
      <c r="X71" s="392"/>
      <c r="Y71" s="392"/>
    </row>
    <row r="72" spans="1:25">
      <c r="A72" s="175"/>
      <c r="B72" s="144" t="s">
        <v>1029</v>
      </c>
      <c r="C72" s="145"/>
      <c r="D72" s="24"/>
      <c r="E72" s="396"/>
      <c r="F72" s="378"/>
      <c r="G72" s="379"/>
      <c r="H72" s="380"/>
      <c r="I72" s="377"/>
      <c r="J72" s="378"/>
      <c r="K72" s="377"/>
      <c r="L72" s="396"/>
      <c r="M72" s="24"/>
      <c r="N72" s="24"/>
      <c r="O72" s="516"/>
      <c r="P72" s="517"/>
      <c r="Q72" s="24"/>
      <c r="R72" s="24"/>
      <c r="S72" s="24"/>
      <c r="T72" s="381"/>
      <c r="U72" s="381"/>
      <c r="V72" s="381"/>
      <c r="W72" s="381"/>
      <c r="X72" s="381"/>
      <c r="Y72" s="381"/>
    </row>
    <row r="73" spans="1:25">
      <c r="A73" s="174">
        <f>VLOOKUP(B73,Priskatalog!A:J,10,FALSE)</f>
        <v>43</v>
      </c>
      <c r="B73" s="146" t="s">
        <v>422</v>
      </c>
      <c r="C73" s="121">
        <v>25</v>
      </c>
      <c r="D73" s="5" t="s">
        <v>337</v>
      </c>
      <c r="E73" s="387">
        <v>460</v>
      </c>
      <c r="F73" s="388"/>
      <c r="G73" s="389">
        <f t="shared" si="60"/>
        <v>11500</v>
      </c>
      <c r="H73" s="390"/>
      <c r="I73" s="391">
        <v>2027</v>
      </c>
      <c r="J73" s="388"/>
      <c r="K73" s="391">
        <v>2047</v>
      </c>
      <c r="L73" s="387"/>
      <c r="M73" s="5">
        <v>1</v>
      </c>
      <c r="N73" s="5" t="s">
        <v>1028</v>
      </c>
      <c r="O73" s="518" t="s">
        <v>1059</v>
      </c>
      <c r="P73" s="519"/>
      <c r="Q73" s="5">
        <v>3</v>
      </c>
      <c r="R73" s="5"/>
      <c r="S73" s="5"/>
      <c r="T73" s="392"/>
      <c r="U73" s="392"/>
      <c r="V73" s="392"/>
      <c r="W73" s="392"/>
      <c r="X73" s="392"/>
      <c r="Y73" s="392"/>
    </row>
    <row r="74" spans="1:25">
      <c r="A74" s="174">
        <f>VLOOKUP(B74,Priskatalog!A:J,10,FALSE)</f>
        <v>42</v>
      </c>
      <c r="B74" s="146" t="s">
        <v>437</v>
      </c>
      <c r="C74" s="121">
        <v>50</v>
      </c>
      <c r="D74" s="5" t="s">
        <v>337</v>
      </c>
      <c r="E74" s="387">
        <v>250</v>
      </c>
      <c r="F74" s="388"/>
      <c r="G74" s="389">
        <f t="shared" si="60"/>
        <v>12500</v>
      </c>
      <c r="H74" s="390"/>
      <c r="I74" s="391">
        <v>2025</v>
      </c>
      <c r="J74" s="388"/>
      <c r="K74" s="391">
        <v>2035</v>
      </c>
      <c r="L74" s="387"/>
      <c r="M74" s="5">
        <v>1</v>
      </c>
      <c r="N74" s="5" t="s">
        <v>1028</v>
      </c>
      <c r="O74" s="518" t="s">
        <v>1059</v>
      </c>
      <c r="P74" s="519"/>
      <c r="Q74" s="5">
        <v>3</v>
      </c>
      <c r="R74" s="5"/>
      <c r="S74" s="5"/>
      <c r="T74" s="392" t="s">
        <v>1062</v>
      </c>
      <c r="U74" s="392"/>
      <c r="V74" s="392"/>
      <c r="W74" s="392"/>
      <c r="X74" s="392"/>
      <c r="Y74" s="392"/>
    </row>
    <row r="75" spans="1:25">
      <c r="A75" s="174">
        <f>VLOOKUP(B75,Priskatalog!A:J,10,FALSE)</f>
        <v>32</v>
      </c>
      <c r="B75" s="146" t="s">
        <v>413</v>
      </c>
      <c r="C75" s="121">
        <v>10</v>
      </c>
      <c r="D75" s="5" t="s">
        <v>349</v>
      </c>
      <c r="E75" s="387">
        <v>7500</v>
      </c>
      <c r="F75" s="388"/>
      <c r="G75" s="389">
        <f t="shared" si="60"/>
        <v>75000</v>
      </c>
      <c r="H75" s="390"/>
      <c r="I75" s="391">
        <v>2032</v>
      </c>
      <c r="J75" s="388"/>
      <c r="K75" s="391">
        <v>2035</v>
      </c>
      <c r="L75" s="387"/>
      <c r="M75" s="5">
        <v>15</v>
      </c>
      <c r="N75" s="5" t="s">
        <v>1028</v>
      </c>
      <c r="O75" s="518" t="s">
        <v>1061</v>
      </c>
      <c r="P75" s="519"/>
      <c r="Q75" s="5">
        <v>2</v>
      </c>
      <c r="R75" s="5"/>
      <c r="S75" s="5"/>
      <c r="T75" s="392" t="s">
        <v>1063</v>
      </c>
      <c r="U75" s="392"/>
      <c r="V75" s="392"/>
      <c r="W75" s="392"/>
      <c r="X75" s="392"/>
      <c r="Y75" s="392"/>
    </row>
    <row r="76" spans="1:25">
      <c r="A76" s="174">
        <f>VLOOKUP(B76,Priskatalog!A:J,10,FALSE)</f>
        <v>42</v>
      </c>
      <c r="B76" s="146" t="s">
        <v>439</v>
      </c>
      <c r="C76" s="122">
        <v>30</v>
      </c>
      <c r="D76" s="5" t="s">
        <v>337</v>
      </c>
      <c r="E76" s="387">
        <v>1600</v>
      </c>
      <c r="F76" s="388"/>
      <c r="G76" s="389">
        <f t="shared" si="60"/>
        <v>48000</v>
      </c>
      <c r="H76" s="390"/>
      <c r="I76" s="391">
        <v>2033</v>
      </c>
      <c r="J76" s="388"/>
      <c r="K76" s="391">
        <v>2038</v>
      </c>
      <c r="L76" s="387"/>
      <c r="M76" s="5">
        <v>30</v>
      </c>
      <c r="N76" s="5" t="s">
        <v>1028</v>
      </c>
      <c r="O76" s="518" t="s">
        <v>1059</v>
      </c>
      <c r="P76" s="519"/>
      <c r="Q76" s="5">
        <v>3</v>
      </c>
      <c r="R76" s="5"/>
      <c r="S76" s="5"/>
      <c r="T76" s="392"/>
      <c r="U76" s="392"/>
      <c r="V76" s="392"/>
      <c r="W76" s="392"/>
      <c r="X76" s="392"/>
      <c r="Y76" s="392"/>
    </row>
    <row r="77" spans="1:25">
      <c r="A77" s="174" t="e">
        <f>VLOOKUP(B77,Priskatalog!A:J,10,FALSE)</f>
        <v>#N/A</v>
      </c>
      <c r="B77" s="146"/>
      <c r="C77" s="121"/>
      <c r="D77" s="5"/>
      <c r="E77" s="387"/>
      <c r="F77" s="388"/>
      <c r="G77" s="389">
        <f t="shared" si="60"/>
        <v>0</v>
      </c>
      <c r="H77" s="390"/>
      <c r="I77" s="391"/>
      <c r="J77" s="388"/>
      <c r="K77" s="391"/>
      <c r="L77" s="387"/>
      <c r="M77" s="5"/>
      <c r="N77" s="5" t="s">
        <v>1028</v>
      </c>
      <c r="O77" s="518"/>
      <c r="P77" s="519"/>
      <c r="Q77" s="5"/>
      <c r="R77" s="5"/>
      <c r="S77" s="5"/>
      <c r="T77" s="392"/>
      <c r="U77" s="392"/>
      <c r="V77" s="392"/>
      <c r="W77" s="392"/>
      <c r="X77" s="392"/>
      <c r="Y77" s="392"/>
    </row>
    <row r="78" spans="1:25">
      <c r="A78" s="174" t="e">
        <f>VLOOKUP(B78,Priskatalog!A:J,10,FALSE)</f>
        <v>#N/A</v>
      </c>
      <c r="B78" s="146"/>
      <c r="C78" s="121"/>
      <c r="D78" s="5"/>
      <c r="E78" s="387"/>
      <c r="F78" s="388"/>
      <c r="G78" s="389">
        <f t="shared" si="60"/>
        <v>0</v>
      </c>
      <c r="H78" s="390"/>
      <c r="I78" s="391"/>
      <c r="J78" s="388"/>
      <c r="K78" s="391"/>
      <c r="L78" s="387"/>
      <c r="M78" s="5"/>
      <c r="N78" s="5" t="s">
        <v>1028</v>
      </c>
      <c r="O78" s="518"/>
      <c r="P78" s="519"/>
      <c r="Q78" s="5"/>
      <c r="R78" s="5"/>
      <c r="S78" s="5"/>
      <c r="T78" s="392"/>
      <c r="U78" s="392"/>
      <c r="V78" s="392"/>
      <c r="W78" s="392"/>
      <c r="X78" s="392"/>
      <c r="Y78" s="392"/>
    </row>
    <row r="79" spans="1:25">
      <c r="A79" s="174" t="e">
        <f>VLOOKUP(B79,Priskatalog!A:J,10,FALSE)</f>
        <v>#N/A</v>
      </c>
      <c r="B79" s="146"/>
      <c r="C79" s="121"/>
      <c r="D79" s="5"/>
      <c r="E79" s="387"/>
      <c r="F79" s="388"/>
      <c r="G79" s="389">
        <f t="shared" si="60"/>
        <v>0</v>
      </c>
      <c r="H79" s="390"/>
      <c r="I79" s="391"/>
      <c r="J79" s="388"/>
      <c r="K79" s="391"/>
      <c r="L79" s="387"/>
      <c r="M79" s="5"/>
      <c r="N79" s="5" t="s">
        <v>1028</v>
      </c>
      <c r="O79" s="518"/>
      <c r="P79" s="519"/>
      <c r="Q79" s="5"/>
      <c r="R79" s="5"/>
      <c r="S79" s="5"/>
      <c r="T79" s="392"/>
      <c r="U79" s="392"/>
      <c r="V79" s="392"/>
      <c r="W79" s="392"/>
      <c r="X79" s="392"/>
      <c r="Y79" s="392"/>
    </row>
    <row r="80" spans="1:25">
      <c r="A80" s="175"/>
      <c r="B80" s="124" t="s">
        <v>1030</v>
      </c>
      <c r="C80" s="145"/>
      <c r="D80" s="24"/>
      <c r="E80" s="396"/>
      <c r="F80" s="378"/>
      <c r="G80" s="379"/>
      <c r="H80" s="380"/>
      <c r="I80" s="377"/>
      <c r="J80" s="378"/>
      <c r="K80" s="377"/>
      <c r="L80" s="396"/>
      <c r="M80" s="24"/>
      <c r="N80" s="24"/>
      <c r="O80" s="516"/>
      <c r="P80" s="517"/>
      <c r="Q80" s="24"/>
      <c r="R80" s="24"/>
      <c r="S80" s="24"/>
      <c r="T80" s="381"/>
      <c r="U80" s="381"/>
      <c r="V80" s="381"/>
      <c r="W80" s="381"/>
      <c r="X80" s="381"/>
      <c r="Y80" s="381"/>
    </row>
    <row r="81" spans="1:25">
      <c r="A81" s="174">
        <f>VLOOKUP(B81,Priskatalog!A:J,10,FALSE)</f>
        <v>57</v>
      </c>
      <c r="B81" s="146" t="s">
        <v>562</v>
      </c>
      <c r="C81" s="121">
        <v>1</v>
      </c>
      <c r="D81" s="5" t="s">
        <v>349</v>
      </c>
      <c r="E81" s="387">
        <v>7500</v>
      </c>
      <c r="F81" s="388"/>
      <c r="G81" s="389">
        <f t="shared" si="60"/>
        <v>7500</v>
      </c>
      <c r="H81" s="390"/>
      <c r="I81" s="391">
        <v>2024</v>
      </c>
      <c r="J81" s="388"/>
      <c r="K81" s="391">
        <v>2024</v>
      </c>
      <c r="L81" s="387"/>
      <c r="M81" s="5">
        <v>1</v>
      </c>
      <c r="N81" s="5" t="s">
        <v>1028</v>
      </c>
      <c r="O81" s="518" t="s">
        <v>1061</v>
      </c>
      <c r="P81" s="519"/>
      <c r="Q81" s="5">
        <v>2</v>
      </c>
      <c r="R81" s="5"/>
      <c r="S81" s="5"/>
      <c r="T81" s="392"/>
      <c r="U81" s="392"/>
      <c r="V81" s="392"/>
      <c r="W81" s="392"/>
      <c r="X81" s="392"/>
      <c r="Y81" s="392"/>
    </row>
    <row r="82" spans="1:25">
      <c r="A82" s="174">
        <f>VLOOKUP(B82,Priskatalog!A:J,10,FALSE)</f>
        <v>57</v>
      </c>
      <c r="B82" s="146" t="s">
        <v>567</v>
      </c>
      <c r="C82" s="121">
        <v>2</v>
      </c>
      <c r="D82" s="5" t="s">
        <v>349</v>
      </c>
      <c r="E82" s="387">
        <v>175000</v>
      </c>
      <c r="F82" s="388"/>
      <c r="G82" s="389">
        <f t="shared" si="60"/>
        <v>350000</v>
      </c>
      <c r="H82" s="390"/>
      <c r="I82" s="391">
        <v>2030</v>
      </c>
      <c r="J82" s="388"/>
      <c r="K82" s="391">
        <v>2035</v>
      </c>
      <c r="L82" s="387"/>
      <c r="M82" s="5">
        <v>25</v>
      </c>
      <c r="N82" s="5" t="s">
        <v>1028</v>
      </c>
      <c r="O82" s="518" t="s">
        <v>1061</v>
      </c>
      <c r="P82" s="519"/>
      <c r="Q82" s="5"/>
      <c r="R82" s="5"/>
      <c r="S82" s="5"/>
      <c r="T82" s="392"/>
      <c r="U82" s="392"/>
      <c r="V82" s="392"/>
      <c r="W82" s="392"/>
      <c r="X82" s="392"/>
      <c r="Y82" s="392"/>
    </row>
    <row r="83" spans="1:25">
      <c r="A83" s="174">
        <f>VLOOKUP(B83,Priskatalog!A:J,10,FALSE)</f>
        <v>52</v>
      </c>
      <c r="B83" s="146" t="s">
        <v>514</v>
      </c>
      <c r="C83" s="121">
        <v>2</v>
      </c>
      <c r="D83" s="5" t="s">
        <v>349</v>
      </c>
      <c r="E83" s="419">
        <v>4000</v>
      </c>
      <c r="F83" s="388"/>
      <c r="G83" s="389">
        <f t="shared" ref="G83:G88" si="62">C83*E83</f>
        <v>8000</v>
      </c>
      <c r="H83" s="390"/>
      <c r="I83" s="391">
        <v>2028</v>
      </c>
      <c r="J83" s="388"/>
      <c r="K83" s="391">
        <v>2038</v>
      </c>
      <c r="L83" s="387"/>
      <c r="M83" s="5">
        <v>4</v>
      </c>
      <c r="N83" s="5" t="s">
        <v>1028</v>
      </c>
      <c r="O83" s="518" t="s">
        <v>1061</v>
      </c>
      <c r="P83" s="519"/>
      <c r="Q83" s="5">
        <v>3</v>
      </c>
      <c r="R83" s="5"/>
      <c r="S83" s="5"/>
      <c r="T83" s="392" t="s">
        <v>1064</v>
      </c>
      <c r="U83" s="392"/>
      <c r="V83" s="392"/>
      <c r="W83" s="392"/>
      <c r="X83" s="392"/>
      <c r="Y83" s="392"/>
    </row>
    <row r="84" spans="1:25">
      <c r="A84" s="174">
        <f>VLOOKUP(B84,Priskatalog!A:J,10,FALSE)</f>
        <v>53</v>
      </c>
      <c r="B84" s="146" t="s">
        <v>525</v>
      </c>
      <c r="C84" s="121">
        <v>1</v>
      </c>
      <c r="D84" s="5" t="s">
        <v>349</v>
      </c>
      <c r="E84" s="419">
        <v>20000</v>
      </c>
      <c r="F84" s="388"/>
      <c r="G84" s="389">
        <f t="shared" si="62"/>
        <v>20000</v>
      </c>
      <c r="H84" s="390"/>
      <c r="I84" s="391">
        <v>2028</v>
      </c>
      <c r="J84" s="388"/>
      <c r="K84" s="391">
        <v>2033</v>
      </c>
      <c r="L84" s="387"/>
      <c r="M84" s="5">
        <v>25</v>
      </c>
      <c r="N84" s="5" t="s">
        <v>1028</v>
      </c>
      <c r="O84" s="518" t="s">
        <v>1061</v>
      </c>
      <c r="P84" s="519"/>
      <c r="Q84" s="5">
        <v>3</v>
      </c>
      <c r="R84" s="5"/>
      <c r="S84" s="5"/>
      <c r="T84" s="392"/>
      <c r="U84" s="392"/>
      <c r="V84" s="392"/>
      <c r="W84" s="392"/>
      <c r="X84" s="392"/>
      <c r="Y84" s="392"/>
    </row>
    <row r="85" spans="1:25">
      <c r="A85" s="174">
        <f>VLOOKUP(B85,Priskatalog!A:J,10,FALSE)</f>
        <v>52</v>
      </c>
      <c r="B85" s="146" t="s">
        <v>511</v>
      </c>
      <c r="C85" s="121">
        <v>2</v>
      </c>
      <c r="D85" s="5" t="s">
        <v>349</v>
      </c>
      <c r="E85" s="419">
        <v>4800</v>
      </c>
      <c r="F85" s="388"/>
      <c r="G85" s="389">
        <f t="shared" si="62"/>
        <v>9600</v>
      </c>
      <c r="H85" s="390"/>
      <c r="I85" s="391">
        <v>2028</v>
      </c>
      <c r="J85" s="388"/>
      <c r="K85" s="391">
        <v>2038</v>
      </c>
      <c r="L85" s="387"/>
      <c r="M85" s="5">
        <v>4</v>
      </c>
      <c r="N85" s="5" t="s">
        <v>1028</v>
      </c>
      <c r="O85" s="518" t="s">
        <v>1059</v>
      </c>
      <c r="P85" s="519"/>
      <c r="Q85" s="5">
        <v>3</v>
      </c>
      <c r="R85" s="5"/>
      <c r="S85" s="5"/>
      <c r="T85" s="392" t="s">
        <v>1065</v>
      </c>
      <c r="U85" s="392"/>
      <c r="V85" s="392"/>
      <c r="W85" s="392"/>
      <c r="X85" s="392"/>
      <c r="Y85" s="392"/>
    </row>
    <row r="86" spans="1:25">
      <c r="A86" s="174">
        <f>VLOOKUP(B86,Priskatalog!A:J,10,FALSE)</f>
        <v>53</v>
      </c>
      <c r="B86" s="146" t="s">
        <v>533</v>
      </c>
      <c r="C86" s="121"/>
      <c r="D86" s="5"/>
      <c r="E86" s="419"/>
      <c r="F86" s="388"/>
      <c r="G86" s="389">
        <f t="shared" si="62"/>
        <v>0</v>
      </c>
      <c r="H86" s="390"/>
      <c r="I86" s="391"/>
      <c r="J86" s="388"/>
      <c r="K86" s="391"/>
      <c r="L86" s="387"/>
      <c r="M86" s="5"/>
      <c r="N86" s="5" t="s">
        <v>1028</v>
      </c>
      <c r="O86" s="518"/>
      <c r="P86" s="519"/>
      <c r="Q86" s="5"/>
      <c r="R86" s="5"/>
      <c r="S86" s="5"/>
      <c r="T86" s="392"/>
      <c r="U86" s="392"/>
      <c r="V86" s="392"/>
      <c r="W86" s="392"/>
      <c r="X86" s="392"/>
      <c r="Y86" s="392"/>
    </row>
    <row r="87" spans="1:25">
      <c r="A87" s="174">
        <f>VLOOKUP(B87,Priskatalog!A:J,10,FALSE)</f>
        <v>56</v>
      </c>
      <c r="B87" s="146" t="s">
        <v>552</v>
      </c>
      <c r="C87" s="121"/>
      <c r="D87" s="5"/>
      <c r="E87" s="419"/>
      <c r="F87" s="388"/>
      <c r="G87" s="389">
        <f t="shared" si="62"/>
        <v>0</v>
      </c>
      <c r="H87" s="390"/>
      <c r="I87" s="391"/>
      <c r="J87" s="388"/>
      <c r="K87" s="391"/>
      <c r="L87" s="387"/>
      <c r="M87" s="5"/>
      <c r="N87" s="5" t="s">
        <v>1028</v>
      </c>
      <c r="O87" s="518"/>
      <c r="P87" s="519"/>
      <c r="Q87" s="5"/>
      <c r="R87" s="5"/>
      <c r="S87" s="5"/>
      <c r="T87" s="392"/>
      <c r="U87" s="392"/>
      <c r="V87" s="392"/>
      <c r="W87" s="392"/>
      <c r="X87" s="392"/>
      <c r="Y87" s="392"/>
    </row>
    <row r="88" spans="1:25">
      <c r="A88" s="174">
        <f>VLOOKUP(B88,Priskatalog!A:J,10,FALSE)</f>
        <v>56</v>
      </c>
      <c r="B88" s="146" t="s">
        <v>549</v>
      </c>
      <c r="C88" s="121">
        <v>10</v>
      </c>
      <c r="D88" s="5" t="s">
        <v>349</v>
      </c>
      <c r="E88" s="419">
        <v>2900</v>
      </c>
      <c r="F88" s="388"/>
      <c r="G88" s="389">
        <f t="shared" si="62"/>
        <v>29000</v>
      </c>
      <c r="H88" s="390"/>
      <c r="I88" s="391">
        <v>2032</v>
      </c>
      <c r="J88" s="388"/>
      <c r="K88" s="391">
        <v>2035</v>
      </c>
      <c r="L88" s="387"/>
      <c r="M88" s="5">
        <v>35</v>
      </c>
      <c r="N88" s="5" t="s">
        <v>1028</v>
      </c>
      <c r="O88" s="518" t="s">
        <v>1059</v>
      </c>
      <c r="P88" s="519"/>
      <c r="Q88" s="5">
        <v>2</v>
      </c>
      <c r="R88" s="5"/>
      <c r="S88" s="5"/>
      <c r="T88" s="392"/>
      <c r="U88" s="392"/>
      <c r="V88" s="392"/>
      <c r="W88" s="392"/>
      <c r="X88" s="392"/>
      <c r="Y88" s="392"/>
    </row>
    <row r="89" spans="1:25">
      <c r="A89" s="174">
        <f>VLOOKUP(B89,Priskatalog!A:J,10,FALSE)</f>
        <v>63</v>
      </c>
      <c r="B89" s="146" t="s">
        <v>610</v>
      </c>
      <c r="C89" s="121">
        <v>15</v>
      </c>
      <c r="D89" s="5" t="s">
        <v>349</v>
      </c>
      <c r="E89" s="419">
        <v>1500</v>
      </c>
      <c r="F89" s="388"/>
      <c r="G89" s="389">
        <f t="shared" ref="G89:G96" si="63">C89*E89</f>
        <v>22500</v>
      </c>
      <c r="H89" s="390"/>
      <c r="I89" s="391">
        <v>2027</v>
      </c>
      <c r="J89" s="388"/>
      <c r="K89" s="391">
        <v>2045</v>
      </c>
      <c r="L89" s="387"/>
      <c r="M89" s="5">
        <v>3</v>
      </c>
      <c r="N89" s="5" t="s">
        <v>1028</v>
      </c>
      <c r="O89" s="518" t="s">
        <v>1061</v>
      </c>
      <c r="P89" s="519"/>
      <c r="Q89" s="5">
        <v>3</v>
      </c>
      <c r="R89" s="5"/>
      <c r="S89" s="5"/>
      <c r="T89" s="392" t="s">
        <v>1066</v>
      </c>
      <c r="U89" s="392"/>
      <c r="V89" s="392"/>
      <c r="W89" s="392"/>
      <c r="X89" s="392"/>
      <c r="Y89" s="392"/>
    </row>
    <row r="90" spans="1:25">
      <c r="A90" s="174">
        <f>VLOOKUP(B90,Priskatalog!A:J,10,FALSE)</f>
        <v>64</v>
      </c>
      <c r="B90" s="146" t="s">
        <v>632</v>
      </c>
      <c r="C90" s="121"/>
      <c r="D90" s="5"/>
      <c r="E90" s="419"/>
      <c r="F90" s="388"/>
      <c r="G90" s="389">
        <f t="shared" si="63"/>
        <v>0</v>
      </c>
      <c r="H90" s="390"/>
      <c r="I90" s="391"/>
      <c r="J90" s="388"/>
      <c r="K90" s="391"/>
      <c r="L90" s="387"/>
      <c r="M90" s="5"/>
      <c r="N90" s="5" t="s">
        <v>1028</v>
      </c>
      <c r="O90" s="518"/>
      <c r="P90" s="519"/>
      <c r="Q90" s="5"/>
      <c r="R90" s="5"/>
      <c r="S90" s="5"/>
      <c r="T90" s="392"/>
      <c r="U90" s="392"/>
      <c r="V90" s="392"/>
      <c r="W90" s="392"/>
      <c r="X90" s="392"/>
      <c r="Y90" s="392"/>
    </row>
    <row r="91" spans="1:25">
      <c r="A91" s="174">
        <f>VLOOKUP(B91,Priskatalog!A:J,10,FALSE)</f>
        <v>64</v>
      </c>
      <c r="B91" s="146" t="s">
        <v>638</v>
      </c>
      <c r="C91" s="121"/>
      <c r="D91" s="5"/>
      <c r="E91" s="419"/>
      <c r="F91" s="388"/>
      <c r="G91" s="389">
        <f t="shared" si="63"/>
        <v>0</v>
      </c>
      <c r="H91" s="390"/>
      <c r="I91" s="391"/>
      <c r="J91" s="388"/>
      <c r="K91" s="391"/>
      <c r="L91" s="387"/>
      <c r="M91" s="5"/>
      <c r="N91" s="5" t="s">
        <v>1028</v>
      </c>
      <c r="O91" s="518"/>
      <c r="P91" s="519"/>
      <c r="Q91" s="5"/>
      <c r="R91" s="5"/>
      <c r="S91" s="5"/>
      <c r="T91" s="392"/>
      <c r="U91" s="392"/>
      <c r="V91" s="392"/>
      <c r="W91" s="392"/>
      <c r="X91" s="392"/>
      <c r="Y91" s="392"/>
    </row>
    <row r="92" spans="1:25">
      <c r="A92" s="174">
        <f>VLOOKUP(B92,Priskatalog!A:J,10,FALSE)</f>
        <v>64</v>
      </c>
      <c r="B92" s="146" t="s">
        <v>640</v>
      </c>
      <c r="C92" s="121"/>
      <c r="D92" s="5"/>
      <c r="E92" s="419"/>
      <c r="F92" s="388"/>
      <c r="G92" s="389">
        <f t="shared" si="63"/>
        <v>0</v>
      </c>
      <c r="H92" s="390"/>
      <c r="I92" s="391"/>
      <c r="J92" s="388"/>
      <c r="K92" s="391"/>
      <c r="L92" s="387"/>
      <c r="M92" s="5"/>
      <c r="N92" s="5" t="s">
        <v>1028</v>
      </c>
      <c r="O92" s="518"/>
      <c r="P92" s="519"/>
      <c r="Q92" s="5"/>
      <c r="R92" s="5"/>
      <c r="S92" s="5"/>
      <c r="T92" s="392"/>
      <c r="U92" s="392"/>
      <c r="V92" s="392"/>
      <c r="W92" s="392"/>
      <c r="X92" s="392"/>
      <c r="Y92" s="392"/>
    </row>
    <row r="93" spans="1:25">
      <c r="A93" s="174">
        <f>VLOOKUP(B93,Priskatalog!A:J,10,FALSE)</f>
        <v>64</v>
      </c>
      <c r="B93" s="146" t="s">
        <v>642</v>
      </c>
      <c r="C93" s="121"/>
      <c r="D93" s="5"/>
      <c r="E93" s="419"/>
      <c r="F93" s="388"/>
      <c r="G93" s="389">
        <f t="shared" si="63"/>
        <v>0</v>
      </c>
      <c r="H93" s="390"/>
      <c r="I93" s="391"/>
      <c r="J93" s="388"/>
      <c r="K93" s="391"/>
      <c r="L93" s="387"/>
      <c r="M93" s="5"/>
      <c r="N93" s="5" t="s">
        <v>1028</v>
      </c>
      <c r="O93" s="518"/>
      <c r="P93" s="519"/>
      <c r="Q93" s="5"/>
      <c r="R93" s="5"/>
      <c r="S93" s="5"/>
      <c r="T93" s="392"/>
      <c r="U93" s="392"/>
      <c r="V93" s="392"/>
      <c r="W93" s="392"/>
      <c r="X93" s="392"/>
      <c r="Y93" s="392"/>
    </row>
    <row r="94" spans="1:25">
      <c r="A94" s="174" t="e">
        <f>VLOOKUP(B94,Priskatalog!A:J,10,FALSE)</f>
        <v>#N/A</v>
      </c>
      <c r="B94" s="146"/>
      <c r="C94" s="121"/>
      <c r="D94" s="5"/>
      <c r="E94" s="419"/>
      <c r="F94" s="388"/>
      <c r="G94" s="389">
        <f t="shared" si="63"/>
        <v>0</v>
      </c>
      <c r="H94" s="390"/>
      <c r="I94" s="391"/>
      <c r="J94" s="388"/>
      <c r="K94" s="391"/>
      <c r="L94" s="387"/>
      <c r="M94" s="5"/>
      <c r="N94" s="5" t="s">
        <v>1028</v>
      </c>
      <c r="O94" s="518"/>
      <c r="P94" s="519"/>
      <c r="Q94" s="5"/>
      <c r="R94" s="5"/>
      <c r="S94" s="5"/>
      <c r="T94" s="392"/>
      <c r="U94" s="392"/>
      <c r="V94" s="392"/>
      <c r="W94" s="392"/>
      <c r="X94" s="392"/>
      <c r="Y94" s="392"/>
    </row>
    <row r="95" spans="1:25">
      <c r="A95" s="174" t="e">
        <f>VLOOKUP(B95,Priskatalog!A:J,10,FALSE)</f>
        <v>#N/A</v>
      </c>
      <c r="B95" s="146"/>
      <c r="C95" s="121"/>
      <c r="D95" s="5"/>
      <c r="E95" s="419"/>
      <c r="F95" s="388"/>
      <c r="G95" s="389">
        <f t="shared" si="63"/>
        <v>0</v>
      </c>
      <c r="H95" s="390"/>
      <c r="I95" s="391"/>
      <c r="J95" s="388"/>
      <c r="K95" s="391"/>
      <c r="L95" s="387"/>
      <c r="M95" s="5"/>
      <c r="N95" s="5" t="s">
        <v>1028</v>
      </c>
      <c r="O95" s="518"/>
      <c r="P95" s="519"/>
      <c r="Q95" s="5"/>
      <c r="R95" s="5"/>
      <c r="S95" s="5"/>
      <c r="T95" s="392"/>
      <c r="U95" s="392"/>
      <c r="V95" s="392"/>
      <c r="W95" s="392"/>
      <c r="X95" s="392"/>
      <c r="Y95" s="392"/>
    </row>
    <row r="96" spans="1:25">
      <c r="A96" s="174" t="e">
        <f>VLOOKUP(B96,Priskatalog!A:J,10,FALSE)</f>
        <v>#N/A</v>
      </c>
      <c r="B96" s="146"/>
      <c r="C96" s="121"/>
      <c r="D96" s="5"/>
      <c r="E96" s="419"/>
      <c r="F96" s="388"/>
      <c r="G96" s="389">
        <f t="shared" si="63"/>
        <v>0</v>
      </c>
      <c r="H96" s="390"/>
      <c r="I96" s="391"/>
      <c r="J96" s="388"/>
      <c r="K96" s="391"/>
      <c r="L96" s="387"/>
      <c r="M96" s="5"/>
      <c r="N96" s="5" t="s">
        <v>1028</v>
      </c>
      <c r="O96" s="518"/>
      <c r="P96" s="519"/>
      <c r="Q96" s="5"/>
      <c r="R96" s="5"/>
      <c r="S96" s="5"/>
      <c r="T96" s="392"/>
      <c r="U96" s="392"/>
      <c r="V96" s="392"/>
      <c r="W96" s="392"/>
      <c r="X96" s="392"/>
      <c r="Y96" s="392"/>
    </row>
    <row r="97" spans="1:25">
      <c r="A97" s="174" t="e">
        <f>VLOOKUP(B97,Priskatalog!A:J,10,FALSE)</f>
        <v>#N/A</v>
      </c>
      <c r="B97" s="146"/>
      <c r="C97" s="95"/>
      <c r="D97" s="5"/>
      <c r="E97" s="387"/>
      <c r="F97" s="388"/>
      <c r="G97" s="389">
        <f t="shared" si="60"/>
        <v>0</v>
      </c>
      <c r="H97" s="390"/>
      <c r="I97" s="391"/>
      <c r="J97" s="388"/>
      <c r="K97" s="391"/>
      <c r="L97" s="387"/>
      <c r="M97" s="5"/>
      <c r="N97" s="5" t="s">
        <v>1028</v>
      </c>
      <c r="O97" s="518"/>
      <c r="P97" s="519"/>
      <c r="Q97" s="5"/>
      <c r="R97" s="5"/>
      <c r="S97" s="5"/>
      <c r="T97" s="392"/>
      <c r="U97" s="392"/>
      <c r="V97" s="392"/>
      <c r="W97" s="392"/>
      <c r="X97" s="392"/>
      <c r="Y97" s="392"/>
    </row>
    <row r="98" spans="1:25">
      <c r="A98" s="175"/>
      <c r="B98" s="125" t="s">
        <v>1031</v>
      </c>
      <c r="C98" s="145"/>
      <c r="D98" s="24"/>
      <c r="E98" s="396"/>
      <c r="F98" s="378"/>
      <c r="G98" s="379"/>
      <c r="H98" s="380"/>
      <c r="I98" s="377"/>
      <c r="J98" s="378"/>
      <c r="K98" s="377"/>
      <c r="L98" s="396"/>
      <c r="M98" s="24"/>
      <c r="N98" s="24"/>
      <c r="O98" s="516"/>
      <c r="P98" s="517"/>
      <c r="Q98" s="24"/>
      <c r="R98" s="24"/>
      <c r="S98" s="24"/>
      <c r="T98" s="381"/>
      <c r="U98" s="381"/>
      <c r="V98" s="381"/>
      <c r="W98" s="381"/>
      <c r="X98" s="381"/>
      <c r="Y98" s="381"/>
    </row>
    <row r="99" spans="1:25">
      <c r="A99" s="174" t="e">
        <f>VLOOKUP(B99,Priskatalog!A:J,10,FALSE)</f>
        <v>#N/A</v>
      </c>
      <c r="B99" s="146"/>
      <c r="C99" s="121"/>
      <c r="D99" s="5"/>
      <c r="E99" s="387"/>
      <c r="F99" s="388"/>
      <c r="G99" s="389">
        <f t="shared" si="60"/>
        <v>0</v>
      </c>
      <c r="H99" s="390"/>
      <c r="I99" s="391"/>
      <c r="J99" s="388"/>
      <c r="K99" s="391"/>
      <c r="L99" s="387"/>
      <c r="M99" s="5"/>
      <c r="N99" s="5" t="s">
        <v>1028</v>
      </c>
      <c r="O99" s="518"/>
      <c r="P99" s="519"/>
      <c r="Q99" s="5"/>
      <c r="R99" s="5"/>
      <c r="S99" s="5"/>
      <c r="T99" s="392"/>
      <c r="U99" s="392"/>
      <c r="V99" s="392"/>
      <c r="W99" s="392"/>
      <c r="X99" s="392"/>
      <c r="Y99" s="392"/>
    </row>
    <row r="100" spans="1:25">
      <c r="A100" s="174" t="e">
        <f>VLOOKUP(B100,Priskatalog!A:J,10,FALSE)</f>
        <v>#N/A</v>
      </c>
      <c r="B100" s="146"/>
      <c r="C100" s="121"/>
      <c r="D100" s="5"/>
      <c r="E100" s="387"/>
      <c r="F100" s="388"/>
      <c r="G100" s="389">
        <f t="shared" si="60"/>
        <v>0</v>
      </c>
      <c r="H100" s="390"/>
      <c r="I100" s="391"/>
      <c r="J100" s="388"/>
      <c r="K100" s="391"/>
      <c r="L100" s="387"/>
      <c r="M100" s="5"/>
      <c r="N100" s="5" t="s">
        <v>1028</v>
      </c>
      <c r="O100" s="518"/>
      <c r="P100" s="519"/>
      <c r="Q100" s="5"/>
      <c r="R100" s="5"/>
      <c r="S100" s="5"/>
      <c r="T100" s="392"/>
      <c r="U100" s="392"/>
      <c r="V100" s="392"/>
      <c r="W100" s="392"/>
      <c r="X100" s="392"/>
      <c r="Y100" s="392"/>
    </row>
    <row r="101" spans="1:25">
      <c r="A101" s="174" t="e">
        <f>VLOOKUP(B101,Priskatalog!A:J,10,FALSE)</f>
        <v>#N/A</v>
      </c>
      <c r="B101" s="146"/>
      <c r="C101" s="121"/>
      <c r="D101" s="5"/>
      <c r="E101" s="387"/>
      <c r="F101" s="388"/>
      <c r="G101" s="389">
        <f t="shared" si="60"/>
        <v>0</v>
      </c>
      <c r="H101" s="390"/>
      <c r="I101" s="391"/>
      <c r="J101" s="388"/>
      <c r="K101" s="391"/>
      <c r="L101" s="387"/>
      <c r="M101" s="5"/>
      <c r="N101" s="5" t="s">
        <v>1028</v>
      </c>
      <c r="O101" s="518"/>
      <c r="P101" s="519"/>
      <c r="Q101" s="5"/>
      <c r="R101" s="5"/>
      <c r="S101" s="5"/>
      <c r="T101" s="392"/>
      <c r="U101" s="392"/>
      <c r="V101" s="392"/>
      <c r="W101" s="392"/>
      <c r="X101" s="392"/>
      <c r="Y101" s="392"/>
    </row>
    <row r="102" spans="1:25">
      <c r="A102" s="175"/>
      <c r="B102" s="144" t="s">
        <v>1032</v>
      </c>
      <c r="C102" s="145"/>
      <c r="D102" s="24"/>
      <c r="E102" s="396"/>
      <c r="F102" s="378"/>
      <c r="G102" s="379"/>
      <c r="H102" s="380"/>
      <c r="I102" s="377"/>
      <c r="J102" s="378"/>
      <c r="K102" s="377"/>
      <c r="L102" s="396"/>
      <c r="M102" s="24"/>
      <c r="N102" s="24"/>
      <c r="O102" s="516"/>
      <c r="P102" s="517"/>
      <c r="Q102" s="24"/>
      <c r="R102" s="24"/>
      <c r="S102" s="24"/>
      <c r="T102" s="381"/>
      <c r="U102" s="381"/>
      <c r="V102" s="381"/>
      <c r="W102" s="381"/>
      <c r="X102" s="381"/>
      <c r="Y102" s="381"/>
    </row>
    <row r="103" spans="1:25">
      <c r="A103" s="174" t="e">
        <f>VLOOKUP(B103,Priskatalog!A:J,10,FALSE)</f>
        <v>#N/A</v>
      </c>
      <c r="B103" s="146"/>
      <c r="C103" s="121"/>
      <c r="D103" s="5"/>
      <c r="E103" s="387"/>
      <c r="F103" s="388"/>
      <c r="G103" s="389">
        <f t="shared" si="60"/>
        <v>0</v>
      </c>
      <c r="H103" s="390"/>
      <c r="I103" s="391"/>
      <c r="J103" s="388"/>
      <c r="K103" s="391"/>
      <c r="L103" s="387"/>
      <c r="M103" s="5"/>
      <c r="N103" s="5" t="s">
        <v>1028</v>
      </c>
      <c r="O103" s="518"/>
      <c r="P103" s="519"/>
      <c r="Q103" s="5"/>
      <c r="R103" s="5"/>
      <c r="S103" s="5"/>
      <c r="T103" s="392"/>
      <c r="U103" s="392"/>
      <c r="V103" s="392"/>
      <c r="W103" s="392"/>
      <c r="X103" s="392"/>
      <c r="Y103" s="392"/>
    </row>
    <row r="104" spans="1:25">
      <c r="A104" s="174" t="e">
        <f>VLOOKUP(B104,Priskatalog!A:J,10,FALSE)</f>
        <v>#N/A</v>
      </c>
      <c r="B104" s="146"/>
      <c r="C104" s="121"/>
      <c r="D104" s="5"/>
      <c r="E104" s="387"/>
      <c r="F104" s="388"/>
      <c r="G104" s="389">
        <f t="shared" si="60"/>
        <v>0</v>
      </c>
      <c r="H104" s="390"/>
      <c r="I104" s="391"/>
      <c r="J104" s="388"/>
      <c r="K104" s="391"/>
      <c r="L104" s="387"/>
      <c r="M104" s="5"/>
      <c r="N104" s="5" t="s">
        <v>1028</v>
      </c>
      <c r="O104" s="518"/>
      <c r="P104" s="519"/>
      <c r="Q104" s="5"/>
      <c r="R104" s="5"/>
      <c r="S104" s="5"/>
      <c r="T104" s="392"/>
      <c r="U104" s="392"/>
      <c r="V104" s="392"/>
      <c r="W104" s="392"/>
      <c r="X104" s="392"/>
      <c r="Y104" s="392"/>
    </row>
    <row r="105" spans="1:25">
      <c r="A105" s="174" t="e">
        <f>VLOOKUP(B105,Priskatalog!A:J,10,FALSE)</f>
        <v>#N/A</v>
      </c>
      <c r="B105" s="146"/>
      <c r="C105" s="121"/>
      <c r="D105" s="5"/>
      <c r="E105" s="387"/>
      <c r="F105" s="388"/>
      <c r="G105" s="389">
        <f t="shared" si="60"/>
        <v>0</v>
      </c>
      <c r="H105" s="390"/>
      <c r="I105" s="391"/>
      <c r="J105" s="388"/>
      <c r="K105" s="391"/>
      <c r="L105" s="387"/>
      <c r="M105" s="5"/>
      <c r="N105" s="5" t="s">
        <v>1028</v>
      </c>
      <c r="O105" s="518"/>
      <c r="P105" s="519"/>
      <c r="Q105" s="5"/>
      <c r="R105" s="5"/>
      <c r="S105" s="5"/>
      <c r="T105" s="392"/>
      <c r="U105" s="392"/>
      <c r="V105" s="392"/>
      <c r="W105" s="392"/>
      <c r="X105" s="392"/>
      <c r="Y105" s="392"/>
    </row>
    <row r="106" spans="1:25">
      <c r="A106" s="166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X106" s="18"/>
      <c r="Y106" s="18"/>
    </row>
    <row r="107" spans="1:25">
      <c r="A107" s="166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X107" s="18"/>
      <c r="Y107" s="18"/>
    </row>
    <row r="108" spans="1:25">
      <c r="A108" s="166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X108" s="18"/>
      <c r="Y108" s="18"/>
    </row>
    <row r="109" spans="1:25">
      <c r="A109" s="166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X109" s="18"/>
      <c r="Y109" s="18"/>
    </row>
    <row r="110" spans="1:25">
      <c r="A110" s="166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X110" s="18"/>
      <c r="Y110" s="18"/>
    </row>
    <row r="111" spans="1:25">
      <c r="A111" s="166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X111" s="18"/>
      <c r="Y111" s="18"/>
    </row>
    <row r="112" spans="1:25">
      <c r="A112" s="166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X112" s="18"/>
      <c r="Y112" s="18"/>
    </row>
    <row r="113" spans="1:25">
      <c r="A113" s="166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X113" s="18"/>
      <c r="Y113" s="18"/>
    </row>
    <row r="114" spans="1:25">
      <c r="A114" s="166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X114" s="18"/>
      <c r="Y114" s="18"/>
    </row>
    <row r="115" spans="1:25">
      <c r="A115" s="166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X115" s="18"/>
      <c r="Y115" s="18"/>
    </row>
    <row r="116" spans="1:25">
      <c r="A116" s="166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X116" s="18"/>
      <c r="Y116" s="18"/>
    </row>
    <row r="117" spans="1:25">
      <c r="A117" s="166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X117" s="18"/>
      <c r="Y117" s="18"/>
    </row>
    <row r="118" spans="1:25">
      <c r="A118" s="166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X118" s="18"/>
      <c r="Y118" s="18"/>
    </row>
    <row r="119" spans="1:25">
      <c r="A119" s="166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X119" s="18"/>
      <c r="Y119" s="18"/>
    </row>
    <row r="120" spans="1:25">
      <c r="A120" s="166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X120" s="18"/>
      <c r="Y120" s="18"/>
    </row>
    <row r="121" spans="1:25">
      <c r="A121" s="166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X121" s="18"/>
      <c r="Y121" s="18"/>
    </row>
    <row r="122" spans="1:25">
      <c r="A122" s="166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X122" s="18"/>
      <c r="Y122" s="18"/>
    </row>
  </sheetData>
  <mergeCells count="313">
    <mergeCell ref="K62:L62"/>
    <mergeCell ref="K63:L63"/>
    <mergeCell ref="K64:L64"/>
    <mergeCell ref="K65:L65"/>
    <mergeCell ref="K66:L66"/>
    <mergeCell ref="K67:L67"/>
    <mergeCell ref="K68:L68"/>
    <mergeCell ref="K69:L69"/>
    <mergeCell ref="E62:F62"/>
    <mergeCell ref="E63:F63"/>
    <mergeCell ref="E64:F64"/>
    <mergeCell ref="E65:F65"/>
    <mergeCell ref="E66:F66"/>
    <mergeCell ref="E67:F67"/>
    <mergeCell ref="E68:F68"/>
    <mergeCell ref="E69:F69"/>
    <mergeCell ref="G62:H62"/>
    <mergeCell ref="G63:H63"/>
    <mergeCell ref="G64:H64"/>
    <mergeCell ref="G65:H65"/>
    <mergeCell ref="G66:H66"/>
    <mergeCell ref="G67:H67"/>
    <mergeCell ref="G68:H68"/>
    <mergeCell ref="G69:H69"/>
    <mergeCell ref="I62:J62"/>
    <mergeCell ref="I63:J63"/>
    <mergeCell ref="I64:J64"/>
    <mergeCell ref="I65:J65"/>
    <mergeCell ref="I66:J66"/>
    <mergeCell ref="I67:J67"/>
    <mergeCell ref="I68:J68"/>
    <mergeCell ref="I69:J69"/>
    <mergeCell ref="T62:Y62"/>
    <mergeCell ref="T63:Y63"/>
    <mergeCell ref="T64:Y64"/>
    <mergeCell ref="T65:Y65"/>
    <mergeCell ref="T66:Y66"/>
    <mergeCell ref="T67:Y67"/>
    <mergeCell ref="T68:Y68"/>
    <mergeCell ref="T69:Y69"/>
    <mergeCell ref="O62:P62"/>
    <mergeCell ref="O63:P63"/>
    <mergeCell ref="O64:P64"/>
    <mergeCell ref="O65:P65"/>
    <mergeCell ref="O66:P66"/>
    <mergeCell ref="O67:P67"/>
    <mergeCell ref="O68:P68"/>
    <mergeCell ref="O69:P69"/>
    <mergeCell ref="E105:F105"/>
    <mergeCell ref="G105:H105"/>
    <mergeCell ref="I105:J105"/>
    <mergeCell ref="K105:L105"/>
    <mergeCell ref="O105:P105"/>
    <mergeCell ref="E104:F104"/>
    <mergeCell ref="G104:H104"/>
    <mergeCell ref="I104:J104"/>
    <mergeCell ref="K104:L104"/>
    <mergeCell ref="O104:P104"/>
    <mergeCell ref="G103:H103"/>
    <mergeCell ref="I103:J103"/>
    <mergeCell ref="K103:L103"/>
    <mergeCell ref="O103:P103"/>
    <mergeCell ref="E101:F101"/>
    <mergeCell ref="G101:H101"/>
    <mergeCell ref="I101:J101"/>
    <mergeCell ref="K101:L101"/>
    <mergeCell ref="O101:P101"/>
    <mergeCell ref="E103:F103"/>
    <mergeCell ref="E102:F102"/>
    <mergeCell ref="G102:H102"/>
    <mergeCell ref="I102:J102"/>
    <mergeCell ref="K102:L102"/>
    <mergeCell ref="O102:P102"/>
    <mergeCell ref="I100:J100"/>
    <mergeCell ref="K100:L100"/>
    <mergeCell ref="O100:P100"/>
    <mergeCell ref="E99:F99"/>
    <mergeCell ref="G99:H99"/>
    <mergeCell ref="I99:J99"/>
    <mergeCell ref="K99:L99"/>
    <mergeCell ref="O99:P99"/>
    <mergeCell ref="E77:F77"/>
    <mergeCell ref="E78:F78"/>
    <mergeCell ref="E79:F79"/>
    <mergeCell ref="G77:H77"/>
    <mergeCell ref="G78:H78"/>
    <mergeCell ref="G79:H79"/>
    <mergeCell ref="I77:J77"/>
    <mergeCell ref="I78:J78"/>
    <mergeCell ref="I79:J79"/>
    <mergeCell ref="O77:P77"/>
    <mergeCell ref="O78:P78"/>
    <mergeCell ref="E100:F100"/>
    <mergeCell ref="G100:H100"/>
    <mergeCell ref="E97:F97"/>
    <mergeCell ref="G97:H97"/>
    <mergeCell ref="I97:J97"/>
    <mergeCell ref="I73:J73"/>
    <mergeCell ref="I74:J74"/>
    <mergeCell ref="K73:L73"/>
    <mergeCell ref="K74:L74"/>
    <mergeCell ref="K78:L78"/>
    <mergeCell ref="K79:L79"/>
    <mergeCell ref="O73:P73"/>
    <mergeCell ref="I81:J81"/>
    <mergeCell ref="K81:L81"/>
    <mergeCell ref="O81:P81"/>
    <mergeCell ref="I80:J80"/>
    <mergeCell ref="K80:L80"/>
    <mergeCell ref="O80:P80"/>
    <mergeCell ref="I75:J75"/>
    <mergeCell ref="I76:J76"/>
    <mergeCell ref="K75:L75"/>
    <mergeCell ref="K76:L76"/>
    <mergeCell ref="K77:L77"/>
    <mergeCell ref="O74:P74"/>
    <mergeCell ref="O75:P75"/>
    <mergeCell ref="O76:P76"/>
    <mergeCell ref="O79:P79"/>
    <mergeCell ref="E75:F75"/>
    <mergeCell ref="E76:F76"/>
    <mergeCell ref="G75:H75"/>
    <mergeCell ref="G76:H76"/>
    <mergeCell ref="G71:H71"/>
    <mergeCell ref="E70:F70"/>
    <mergeCell ref="E71:F71"/>
    <mergeCell ref="E73:F73"/>
    <mergeCell ref="E74:F74"/>
    <mergeCell ref="G73:H73"/>
    <mergeCell ref="G74:H74"/>
    <mergeCell ref="E82:F82"/>
    <mergeCell ref="G82:H82"/>
    <mergeCell ref="I82:J82"/>
    <mergeCell ref="K82:L82"/>
    <mergeCell ref="O82:P82"/>
    <mergeCell ref="E81:F81"/>
    <mergeCell ref="G81:H81"/>
    <mergeCell ref="E80:F80"/>
    <mergeCell ref="G80:H80"/>
    <mergeCell ref="E54:F54"/>
    <mergeCell ref="G54:H54"/>
    <mergeCell ref="I54:J54"/>
    <mergeCell ref="K54:L54"/>
    <mergeCell ref="O54:P54"/>
    <mergeCell ref="K56:L56"/>
    <mergeCell ref="O56:P56"/>
    <mergeCell ref="E59:F59"/>
    <mergeCell ref="G59:H59"/>
    <mergeCell ref="I59:J59"/>
    <mergeCell ref="K59:L59"/>
    <mergeCell ref="O59:P59"/>
    <mergeCell ref="E58:F58"/>
    <mergeCell ref="G58:H58"/>
    <mergeCell ref="I58:J58"/>
    <mergeCell ref="K58:L58"/>
    <mergeCell ref="O58:P58"/>
    <mergeCell ref="E56:F56"/>
    <mergeCell ref="M54:N54"/>
    <mergeCell ref="E61:F61"/>
    <mergeCell ref="G61:H61"/>
    <mergeCell ref="I61:J61"/>
    <mergeCell ref="K61:L61"/>
    <mergeCell ref="O61:P61"/>
    <mergeCell ref="G56:H56"/>
    <mergeCell ref="I56:J56"/>
    <mergeCell ref="E55:F55"/>
    <mergeCell ref="G55:H55"/>
    <mergeCell ref="I55:J55"/>
    <mergeCell ref="K55:L55"/>
    <mergeCell ref="O55:P55"/>
    <mergeCell ref="G60:H60"/>
    <mergeCell ref="E60:F60"/>
    <mergeCell ref="O60:P60"/>
    <mergeCell ref="K60:L60"/>
    <mergeCell ref="I60:J60"/>
    <mergeCell ref="K97:L97"/>
    <mergeCell ref="O97:P97"/>
    <mergeCell ref="E98:F98"/>
    <mergeCell ref="G98:H98"/>
    <mergeCell ref="I98:J98"/>
    <mergeCell ref="K98:L98"/>
    <mergeCell ref="O98:P98"/>
    <mergeCell ref="E57:F57"/>
    <mergeCell ref="G57:H57"/>
    <mergeCell ref="I57:J57"/>
    <mergeCell ref="K57:L57"/>
    <mergeCell ref="O57:P57"/>
    <mergeCell ref="E72:F72"/>
    <mergeCell ref="G72:H72"/>
    <mergeCell ref="I72:J72"/>
    <mergeCell ref="K72:L72"/>
    <mergeCell ref="O72:P72"/>
    <mergeCell ref="O70:P70"/>
    <mergeCell ref="O71:P71"/>
    <mergeCell ref="K70:L70"/>
    <mergeCell ref="K71:L71"/>
    <mergeCell ref="I70:J70"/>
    <mergeCell ref="I71:J71"/>
    <mergeCell ref="G70:H70"/>
    <mergeCell ref="T54:Y54"/>
    <mergeCell ref="T55:Y55"/>
    <mergeCell ref="T56:Y56"/>
    <mergeCell ref="T57:Y57"/>
    <mergeCell ref="T58:Y58"/>
    <mergeCell ref="T59:Y59"/>
    <mergeCell ref="T60:Y60"/>
    <mergeCell ref="T61:Y61"/>
    <mergeCell ref="T70:Y70"/>
    <mergeCell ref="T71:Y71"/>
    <mergeCell ref="T72:Y72"/>
    <mergeCell ref="T73:Y73"/>
    <mergeCell ref="T74:Y74"/>
    <mergeCell ref="T75:Y75"/>
    <mergeCell ref="T76:Y76"/>
    <mergeCell ref="T77:Y77"/>
    <mergeCell ref="T78:Y78"/>
    <mergeCell ref="T102:Y102"/>
    <mergeCell ref="T103:Y103"/>
    <mergeCell ref="T104:Y104"/>
    <mergeCell ref="T105:Y105"/>
    <mergeCell ref="T79:Y79"/>
    <mergeCell ref="T80:Y80"/>
    <mergeCell ref="T81:Y81"/>
    <mergeCell ref="T82:Y82"/>
    <mergeCell ref="T97:Y97"/>
    <mergeCell ref="T98:Y98"/>
    <mergeCell ref="T99:Y99"/>
    <mergeCell ref="T100:Y100"/>
    <mergeCell ref="T101:Y101"/>
    <mergeCell ref="E83:F83"/>
    <mergeCell ref="E84:F84"/>
    <mergeCell ref="E85:F85"/>
    <mergeCell ref="E86:F86"/>
    <mergeCell ref="E87:F87"/>
    <mergeCell ref="E88:F88"/>
    <mergeCell ref="G83:H83"/>
    <mergeCell ref="G84:H84"/>
    <mergeCell ref="G85:H85"/>
    <mergeCell ref="G86:H86"/>
    <mergeCell ref="G87:H87"/>
    <mergeCell ref="G88:H88"/>
    <mergeCell ref="I83:J83"/>
    <mergeCell ref="I84:J84"/>
    <mergeCell ref="I85:J85"/>
    <mergeCell ref="I86:J86"/>
    <mergeCell ref="I87:J87"/>
    <mergeCell ref="I88:J88"/>
    <mergeCell ref="K83:L83"/>
    <mergeCell ref="K84:L84"/>
    <mergeCell ref="K85:L85"/>
    <mergeCell ref="K86:L86"/>
    <mergeCell ref="K87:L87"/>
    <mergeCell ref="K88:L88"/>
    <mergeCell ref="O83:P83"/>
    <mergeCell ref="O84:P84"/>
    <mergeCell ref="O85:P85"/>
    <mergeCell ref="O86:P86"/>
    <mergeCell ref="O87:P87"/>
    <mergeCell ref="O88:P88"/>
    <mergeCell ref="T83:Y83"/>
    <mergeCell ref="T84:Y84"/>
    <mergeCell ref="T85:Y85"/>
    <mergeCell ref="T86:Y86"/>
    <mergeCell ref="T87:Y87"/>
    <mergeCell ref="T88:Y88"/>
    <mergeCell ref="E89:F89"/>
    <mergeCell ref="E90:F90"/>
    <mergeCell ref="E91:F91"/>
    <mergeCell ref="E92:F92"/>
    <mergeCell ref="E93:F93"/>
    <mergeCell ref="E94:F94"/>
    <mergeCell ref="E95:F95"/>
    <mergeCell ref="E96:F96"/>
    <mergeCell ref="G89:H89"/>
    <mergeCell ref="G90:H90"/>
    <mergeCell ref="G91:H91"/>
    <mergeCell ref="G92:H92"/>
    <mergeCell ref="G93:H93"/>
    <mergeCell ref="G94:H94"/>
    <mergeCell ref="G95:H95"/>
    <mergeCell ref="G96:H96"/>
    <mergeCell ref="I89:J89"/>
    <mergeCell ref="I90:J90"/>
    <mergeCell ref="I91:J91"/>
    <mergeCell ref="I92:J92"/>
    <mergeCell ref="I93:J93"/>
    <mergeCell ref="I94:J94"/>
    <mergeCell ref="I95:J95"/>
    <mergeCell ref="I96:J96"/>
    <mergeCell ref="K89:L89"/>
    <mergeCell ref="K90:L90"/>
    <mergeCell ref="K91:L91"/>
    <mergeCell ref="K92:L92"/>
    <mergeCell ref="K93:L93"/>
    <mergeCell ref="K94:L94"/>
    <mergeCell ref="K95:L95"/>
    <mergeCell ref="K96:L96"/>
    <mergeCell ref="O89:P89"/>
    <mergeCell ref="O90:P90"/>
    <mergeCell ref="O91:P91"/>
    <mergeCell ref="O92:P92"/>
    <mergeCell ref="O93:P93"/>
    <mergeCell ref="O94:P94"/>
    <mergeCell ref="O95:P95"/>
    <mergeCell ref="O96:P96"/>
    <mergeCell ref="T89:Y89"/>
    <mergeCell ref="T90:Y90"/>
    <mergeCell ref="T91:Y91"/>
    <mergeCell ref="T92:Y92"/>
    <mergeCell ref="T93:Y93"/>
    <mergeCell ref="T94:Y94"/>
    <mergeCell ref="T95:Y95"/>
    <mergeCell ref="T96:Y96"/>
  </mergeCells>
  <hyperlinks>
    <hyperlink ref="B1" location="'_Planlagt_drift'!A1" display="Tilbage til årsoversigt" xr:uid="{1B529C15-6433-4DB1-9007-C9F683EADEB5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382947-7B63-498A-8D58-A673AD73FCDF}">
          <x14:formula1>
            <xm:f>Priskatalog!$A$2:$A$167</xm:f>
          </x14:formula1>
          <xm:sqref>A3:B3 B103:B105 B57:B71 B73:B79 B81:B97 B99:B101 A4:A32 A44:A51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167F-A28D-4990-ABF1-1DB161F12223}">
  <dimension ref="A1:Y61"/>
  <sheetViews>
    <sheetView showGridLines="0" workbookViewId="0">
      <selection activeCell="C11" sqref="C11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46:Y46"/>
    <mergeCell ref="E47:F47"/>
    <mergeCell ref="G47:H47"/>
    <mergeCell ref="I47:J47"/>
    <mergeCell ref="K47:L47"/>
    <mergeCell ref="O47:P47"/>
    <mergeCell ref="E51:F51"/>
    <mergeCell ref="G51:H51"/>
    <mergeCell ref="I51:J51"/>
    <mergeCell ref="K51:L51"/>
    <mergeCell ref="O51:P51"/>
    <mergeCell ref="T51:Y51"/>
    <mergeCell ref="T47:Y47"/>
    <mergeCell ref="E48:F48"/>
    <mergeCell ref="G48:H48"/>
    <mergeCell ref="I48:J48"/>
    <mergeCell ref="K48:L48"/>
    <mergeCell ref="O48:P48"/>
    <mergeCell ref="T48:Y48"/>
    <mergeCell ref="E46:F46"/>
    <mergeCell ref="G46:H46"/>
    <mergeCell ref="I46:J46"/>
    <mergeCell ref="K46:L46"/>
    <mergeCell ref="O46:P46"/>
    <mergeCell ref="K42:L42"/>
    <mergeCell ref="O42:P42"/>
    <mergeCell ref="E37:F37"/>
    <mergeCell ref="G37:H37"/>
    <mergeCell ref="I37:J37"/>
    <mergeCell ref="K37:L37"/>
    <mergeCell ref="O37:P37"/>
    <mergeCell ref="T37:Y37"/>
    <mergeCell ref="G38:H38"/>
    <mergeCell ref="T38:Y38"/>
    <mergeCell ref="E39:F39"/>
    <mergeCell ref="G39:H39"/>
    <mergeCell ref="I39:J39"/>
    <mergeCell ref="T42:Y42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T35:Y35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E43:F43"/>
    <mergeCell ref="G43:H43"/>
    <mergeCell ref="I43:J43"/>
    <mergeCell ref="K43:L43"/>
    <mergeCell ref="O43:P43"/>
    <mergeCell ref="T43:Y43"/>
    <mergeCell ref="K39:L39"/>
    <mergeCell ref="O39:P39"/>
    <mergeCell ref="T39:Y39"/>
    <mergeCell ref="E40:F40"/>
    <mergeCell ref="G40:H40"/>
    <mergeCell ref="I40:J40"/>
    <mergeCell ref="K40:L40"/>
    <mergeCell ref="O40:P40"/>
    <mergeCell ref="T40:Y40"/>
    <mergeCell ref="E41:F41"/>
    <mergeCell ref="G41:H41"/>
    <mergeCell ref="I41:J41"/>
    <mergeCell ref="K41:L41"/>
    <mergeCell ref="O41:P41"/>
    <mergeCell ref="T41:Y41"/>
    <mergeCell ref="E42:F42"/>
    <mergeCell ref="G42:H42"/>
    <mergeCell ref="I42:J42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K52:L52"/>
    <mergeCell ref="O52:P52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FCE3A8AA-BFD0-4FCD-98D8-465C006F3E0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BB464B-8164-465E-A8DE-62F451DA2398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19CC-6322-4D99-B52F-F4ADCEAC3DE1}">
  <dimension ref="A1:Y61"/>
  <sheetViews>
    <sheetView showGridLines="0" workbookViewId="0">
      <selection activeCell="AD14" sqref="AD14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330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04C440FA-E3B2-4829-A5EB-9A23BC1229EC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A3779F-13E0-4E99-A414-E5775F425E71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CAAC-FE29-4F4C-B486-CEC05F639DBB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6" customWidth="1"/>
    <col min="2" max="2" width="43.85546875" style="6" customWidth="1"/>
    <col min="3" max="3" width="13.28515625" style="6" customWidth="1"/>
    <col min="4" max="4" width="10.140625" style="6" customWidth="1"/>
    <col min="5" max="5" width="11.28515625" style="6" customWidth="1"/>
    <col min="6" max="6" width="13.7109375" style="6" bestFit="1" customWidth="1"/>
    <col min="7" max="7" width="12.42578125" style="6" bestFit="1" customWidth="1"/>
    <col min="8" max="8" width="8.85546875" style="6" bestFit="1" customWidth="1"/>
    <col min="9" max="9" width="13.7109375" style="6" bestFit="1" customWidth="1"/>
    <col min="10" max="11" width="8.85546875" style="6" bestFit="1" customWidth="1"/>
    <col min="12" max="12" width="13.7109375" style="6" bestFit="1" customWidth="1"/>
    <col min="13" max="13" width="8.85546875" style="6" bestFit="1" customWidth="1"/>
    <col min="14" max="14" width="10.7109375" style="6" customWidth="1"/>
    <col min="15" max="20" width="8.85546875" style="6" bestFit="1" customWidth="1"/>
    <col min="21" max="21" width="8.7109375" style="6" customWidth="1"/>
    <col min="22" max="22" width="8.85546875" style="1"/>
    <col min="23" max="16384" width="8.7109375" style="6"/>
  </cols>
  <sheetData>
    <row r="1" spans="1:25" s="3" customFormat="1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s="1" customFormat="1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s="1" customForma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33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W31" s="1"/>
      <c r="X31" s="1"/>
      <c r="Y31" s="1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50:F50"/>
    <mergeCell ref="G50:H50"/>
    <mergeCell ref="I50:J50"/>
    <mergeCell ref="K50:L50"/>
    <mergeCell ref="O50:P50"/>
    <mergeCell ref="T50:Y50"/>
    <mergeCell ref="E51:F51"/>
    <mergeCell ref="G51:H51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45:P45"/>
    <mergeCell ref="T45:Y45"/>
    <mergeCell ref="E46:F46"/>
    <mergeCell ref="G46:H46"/>
    <mergeCell ref="I46:J46"/>
    <mergeCell ref="K46:L46"/>
    <mergeCell ref="E35:F35"/>
    <mergeCell ref="G35:H35"/>
    <mergeCell ref="I35:J35"/>
    <mergeCell ref="K35:L35"/>
    <mergeCell ref="O35:P35"/>
    <mergeCell ref="T35:Y35"/>
    <mergeCell ref="E36:F36"/>
    <mergeCell ref="G36:H36"/>
    <mergeCell ref="I36:J36"/>
    <mergeCell ref="K36:L36"/>
    <mergeCell ref="O36:P36"/>
    <mergeCell ref="E40:F40"/>
    <mergeCell ref="G40:H40"/>
    <mergeCell ref="I40:J40"/>
    <mergeCell ref="K40:L40"/>
    <mergeCell ref="O40:P40"/>
    <mergeCell ref="T40:Y40"/>
    <mergeCell ref="E41:F41"/>
    <mergeCell ref="T36:Y36"/>
    <mergeCell ref="E37:F37"/>
    <mergeCell ref="G37:H37"/>
    <mergeCell ref="I37:J37"/>
    <mergeCell ref="K37:L37"/>
    <mergeCell ref="O37:P37"/>
    <mergeCell ref="T37:Y37"/>
    <mergeCell ref="O33:P33"/>
    <mergeCell ref="T33:Y33"/>
    <mergeCell ref="E34:F34"/>
    <mergeCell ref="G34:H34"/>
    <mergeCell ref="I34:J34"/>
    <mergeCell ref="K34:L34"/>
    <mergeCell ref="O34:P34"/>
    <mergeCell ref="T34:Y34"/>
    <mergeCell ref="T41:Y41"/>
    <mergeCell ref="E42:F42"/>
    <mergeCell ref="G42:H42"/>
    <mergeCell ref="I42:J42"/>
    <mergeCell ref="K42:L42"/>
    <mergeCell ref="O42:P42"/>
    <mergeCell ref="T42:Y42"/>
    <mergeCell ref="G38:H38"/>
    <mergeCell ref="T38:Y38"/>
    <mergeCell ref="E39:F39"/>
    <mergeCell ref="G39:H39"/>
    <mergeCell ref="I39:J39"/>
    <mergeCell ref="K39:L39"/>
    <mergeCell ref="O39:P39"/>
    <mergeCell ref="T39:Y39"/>
    <mergeCell ref="G41:H41"/>
    <mergeCell ref="I41:J41"/>
    <mergeCell ref="K41:L41"/>
    <mergeCell ref="O41:P41"/>
    <mergeCell ref="O46:P46"/>
    <mergeCell ref="T46:Y46"/>
    <mergeCell ref="E47:F47"/>
    <mergeCell ref="G47:H47"/>
    <mergeCell ref="I47:J47"/>
    <mergeCell ref="K47:L47"/>
    <mergeCell ref="O47:P47"/>
    <mergeCell ref="T47:Y47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E45:F45"/>
    <mergeCell ref="G45:H45"/>
    <mergeCell ref="I45:J45"/>
    <mergeCell ref="K45:L45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I51:J51"/>
    <mergeCell ref="K51:L51"/>
    <mergeCell ref="O51:P51"/>
    <mergeCell ref="T51:Y51"/>
    <mergeCell ref="E52:F52"/>
    <mergeCell ref="G52:H52"/>
    <mergeCell ref="I52:J52"/>
    <mergeCell ref="K52:L52"/>
    <mergeCell ref="O52:P52"/>
    <mergeCell ref="T52:Y52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A87AC0A3-5DC0-476A-A5C0-75E71ACBDFA6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F86391-5B7A-4980-85ED-7FF01B37C65F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6688-E33F-48E0-A8C4-75F25C7A4273}">
  <dimension ref="A1:Y61"/>
  <sheetViews>
    <sheetView showGridLines="0" workbookViewId="0">
      <selection activeCell="AC13" sqref="AC1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25" width="8.85546875" style="18"/>
    <col min="26" max="16384" width="8.85546875" style="1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33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K41:L41"/>
    <mergeCell ref="O41:P41"/>
    <mergeCell ref="E49:F49"/>
    <mergeCell ref="G49:H49"/>
    <mergeCell ref="I49:J49"/>
    <mergeCell ref="K49:L49"/>
    <mergeCell ref="O49:P49"/>
    <mergeCell ref="T49:Y49"/>
    <mergeCell ref="E50:F50"/>
    <mergeCell ref="G50:H50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T43:Y43"/>
    <mergeCell ref="E44:F44"/>
    <mergeCell ref="G44:H44"/>
    <mergeCell ref="I44:J44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40:Y40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I50:J50"/>
    <mergeCell ref="K50:L50"/>
    <mergeCell ref="O50:P50"/>
    <mergeCell ref="T50:Y50"/>
    <mergeCell ref="E51:F51"/>
    <mergeCell ref="G51:H51"/>
    <mergeCell ref="I51:J51"/>
    <mergeCell ref="K51:L51"/>
    <mergeCell ref="O51:P51"/>
    <mergeCell ref="T51:Y51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6ED62519-97C2-4D80-95E5-8D520B206BF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0BCFE1-2793-42AD-9977-706FF36AD8A1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B4EB-C1B5-4C66-AEE9-D74D9F0A89DE}">
  <dimension ref="A1:Y61"/>
  <sheetViews>
    <sheetView showGridLines="0"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3.7109375" style="18" bestFit="1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25" width="8.85546875" style="18"/>
    <col min="26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330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1E46D45A-01A0-407A-A3FD-E1C571DB4DC5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361C30-3DAB-4C23-B9CC-76295C173A1D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F4AA-B86F-4C60-BA11-41021DD8A792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A7B4B3A2-996C-4291-83C6-403FFB461E0C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30E370-2635-407B-B084-5773A18A78FE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FB08-726C-44D9-B8CF-9D6745A306C6}">
  <dimension ref="A1:Y61"/>
  <sheetViews>
    <sheetView workbookViewId="0">
      <selection activeCell="C3" sqref="C3:X29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</mergeCells>
  <hyperlinks>
    <hyperlink ref="B1" location="'_Planlagt_drift'!A1" display="Tilbage til årsoversigt" xr:uid="{7BE7E2AA-29C7-4C88-98D2-B4ECA37A9FBB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B667B7-0A29-45D5-B585-21367F1CB630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BE6C-B3D4-4479-86A8-D8A92E3FA09B}">
  <dimension ref="A1:Y61"/>
  <sheetViews>
    <sheetView workbookViewId="0">
      <selection activeCell="C3" sqref="C3:X29"/>
    </sheetView>
  </sheetViews>
  <sheetFormatPr defaultColWidth="8.85546875" defaultRowHeight="15"/>
  <cols>
    <col min="1" max="1" width="14.42578125" style="285" customWidth="1"/>
    <col min="2" max="2" width="43.85546875" style="209" customWidth="1"/>
    <col min="3" max="3" width="13.28515625" style="209" customWidth="1"/>
    <col min="4" max="4" width="10.140625" style="209" customWidth="1"/>
    <col min="5" max="5" width="11.28515625" style="209" customWidth="1"/>
    <col min="6" max="6" width="13.7109375" style="209" bestFit="1" customWidth="1"/>
    <col min="7" max="7" width="12.42578125" style="209" bestFit="1" customWidth="1"/>
    <col min="8" max="8" width="8.85546875" style="209" bestFit="1" customWidth="1"/>
    <col min="9" max="9" width="13.7109375" style="209" bestFit="1" customWidth="1"/>
    <col min="10" max="10" width="8.85546875" style="209" bestFit="1" customWidth="1"/>
    <col min="11" max="11" width="10.85546875" style="209" bestFit="1" customWidth="1"/>
    <col min="12" max="12" width="13.7109375" style="209" bestFit="1" customWidth="1"/>
    <col min="13" max="13" width="8.85546875" style="209" bestFit="1" customWidth="1"/>
    <col min="14" max="14" width="10.7109375" style="209" customWidth="1"/>
    <col min="15" max="15" width="10.85546875" style="209" bestFit="1" customWidth="1"/>
    <col min="16" max="18" width="8.85546875" style="209" bestFit="1" customWidth="1"/>
    <col min="19" max="19" width="10.85546875" style="209" bestFit="1" customWidth="1"/>
    <col min="20" max="20" width="8.85546875" style="209" bestFit="1" customWidth="1"/>
    <col min="21" max="21" width="8.7109375" style="209" customWidth="1"/>
    <col min="22" max="22" width="9.140625" style="209" bestFit="1" customWidth="1"/>
    <col min="23" max="23" width="10.85546875" style="209" bestFit="1" customWidth="1"/>
    <col min="24" max="24" width="9.140625" style="209" bestFit="1" customWidth="1"/>
    <col min="25" max="25" width="12.42578125" style="209" bestFit="1" customWidth="1"/>
    <col min="26" max="16384" width="8.85546875" style="209"/>
  </cols>
  <sheetData>
    <row r="1" spans="1:25" ht="15.75" thickBot="1">
      <c r="B1" s="126" t="s">
        <v>1014</v>
      </c>
      <c r="C1" s="286">
        <v>2024</v>
      </c>
      <c r="D1" s="286">
        <v>2025</v>
      </c>
      <c r="E1" s="286">
        <v>2026</v>
      </c>
      <c r="F1" s="286">
        <v>2027</v>
      </c>
      <c r="G1" s="286">
        <v>2028</v>
      </c>
      <c r="H1" s="286">
        <v>2029</v>
      </c>
      <c r="I1" s="286">
        <v>2030</v>
      </c>
      <c r="J1" s="286">
        <v>2031</v>
      </c>
      <c r="K1" s="286">
        <v>2032</v>
      </c>
      <c r="L1" s="286">
        <v>2033</v>
      </c>
      <c r="M1" s="286">
        <v>2034</v>
      </c>
      <c r="N1" s="286">
        <v>2035</v>
      </c>
      <c r="O1" s="286">
        <v>2036</v>
      </c>
      <c r="P1" s="286">
        <v>2037</v>
      </c>
      <c r="Q1" s="286">
        <v>2038</v>
      </c>
      <c r="R1" s="286">
        <v>2039</v>
      </c>
      <c r="S1" s="286">
        <v>2040</v>
      </c>
      <c r="T1" s="286">
        <v>2041</v>
      </c>
      <c r="U1" s="286">
        <v>2042</v>
      </c>
      <c r="V1" s="286">
        <v>2043</v>
      </c>
      <c r="W1" s="286">
        <v>2044</v>
      </c>
      <c r="X1" s="286">
        <v>2045</v>
      </c>
      <c r="Y1" s="287" t="s">
        <v>6</v>
      </c>
    </row>
    <row r="2" spans="1:25">
      <c r="A2" s="288" t="s">
        <v>1015</v>
      </c>
      <c r="B2" s="289" t="s">
        <v>1016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1"/>
    </row>
    <row r="3" spans="1:25">
      <c r="A3" s="237" t="e">
        <f t="shared" ref="A3:B9" si="0">A35</f>
        <v>#N/A</v>
      </c>
      <c r="B3" s="230">
        <f t="shared" si="0"/>
        <v>0</v>
      </c>
      <c r="C3" s="143">
        <f>IF(C$1&gt;=$I35,IF($M35=0,0,(IF(MOD(($I35-C$1),$M35)=0,$G35,0))),0)</f>
        <v>0</v>
      </c>
      <c r="D3" s="143">
        <f t="shared" ref="D3:X3" si="1">IF(D$1&gt;=$I35,IF($M35=0,0,(IF(MOD(($I35-D$1),$M35)=0,$G35,0))),0)</f>
        <v>0</v>
      </c>
      <c r="E3" s="143">
        <f t="shared" si="1"/>
        <v>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0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0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0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0</v>
      </c>
      <c r="Y3" s="239">
        <f t="shared" ref="Y3:Y9" si="2">SUM(C3:X3)</f>
        <v>0</v>
      </c>
    </row>
    <row r="4" spans="1:25">
      <c r="A4" s="237" t="e">
        <f t="shared" si="0"/>
        <v>#N/A</v>
      </c>
      <c r="B4" s="230">
        <f t="shared" si="0"/>
        <v>0</v>
      </c>
      <c r="C4" s="143">
        <f t="shared" ref="C4:X9" si="3">IF(C$1&gt;=$I36,IF($M36=0,0,(IF(MOD(($I36-C$1),$M36)=0,$G36,0))),0)</f>
        <v>0</v>
      </c>
      <c r="D4" s="143">
        <f t="shared" si="3"/>
        <v>0</v>
      </c>
      <c r="E4" s="143">
        <f t="shared" si="3"/>
        <v>0</v>
      </c>
      <c r="F4" s="143">
        <f t="shared" si="3"/>
        <v>0</v>
      </c>
      <c r="G4" s="143">
        <f t="shared" si="3"/>
        <v>0</v>
      </c>
      <c r="H4" s="143">
        <f t="shared" si="3"/>
        <v>0</v>
      </c>
      <c r="I4" s="143">
        <f t="shared" si="3"/>
        <v>0</v>
      </c>
      <c r="J4" s="143">
        <f t="shared" si="3"/>
        <v>0</v>
      </c>
      <c r="K4" s="143">
        <f t="shared" si="3"/>
        <v>0</v>
      </c>
      <c r="L4" s="143">
        <f t="shared" si="3"/>
        <v>0</v>
      </c>
      <c r="M4" s="143">
        <f t="shared" si="3"/>
        <v>0</v>
      </c>
      <c r="N4" s="143">
        <f t="shared" si="3"/>
        <v>0</v>
      </c>
      <c r="O4" s="143">
        <f t="shared" si="3"/>
        <v>0</v>
      </c>
      <c r="P4" s="143">
        <f t="shared" si="3"/>
        <v>0</v>
      </c>
      <c r="Q4" s="143">
        <f t="shared" si="3"/>
        <v>0</v>
      </c>
      <c r="R4" s="143">
        <f t="shared" si="3"/>
        <v>0</v>
      </c>
      <c r="S4" s="143">
        <f t="shared" si="3"/>
        <v>0</v>
      </c>
      <c r="T4" s="143">
        <f t="shared" si="3"/>
        <v>0</v>
      </c>
      <c r="U4" s="143">
        <f t="shared" si="3"/>
        <v>0</v>
      </c>
      <c r="V4" s="143">
        <f t="shared" si="3"/>
        <v>0</v>
      </c>
      <c r="W4" s="143">
        <f t="shared" si="3"/>
        <v>0</v>
      </c>
      <c r="X4" s="143">
        <f t="shared" si="3"/>
        <v>0</v>
      </c>
      <c r="Y4" s="239">
        <f t="shared" si="2"/>
        <v>0</v>
      </c>
    </row>
    <row r="5" spans="1:25">
      <c r="A5" s="237" t="e">
        <f t="shared" si="0"/>
        <v>#N/A</v>
      </c>
      <c r="B5" s="230">
        <f t="shared" si="0"/>
        <v>0</v>
      </c>
      <c r="C5" s="143">
        <f t="shared" si="3"/>
        <v>0</v>
      </c>
      <c r="D5" s="143">
        <f t="shared" si="3"/>
        <v>0</v>
      </c>
      <c r="E5" s="143">
        <f t="shared" si="3"/>
        <v>0</v>
      </c>
      <c r="F5" s="143">
        <f t="shared" si="3"/>
        <v>0</v>
      </c>
      <c r="G5" s="143">
        <f t="shared" si="3"/>
        <v>0</v>
      </c>
      <c r="H5" s="143">
        <f t="shared" si="3"/>
        <v>0</v>
      </c>
      <c r="I5" s="143">
        <f t="shared" si="3"/>
        <v>0</v>
      </c>
      <c r="J5" s="143">
        <f t="shared" si="3"/>
        <v>0</v>
      </c>
      <c r="K5" s="143">
        <f t="shared" si="3"/>
        <v>0</v>
      </c>
      <c r="L5" s="143">
        <f t="shared" si="3"/>
        <v>0</v>
      </c>
      <c r="M5" s="143">
        <f t="shared" si="3"/>
        <v>0</v>
      </c>
      <c r="N5" s="143">
        <f t="shared" si="3"/>
        <v>0</v>
      </c>
      <c r="O5" s="143">
        <f t="shared" si="3"/>
        <v>0</v>
      </c>
      <c r="P5" s="143">
        <f t="shared" si="3"/>
        <v>0</v>
      </c>
      <c r="Q5" s="143">
        <f t="shared" si="3"/>
        <v>0</v>
      </c>
      <c r="R5" s="143">
        <f t="shared" si="3"/>
        <v>0</v>
      </c>
      <c r="S5" s="143">
        <f t="shared" si="3"/>
        <v>0</v>
      </c>
      <c r="T5" s="143">
        <f t="shared" si="3"/>
        <v>0</v>
      </c>
      <c r="U5" s="143">
        <f t="shared" si="3"/>
        <v>0</v>
      </c>
      <c r="V5" s="143">
        <f t="shared" si="3"/>
        <v>0</v>
      </c>
      <c r="W5" s="143">
        <f t="shared" si="3"/>
        <v>0</v>
      </c>
      <c r="X5" s="143">
        <f t="shared" si="3"/>
        <v>0</v>
      </c>
      <c r="Y5" s="239">
        <f t="shared" si="2"/>
        <v>0</v>
      </c>
    </row>
    <row r="6" spans="1:25">
      <c r="A6" s="237" t="e">
        <f t="shared" si="0"/>
        <v>#N/A</v>
      </c>
      <c r="B6" s="230">
        <f t="shared" si="0"/>
        <v>0</v>
      </c>
      <c r="C6" s="143">
        <f t="shared" si="3"/>
        <v>0</v>
      </c>
      <c r="D6" s="143">
        <f t="shared" si="3"/>
        <v>0</v>
      </c>
      <c r="E6" s="143">
        <f t="shared" si="3"/>
        <v>0</v>
      </c>
      <c r="F6" s="143">
        <f t="shared" si="3"/>
        <v>0</v>
      </c>
      <c r="G6" s="143">
        <f t="shared" si="3"/>
        <v>0</v>
      </c>
      <c r="H6" s="143">
        <f t="shared" si="3"/>
        <v>0</v>
      </c>
      <c r="I6" s="143">
        <f t="shared" si="3"/>
        <v>0</v>
      </c>
      <c r="J6" s="143">
        <f t="shared" si="3"/>
        <v>0</v>
      </c>
      <c r="K6" s="143">
        <f t="shared" si="3"/>
        <v>0</v>
      </c>
      <c r="L6" s="143">
        <f t="shared" si="3"/>
        <v>0</v>
      </c>
      <c r="M6" s="143">
        <f t="shared" si="3"/>
        <v>0</v>
      </c>
      <c r="N6" s="143">
        <f t="shared" si="3"/>
        <v>0</v>
      </c>
      <c r="O6" s="143">
        <f t="shared" si="3"/>
        <v>0</v>
      </c>
      <c r="P6" s="143">
        <f t="shared" si="3"/>
        <v>0</v>
      </c>
      <c r="Q6" s="143">
        <f t="shared" si="3"/>
        <v>0</v>
      </c>
      <c r="R6" s="143">
        <f t="shared" si="3"/>
        <v>0</v>
      </c>
      <c r="S6" s="143">
        <f t="shared" si="3"/>
        <v>0</v>
      </c>
      <c r="T6" s="143">
        <f t="shared" si="3"/>
        <v>0</v>
      </c>
      <c r="U6" s="143">
        <f t="shared" si="3"/>
        <v>0</v>
      </c>
      <c r="V6" s="143">
        <f t="shared" si="3"/>
        <v>0</v>
      </c>
      <c r="W6" s="143">
        <f t="shared" si="3"/>
        <v>0</v>
      </c>
      <c r="X6" s="143">
        <f t="shared" si="3"/>
        <v>0</v>
      </c>
      <c r="Y6" s="239">
        <f t="shared" si="2"/>
        <v>0</v>
      </c>
    </row>
    <row r="7" spans="1:25">
      <c r="A7" s="237" t="e">
        <f t="shared" si="0"/>
        <v>#N/A</v>
      </c>
      <c r="B7" s="230">
        <f t="shared" si="0"/>
        <v>0</v>
      </c>
      <c r="C7" s="143">
        <f t="shared" si="3"/>
        <v>0</v>
      </c>
      <c r="D7" s="143">
        <f t="shared" si="3"/>
        <v>0</v>
      </c>
      <c r="E7" s="143">
        <f t="shared" si="3"/>
        <v>0</v>
      </c>
      <c r="F7" s="143">
        <f t="shared" si="3"/>
        <v>0</v>
      </c>
      <c r="G7" s="143">
        <f t="shared" si="3"/>
        <v>0</v>
      </c>
      <c r="H7" s="143">
        <f t="shared" si="3"/>
        <v>0</v>
      </c>
      <c r="I7" s="143">
        <f t="shared" si="3"/>
        <v>0</v>
      </c>
      <c r="J7" s="143">
        <f t="shared" si="3"/>
        <v>0</v>
      </c>
      <c r="K7" s="143">
        <f t="shared" si="3"/>
        <v>0</v>
      </c>
      <c r="L7" s="143">
        <f t="shared" si="3"/>
        <v>0</v>
      </c>
      <c r="M7" s="143">
        <f t="shared" si="3"/>
        <v>0</v>
      </c>
      <c r="N7" s="143">
        <f t="shared" si="3"/>
        <v>0</v>
      </c>
      <c r="O7" s="143">
        <f t="shared" si="3"/>
        <v>0</v>
      </c>
      <c r="P7" s="143">
        <f t="shared" si="3"/>
        <v>0</v>
      </c>
      <c r="Q7" s="143">
        <f t="shared" si="3"/>
        <v>0</v>
      </c>
      <c r="R7" s="143">
        <f t="shared" si="3"/>
        <v>0</v>
      </c>
      <c r="S7" s="143">
        <f t="shared" si="3"/>
        <v>0</v>
      </c>
      <c r="T7" s="143">
        <f t="shared" si="3"/>
        <v>0</v>
      </c>
      <c r="U7" s="143">
        <f t="shared" si="3"/>
        <v>0</v>
      </c>
      <c r="V7" s="143">
        <f t="shared" si="3"/>
        <v>0</v>
      </c>
      <c r="W7" s="143">
        <f t="shared" si="3"/>
        <v>0</v>
      </c>
      <c r="X7" s="143">
        <f t="shared" si="3"/>
        <v>0</v>
      </c>
      <c r="Y7" s="239">
        <f t="shared" si="2"/>
        <v>0</v>
      </c>
    </row>
    <row r="8" spans="1:25">
      <c r="A8" s="237" t="e">
        <f t="shared" si="0"/>
        <v>#N/A</v>
      </c>
      <c r="B8" s="230">
        <f t="shared" si="0"/>
        <v>0</v>
      </c>
      <c r="C8" s="143">
        <f t="shared" si="3"/>
        <v>0</v>
      </c>
      <c r="D8" s="143">
        <f t="shared" si="3"/>
        <v>0</v>
      </c>
      <c r="E8" s="143">
        <f t="shared" si="3"/>
        <v>0</v>
      </c>
      <c r="F8" s="143">
        <f t="shared" si="3"/>
        <v>0</v>
      </c>
      <c r="G8" s="143">
        <f t="shared" si="3"/>
        <v>0</v>
      </c>
      <c r="H8" s="143">
        <f t="shared" si="3"/>
        <v>0</v>
      </c>
      <c r="I8" s="143">
        <f t="shared" si="3"/>
        <v>0</v>
      </c>
      <c r="J8" s="143">
        <f t="shared" si="3"/>
        <v>0</v>
      </c>
      <c r="K8" s="143">
        <f t="shared" si="3"/>
        <v>0</v>
      </c>
      <c r="L8" s="143">
        <f t="shared" si="3"/>
        <v>0</v>
      </c>
      <c r="M8" s="143">
        <f t="shared" si="3"/>
        <v>0</v>
      </c>
      <c r="N8" s="143">
        <f t="shared" si="3"/>
        <v>0</v>
      </c>
      <c r="O8" s="143">
        <f t="shared" si="3"/>
        <v>0</v>
      </c>
      <c r="P8" s="143">
        <f t="shared" si="3"/>
        <v>0</v>
      </c>
      <c r="Q8" s="143">
        <f t="shared" si="3"/>
        <v>0</v>
      </c>
      <c r="R8" s="143">
        <f t="shared" si="3"/>
        <v>0</v>
      </c>
      <c r="S8" s="143">
        <f t="shared" si="3"/>
        <v>0</v>
      </c>
      <c r="T8" s="143">
        <f t="shared" si="3"/>
        <v>0</v>
      </c>
      <c r="U8" s="143">
        <f t="shared" si="3"/>
        <v>0</v>
      </c>
      <c r="V8" s="143">
        <f t="shared" si="3"/>
        <v>0</v>
      </c>
      <c r="W8" s="143">
        <f t="shared" si="3"/>
        <v>0</v>
      </c>
      <c r="X8" s="143">
        <f t="shared" si="3"/>
        <v>0</v>
      </c>
      <c r="Y8" s="239">
        <f t="shared" si="2"/>
        <v>0</v>
      </c>
    </row>
    <row r="9" spans="1:25">
      <c r="A9" s="237" t="e">
        <f t="shared" si="0"/>
        <v>#N/A</v>
      </c>
      <c r="B9" s="230">
        <f t="shared" si="0"/>
        <v>0</v>
      </c>
      <c r="C9" s="143">
        <f t="shared" si="3"/>
        <v>0</v>
      </c>
      <c r="D9" s="143">
        <f t="shared" si="3"/>
        <v>0</v>
      </c>
      <c r="E9" s="143">
        <f t="shared" si="3"/>
        <v>0</v>
      </c>
      <c r="F9" s="143">
        <f t="shared" si="3"/>
        <v>0</v>
      </c>
      <c r="G9" s="143">
        <f t="shared" si="3"/>
        <v>0</v>
      </c>
      <c r="H9" s="143">
        <f t="shared" si="3"/>
        <v>0</v>
      </c>
      <c r="I9" s="143">
        <f t="shared" si="3"/>
        <v>0</v>
      </c>
      <c r="J9" s="143">
        <f t="shared" si="3"/>
        <v>0</v>
      </c>
      <c r="K9" s="143">
        <f t="shared" si="3"/>
        <v>0</v>
      </c>
      <c r="L9" s="143">
        <f t="shared" si="3"/>
        <v>0</v>
      </c>
      <c r="M9" s="143">
        <f t="shared" si="3"/>
        <v>0</v>
      </c>
      <c r="N9" s="143">
        <f t="shared" si="3"/>
        <v>0</v>
      </c>
      <c r="O9" s="143">
        <f t="shared" si="3"/>
        <v>0</v>
      </c>
      <c r="P9" s="143">
        <f t="shared" si="3"/>
        <v>0</v>
      </c>
      <c r="Q9" s="143">
        <f t="shared" si="3"/>
        <v>0</v>
      </c>
      <c r="R9" s="143">
        <f t="shared" si="3"/>
        <v>0</v>
      </c>
      <c r="S9" s="143">
        <f t="shared" si="3"/>
        <v>0</v>
      </c>
      <c r="T9" s="143">
        <f t="shared" si="3"/>
        <v>0</v>
      </c>
      <c r="U9" s="143">
        <f t="shared" si="3"/>
        <v>0</v>
      </c>
      <c r="V9" s="143">
        <f t="shared" si="3"/>
        <v>0</v>
      </c>
      <c r="W9" s="143">
        <f t="shared" si="3"/>
        <v>0</v>
      </c>
      <c r="X9" s="143">
        <f t="shared" si="3"/>
        <v>0</v>
      </c>
      <c r="Y9" s="239">
        <f t="shared" si="2"/>
        <v>0</v>
      </c>
    </row>
    <row r="10" spans="1:25">
      <c r="A10" s="229"/>
      <c r="B10" s="240" t="str">
        <f t="shared" ref="B10:B29" si="4">B42</f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202"/>
    </row>
    <row r="11" spans="1:25">
      <c r="A11" s="237" t="e">
        <f t="shared" ref="A11:A17" si="5">A43</f>
        <v>#N/A</v>
      </c>
      <c r="B11" s="230">
        <f t="shared" si="4"/>
        <v>0</v>
      </c>
      <c r="C11" s="143">
        <f>IF(C$1&gt;=$I43,IF($M43=0,0,(IF(MOD(($I43-C$1),$M43)=0,$G43,0))),0)</f>
        <v>0</v>
      </c>
      <c r="D11" s="143">
        <f t="shared" ref="D11:X17" si="6">IF(D$1&gt;=$I43,IF($M43=0,0,(IF(MOD(($I43-D$1),$M43)=0,$G43,0))),0)</f>
        <v>0</v>
      </c>
      <c r="E11" s="143">
        <f t="shared" si="6"/>
        <v>0</v>
      </c>
      <c r="F11" s="143">
        <f t="shared" si="6"/>
        <v>0</v>
      </c>
      <c r="G11" s="143">
        <f t="shared" si="6"/>
        <v>0</v>
      </c>
      <c r="H11" s="143">
        <f t="shared" si="6"/>
        <v>0</v>
      </c>
      <c r="I11" s="143">
        <f t="shared" si="6"/>
        <v>0</v>
      </c>
      <c r="J11" s="143">
        <f t="shared" si="6"/>
        <v>0</v>
      </c>
      <c r="K11" s="143">
        <f t="shared" si="6"/>
        <v>0</v>
      </c>
      <c r="L11" s="143">
        <f t="shared" si="6"/>
        <v>0</v>
      </c>
      <c r="M11" s="143">
        <f t="shared" si="6"/>
        <v>0</v>
      </c>
      <c r="N11" s="143">
        <f t="shared" si="6"/>
        <v>0</v>
      </c>
      <c r="O11" s="143">
        <f t="shared" si="6"/>
        <v>0</v>
      </c>
      <c r="P11" s="143">
        <f t="shared" si="6"/>
        <v>0</v>
      </c>
      <c r="Q11" s="143">
        <f t="shared" si="6"/>
        <v>0</v>
      </c>
      <c r="R11" s="143">
        <f t="shared" si="6"/>
        <v>0</v>
      </c>
      <c r="S11" s="143">
        <f t="shared" si="6"/>
        <v>0</v>
      </c>
      <c r="T11" s="143">
        <f t="shared" si="6"/>
        <v>0</v>
      </c>
      <c r="U11" s="143">
        <f t="shared" si="6"/>
        <v>0</v>
      </c>
      <c r="V11" s="143">
        <f t="shared" si="6"/>
        <v>0</v>
      </c>
      <c r="W11" s="143">
        <f t="shared" si="6"/>
        <v>0</v>
      </c>
      <c r="X11" s="143">
        <f t="shared" si="6"/>
        <v>0</v>
      </c>
      <c r="Y11" s="239">
        <f t="shared" ref="Y11:Y17" si="7">SUM(C11:X11)</f>
        <v>0</v>
      </c>
    </row>
    <row r="12" spans="1:25">
      <c r="A12" s="237" t="e">
        <f t="shared" si="5"/>
        <v>#N/A</v>
      </c>
      <c r="B12" s="230">
        <f t="shared" si="4"/>
        <v>0</v>
      </c>
      <c r="C12" s="143">
        <f t="shared" ref="C12:R17" si="8">IF(C$1&gt;=$I44,IF($M44=0,0,(IF(MOD(($I44-C$1),$M44)=0,$G44,0))),0)</f>
        <v>0</v>
      </c>
      <c r="D12" s="143">
        <f t="shared" si="8"/>
        <v>0</v>
      </c>
      <c r="E12" s="143">
        <f t="shared" si="8"/>
        <v>0</v>
      </c>
      <c r="F12" s="143">
        <f t="shared" si="8"/>
        <v>0</v>
      </c>
      <c r="G12" s="143">
        <f t="shared" si="8"/>
        <v>0</v>
      </c>
      <c r="H12" s="143">
        <f t="shared" si="8"/>
        <v>0</v>
      </c>
      <c r="I12" s="143">
        <f t="shared" si="8"/>
        <v>0</v>
      </c>
      <c r="J12" s="143">
        <f t="shared" si="8"/>
        <v>0</v>
      </c>
      <c r="K12" s="143">
        <f t="shared" si="8"/>
        <v>0</v>
      </c>
      <c r="L12" s="143">
        <f t="shared" si="8"/>
        <v>0</v>
      </c>
      <c r="M12" s="143">
        <f t="shared" si="8"/>
        <v>0</v>
      </c>
      <c r="N12" s="143">
        <f t="shared" si="8"/>
        <v>0</v>
      </c>
      <c r="O12" s="143">
        <f t="shared" si="8"/>
        <v>0</v>
      </c>
      <c r="P12" s="143">
        <f t="shared" si="8"/>
        <v>0</v>
      </c>
      <c r="Q12" s="143">
        <f t="shared" si="8"/>
        <v>0</v>
      </c>
      <c r="R12" s="143">
        <f t="shared" si="8"/>
        <v>0</v>
      </c>
      <c r="S12" s="143">
        <f t="shared" si="6"/>
        <v>0</v>
      </c>
      <c r="T12" s="143">
        <f t="shared" si="6"/>
        <v>0</v>
      </c>
      <c r="U12" s="143">
        <f t="shared" si="6"/>
        <v>0</v>
      </c>
      <c r="V12" s="143">
        <f t="shared" si="6"/>
        <v>0</v>
      </c>
      <c r="W12" s="143">
        <f t="shared" si="6"/>
        <v>0</v>
      </c>
      <c r="X12" s="143">
        <f t="shared" si="6"/>
        <v>0</v>
      </c>
      <c r="Y12" s="239">
        <f t="shared" si="7"/>
        <v>0</v>
      </c>
    </row>
    <row r="13" spans="1:25">
      <c r="A13" s="237" t="e">
        <f t="shared" si="5"/>
        <v>#N/A</v>
      </c>
      <c r="B13" s="230">
        <f t="shared" si="4"/>
        <v>0</v>
      </c>
      <c r="C13" s="143">
        <f t="shared" si="8"/>
        <v>0</v>
      </c>
      <c r="D13" s="143">
        <f t="shared" si="6"/>
        <v>0</v>
      </c>
      <c r="E13" s="143">
        <f t="shared" si="6"/>
        <v>0</v>
      </c>
      <c r="F13" s="143">
        <f t="shared" si="6"/>
        <v>0</v>
      </c>
      <c r="G13" s="143">
        <f t="shared" si="6"/>
        <v>0</v>
      </c>
      <c r="H13" s="143">
        <f t="shared" si="6"/>
        <v>0</v>
      </c>
      <c r="I13" s="143">
        <f t="shared" si="6"/>
        <v>0</v>
      </c>
      <c r="J13" s="143">
        <f t="shared" si="6"/>
        <v>0</v>
      </c>
      <c r="K13" s="143">
        <f t="shared" si="6"/>
        <v>0</v>
      </c>
      <c r="L13" s="143">
        <f t="shared" si="6"/>
        <v>0</v>
      </c>
      <c r="M13" s="143">
        <f t="shared" si="6"/>
        <v>0</v>
      </c>
      <c r="N13" s="143">
        <f t="shared" si="6"/>
        <v>0</v>
      </c>
      <c r="O13" s="143">
        <f t="shared" si="6"/>
        <v>0</v>
      </c>
      <c r="P13" s="143">
        <f t="shared" si="6"/>
        <v>0</v>
      </c>
      <c r="Q13" s="143">
        <f t="shared" si="6"/>
        <v>0</v>
      </c>
      <c r="R13" s="143">
        <f t="shared" si="6"/>
        <v>0</v>
      </c>
      <c r="S13" s="143">
        <f t="shared" si="6"/>
        <v>0</v>
      </c>
      <c r="T13" s="143">
        <f t="shared" si="6"/>
        <v>0</v>
      </c>
      <c r="U13" s="143">
        <f t="shared" si="6"/>
        <v>0</v>
      </c>
      <c r="V13" s="143">
        <f t="shared" si="6"/>
        <v>0</v>
      </c>
      <c r="W13" s="143">
        <f t="shared" si="6"/>
        <v>0</v>
      </c>
      <c r="X13" s="143">
        <f t="shared" si="6"/>
        <v>0</v>
      </c>
      <c r="Y13" s="239">
        <f t="shared" si="7"/>
        <v>0</v>
      </c>
    </row>
    <row r="14" spans="1:25">
      <c r="A14" s="237" t="e">
        <f t="shared" si="5"/>
        <v>#N/A</v>
      </c>
      <c r="B14" s="230">
        <f t="shared" si="4"/>
        <v>0</v>
      </c>
      <c r="C14" s="143">
        <f t="shared" si="8"/>
        <v>0</v>
      </c>
      <c r="D14" s="143">
        <f t="shared" si="6"/>
        <v>0</v>
      </c>
      <c r="E14" s="143">
        <f t="shared" si="6"/>
        <v>0</v>
      </c>
      <c r="F14" s="143">
        <f t="shared" si="6"/>
        <v>0</v>
      </c>
      <c r="G14" s="143">
        <f t="shared" si="6"/>
        <v>0</v>
      </c>
      <c r="H14" s="143">
        <f t="shared" si="6"/>
        <v>0</v>
      </c>
      <c r="I14" s="143">
        <f t="shared" si="6"/>
        <v>0</v>
      </c>
      <c r="J14" s="143">
        <f t="shared" si="6"/>
        <v>0</v>
      </c>
      <c r="K14" s="143">
        <f t="shared" si="6"/>
        <v>0</v>
      </c>
      <c r="L14" s="143">
        <f t="shared" si="6"/>
        <v>0</v>
      </c>
      <c r="M14" s="143">
        <f t="shared" si="6"/>
        <v>0</v>
      </c>
      <c r="N14" s="143">
        <f t="shared" si="6"/>
        <v>0</v>
      </c>
      <c r="O14" s="143">
        <f t="shared" si="6"/>
        <v>0</v>
      </c>
      <c r="P14" s="143">
        <f t="shared" si="6"/>
        <v>0</v>
      </c>
      <c r="Q14" s="143">
        <f t="shared" si="6"/>
        <v>0</v>
      </c>
      <c r="R14" s="143">
        <f t="shared" si="6"/>
        <v>0</v>
      </c>
      <c r="S14" s="143">
        <f t="shared" si="6"/>
        <v>0</v>
      </c>
      <c r="T14" s="143">
        <f t="shared" si="6"/>
        <v>0</v>
      </c>
      <c r="U14" s="143">
        <f t="shared" si="6"/>
        <v>0</v>
      </c>
      <c r="V14" s="143">
        <f t="shared" si="6"/>
        <v>0</v>
      </c>
      <c r="W14" s="143">
        <f t="shared" si="6"/>
        <v>0</v>
      </c>
      <c r="X14" s="143">
        <f t="shared" si="6"/>
        <v>0</v>
      </c>
      <c r="Y14" s="239">
        <f t="shared" si="7"/>
        <v>0</v>
      </c>
    </row>
    <row r="15" spans="1:25">
      <c r="A15" s="237" t="e">
        <f t="shared" si="5"/>
        <v>#N/A</v>
      </c>
      <c r="B15" s="230">
        <f t="shared" si="4"/>
        <v>0</v>
      </c>
      <c r="C15" s="143">
        <f t="shared" si="8"/>
        <v>0</v>
      </c>
      <c r="D15" s="143">
        <f t="shared" si="6"/>
        <v>0</v>
      </c>
      <c r="E15" s="143">
        <f t="shared" si="6"/>
        <v>0</v>
      </c>
      <c r="F15" s="143">
        <f t="shared" si="6"/>
        <v>0</v>
      </c>
      <c r="G15" s="143">
        <f t="shared" si="6"/>
        <v>0</v>
      </c>
      <c r="H15" s="143">
        <f t="shared" si="6"/>
        <v>0</v>
      </c>
      <c r="I15" s="143">
        <f t="shared" si="6"/>
        <v>0</v>
      </c>
      <c r="J15" s="143">
        <f t="shared" si="6"/>
        <v>0</v>
      </c>
      <c r="K15" s="143">
        <f t="shared" si="6"/>
        <v>0</v>
      </c>
      <c r="L15" s="143">
        <f t="shared" si="6"/>
        <v>0</v>
      </c>
      <c r="M15" s="143">
        <f t="shared" si="6"/>
        <v>0</v>
      </c>
      <c r="N15" s="143">
        <f t="shared" si="6"/>
        <v>0</v>
      </c>
      <c r="O15" s="143">
        <f t="shared" si="6"/>
        <v>0</v>
      </c>
      <c r="P15" s="143">
        <f t="shared" si="6"/>
        <v>0</v>
      </c>
      <c r="Q15" s="143">
        <f t="shared" si="6"/>
        <v>0</v>
      </c>
      <c r="R15" s="143">
        <f t="shared" si="6"/>
        <v>0</v>
      </c>
      <c r="S15" s="143">
        <f t="shared" si="6"/>
        <v>0</v>
      </c>
      <c r="T15" s="143">
        <f t="shared" si="6"/>
        <v>0</v>
      </c>
      <c r="U15" s="143">
        <f t="shared" si="6"/>
        <v>0</v>
      </c>
      <c r="V15" s="143">
        <f t="shared" si="6"/>
        <v>0</v>
      </c>
      <c r="W15" s="143">
        <f t="shared" si="6"/>
        <v>0</v>
      </c>
      <c r="X15" s="143">
        <f t="shared" si="6"/>
        <v>0</v>
      </c>
      <c r="Y15" s="239">
        <f t="shared" si="7"/>
        <v>0</v>
      </c>
    </row>
    <row r="16" spans="1:25">
      <c r="A16" s="237" t="e">
        <f t="shared" si="5"/>
        <v>#N/A</v>
      </c>
      <c r="B16" s="230">
        <f t="shared" si="4"/>
        <v>0</v>
      </c>
      <c r="C16" s="143">
        <f t="shared" si="8"/>
        <v>0</v>
      </c>
      <c r="D16" s="143">
        <f t="shared" si="6"/>
        <v>0</v>
      </c>
      <c r="E16" s="143">
        <f t="shared" si="6"/>
        <v>0</v>
      </c>
      <c r="F16" s="143">
        <f t="shared" si="6"/>
        <v>0</v>
      </c>
      <c r="G16" s="143">
        <f t="shared" si="6"/>
        <v>0</v>
      </c>
      <c r="H16" s="143">
        <f t="shared" si="6"/>
        <v>0</v>
      </c>
      <c r="I16" s="143">
        <f t="shared" si="6"/>
        <v>0</v>
      </c>
      <c r="J16" s="143">
        <f t="shared" si="6"/>
        <v>0</v>
      </c>
      <c r="K16" s="143">
        <f t="shared" si="6"/>
        <v>0</v>
      </c>
      <c r="L16" s="143">
        <f t="shared" si="6"/>
        <v>0</v>
      </c>
      <c r="M16" s="143">
        <f t="shared" si="6"/>
        <v>0</v>
      </c>
      <c r="N16" s="143">
        <f t="shared" si="6"/>
        <v>0</v>
      </c>
      <c r="O16" s="143">
        <f t="shared" si="6"/>
        <v>0</v>
      </c>
      <c r="P16" s="143">
        <f t="shared" si="6"/>
        <v>0</v>
      </c>
      <c r="Q16" s="143">
        <f t="shared" si="6"/>
        <v>0</v>
      </c>
      <c r="R16" s="143">
        <f t="shared" si="6"/>
        <v>0</v>
      </c>
      <c r="S16" s="143">
        <f t="shared" si="6"/>
        <v>0</v>
      </c>
      <c r="T16" s="143">
        <f t="shared" si="6"/>
        <v>0</v>
      </c>
      <c r="U16" s="143">
        <f t="shared" si="6"/>
        <v>0</v>
      </c>
      <c r="V16" s="143">
        <f t="shared" si="6"/>
        <v>0</v>
      </c>
      <c r="W16" s="143">
        <f t="shared" si="6"/>
        <v>0</v>
      </c>
      <c r="X16" s="143">
        <f t="shared" si="6"/>
        <v>0</v>
      </c>
      <c r="Y16" s="239">
        <f t="shared" si="7"/>
        <v>0</v>
      </c>
    </row>
    <row r="17" spans="1:25">
      <c r="A17" s="237" t="e">
        <f t="shared" si="5"/>
        <v>#N/A</v>
      </c>
      <c r="B17" s="230">
        <f t="shared" si="4"/>
        <v>0</v>
      </c>
      <c r="C17" s="143">
        <f t="shared" si="8"/>
        <v>0</v>
      </c>
      <c r="D17" s="143">
        <f t="shared" si="6"/>
        <v>0</v>
      </c>
      <c r="E17" s="143">
        <f t="shared" si="6"/>
        <v>0</v>
      </c>
      <c r="F17" s="143">
        <f t="shared" si="6"/>
        <v>0</v>
      </c>
      <c r="G17" s="143">
        <f t="shared" si="6"/>
        <v>0</v>
      </c>
      <c r="H17" s="143">
        <f t="shared" si="6"/>
        <v>0</v>
      </c>
      <c r="I17" s="143">
        <f t="shared" si="6"/>
        <v>0</v>
      </c>
      <c r="J17" s="143">
        <f t="shared" si="6"/>
        <v>0</v>
      </c>
      <c r="K17" s="143">
        <f t="shared" si="6"/>
        <v>0</v>
      </c>
      <c r="L17" s="143">
        <f t="shared" si="6"/>
        <v>0</v>
      </c>
      <c r="M17" s="143">
        <f t="shared" si="6"/>
        <v>0</v>
      </c>
      <c r="N17" s="143">
        <f t="shared" si="6"/>
        <v>0</v>
      </c>
      <c r="O17" s="143">
        <f t="shared" si="6"/>
        <v>0</v>
      </c>
      <c r="P17" s="143">
        <f t="shared" si="6"/>
        <v>0</v>
      </c>
      <c r="Q17" s="143">
        <f t="shared" si="6"/>
        <v>0</v>
      </c>
      <c r="R17" s="143">
        <f t="shared" si="6"/>
        <v>0</v>
      </c>
      <c r="S17" s="143">
        <f t="shared" si="6"/>
        <v>0</v>
      </c>
      <c r="T17" s="143">
        <f t="shared" si="6"/>
        <v>0</v>
      </c>
      <c r="U17" s="143">
        <f t="shared" si="6"/>
        <v>0</v>
      </c>
      <c r="V17" s="143">
        <f t="shared" si="6"/>
        <v>0</v>
      </c>
      <c r="W17" s="143">
        <f t="shared" si="6"/>
        <v>0</v>
      </c>
      <c r="X17" s="143">
        <f t="shared" si="6"/>
        <v>0</v>
      </c>
      <c r="Y17" s="239">
        <f t="shared" si="7"/>
        <v>0</v>
      </c>
    </row>
    <row r="18" spans="1:25">
      <c r="A18" s="229"/>
      <c r="B18" s="240" t="str">
        <f t="shared" si="4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202"/>
    </row>
    <row r="19" spans="1:25">
      <c r="A19" s="237" t="e">
        <f>A51</f>
        <v>#N/A</v>
      </c>
      <c r="B19" s="230">
        <f t="shared" si="4"/>
        <v>0</v>
      </c>
      <c r="C19" s="143">
        <f>IF(C$1&gt;=$I51,IF($M51=0,0,(IF(MOD(($I51-C$1),$M51)=0,$G51,0))),0)</f>
        <v>0</v>
      </c>
      <c r="D19" s="143">
        <f t="shared" ref="D19:X19" si="9">IF(D$1&gt;=$I51,IF($M51=0,0,(IF(MOD(($I51-D$1),$M51)=0,$G51,0))),0)</f>
        <v>0</v>
      </c>
      <c r="E19" s="143">
        <f t="shared" si="9"/>
        <v>0</v>
      </c>
      <c r="F19" s="143">
        <f t="shared" si="9"/>
        <v>0</v>
      </c>
      <c r="G19" s="143">
        <f t="shared" si="9"/>
        <v>0</v>
      </c>
      <c r="H19" s="143">
        <f t="shared" si="9"/>
        <v>0</v>
      </c>
      <c r="I19" s="143">
        <f t="shared" si="9"/>
        <v>0</v>
      </c>
      <c r="J19" s="143">
        <f t="shared" si="9"/>
        <v>0</v>
      </c>
      <c r="K19" s="143">
        <f t="shared" si="9"/>
        <v>0</v>
      </c>
      <c r="L19" s="143">
        <f t="shared" si="9"/>
        <v>0</v>
      </c>
      <c r="M19" s="143">
        <f t="shared" si="9"/>
        <v>0</v>
      </c>
      <c r="N19" s="143">
        <f t="shared" si="9"/>
        <v>0</v>
      </c>
      <c r="O19" s="143">
        <f t="shared" si="9"/>
        <v>0</v>
      </c>
      <c r="P19" s="143">
        <f t="shared" si="9"/>
        <v>0</v>
      </c>
      <c r="Q19" s="143">
        <f t="shared" si="9"/>
        <v>0</v>
      </c>
      <c r="R19" s="143">
        <f t="shared" si="9"/>
        <v>0</v>
      </c>
      <c r="S19" s="143">
        <f t="shared" si="9"/>
        <v>0</v>
      </c>
      <c r="T19" s="143">
        <f t="shared" si="9"/>
        <v>0</v>
      </c>
      <c r="U19" s="143">
        <f t="shared" si="9"/>
        <v>0</v>
      </c>
      <c r="V19" s="143">
        <f t="shared" si="9"/>
        <v>0</v>
      </c>
      <c r="W19" s="143">
        <f t="shared" si="9"/>
        <v>0</v>
      </c>
      <c r="X19" s="143">
        <f t="shared" si="9"/>
        <v>0</v>
      </c>
      <c r="Y19" s="239">
        <f>SUM(C19:X19)</f>
        <v>0</v>
      </c>
    </row>
    <row r="20" spans="1:25">
      <c r="A20" s="237" t="e">
        <f>A52</f>
        <v>#N/A</v>
      </c>
      <c r="B20" s="230">
        <f t="shared" si="4"/>
        <v>0</v>
      </c>
      <c r="C20" s="143">
        <f t="shared" ref="C20:X21" si="10">IF(C18&gt;=$I52,IF($M52=0,0,(IF(MOD(($I52-C$1),$M52)=0,$G52,0))),0)</f>
        <v>0</v>
      </c>
      <c r="D20" s="143">
        <f t="shared" si="10"/>
        <v>0</v>
      </c>
      <c r="E20" s="143">
        <f t="shared" si="10"/>
        <v>0</v>
      </c>
      <c r="F20" s="143">
        <f t="shared" si="10"/>
        <v>0</v>
      </c>
      <c r="G20" s="143">
        <f t="shared" si="10"/>
        <v>0</v>
      </c>
      <c r="H20" s="143">
        <f t="shared" si="10"/>
        <v>0</v>
      </c>
      <c r="I20" s="143">
        <f t="shared" si="10"/>
        <v>0</v>
      </c>
      <c r="J20" s="143">
        <f t="shared" si="10"/>
        <v>0</v>
      </c>
      <c r="K20" s="143">
        <f t="shared" si="10"/>
        <v>0</v>
      </c>
      <c r="L20" s="143">
        <f t="shared" si="10"/>
        <v>0</v>
      </c>
      <c r="M20" s="143">
        <f t="shared" si="10"/>
        <v>0</v>
      </c>
      <c r="N20" s="143">
        <f t="shared" si="10"/>
        <v>0</v>
      </c>
      <c r="O20" s="143">
        <f t="shared" si="10"/>
        <v>0</v>
      </c>
      <c r="P20" s="143">
        <f t="shared" si="10"/>
        <v>0</v>
      </c>
      <c r="Q20" s="143">
        <f t="shared" si="10"/>
        <v>0</v>
      </c>
      <c r="R20" s="143">
        <f t="shared" si="10"/>
        <v>0</v>
      </c>
      <c r="S20" s="143">
        <f t="shared" si="10"/>
        <v>0</v>
      </c>
      <c r="T20" s="143">
        <f t="shared" si="10"/>
        <v>0</v>
      </c>
      <c r="U20" s="143">
        <f t="shared" si="10"/>
        <v>0</v>
      </c>
      <c r="V20" s="143">
        <f t="shared" si="10"/>
        <v>0</v>
      </c>
      <c r="W20" s="143">
        <f t="shared" si="10"/>
        <v>0</v>
      </c>
      <c r="X20" s="143">
        <f t="shared" si="10"/>
        <v>0</v>
      </c>
      <c r="Y20" s="239">
        <f>SUM(C20:X20)</f>
        <v>0</v>
      </c>
    </row>
    <row r="21" spans="1:25">
      <c r="A21" s="237" t="e">
        <f>A53</f>
        <v>#N/A</v>
      </c>
      <c r="B21" s="230">
        <f t="shared" si="4"/>
        <v>0</v>
      </c>
      <c r="C21" s="143">
        <f t="shared" si="10"/>
        <v>0</v>
      </c>
      <c r="D21" s="143">
        <f t="shared" si="10"/>
        <v>0</v>
      </c>
      <c r="E21" s="143">
        <f t="shared" si="10"/>
        <v>0</v>
      </c>
      <c r="F21" s="143">
        <f t="shared" si="10"/>
        <v>0</v>
      </c>
      <c r="G21" s="143">
        <f t="shared" si="10"/>
        <v>0</v>
      </c>
      <c r="H21" s="143">
        <f t="shared" si="10"/>
        <v>0</v>
      </c>
      <c r="I21" s="143">
        <f t="shared" si="10"/>
        <v>0</v>
      </c>
      <c r="J21" s="143">
        <f t="shared" si="10"/>
        <v>0</v>
      </c>
      <c r="K21" s="143">
        <f t="shared" si="10"/>
        <v>0</v>
      </c>
      <c r="L21" s="143">
        <f t="shared" si="10"/>
        <v>0</v>
      </c>
      <c r="M21" s="143">
        <f t="shared" si="10"/>
        <v>0</v>
      </c>
      <c r="N21" s="143">
        <f t="shared" si="10"/>
        <v>0</v>
      </c>
      <c r="O21" s="143">
        <f t="shared" si="10"/>
        <v>0</v>
      </c>
      <c r="P21" s="143">
        <f t="shared" si="10"/>
        <v>0</v>
      </c>
      <c r="Q21" s="143">
        <f t="shared" si="10"/>
        <v>0</v>
      </c>
      <c r="R21" s="143">
        <f t="shared" si="10"/>
        <v>0</v>
      </c>
      <c r="S21" s="143">
        <f t="shared" si="10"/>
        <v>0</v>
      </c>
      <c r="T21" s="143">
        <f t="shared" si="10"/>
        <v>0</v>
      </c>
      <c r="U21" s="143">
        <f t="shared" si="10"/>
        <v>0</v>
      </c>
      <c r="V21" s="143">
        <f t="shared" si="10"/>
        <v>0</v>
      </c>
      <c r="W21" s="143">
        <f t="shared" si="10"/>
        <v>0</v>
      </c>
      <c r="X21" s="143">
        <f t="shared" si="10"/>
        <v>0</v>
      </c>
      <c r="Y21" s="239">
        <f>SUM(C21:X21)</f>
        <v>0</v>
      </c>
    </row>
    <row r="22" spans="1:25">
      <c r="A22" s="229"/>
      <c r="B22" s="240" t="str">
        <f t="shared" si="4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202"/>
    </row>
    <row r="23" spans="1:25">
      <c r="A23" s="237" t="e">
        <f>A55</f>
        <v>#N/A</v>
      </c>
      <c r="B23" s="230">
        <f t="shared" si="4"/>
        <v>0</v>
      </c>
      <c r="C23" s="143">
        <f>IF(C$1&gt;=$I55,IF($M55=0,0,(IF(MOD(($I55-C$1),$M55)=0,$G55,0))),0)</f>
        <v>0</v>
      </c>
      <c r="D23" s="143">
        <f t="shared" ref="D23:X25" si="11">IF(D$1&gt;=$I55,IF($M55=0,0,(IF(MOD(($I55-D$1),$M55)=0,$G55,0))),0)</f>
        <v>0</v>
      </c>
      <c r="E23" s="143">
        <f t="shared" si="11"/>
        <v>0</v>
      </c>
      <c r="F23" s="143">
        <f t="shared" si="11"/>
        <v>0</v>
      </c>
      <c r="G23" s="143">
        <f t="shared" si="11"/>
        <v>0</v>
      </c>
      <c r="H23" s="143">
        <f t="shared" si="11"/>
        <v>0</v>
      </c>
      <c r="I23" s="143">
        <f t="shared" si="11"/>
        <v>0</v>
      </c>
      <c r="J23" s="143">
        <f t="shared" si="11"/>
        <v>0</v>
      </c>
      <c r="K23" s="143">
        <f t="shared" si="11"/>
        <v>0</v>
      </c>
      <c r="L23" s="143">
        <f t="shared" si="11"/>
        <v>0</v>
      </c>
      <c r="M23" s="143">
        <f t="shared" si="11"/>
        <v>0</v>
      </c>
      <c r="N23" s="143">
        <f t="shared" si="11"/>
        <v>0</v>
      </c>
      <c r="O23" s="143">
        <f t="shared" si="11"/>
        <v>0</v>
      </c>
      <c r="P23" s="143">
        <f t="shared" si="11"/>
        <v>0</v>
      </c>
      <c r="Q23" s="143">
        <f t="shared" si="11"/>
        <v>0</v>
      </c>
      <c r="R23" s="143">
        <f t="shared" si="11"/>
        <v>0</v>
      </c>
      <c r="S23" s="143">
        <f t="shared" si="11"/>
        <v>0</v>
      </c>
      <c r="T23" s="143">
        <f t="shared" si="11"/>
        <v>0</v>
      </c>
      <c r="U23" s="143">
        <f t="shared" si="11"/>
        <v>0</v>
      </c>
      <c r="V23" s="143">
        <f t="shared" si="11"/>
        <v>0</v>
      </c>
      <c r="W23" s="143">
        <f t="shared" si="11"/>
        <v>0</v>
      </c>
      <c r="X23" s="143">
        <f t="shared" si="11"/>
        <v>0</v>
      </c>
      <c r="Y23" s="239">
        <f>SUM(C23:X23)</f>
        <v>0</v>
      </c>
    </row>
    <row r="24" spans="1:25">
      <c r="A24" s="237" t="e">
        <f>A56</f>
        <v>#N/A</v>
      </c>
      <c r="B24" s="230">
        <f t="shared" si="4"/>
        <v>0</v>
      </c>
      <c r="C24" s="143">
        <f t="shared" ref="C24:R25" si="12">IF(C$1&gt;=$I56,IF($M56=0,0,(IF(MOD(($I56-C$1),$M56)=0,$G56,0))),0)</f>
        <v>0</v>
      </c>
      <c r="D24" s="143">
        <f t="shared" si="12"/>
        <v>0</v>
      </c>
      <c r="E24" s="143">
        <f t="shared" si="12"/>
        <v>0</v>
      </c>
      <c r="F24" s="143">
        <f t="shared" si="12"/>
        <v>0</v>
      </c>
      <c r="G24" s="143">
        <f t="shared" si="12"/>
        <v>0</v>
      </c>
      <c r="H24" s="143">
        <f t="shared" si="12"/>
        <v>0</v>
      </c>
      <c r="I24" s="143">
        <f t="shared" si="12"/>
        <v>0</v>
      </c>
      <c r="J24" s="143">
        <f t="shared" si="12"/>
        <v>0</v>
      </c>
      <c r="K24" s="143">
        <f t="shared" si="12"/>
        <v>0</v>
      </c>
      <c r="L24" s="143">
        <f t="shared" si="12"/>
        <v>0</v>
      </c>
      <c r="M24" s="143">
        <f t="shared" si="12"/>
        <v>0</v>
      </c>
      <c r="N24" s="143">
        <f t="shared" si="12"/>
        <v>0</v>
      </c>
      <c r="O24" s="143">
        <f t="shared" si="12"/>
        <v>0</v>
      </c>
      <c r="P24" s="143">
        <f t="shared" si="12"/>
        <v>0</v>
      </c>
      <c r="Q24" s="143">
        <f t="shared" si="12"/>
        <v>0</v>
      </c>
      <c r="R24" s="143">
        <f t="shared" si="12"/>
        <v>0</v>
      </c>
      <c r="S24" s="143">
        <f t="shared" si="11"/>
        <v>0</v>
      </c>
      <c r="T24" s="143">
        <f t="shared" si="11"/>
        <v>0</v>
      </c>
      <c r="U24" s="143">
        <f t="shared" si="11"/>
        <v>0</v>
      </c>
      <c r="V24" s="143">
        <f t="shared" si="11"/>
        <v>0</v>
      </c>
      <c r="W24" s="143">
        <f t="shared" si="11"/>
        <v>0</v>
      </c>
      <c r="X24" s="143">
        <f t="shared" si="11"/>
        <v>0</v>
      </c>
      <c r="Y24" s="239">
        <f>SUM(C24:X24)</f>
        <v>0</v>
      </c>
    </row>
    <row r="25" spans="1:25">
      <c r="A25" s="237" t="e">
        <f>A57</f>
        <v>#N/A</v>
      </c>
      <c r="B25" s="230">
        <f t="shared" si="4"/>
        <v>0</v>
      </c>
      <c r="C25" s="143">
        <f t="shared" si="12"/>
        <v>0</v>
      </c>
      <c r="D25" s="143">
        <f t="shared" si="11"/>
        <v>0</v>
      </c>
      <c r="E25" s="143">
        <f t="shared" si="11"/>
        <v>0</v>
      </c>
      <c r="F25" s="143">
        <f t="shared" si="11"/>
        <v>0</v>
      </c>
      <c r="G25" s="143">
        <f t="shared" si="11"/>
        <v>0</v>
      </c>
      <c r="H25" s="143">
        <f t="shared" si="11"/>
        <v>0</v>
      </c>
      <c r="I25" s="143">
        <f t="shared" si="11"/>
        <v>0</v>
      </c>
      <c r="J25" s="143">
        <f t="shared" si="11"/>
        <v>0</v>
      </c>
      <c r="K25" s="143">
        <f t="shared" si="11"/>
        <v>0</v>
      </c>
      <c r="L25" s="143">
        <f t="shared" si="11"/>
        <v>0</v>
      </c>
      <c r="M25" s="143">
        <f t="shared" si="11"/>
        <v>0</v>
      </c>
      <c r="N25" s="143">
        <f t="shared" si="11"/>
        <v>0</v>
      </c>
      <c r="O25" s="143">
        <f t="shared" si="11"/>
        <v>0</v>
      </c>
      <c r="P25" s="143">
        <f t="shared" si="11"/>
        <v>0</v>
      </c>
      <c r="Q25" s="143">
        <f t="shared" si="11"/>
        <v>0</v>
      </c>
      <c r="R25" s="143">
        <f t="shared" si="11"/>
        <v>0</v>
      </c>
      <c r="S25" s="143">
        <f t="shared" si="11"/>
        <v>0</v>
      </c>
      <c r="T25" s="143">
        <f t="shared" si="11"/>
        <v>0</v>
      </c>
      <c r="U25" s="143">
        <f t="shared" si="11"/>
        <v>0</v>
      </c>
      <c r="V25" s="143">
        <f t="shared" si="11"/>
        <v>0</v>
      </c>
      <c r="W25" s="143">
        <f t="shared" si="11"/>
        <v>0</v>
      </c>
      <c r="X25" s="143">
        <f t="shared" si="11"/>
        <v>0</v>
      </c>
      <c r="Y25" s="239">
        <f>SUM(C25:X25)</f>
        <v>0</v>
      </c>
    </row>
    <row r="26" spans="1:25">
      <c r="A26" s="229"/>
      <c r="B26" s="240" t="str">
        <f t="shared" si="4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202"/>
    </row>
    <row r="27" spans="1:25">
      <c r="A27" s="237" t="e">
        <f>A59</f>
        <v>#N/A</v>
      </c>
      <c r="B27" s="230">
        <f t="shared" si="4"/>
        <v>0</v>
      </c>
      <c r="C27" s="143">
        <f>IF(C$1&gt;=$I59,IF($M59=0,0,(IF(MOD(($I59-C$1),$M59)=0,$G59,0))),0)</f>
        <v>0</v>
      </c>
      <c r="D27" s="143">
        <f t="shared" ref="D27:X29" si="13">IF(D$1&gt;=$I59,IF($M59=0,0,(IF(MOD(($I59-D$1),$M59)=0,$G59,0))),0)</f>
        <v>0</v>
      </c>
      <c r="E27" s="143">
        <f t="shared" si="13"/>
        <v>0</v>
      </c>
      <c r="F27" s="143">
        <f t="shared" si="13"/>
        <v>0</v>
      </c>
      <c r="G27" s="143">
        <f t="shared" si="13"/>
        <v>0</v>
      </c>
      <c r="H27" s="143">
        <f t="shared" si="13"/>
        <v>0</v>
      </c>
      <c r="I27" s="143">
        <f t="shared" si="13"/>
        <v>0</v>
      </c>
      <c r="J27" s="143">
        <f t="shared" si="13"/>
        <v>0</v>
      </c>
      <c r="K27" s="143">
        <f t="shared" si="13"/>
        <v>0</v>
      </c>
      <c r="L27" s="143">
        <f t="shared" si="13"/>
        <v>0</v>
      </c>
      <c r="M27" s="143">
        <f t="shared" si="13"/>
        <v>0</v>
      </c>
      <c r="N27" s="143">
        <f t="shared" si="13"/>
        <v>0</v>
      </c>
      <c r="O27" s="143">
        <f t="shared" si="13"/>
        <v>0</v>
      </c>
      <c r="P27" s="143">
        <f t="shared" si="13"/>
        <v>0</v>
      </c>
      <c r="Q27" s="143">
        <f t="shared" si="13"/>
        <v>0</v>
      </c>
      <c r="R27" s="143">
        <f t="shared" si="13"/>
        <v>0</v>
      </c>
      <c r="S27" s="143">
        <f t="shared" si="13"/>
        <v>0</v>
      </c>
      <c r="T27" s="143">
        <f t="shared" si="13"/>
        <v>0</v>
      </c>
      <c r="U27" s="143">
        <f t="shared" si="13"/>
        <v>0</v>
      </c>
      <c r="V27" s="143">
        <f t="shared" si="13"/>
        <v>0</v>
      </c>
      <c r="W27" s="143">
        <f t="shared" si="13"/>
        <v>0</v>
      </c>
      <c r="X27" s="143">
        <f t="shared" si="13"/>
        <v>0</v>
      </c>
      <c r="Y27" s="239">
        <f>SUM(C27:X27)</f>
        <v>0</v>
      </c>
    </row>
    <row r="28" spans="1:25">
      <c r="A28" s="237" t="e">
        <f>A60</f>
        <v>#N/A</v>
      </c>
      <c r="B28" s="230">
        <f t="shared" si="4"/>
        <v>0</v>
      </c>
      <c r="C28" s="143">
        <f t="shared" ref="C28:R29" si="14">IF(C$1&gt;=$I60,IF($M60=0,0,(IF(MOD(($I60-C$1),$M60)=0,$G60,0))),0)</f>
        <v>0</v>
      </c>
      <c r="D28" s="143">
        <f t="shared" si="14"/>
        <v>0</v>
      </c>
      <c r="E28" s="143">
        <f t="shared" si="14"/>
        <v>0</v>
      </c>
      <c r="F28" s="143">
        <f t="shared" si="14"/>
        <v>0</v>
      </c>
      <c r="G28" s="143">
        <f t="shared" si="14"/>
        <v>0</v>
      </c>
      <c r="H28" s="143">
        <f t="shared" si="14"/>
        <v>0</v>
      </c>
      <c r="I28" s="143">
        <f t="shared" si="14"/>
        <v>0</v>
      </c>
      <c r="J28" s="143">
        <f t="shared" si="14"/>
        <v>0</v>
      </c>
      <c r="K28" s="143">
        <f t="shared" si="14"/>
        <v>0</v>
      </c>
      <c r="L28" s="143">
        <f t="shared" si="14"/>
        <v>0</v>
      </c>
      <c r="M28" s="143">
        <f t="shared" si="14"/>
        <v>0</v>
      </c>
      <c r="N28" s="143">
        <f t="shared" si="14"/>
        <v>0</v>
      </c>
      <c r="O28" s="143">
        <f t="shared" si="14"/>
        <v>0</v>
      </c>
      <c r="P28" s="143">
        <f t="shared" si="14"/>
        <v>0</v>
      </c>
      <c r="Q28" s="143">
        <f t="shared" si="14"/>
        <v>0</v>
      </c>
      <c r="R28" s="143">
        <f t="shared" si="14"/>
        <v>0</v>
      </c>
      <c r="S28" s="143">
        <f t="shared" si="13"/>
        <v>0</v>
      </c>
      <c r="T28" s="143">
        <f t="shared" si="13"/>
        <v>0</v>
      </c>
      <c r="U28" s="143">
        <f t="shared" si="13"/>
        <v>0</v>
      </c>
      <c r="V28" s="143">
        <f t="shared" si="13"/>
        <v>0</v>
      </c>
      <c r="W28" s="143">
        <f t="shared" si="13"/>
        <v>0</v>
      </c>
      <c r="X28" s="143">
        <f t="shared" si="13"/>
        <v>0</v>
      </c>
      <c r="Y28" s="239">
        <f>SUM(C28:X28)</f>
        <v>0</v>
      </c>
    </row>
    <row r="29" spans="1:25">
      <c r="A29" s="237" t="e">
        <f>A61</f>
        <v>#N/A</v>
      </c>
      <c r="B29" s="230">
        <f t="shared" si="4"/>
        <v>0</v>
      </c>
      <c r="C29" s="143">
        <f t="shared" si="14"/>
        <v>0</v>
      </c>
      <c r="D29" s="143">
        <f t="shared" si="13"/>
        <v>0</v>
      </c>
      <c r="E29" s="143">
        <f t="shared" si="13"/>
        <v>0</v>
      </c>
      <c r="F29" s="143">
        <f t="shared" si="13"/>
        <v>0</v>
      </c>
      <c r="G29" s="143">
        <f t="shared" si="13"/>
        <v>0</v>
      </c>
      <c r="H29" s="143">
        <f t="shared" si="13"/>
        <v>0</v>
      </c>
      <c r="I29" s="143">
        <f t="shared" si="13"/>
        <v>0</v>
      </c>
      <c r="J29" s="143">
        <f t="shared" si="13"/>
        <v>0</v>
      </c>
      <c r="K29" s="143">
        <f t="shared" si="13"/>
        <v>0</v>
      </c>
      <c r="L29" s="143">
        <f t="shared" si="13"/>
        <v>0</v>
      </c>
      <c r="M29" s="143">
        <f t="shared" si="13"/>
        <v>0</v>
      </c>
      <c r="N29" s="143">
        <f t="shared" si="13"/>
        <v>0</v>
      </c>
      <c r="O29" s="143">
        <f t="shared" si="13"/>
        <v>0</v>
      </c>
      <c r="P29" s="143">
        <f t="shared" si="13"/>
        <v>0</v>
      </c>
      <c r="Q29" s="143">
        <f t="shared" si="13"/>
        <v>0</v>
      </c>
      <c r="R29" s="143">
        <f t="shared" si="13"/>
        <v>0</v>
      </c>
      <c r="S29" s="143">
        <f t="shared" si="13"/>
        <v>0</v>
      </c>
      <c r="T29" s="143">
        <f t="shared" si="13"/>
        <v>0</v>
      </c>
      <c r="U29" s="143">
        <f t="shared" si="13"/>
        <v>0</v>
      </c>
      <c r="V29" s="143">
        <f t="shared" si="13"/>
        <v>0</v>
      </c>
      <c r="W29" s="143">
        <f t="shared" si="13"/>
        <v>0</v>
      </c>
      <c r="X29" s="143">
        <f t="shared" si="13"/>
        <v>0</v>
      </c>
      <c r="Y29" s="239">
        <f>SUM(C29:X29)</f>
        <v>0</v>
      </c>
    </row>
    <row r="30" spans="1:25" ht="15.75" thickBot="1">
      <c r="A30" s="292"/>
      <c r="B30" s="293" t="s">
        <v>1017</v>
      </c>
      <c r="C30" s="294">
        <f t="shared" ref="C30:Y30" si="15">SUM(C3:C26)</f>
        <v>0</v>
      </c>
      <c r="D30" s="295">
        <f t="shared" si="15"/>
        <v>0</v>
      </c>
      <c r="E30" s="295">
        <f t="shared" si="15"/>
        <v>0</v>
      </c>
      <c r="F30" s="295">
        <f t="shared" si="15"/>
        <v>0</v>
      </c>
      <c r="G30" s="295">
        <f t="shared" si="15"/>
        <v>0</v>
      </c>
      <c r="H30" s="295">
        <f t="shared" si="15"/>
        <v>0</v>
      </c>
      <c r="I30" s="295">
        <f t="shared" si="15"/>
        <v>0</v>
      </c>
      <c r="J30" s="295">
        <f t="shared" si="15"/>
        <v>0</v>
      </c>
      <c r="K30" s="295">
        <f t="shared" si="15"/>
        <v>0</v>
      </c>
      <c r="L30" s="295">
        <f t="shared" si="15"/>
        <v>0</v>
      </c>
      <c r="M30" s="295">
        <f t="shared" si="15"/>
        <v>0</v>
      </c>
      <c r="N30" s="295">
        <f t="shared" si="15"/>
        <v>0</v>
      </c>
      <c r="O30" s="295">
        <f t="shared" si="15"/>
        <v>0</v>
      </c>
      <c r="P30" s="295">
        <f t="shared" si="15"/>
        <v>0</v>
      </c>
      <c r="Q30" s="295">
        <f t="shared" si="15"/>
        <v>0</v>
      </c>
      <c r="R30" s="295">
        <f t="shared" si="15"/>
        <v>0</v>
      </c>
      <c r="S30" s="295">
        <f t="shared" si="15"/>
        <v>0</v>
      </c>
      <c r="T30" s="295">
        <f t="shared" si="15"/>
        <v>0</v>
      </c>
      <c r="U30" s="295">
        <f t="shared" si="15"/>
        <v>0</v>
      </c>
      <c r="V30" s="295">
        <f t="shared" si="15"/>
        <v>0</v>
      </c>
      <c r="W30" s="295">
        <f t="shared" si="15"/>
        <v>0</v>
      </c>
      <c r="X30" s="295">
        <f t="shared" si="15"/>
        <v>0</v>
      </c>
      <c r="Y30" s="296">
        <f t="shared" si="15"/>
        <v>0</v>
      </c>
    </row>
    <row r="31" spans="1:25" ht="15.75" thickBot="1"/>
    <row r="32" spans="1:25" s="283" customFormat="1">
      <c r="A32" s="173"/>
      <c r="B32" s="297"/>
      <c r="C32" s="182" t="s">
        <v>1018</v>
      </c>
      <c r="D32" s="182" t="s">
        <v>1019</v>
      </c>
      <c r="E32" s="413" t="s">
        <v>1020</v>
      </c>
      <c r="F32" s="414"/>
      <c r="G32" s="413" t="s">
        <v>1021</v>
      </c>
      <c r="H32" s="414"/>
      <c r="I32" s="413" t="s">
        <v>1022</v>
      </c>
      <c r="J32" s="414"/>
      <c r="K32" s="413" t="s">
        <v>1023</v>
      </c>
      <c r="L32" s="414"/>
      <c r="M32" s="413" t="s">
        <v>321</v>
      </c>
      <c r="N32" s="414"/>
      <c r="O32" s="415" t="s">
        <v>1024</v>
      </c>
      <c r="P32" s="416"/>
      <c r="Q32" s="298" t="s">
        <v>1025</v>
      </c>
      <c r="R32" s="182"/>
      <c r="S32" s="182"/>
      <c r="T32" s="412" t="s">
        <v>1026</v>
      </c>
      <c r="U32" s="412"/>
      <c r="V32" s="412"/>
      <c r="W32" s="412"/>
      <c r="X32" s="412"/>
      <c r="Y32" s="412"/>
    </row>
    <row r="33" spans="1:25" s="47" customFormat="1">
      <c r="A33" s="299"/>
      <c r="B33" s="300" t="s">
        <v>1016</v>
      </c>
      <c r="C33" s="290"/>
      <c r="D33" s="290"/>
      <c r="E33" s="407"/>
      <c r="F33" s="404"/>
      <c r="G33" s="405"/>
      <c r="H33" s="406"/>
      <c r="I33" s="407"/>
      <c r="J33" s="404"/>
      <c r="K33" s="407"/>
      <c r="L33" s="404"/>
      <c r="M33" s="290"/>
      <c r="N33" s="301"/>
      <c r="O33" s="520"/>
      <c r="P33" s="521"/>
      <c r="Q33" s="302"/>
      <c r="R33" s="206"/>
      <c r="S33" s="206"/>
      <c r="T33" s="408"/>
      <c r="U33" s="408"/>
      <c r="V33" s="408"/>
      <c r="W33" s="408"/>
      <c r="X33" s="408"/>
      <c r="Y33" s="408"/>
    </row>
    <row r="34" spans="1:25" s="284" customFormat="1">
      <c r="A34" s="173"/>
      <c r="B34" s="300" t="s">
        <v>1027</v>
      </c>
      <c r="C34" s="290"/>
      <c r="D34" s="303"/>
      <c r="E34" s="407"/>
      <c r="F34" s="404"/>
      <c r="G34" s="405"/>
      <c r="H34" s="406"/>
      <c r="I34" s="407"/>
      <c r="J34" s="404"/>
      <c r="K34" s="407"/>
      <c r="L34" s="404"/>
      <c r="M34" s="290"/>
      <c r="N34" s="301"/>
      <c r="O34" s="520"/>
      <c r="P34" s="521"/>
      <c r="Q34" s="302"/>
      <c r="R34" s="206"/>
      <c r="S34" s="206"/>
      <c r="T34" s="408"/>
      <c r="U34" s="408"/>
      <c r="V34" s="408"/>
      <c r="W34" s="408"/>
      <c r="X34" s="408"/>
      <c r="Y34" s="408"/>
    </row>
    <row r="35" spans="1:25" s="284" customFormat="1">
      <c r="A35" s="210" t="e">
        <f>VLOOKUP(B35,Priskatalog!A:J,10,FALSE)</f>
        <v>#N/A</v>
      </c>
      <c r="B35" s="211"/>
      <c r="C35" s="304"/>
      <c r="D35" s="183"/>
      <c r="E35" s="397"/>
      <c r="F35" s="398"/>
      <c r="G35" s="399">
        <f t="shared" ref="G35:G41" si="16">C35*E35</f>
        <v>0</v>
      </c>
      <c r="H35" s="400"/>
      <c r="I35" s="401"/>
      <c r="J35" s="398"/>
      <c r="K35" s="401"/>
      <c r="L35" s="398"/>
      <c r="M35" s="279"/>
      <c r="N35" s="280" t="s">
        <v>1028</v>
      </c>
      <c r="O35" s="522"/>
      <c r="P35" s="523"/>
      <c r="Q35" s="214"/>
      <c r="R35" s="183"/>
      <c r="S35" s="183"/>
      <c r="T35" s="402"/>
      <c r="U35" s="402"/>
      <c r="V35" s="402"/>
      <c r="W35" s="402"/>
      <c r="X35" s="402"/>
      <c r="Y35" s="402"/>
    </row>
    <row r="36" spans="1:25" s="284" customFormat="1">
      <c r="A36" s="210" t="e">
        <f>VLOOKUP(B36,Priskatalog!A:J,10,FALSE)</f>
        <v>#N/A</v>
      </c>
      <c r="B36" s="305"/>
      <c r="C36" s="306"/>
      <c r="D36" s="213"/>
      <c r="E36" s="397"/>
      <c r="F36" s="398"/>
      <c r="G36" s="399">
        <f t="shared" si="16"/>
        <v>0</v>
      </c>
      <c r="H36" s="400"/>
      <c r="I36" s="401"/>
      <c r="J36" s="398"/>
      <c r="K36" s="401"/>
      <c r="L36" s="397"/>
      <c r="M36" s="213"/>
      <c r="N36" s="280" t="s">
        <v>1028</v>
      </c>
      <c r="O36" s="522"/>
      <c r="P36" s="523"/>
      <c r="Q36" s="213"/>
      <c r="R36" s="213"/>
      <c r="S36" s="213"/>
      <c r="T36" s="402"/>
      <c r="U36" s="402"/>
      <c r="V36" s="402"/>
      <c r="W36" s="402"/>
      <c r="X36" s="402"/>
      <c r="Y36" s="402"/>
    </row>
    <row r="37" spans="1:25" s="284" customFormat="1">
      <c r="A37" s="210" t="e">
        <f>VLOOKUP(B37,Priskatalog!A:J,10,FALSE)</f>
        <v>#N/A</v>
      </c>
      <c r="B37" s="307"/>
      <c r="C37" s="306"/>
      <c r="D37" s="213"/>
      <c r="E37" s="397"/>
      <c r="F37" s="398"/>
      <c r="G37" s="399">
        <f t="shared" si="16"/>
        <v>0</v>
      </c>
      <c r="H37" s="400"/>
      <c r="I37" s="401"/>
      <c r="J37" s="398"/>
      <c r="K37" s="401"/>
      <c r="L37" s="397"/>
      <c r="M37" s="213"/>
      <c r="N37" s="280" t="s">
        <v>1028</v>
      </c>
      <c r="O37" s="522"/>
      <c r="P37" s="523"/>
      <c r="Q37" s="213"/>
      <c r="R37" s="213"/>
      <c r="S37" s="213"/>
      <c r="T37" s="402"/>
      <c r="U37" s="402"/>
      <c r="V37" s="402"/>
      <c r="W37" s="402"/>
      <c r="X37" s="402"/>
      <c r="Y37" s="402"/>
    </row>
    <row r="38" spans="1:25" s="284" customFormat="1">
      <c r="A38" s="210" t="e">
        <f>VLOOKUP(B38,Priskatalog!A:J,10,FALSE)</f>
        <v>#N/A</v>
      </c>
      <c r="B38" s="308"/>
      <c r="C38" s="306"/>
      <c r="D38" s="213"/>
      <c r="E38" s="232"/>
      <c r="F38" s="233"/>
      <c r="G38" s="399">
        <f t="shared" si="16"/>
        <v>0</v>
      </c>
      <c r="H38" s="400"/>
      <c r="I38" s="236"/>
      <c r="J38" s="233"/>
      <c r="K38" s="236"/>
      <c r="L38" s="232"/>
      <c r="M38" s="213"/>
      <c r="N38" s="280" t="s">
        <v>1028</v>
      </c>
      <c r="O38" s="214"/>
      <c r="P38" s="255"/>
      <c r="Q38" s="213"/>
      <c r="R38" s="213"/>
      <c r="S38" s="213"/>
      <c r="T38" s="409"/>
      <c r="U38" s="410"/>
      <c r="V38" s="410"/>
      <c r="W38" s="410"/>
      <c r="X38" s="410"/>
      <c r="Y38" s="411"/>
    </row>
    <row r="39" spans="1:25" s="284" customFormat="1">
      <c r="A39" s="210" t="e">
        <f>VLOOKUP(B39,Priskatalog!A:J,10,FALSE)</f>
        <v>#N/A</v>
      </c>
      <c r="B39" s="211"/>
      <c r="C39" s="212"/>
      <c r="D39" s="213"/>
      <c r="E39" s="397"/>
      <c r="F39" s="398"/>
      <c r="G39" s="399">
        <f t="shared" si="16"/>
        <v>0</v>
      </c>
      <c r="H39" s="400"/>
      <c r="I39" s="401"/>
      <c r="J39" s="398"/>
      <c r="K39" s="401"/>
      <c r="L39" s="397"/>
      <c r="M39" s="213"/>
      <c r="N39" s="280" t="s">
        <v>1028</v>
      </c>
      <c r="O39" s="522"/>
      <c r="P39" s="523"/>
      <c r="Q39" s="213"/>
      <c r="R39" s="213"/>
      <c r="S39" s="213"/>
      <c r="T39" s="402"/>
      <c r="U39" s="402"/>
      <c r="V39" s="402"/>
      <c r="W39" s="402"/>
      <c r="X39" s="402"/>
      <c r="Y39" s="402"/>
    </row>
    <row r="40" spans="1:25" s="284" customFormat="1">
      <c r="A40" s="210" t="e">
        <f>VLOOKUP(B40,Priskatalog!A:J,10,FALSE)</f>
        <v>#N/A</v>
      </c>
      <c r="B40" s="211"/>
      <c r="C40" s="212"/>
      <c r="D40" s="213"/>
      <c r="E40" s="397"/>
      <c r="F40" s="398"/>
      <c r="G40" s="399">
        <f t="shared" si="16"/>
        <v>0</v>
      </c>
      <c r="H40" s="400"/>
      <c r="I40" s="401"/>
      <c r="J40" s="398"/>
      <c r="K40" s="401"/>
      <c r="L40" s="397"/>
      <c r="M40" s="213"/>
      <c r="N40" s="280" t="s">
        <v>1028</v>
      </c>
      <c r="O40" s="522"/>
      <c r="P40" s="523"/>
      <c r="Q40" s="213"/>
      <c r="R40" s="213"/>
      <c r="S40" s="213"/>
      <c r="T40" s="402"/>
      <c r="U40" s="402"/>
      <c r="V40" s="402"/>
      <c r="W40" s="402"/>
      <c r="X40" s="402"/>
      <c r="Y40" s="402"/>
    </row>
    <row r="41" spans="1:25" s="284" customFormat="1">
      <c r="A41" s="210" t="e">
        <f>VLOOKUP(B41,Priskatalog!A:J,10,FALSE)</f>
        <v>#N/A</v>
      </c>
      <c r="B41" s="211"/>
      <c r="C41" s="212"/>
      <c r="D41" s="213"/>
      <c r="E41" s="397"/>
      <c r="F41" s="398"/>
      <c r="G41" s="399">
        <f t="shared" si="16"/>
        <v>0</v>
      </c>
      <c r="H41" s="400"/>
      <c r="I41" s="401"/>
      <c r="J41" s="398"/>
      <c r="K41" s="401"/>
      <c r="L41" s="397"/>
      <c r="M41" s="213"/>
      <c r="N41" s="280" t="s">
        <v>1028</v>
      </c>
      <c r="O41" s="522"/>
      <c r="P41" s="523"/>
      <c r="Q41" s="213"/>
      <c r="R41" s="213"/>
      <c r="S41" s="213"/>
      <c r="T41" s="402"/>
      <c r="U41" s="402"/>
      <c r="V41" s="402"/>
      <c r="W41" s="402"/>
      <c r="X41" s="402"/>
      <c r="Y41" s="402"/>
    </row>
    <row r="42" spans="1:25" s="284" customFormat="1">
      <c r="A42" s="215"/>
      <c r="B42" s="216" t="s">
        <v>1029</v>
      </c>
      <c r="C42" s="217"/>
      <c r="D42" s="218"/>
      <c r="E42" s="403"/>
      <c r="F42" s="404"/>
      <c r="G42" s="405"/>
      <c r="H42" s="406"/>
      <c r="I42" s="407"/>
      <c r="J42" s="404"/>
      <c r="K42" s="407"/>
      <c r="L42" s="403"/>
      <c r="M42" s="218"/>
      <c r="N42" s="218"/>
      <c r="O42" s="520"/>
      <c r="P42" s="521"/>
      <c r="Q42" s="218"/>
      <c r="R42" s="218"/>
      <c r="S42" s="218"/>
      <c r="T42" s="408"/>
      <c r="U42" s="408"/>
      <c r="V42" s="408"/>
      <c r="W42" s="408"/>
      <c r="X42" s="408"/>
      <c r="Y42" s="408"/>
    </row>
    <row r="43" spans="1:25" s="284" customFormat="1">
      <c r="A43" s="210" t="e">
        <f>VLOOKUP(B43,Priskatalog!A:J,10,FALSE)</f>
        <v>#N/A</v>
      </c>
      <c r="B43" s="211"/>
      <c r="C43" s="212"/>
      <c r="D43" s="213"/>
      <c r="E43" s="397"/>
      <c r="F43" s="398"/>
      <c r="G43" s="399">
        <f t="shared" ref="G43:G49" si="17">C43*E43</f>
        <v>0</v>
      </c>
      <c r="H43" s="400"/>
      <c r="I43" s="401"/>
      <c r="J43" s="398"/>
      <c r="K43" s="401"/>
      <c r="L43" s="397"/>
      <c r="M43" s="213"/>
      <c r="N43" s="213" t="s">
        <v>1028</v>
      </c>
      <c r="O43" s="522"/>
      <c r="P43" s="523"/>
      <c r="Q43" s="213"/>
      <c r="R43" s="213"/>
      <c r="S43" s="213"/>
      <c r="T43" s="402"/>
      <c r="U43" s="402"/>
      <c r="V43" s="402"/>
      <c r="W43" s="402"/>
      <c r="X43" s="402"/>
      <c r="Y43" s="402"/>
    </row>
    <row r="44" spans="1:25" s="284" customFormat="1">
      <c r="A44" s="210" t="e">
        <f>VLOOKUP(B44,Priskatalog!A:J,10,FALSE)</f>
        <v>#N/A</v>
      </c>
      <c r="B44" s="211"/>
      <c r="C44" s="212"/>
      <c r="D44" s="213"/>
      <c r="E44" s="397"/>
      <c r="F44" s="398"/>
      <c r="G44" s="399">
        <f t="shared" si="17"/>
        <v>0</v>
      </c>
      <c r="H44" s="400"/>
      <c r="I44" s="401"/>
      <c r="J44" s="398"/>
      <c r="K44" s="401"/>
      <c r="L44" s="397"/>
      <c r="M44" s="213"/>
      <c r="N44" s="213" t="s">
        <v>1028</v>
      </c>
      <c r="O44" s="522"/>
      <c r="P44" s="523"/>
      <c r="Q44" s="213"/>
      <c r="R44" s="213"/>
      <c r="S44" s="213"/>
      <c r="T44" s="402"/>
      <c r="U44" s="402"/>
      <c r="V44" s="402"/>
      <c r="W44" s="402"/>
      <c r="X44" s="402"/>
      <c r="Y44" s="402"/>
    </row>
    <row r="45" spans="1:25" s="284" customFormat="1">
      <c r="A45" s="210" t="e">
        <f>VLOOKUP(B45,Priskatalog!A:J,10,FALSE)</f>
        <v>#N/A</v>
      </c>
      <c r="B45" s="211"/>
      <c r="C45" s="212"/>
      <c r="D45" s="213"/>
      <c r="E45" s="397"/>
      <c r="F45" s="398"/>
      <c r="G45" s="399">
        <f t="shared" si="17"/>
        <v>0</v>
      </c>
      <c r="H45" s="400"/>
      <c r="I45" s="401"/>
      <c r="J45" s="398"/>
      <c r="K45" s="401"/>
      <c r="L45" s="397"/>
      <c r="M45" s="213"/>
      <c r="N45" s="213" t="s">
        <v>1028</v>
      </c>
      <c r="O45" s="522"/>
      <c r="P45" s="523"/>
      <c r="Q45" s="213"/>
      <c r="R45" s="213"/>
      <c r="S45" s="213"/>
      <c r="T45" s="402"/>
      <c r="U45" s="402"/>
      <c r="V45" s="402"/>
      <c r="W45" s="402"/>
      <c r="X45" s="402"/>
      <c r="Y45" s="402"/>
    </row>
    <row r="46" spans="1:25" s="47" customFormat="1">
      <c r="A46" s="210" t="e">
        <f>VLOOKUP(B46,Priskatalog!A:J,10,FALSE)</f>
        <v>#N/A</v>
      </c>
      <c r="B46" s="211"/>
      <c r="C46" s="219"/>
      <c r="D46" s="213"/>
      <c r="E46" s="397"/>
      <c r="F46" s="398"/>
      <c r="G46" s="399">
        <f t="shared" si="17"/>
        <v>0</v>
      </c>
      <c r="H46" s="400"/>
      <c r="I46" s="401"/>
      <c r="J46" s="398"/>
      <c r="K46" s="401"/>
      <c r="L46" s="397"/>
      <c r="M46" s="213"/>
      <c r="N46" s="213" t="s">
        <v>1028</v>
      </c>
      <c r="O46" s="522"/>
      <c r="P46" s="523"/>
      <c r="Q46" s="213"/>
      <c r="R46" s="213"/>
      <c r="S46" s="213"/>
      <c r="T46" s="402"/>
      <c r="U46" s="402"/>
      <c r="V46" s="402"/>
      <c r="W46" s="402"/>
      <c r="X46" s="402"/>
      <c r="Y46" s="402"/>
    </row>
    <row r="47" spans="1:25" s="284" customFormat="1">
      <c r="A47" s="210" t="e">
        <f>VLOOKUP(B47,Priskatalog!A:J,10,FALSE)</f>
        <v>#N/A</v>
      </c>
      <c r="B47" s="211"/>
      <c r="C47" s="212"/>
      <c r="D47" s="213"/>
      <c r="E47" s="397"/>
      <c r="F47" s="398"/>
      <c r="G47" s="399">
        <f t="shared" si="17"/>
        <v>0</v>
      </c>
      <c r="H47" s="400"/>
      <c r="I47" s="401"/>
      <c r="J47" s="398"/>
      <c r="K47" s="401"/>
      <c r="L47" s="397"/>
      <c r="M47" s="213"/>
      <c r="N47" s="213" t="s">
        <v>1028</v>
      </c>
      <c r="O47" s="522"/>
      <c r="P47" s="523"/>
      <c r="Q47" s="213"/>
      <c r="R47" s="213"/>
      <c r="S47" s="213"/>
      <c r="T47" s="402"/>
      <c r="U47" s="402"/>
      <c r="V47" s="402"/>
      <c r="W47" s="402"/>
      <c r="X47" s="402"/>
      <c r="Y47" s="402"/>
    </row>
    <row r="48" spans="1:25" s="284" customFormat="1">
      <c r="A48" s="210" t="e">
        <f>VLOOKUP(B48,Priskatalog!A:J,10,FALSE)</f>
        <v>#N/A</v>
      </c>
      <c r="B48" s="211"/>
      <c r="C48" s="212"/>
      <c r="D48" s="213"/>
      <c r="E48" s="397"/>
      <c r="F48" s="398"/>
      <c r="G48" s="399">
        <f t="shared" si="17"/>
        <v>0</v>
      </c>
      <c r="H48" s="400"/>
      <c r="I48" s="401"/>
      <c r="J48" s="398"/>
      <c r="K48" s="401"/>
      <c r="L48" s="397"/>
      <c r="M48" s="213"/>
      <c r="N48" s="213" t="s">
        <v>1028</v>
      </c>
      <c r="O48" s="522"/>
      <c r="P48" s="523"/>
      <c r="Q48" s="213"/>
      <c r="R48" s="213"/>
      <c r="S48" s="213"/>
      <c r="T48" s="402"/>
      <c r="U48" s="402"/>
      <c r="V48" s="402"/>
      <c r="W48" s="402"/>
      <c r="X48" s="402"/>
      <c r="Y48" s="402"/>
    </row>
    <row r="49" spans="1:25" s="284" customFormat="1">
      <c r="A49" s="210" t="e">
        <f>VLOOKUP(B49,Priskatalog!A:J,10,FALSE)</f>
        <v>#N/A</v>
      </c>
      <c r="B49" s="211"/>
      <c r="C49" s="212"/>
      <c r="D49" s="213"/>
      <c r="E49" s="397"/>
      <c r="F49" s="398"/>
      <c r="G49" s="399">
        <f t="shared" si="17"/>
        <v>0</v>
      </c>
      <c r="H49" s="400"/>
      <c r="I49" s="401"/>
      <c r="J49" s="398"/>
      <c r="K49" s="401"/>
      <c r="L49" s="397"/>
      <c r="M49" s="213"/>
      <c r="N49" s="213" t="s">
        <v>1028</v>
      </c>
      <c r="O49" s="522"/>
      <c r="P49" s="523"/>
      <c r="Q49" s="213"/>
      <c r="R49" s="213"/>
      <c r="S49" s="213"/>
      <c r="T49" s="402"/>
      <c r="U49" s="402"/>
      <c r="V49" s="402"/>
      <c r="W49" s="402"/>
      <c r="X49" s="402"/>
      <c r="Y49" s="402"/>
    </row>
    <row r="50" spans="1:25" s="284" customFormat="1">
      <c r="A50" s="215"/>
      <c r="B50" s="220" t="s">
        <v>1030</v>
      </c>
      <c r="C50" s="217"/>
      <c r="D50" s="218"/>
      <c r="E50" s="403"/>
      <c r="F50" s="404"/>
      <c r="G50" s="405"/>
      <c r="H50" s="406"/>
      <c r="I50" s="407"/>
      <c r="J50" s="404"/>
      <c r="K50" s="407"/>
      <c r="L50" s="403"/>
      <c r="M50" s="218"/>
      <c r="N50" s="218"/>
      <c r="O50" s="520"/>
      <c r="P50" s="521"/>
      <c r="Q50" s="218"/>
      <c r="R50" s="218"/>
      <c r="S50" s="218"/>
      <c r="T50" s="408"/>
      <c r="U50" s="408"/>
      <c r="V50" s="408"/>
      <c r="W50" s="408"/>
      <c r="X50" s="408"/>
      <c r="Y50" s="408"/>
    </row>
    <row r="51" spans="1:25" s="284" customFormat="1">
      <c r="A51" s="210" t="e">
        <f>VLOOKUP(B51,Priskatalog!A:J,10,FALSE)</f>
        <v>#N/A</v>
      </c>
      <c r="B51" s="211"/>
      <c r="C51" s="212"/>
      <c r="D51" s="213"/>
      <c r="E51" s="397"/>
      <c r="F51" s="398"/>
      <c r="G51" s="399">
        <f>C51*E51</f>
        <v>0</v>
      </c>
      <c r="H51" s="400"/>
      <c r="I51" s="401"/>
      <c r="J51" s="398"/>
      <c r="K51" s="401"/>
      <c r="L51" s="397"/>
      <c r="M51" s="213"/>
      <c r="N51" s="213" t="s">
        <v>1028</v>
      </c>
      <c r="O51" s="522"/>
      <c r="P51" s="523"/>
      <c r="Q51" s="213"/>
      <c r="R51" s="213"/>
      <c r="S51" s="213"/>
      <c r="T51" s="402"/>
      <c r="U51" s="402"/>
      <c r="V51" s="402"/>
      <c r="W51" s="402"/>
      <c r="X51" s="402"/>
      <c r="Y51" s="402"/>
    </row>
    <row r="52" spans="1:25" s="284" customFormat="1">
      <c r="A52" s="210" t="e">
        <f>VLOOKUP(B52,Priskatalog!A:J,10,FALSE)</f>
        <v>#N/A</v>
      </c>
      <c r="B52" s="211"/>
      <c r="C52" s="212"/>
      <c r="D52" s="213"/>
      <c r="E52" s="397"/>
      <c r="F52" s="398"/>
      <c r="G52" s="399">
        <f>C52*E52</f>
        <v>0</v>
      </c>
      <c r="H52" s="400"/>
      <c r="I52" s="401"/>
      <c r="J52" s="398"/>
      <c r="K52" s="401"/>
      <c r="L52" s="397"/>
      <c r="M52" s="213"/>
      <c r="N52" s="213" t="s">
        <v>1028</v>
      </c>
      <c r="O52" s="522"/>
      <c r="P52" s="523"/>
      <c r="Q52" s="213"/>
      <c r="R52" s="213"/>
      <c r="S52" s="213"/>
      <c r="T52" s="402"/>
      <c r="U52" s="402"/>
      <c r="V52" s="402"/>
      <c r="W52" s="402"/>
      <c r="X52" s="402"/>
      <c r="Y52" s="402"/>
    </row>
    <row r="53" spans="1:25" s="47" customFormat="1">
      <c r="A53" s="210" t="e">
        <f>VLOOKUP(B53,Priskatalog!A:J,10,FALSE)</f>
        <v>#N/A</v>
      </c>
      <c r="B53" s="211"/>
      <c r="C53" s="214"/>
      <c r="D53" s="213"/>
      <c r="E53" s="397"/>
      <c r="F53" s="398"/>
      <c r="G53" s="399">
        <f>C53*E53</f>
        <v>0</v>
      </c>
      <c r="H53" s="400"/>
      <c r="I53" s="401"/>
      <c r="J53" s="398"/>
      <c r="K53" s="401"/>
      <c r="L53" s="397"/>
      <c r="M53" s="213"/>
      <c r="N53" s="213" t="s">
        <v>1028</v>
      </c>
      <c r="O53" s="522"/>
      <c r="P53" s="523"/>
      <c r="Q53" s="213"/>
      <c r="R53" s="213"/>
      <c r="S53" s="213"/>
      <c r="T53" s="402"/>
      <c r="U53" s="402"/>
      <c r="V53" s="402"/>
      <c r="W53" s="402"/>
      <c r="X53" s="402"/>
      <c r="Y53" s="402"/>
    </row>
    <row r="54" spans="1:25" s="284" customFormat="1">
      <c r="A54" s="215"/>
      <c r="B54" s="221" t="s">
        <v>1031</v>
      </c>
      <c r="C54" s="217"/>
      <c r="D54" s="218"/>
      <c r="E54" s="403"/>
      <c r="F54" s="404"/>
      <c r="G54" s="405"/>
      <c r="H54" s="406"/>
      <c r="I54" s="407"/>
      <c r="J54" s="404"/>
      <c r="K54" s="407"/>
      <c r="L54" s="403"/>
      <c r="M54" s="218"/>
      <c r="N54" s="218"/>
      <c r="O54" s="520"/>
      <c r="P54" s="521"/>
      <c r="Q54" s="218"/>
      <c r="R54" s="218"/>
      <c r="S54" s="218"/>
      <c r="T54" s="408"/>
      <c r="U54" s="408"/>
      <c r="V54" s="408"/>
      <c r="W54" s="408"/>
      <c r="X54" s="408"/>
      <c r="Y54" s="408"/>
    </row>
    <row r="55" spans="1:25" s="284" customFormat="1">
      <c r="A55" s="210" t="e">
        <f>VLOOKUP(B55,Priskatalog!A:J,10,FALSE)</f>
        <v>#N/A</v>
      </c>
      <c r="B55" s="211"/>
      <c r="C55" s="212"/>
      <c r="D55" s="213"/>
      <c r="E55" s="397"/>
      <c r="F55" s="398"/>
      <c r="G55" s="399">
        <f>C55*E55</f>
        <v>0</v>
      </c>
      <c r="H55" s="400"/>
      <c r="I55" s="401"/>
      <c r="J55" s="398"/>
      <c r="K55" s="401"/>
      <c r="L55" s="397"/>
      <c r="M55" s="213"/>
      <c r="N55" s="213" t="s">
        <v>1028</v>
      </c>
      <c r="O55" s="522"/>
      <c r="P55" s="523"/>
      <c r="Q55" s="213"/>
      <c r="R55" s="213"/>
      <c r="S55" s="213"/>
      <c r="T55" s="402"/>
      <c r="U55" s="402"/>
      <c r="V55" s="402"/>
      <c r="W55" s="402"/>
      <c r="X55" s="402"/>
      <c r="Y55" s="402"/>
    </row>
    <row r="56" spans="1:25" s="284" customFormat="1">
      <c r="A56" s="210" t="e">
        <f>VLOOKUP(B56,Priskatalog!A:J,10,FALSE)</f>
        <v>#N/A</v>
      </c>
      <c r="B56" s="211"/>
      <c r="C56" s="212"/>
      <c r="D56" s="213"/>
      <c r="E56" s="397"/>
      <c r="F56" s="398"/>
      <c r="G56" s="399">
        <f>C56*E56</f>
        <v>0</v>
      </c>
      <c r="H56" s="400"/>
      <c r="I56" s="401"/>
      <c r="J56" s="398"/>
      <c r="K56" s="401"/>
      <c r="L56" s="397"/>
      <c r="M56" s="213"/>
      <c r="N56" s="213" t="s">
        <v>1028</v>
      </c>
      <c r="O56" s="522"/>
      <c r="P56" s="523"/>
      <c r="Q56" s="213"/>
      <c r="R56" s="213"/>
      <c r="S56" s="213"/>
      <c r="T56" s="402"/>
      <c r="U56" s="402"/>
      <c r="V56" s="402"/>
      <c r="W56" s="402"/>
      <c r="X56" s="402"/>
      <c r="Y56" s="402"/>
    </row>
    <row r="57" spans="1:25" s="284" customFormat="1">
      <c r="A57" s="210" t="e">
        <f>VLOOKUP(B57,Priskatalog!A:J,10,FALSE)</f>
        <v>#N/A</v>
      </c>
      <c r="B57" s="211"/>
      <c r="C57" s="212"/>
      <c r="D57" s="213"/>
      <c r="E57" s="397"/>
      <c r="F57" s="398"/>
      <c r="G57" s="399">
        <f>C57*E57</f>
        <v>0</v>
      </c>
      <c r="H57" s="400"/>
      <c r="I57" s="401"/>
      <c r="J57" s="398"/>
      <c r="K57" s="401"/>
      <c r="L57" s="397"/>
      <c r="M57" s="213"/>
      <c r="N57" s="213" t="s">
        <v>1028</v>
      </c>
      <c r="O57" s="522"/>
      <c r="P57" s="523"/>
      <c r="Q57" s="213"/>
      <c r="R57" s="213"/>
      <c r="S57" s="213"/>
      <c r="T57" s="402"/>
      <c r="U57" s="402"/>
      <c r="V57" s="402"/>
      <c r="W57" s="402"/>
      <c r="X57" s="402"/>
      <c r="Y57" s="402"/>
    </row>
    <row r="58" spans="1:25" s="284" customFormat="1">
      <c r="A58" s="215"/>
      <c r="B58" s="216" t="s">
        <v>1032</v>
      </c>
      <c r="C58" s="217"/>
      <c r="D58" s="218"/>
      <c r="E58" s="403"/>
      <c r="F58" s="404"/>
      <c r="G58" s="405"/>
      <c r="H58" s="406"/>
      <c r="I58" s="407"/>
      <c r="J58" s="404"/>
      <c r="K58" s="407"/>
      <c r="L58" s="403"/>
      <c r="M58" s="218"/>
      <c r="N58" s="218"/>
      <c r="O58" s="520"/>
      <c r="P58" s="521"/>
      <c r="Q58" s="218"/>
      <c r="R58" s="218"/>
      <c r="S58" s="218"/>
      <c r="T58" s="408"/>
      <c r="U58" s="408"/>
      <c r="V58" s="408"/>
      <c r="W58" s="408"/>
      <c r="X58" s="408"/>
      <c r="Y58" s="408"/>
    </row>
    <row r="59" spans="1:25" s="284" customFormat="1">
      <c r="A59" s="210" t="e">
        <f>VLOOKUP(B59,Priskatalog!A:J,10,FALSE)</f>
        <v>#N/A</v>
      </c>
      <c r="B59" s="211"/>
      <c r="C59" s="212"/>
      <c r="D59" s="213"/>
      <c r="E59" s="397"/>
      <c r="F59" s="398"/>
      <c r="G59" s="399">
        <f>C59*E59</f>
        <v>0</v>
      </c>
      <c r="H59" s="400"/>
      <c r="I59" s="401"/>
      <c r="J59" s="398"/>
      <c r="K59" s="401"/>
      <c r="L59" s="397"/>
      <c r="M59" s="213"/>
      <c r="N59" s="213" t="s">
        <v>1028</v>
      </c>
      <c r="O59" s="522"/>
      <c r="P59" s="523"/>
      <c r="Q59" s="213"/>
      <c r="R59" s="213"/>
      <c r="S59" s="213"/>
      <c r="T59" s="402"/>
      <c r="U59" s="402"/>
      <c r="V59" s="402"/>
      <c r="W59" s="402"/>
      <c r="X59" s="402"/>
      <c r="Y59" s="402"/>
    </row>
    <row r="60" spans="1:25" s="284" customFormat="1">
      <c r="A60" s="210" t="e">
        <f>VLOOKUP(B60,Priskatalog!A:J,10,FALSE)</f>
        <v>#N/A</v>
      </c>
      <c r="B60" s="211"/>
      <c r="C60" s="212"/>
      <c r="D60" s="213"/>
      <c r="E60" s="397"/>
      <c r="F60" s="398"/>
      <c r="G60" s="399">
        <f>C60*E60</f>
        <v>0</v>
      </c>
      <c r="H60" s="400"/>
      <c r="I60" s="401"/>
      <c r="J60" s="398"/>
      <c r="K60" s="401"/>
      <c r="L60" s="397"/>
      <c r="M60" s="213"/>
      <c r="N60" s="213" t="s">
        <v>1028</v>
      </c>
      <c r="O60" s="522"/>
      <c r="P60" s="523"/>
      <c r="Q60" s="213"/>
      <c r="R60" s="213"/>
      <c r="S60" s="213"/>
      <c r="T60" s="402"/>
      <c r="U60" s="402"/>
      <c r="V60" s="402"/>
      <c r="W60" s="402"/>
      <c r="X60" s="402"/>
      <c r="Y60" s="402"/>
    </row>
    <row r="61" spans="1:25" s="284" customFormat="1">
      <c r="A61" s="210" t="e">
        <f>VLOOKUP(B61,Priskatalog!A:J,10,FALSE)</f>
        <v>#N/A</v>
      </c>
      <c r="B61" s="211"/>
      <c r="C61" s="212"/>
      <c r="D61" s="213"/>
      <c r="E61" s="397"/>
      <c r="F61" s="398"/>
      <c r="G61" s="399">
        <f>C61*E61</f>
        <v>0</v>
      </c>
      <c r="H61" s="400"/>
      <c r="I61" s="401"/>
      <c r="J61" s="398"/>
      <c r="K61" s="401"/>
      <c r="L61" s="397"/>
      <c r="M61" s="213"/>
      <c r="N61" s="213" t="s">
        <v>1028</v>
      </c>
      <c r="O61" s="522"/>
      <c r="P61" s="523"/>
      <c r="Q61" s="213"/>
      <c r="R61" s="213"/>
      <c r="S61" s="213"/>
      <c r="T61" s="402"/>
      <c r="U61" s="402"/>
      <c r="V61" s="402"/>
      <c r="W61" s="402"/>
      <c r="X61" s="402"/>
      <c r="Y61" s="40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32D666EC-6A24-4A1B-88EB-DC2E3461EBA8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A3CA11-23D5-467D-9246-78BA9FCED309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2A4A-731D-460B-A923-35A7553CAF45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K41:L41"/>
    <mergeCell ref="O41:P41"/>
    <mergeCell ref="E50:F50"/>
    <mergeCell ref="G50:H50"/>
    <mergeCell ref="I50:J50"/>
    <mergeCell ref="K50:L50"/>
    <mergeCell ref="O50:P50"/>
    <mergeCell ref="T50:Y50"/>
    <mergeCell ref="E51:F51"/>
    <mergeCell ref="T45:Y45"/>
    <mergeCell ref="E46:F46"/>
    <mergeCell ref="G46:H46"/>
    <mergeCell ref="I46:J46"/>
    <mergeCell ref="K46:L46"/>
    <mergeCell ref="O46:P4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E37:F37"/>
    <mergeCell ref="G37:H37"/>
    <mergeCell ref="I37:J37"/>
    <mergeCell ref="K37:L37"/>
    <mergeCell ref="O37:P37"/>
    <mergeCell ref="T37:Y37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G36:H36"/>
    <mergeCell ref="I36:J36"/>
    <mergeCell ref="K36:L36"/>
    <mergeCell ref="O36:P36"/>
    <mergeCell ref="E35:F35"/>
    <mergeCell ref="G35:H35"/>
    <mergeCell ref="I35:J35"/>
    <mergeCell ref="K35:L35"/>
    <mergeCell ref="O35:P35"/>
    <mergeCell ref="T35:Y35"/>
    <mergeCell ref="E36:F36"/>
    <mergeCell ref="T36:Y36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40:Y40"/>
    <mergeCell ref="I41:J41"/>
    <mergeCell ref="T46:Y46"/>
    <mergeCell ref="E47:F47"/>
    <mergeCell ref="G47:H47"/>
    <mergeCell ref="I47:J47"/>
    <mergeCell ref="K47:L47"/>
    <mergeCell ref="O47:P47"/>
    <mergeCell ref="T47:Y47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E45:F45"/>
    <mergeCell ref="G45:H45"/>
    <mergeCell ref="I45:J45"/>
    <mergeCell ref="K45:L45"/>
    <mergeCell ref="O45:P45"/>
    <mergeCell ref="G51:H51"/>
    <mergeCell ref="I51:J51"/>
    <mergeCell ref="K51:L51"/>
    <mergeCell ref="O51:P51"/>
    <mergeCell ref="T51:Y51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5185C526-5B59-4058-B25D-686A24484C3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9ABB37-2F2A-41EE-9E08-882E08804142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8125-6DE0-4CCD-871B-AAECD8C75A65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B9EEA364-A9F8-4AFC-BAB2-C9D9C4E013F6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CB692E-F779-456C-9C7F-7C010363555D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26E3-330A-4BA6-BD89-836D74BAAEA3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6153D06A-849B-4774-8EC3-E4B671D4FB6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916AC4-FE6D-4B2D-9EEA-CE6437A177FC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2808-588F-43E8-89C1-4D3F1FC00DBE}">
  <dimension ref="A1:Y61"/>
  <sheetViews>
    <sheetView workbookViewId="0">
      <selection activeCell="C3" sqref="C3:X29"/>
    </sheetView>
  </sheetViews>
  <sheetFormatPr defaultColWidth="8.85546875" defaultRowHeight="15"/>
  <cols>
    <col min="1" max="1" width="14.42578125" style="285" customWidth="1"/>
    <col min="2" max="2" width="43.85546875" style="209" customWidth="1"/>
    <col min="3" max="3" width="13.28515625" style="209" customWidth="1"/>
    <col min="4" max="4" width="10.140625" style="209" customWidth="1"/>
    <col min="5" max="5" width="11.28515625" style="209" customWidth="1"/>
    <col min="6" max="6" width="13.7109375" style="209" bestFit="1" customWidth="1"/>
    <col min="7" max="7" width="12.42578125" style="209" bestFit="1" customWidth="1"/>
    <col min="8" max="8" width="8.85546875" style="209" bestFit="1" customWidth="1"/>
    <col min="9" max="9" width="13.7109375" style="209" bestFit="1" customWidth="1"/>
    <col min="10" max="10" width="8.85546875" style="209" bestFit="1" customWidth="1"/>
    <col min="11" max="11" width="10.85546875" style="209" bestFit="1" customWidth="1"/>
    <col min="12" max="12" width="13.7109375" style="209" bestFit="1" customWidth="1"/>
    <col min="13" max="13" width="8.85546875" style="209" bestFit="1" customWidth="1"/>
    <col min="14" max="14" width="10.7109375" style="209" customWidth="1"/>
    <col min="15" max="15" width="10.85546875" style="209" bestFit="1" customWidth="1"/>
    <col min="16" max="18" width="8.85546875" style="209" bestFit="1" customWidth="1"/>
    <col min="19" max="19" width="10.85546875" style="209" bestFit="1" customWidth="1"/>
    <col min="20" max="20" width="8.85546875" style="209" bestFit="1" customWidth="1"/>
    <col min="21" max="21" width="8.7109375" style="209" customWidth="1"/>
    <col min="22" max="22" width="9.140625" style="209" bestFit="1" customWidth="1"/>
    <col min="23" max="23" width="10.85546875" style="209" bestFit="1" customWidth="1"/>
    <col min="24" max="24" width="9.140625" style="209" bestFit="1" customWidth="1"/>
    <col min="25" max="25" width="12.42578125" style="209" bestFit="1" customWidth="1"/>
    <col min="26" max="16384" width="8.85546875" style="209"/>
  </cols>
  <sheetData>
    <row r="1" spans="1:25" ht="15.75" thickBot="1">
      <c r="B1" s="126" t="s">
        <v>1014</v>
      </c>
      <c r="C1" s="286">
        <v>2024</v>
      </c>
      <c r="D1" s="286">
        <v>2025</v>
      </c>
      <c r="E1" s="286">
        <v>2026</v>
      </c>
      <c r="F1" s="286">
        <v>2027</v>
      </c>
      <c r="G1" s="286">
        <v>2028</v>
      </c>
      <c r="H1" s="286">
        <v>2029</v>
      </c>
      <c r="I1" s="286">
        <v>2030</v>
      </c>
      <c r="J1" s="286">
        <v>2031</v>
      </c>
      <c r="K1" s="286">
        <v>2032</v>
      </c>
      <c r="L1" s="286">
        <v>2033</v>
      </c>
      <c r="M1" s="286">
        <v>2034</v>
      </c>
      <c r="N1" s="286">
        <v>2035</v>
      </c>
      <c r="O1" s="286">
        <v>2036</v>
      </c>
      <c r="P1" s="286">
        <v>2037</v>
      </c>
      <c r="Q1" s="286">
        <v>2038</v>
      </c>
      <c r="R1" s="286">
        <v>2039</v>
      </c>
      <c r="S1" s="286">
        <v>2040</v>
      </c>
      <c r="T1" s="286">
        <v>2041</v>
      </c>
      <c r="U1" s="286">
        <v>2042</v>
      </c>
      <c r="V1" s="286">
        <v>2043</v>
      </c>
      <c r="W1" s="286">
        <v>2044</v>
      </c>
      <c r="X1" s="286">
        <v>2045</v>
      </c>
      <c r="Y1" s="287" t="s">
        <v>6</v>
      </c>
    </row>
    <row r="2" spans="1:25">
      <c r="A2" s="288" t="s">
        <v>1015</v>
      </c>
      <c r="B2" s="289" t="s">
        <v>1016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1"/>
    </row>
    <row r="3" spans="1:25">
      <c r="A3" s="237" t="e">
        <f t="shared" ref="A3:B9" si="0">A35</f>
        <v>#N/A</v>
      </c>
      <c r="B3" s="230">
        <f t="shared" si="0"/>
        <v>0</v>
      </c>
      <c r="C3" s="143">
        <f>IF(C$1&gt;=$I35,IF($M35=0,0,(IF(MOD(($I35-C$1),$M35)=0,$G35,0))),0)</f>
        <v>0</v>
      </c>
      <c r="D3" s="143">
        <f t="shared" ref="D3:X3" si="1">IF(D$1&gt;=$I35,IF($M35=0,0,(IF(MOD(($I35-D$1),$M35)=0,$G35,0))),0)</f>
        <v>0</v>
      </c>
      <c r="E3" s="143">
        <f t="shared" si="1"/>
        <v>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0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0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0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0</v>
      </c>
      <c r="Y3" s="239">
        <f t="shared" ref="Y3:Y9" si="2">SUM(C3:X3)</f>
        <v>0</v>
      </c>
    </row>
    <row r="4" spans="1:25">
      <c r="A4" s="237" t="e">
        <f t="shared" si="0"/>
        <v>#N/A</v>
      </c>
      <c r="B4" s="230">
        <f t="shared" si="0"/>
        <v>0</v>
      </c>
      <c r="C4" s="143">
        <f t="shared" ref="C4:X9" si="3">IF(C$1&gt;=$I36,IF($M36=0,0,(IF(MOD(($I36-C$1),$M36)=0,$G36,0))),0)</f>
        <v>0</v>
      </c>
      <c r="D4" s="143">
        <f t="shared" si="3"/>
        <v>0</v>
      </c>
      <c r="E4" s="143">
        <f t="shared" si="3"/>
        <v>0</v>
      </c>
      <c r="F4" s="143">
        <f t="shared" si="3"/>
        <v>0</v>
      </c>
      <c r="G4" s="143">
        <f t="shared" si="3"/>
        <v>0</v>
      </c>
      <c r="H4" s="143">
        <f t="shared" si="3"/>
        <v>0</v>
      </c>
      <c r="I4" s="143">
        <f t="shared" si="3"/>
        <v>0</v>
      </c>
      <c r="J4" s="143">
        <f t="shared" si="3"/>
        <v>0</v>
      </c>
      <c r="K4" s="143">
        <f t="shared" si="3"/>
        <v>0</v>
      </c>
      <c r="L4" s="143">
        <f t="shared" si="3"/>
        <v>0</v>
      </c>
      <c r="M4" s="143">
        <f t="shared" si="3"/>
        <v>0</v>
      </c>
      <c r="N4" s="143">
        <f t="shared" si="3"/>
        <v>0</v>
      </c>
      <c r="O4" s="143">
        <f t="shared" si="3"/>
        <v>0</v>
      </c>
      <c r="P4" s="143">
        <f t="shared" si="3"/>
        <v>0</v>
      </c>
      <c r="Q4" s="143">
        <f t="shared" si="3"/>
        <v>0</v>
      </c>
      <c r="R4" s="143">
        <f t="shared" si="3"/>
        <v>0</v>
      </c>
      <c r="S4" s="143">
        <f t="shared" si="3"/>
        <v>0</v>
      </c>
      <c r="T4" s="143">
        <f t="shared" si="3"/>
        <v>0</v>
      </c>
      <c r="U4" s="143">
        <f t="shared" si="3"/>
        <v>0</v>
      </c>
      <c r="V4" s="143">
        <f t="shared" si="3"/>
        <v>0</v>
      </c>
      <c r="W4" s="143">
        <f t="shared" si="3"/>
        <v>0</v>
      </c>
      <c r="X4" s="143">
        <f t="shared" si="3"/>
        <v>0</v>
      </c>
      <c r="Y4" s="239">
        <f t="shared" si="2"/>
        <v>0</v>
      </c>
    </row>
    <row r="5" spans="1:25">
      <c r="A5" s="237" t="e">
        <f t="shared" si="0"/>
        <v>#N/A</v>
      </c>
      <c r="B5" s="230">
        <f t="shared" si="0"/>
        <v>0</v>
      </c>
      <c r="C5" s="143">
        <f t="shared" si="3"/>
        <v>0</v>
      </c>
      <c r="D5" s="143">
        <f t="shared" si="3"/>
        <v>0</v>
      </c>
      <c r="E5" s="143">
        <f t="shared" si="3"/>
        <v>0</v>
      </c>
      <c r="F5" s="143">
        <f t="shared" si="3"/>
        <v>0</v>
      </c>
      <c r="G5" s="143">
        <f t="shared" si="3"/>
        <v>0</v>
      </c>
      <c r="H5" s="143">
        <f t="shared" si="3"/>
        <v>0</v>
      </c>
      <c r="I5" s="143">
        <f t="shared" si="3"/>
        <v>0</v>
      </c>
      <c r="J5" s="143">
        <f t="shared" si="3"/>
        <v>0</v>
      </c>
      <c r="K5" s="143">
        <f t="shared" si="3"/>
        <v>0</v>
      </c>
      <c r="L5" s="143">
        <f t="shared" si="3"/>
        <v>0</v>
      </c>
      <c r="M5" s="143">
        <f t="shared" si="3"/>
        <v>0</v>
      </c>
      <c r="N5" s="143">
        <f t="shared" si="3"/>
        <v>0</v>
      </c>
      <c r="O5" s="143">
        <f t="shared" si="3"/>
        <v>0</v>
      </c>
      <c r="P5" s="143">
        <f t="shared" si="3"/>
        <v>0</v>
      </c>
      <c r="Q5" s="143">
        <f t="shared" si="3"/>
        <v>0</v>
      </c>
      <c r="R5" s="143">
        <f t="shared" si="3"/>
        <v>0</v>
      </c>
      <c r="S5" s="143">
        <f t="shared" si="3"/>
        <v>0</v>
      </c>
      <c r="T5" s="143">
        <f t="shared" si="3"/>
        <v>0</v>
      </c>
      <c r="U5" s="143">
        <f t="shared" si="3"/>
        <v>0</v>
      </c>
      <c r="V5" s="143">
        <f t="shared" si="3"/>
        <v>0</v>
      </c>
      <c r="W5" s="143">
        <f t="shared" si="3"/>
        <v>0</v>
      </c>
      <c r="X5" s="143">
        <f t="shared" si="3"/>
        <v>0</v>
      </c>
      <c r="Y5" s="239">
        <f t="shared" si="2"/>
        <v>0</v>
      </c>
    </row>
    <row r="6" spans="1:25">
      <c r="A6" s="237" t="e">
        <f t="shared" si="0"/>
        <v>#N/A</v>
      </c>
      <c r="B6" s="230">
        <f t="shared" si="0"/>
        <v>0</v>
      </c>
      <c r="C6" s="143">
        <f t="shared" si="3"/>
        <v>0</v>
      </c>
      <c r="D6" s="143">
        <f t="shared" si="3"/>
        <v>0</v>
      </c>
      <c r="E6" s="143">
        <f t="shared" si="3"/>
        <v>0</v>
      </c>
      <c r="F6" s="143">
        <f t="shared" si="3"/>
        <v>0</v>
      </c>
      <c r="G6" s="143">
        <f t="shared" si="3"/>
        <v>0</v>
      </c>
      <c r="H6" s="143">
        <f t="shared" si="3"/>
        <v>0</v>
      </c>
      <c r="I6" s="143">
        <f t="shared" si="3"/>
        <v>0</v>
      </c>
      <c r="J6" s="143">
        <f t="shared" si="3"/>
        <v>0</v>
      </c>
      <c r="K6" s="143">
        <f t="shared" si="3"/>
        <v>0</v>
      </c>
      <c r="L6" s="143">
        <f t="shared" si="3"/>
        <v>0</v>
      </c>
      <c r="M6" s="143">
        <f t="shared" si="3"/>
        <v>0</v>
      </c>
      <c r="N6" s="143">
        <f t="shared" si="3"/>
        <v>0</v>
      </c>
      <c r="O6" s="143">
        <f t="shared" si="3"/>
        <v>0</v>
      </c>
      <c r="P6" s="143">
        <f t="shared" si="3"/>
        <v>0</v>
      </c>
      <c r="Q6" s="143">
        <f t="shared" si="3"/>
        <v>0</v>
      </c>
      <c r="R6" s="143">
        <f t="shared" si="3"/>
        <v>0</v>
      </c>
      <c r="S6" s="143">
        <f t="shared" si="3"/>
        <v>0</v>
      </c>
      <c r="T6" s="143">
        <f t="shared" si="3"/>
        <v>0</v>
      </c>
      <c r="U6" s="143">
        <f t="shared" si="3"/>
        <v>0</v>
      </c>
      <c r="V6" s="143">
        <f t="shared" si="3"/>
        <v>0</v>
      </c>
      <c r="W6" s="143">
        <f t="shared" si="3"/>
        <v>0</v>
      </c>
      <c r="X6" s="143">
        <f t="shared" si="3"/>
        <v>0</v>
      </c>
      <c r="Y6" s="239">
        <f t="shared" si="2"/>
        <v>0</v>
      </c>
    </row>
    <row r="7" spans="1:25">
      <c r="A7" s="237" t="e">
        <f t="shared" si="0"/>
        <v>#N/A</v>
      </c>
      <c r="B7" s="230">
        <f t="shared" si="0"/>
        <v>0</v>
      </c>
      <c r="C7" s="143">
        <f t="shared" si="3"/>
        <v>0</v>
      </c>
      <c r="D7" s="143">
        <f t="shared" si="3"/>
        <v>0</v>
      </c>
      <c r="E7" s="143">
        <f t="shared" si="3"/>
        <v>0</v>
      </c>
      <c r="F7" s="143">
        <f t="shared" si="3"/>
        <v>0</v>
      </c>
      <c r="G7" s="143">
        <f t="shared" si="3"/>
        <v>0</v>
      </c>
      <c r="H7" s="143">
        <f t="shared" si="3"/>
        <v>0</v>
      </c>
      <c r="I7" s="143">
        <f t="shared" si="3"/>
        <v>0</v>
      </c>
      <c r="J7" s="143">
        <f t="shared" si="3"/>
        <v>0</v>
      </c>
      <c r="K7" s="143">
        <f t="shared" si="3"/>
        <v>0</v>
      </c>
      <c r="L7" s="143">
        <f t="shared" si="3"/>
        <v>0</v>
      </c>
      <c r="M7" s="143">
        <f t="shared" si="3"/>
        <v>0</v>
      </c>
      <c r="N7" s="143">
        <f t="shared" si="3"/>
        <v>0</v>
      </c>
      <c r="O7" s="143">
        <f t="shared" si="3"/>
        <v>0</v>
      </c>
      <c r="P7" s="143">
        <f t="shared" si="3"/>
        <v>0</v>
      </c>
      <c r="Q7" s="143">
        <f t="shared" si="3"/>
        <v>0</v>
      </c>
      <c r="R7" s="143">
        <f t="shared" si="3"/>
        <v>0</v>
      </c>
      <c r="S7" s="143">
        <f t="shared" si="3"/>
        <v>0</v>
      </c>
      <c r="T7" s="143">
        <f t="shared" si="3"/>
        <v>0</v>
      </c>
      <c r="U7" s="143">
        <f t="shared" si="3"/>
        <v>0</v>
      </c>
      <c r="V7" s="143">
        <f t="shared" si="3"/>
        <v>0</v>
      </c>
      <c r="W7" s="143">
        <f t="shared" si="3"/>
        <v>0</v>
      </c>
      <c r="X7" s="143">
        <f t="shared" si="3"/>
        <v>0</v>
      </c>
      <c r="Y7" s="239">
        <f t="shared" si="2"/>
        <v>0</v>
      </c>
    </row>
    <row r="8" spans="1:25">
      <c r="A8" s="237" t="e">
        <f t="shared" si="0"/>
        <v>#N/A</v>
      </c>
      <c r="B8" s="230">
        <f t="shared" si="0"/>
        <v>0</v>
      </c>
      <c r="C8" s="143">
        <f t="shared" si="3"/>
        <v>0</v>
      </c>
      <c r="D8" s="143">
        <f t="shared" si="3"/>
        <v>0</v>
      </c>
      <c r="E8" s="143">
        <f t="shared" si="3"/>
        <v>0</v>
      </c>
      <c r="F8" s="143">
        <f t="shared" si="3"/>
        <v>0</v>
      </c>
      <c r="G8" s="143">
        <f t="shared" si="3"/>
        <v>0</v>
      </c>
      <c r="H8" s="143">
        <f t="shared" si="3"/>
        <v>0</v>
      </c>
      <c r="I8" s="143">
        <f t="shared" si="3"/>
        <v>0</v>
      </c>
      <c r="J8" s="143">
        <f t="shared" si="3"/>
        <v>0</v>
      </c>
      <c r="K8" s="143">
        <f t="shared" si="3"/>
        <v>0</v>
      </c>
      <c r="L8" s="143">
        <f t="shared" si="3"/>
        <v>0</v>
      </c>
      <c r="M8" s="143">
        <f t="shared" si="3"/>
        <v>0</v>
      </c>
      <c r="N8" s="143">
        <f t="shared" si="3"/>
        <v>0</v>
      </c>
      <c r="O8" s="143">
        <f t="shared" si="3"/>
        <v>0</v>
      </c>
      <c r="P8" s="143">
        <f t="shared" si="3"/>
        <v>0</v>
      </c>
      <c r="Q8" s="143">
        <f t="shared" si="3"/>
        <v>0</v>
      </c>
      <c r="R8" s="143">
        <f t="shared" si="3"/>
        <v>0</v>
      </c>
      <c r="S8" s="143">
        <f t="shared" si="3"/>
        <v>0</v>
      </c>
      <c r="T8" s="143">
        <f t="shared" si="3"/>
        <v>0</v>
      </c>
      <c r="U8" s="143">
        <f t="shared" si="3"/>
        <v>0</v>
      </c>
      <c r="V8" s="143">
        <f t="shared" si="3"/>
        <v>0</v>
      </c>
      <c r="W8" s="143">
        <f t="shared" si="3"/>
        <v>0</v>
      </c>
      <c r="X8" s="143">
        <f t="shared" si="3"/>
        <v>0</v>
      </c>
      <c r="Y8" s="239">
        <f t="shared" si="2"/>
        <v>0</v>
      </c>
    </row>
    <row r="9" spans="1:25">
      <c r="A9" s="237" t="e">
        <f t="shared" si="0"/>
        <v>#N/A</v>
      </c>
      <c r="B9" s="230">
        <f t="shared" si="0"/>
        <v>0</v>
      </c>
      <c r="C9" s="143">
        <f t="shared" si="3"/>
        <v>0</v>
      </c>
      <c r="D9" s="143">
        <f t="shared" si="3"/>
        <v>0</v>
      </c>
      <c r="E9" s="143">
        <f t="shared" si="3"/>
        <v>0</v>
      </c>
      <c r="F9" s="143">
        <f t="shared" si="3"/>
        <v>0</v>
      </c>
      <c r="G9" s="143">
        <f t="shared" si="3"/>
        <v>0</v>
      </c>
      <c r="H9" s="143">
        <f t="shared" si="3"/>
        <v>0</v>
      </c>
      <c r="I9" s="143">
        <f t="shared" si="3"/>
        <v>0</v>
      </c>
      <c r="J9" s="143">
        <f t="shared" si="3"/>
        <v>0</v>
      </c>
      <c r="K9" s="143">
        <f t="shared" si="3"/>
        <v>0</v>
      </c>
      <c r="L9" s="143">
        <f t="shared" si="3"/>
        <v>0</v>
      </c>
      <c r="M9" s="143">
        <f t="shared" si="3"/>
        <v>0</v>
      </c>
      <c r="N9" s="143">
        <f t="shared" si="3"/>
        <v>0</v>
      </c>
      <c r="O9" s="143">
        <f t="shared" si="3"/>
        <v>0</v>
      </c>
      <c r="P9" s="143">
        <f t="shared" si="3"/>
        <v>0</v>
      </c>
      <c r="Q9" s="143">
        <f t="shared" si="3"/>
        <v>0</v>
      </c>
      <c r="R9" s="143">
        <f t="shared" si="3"/>
        <v>0</v>
      </c>
      <c r="S9" s="143">
        <f t="shared" si="3"/>
        <v>0</v>
      </c>
      <c r="T9" s="143">
        <f t="shared" si="3"/>
        <v>0</v>
      </c>
      <c r="U9" s="143">
        <f t="shared" si="3"/>
        <v>0</v>
      </c>
      <c r="V9" s="143">
        <f t="shared" si="3"/>
        <v>0</v>
      </c>
      <c r="W9" s="143">
        <f t="shared" si="3"/>
        <v>0</v>
      </c>
      <c r="X9" s="143">
        <f t="shared" si="3"/>
        <v>0</v>
      </c>
      <c r="Y9" s="239">
        <f t="shared" si="2"/>
        <v>0</v>
      </c>
    </row>
    <row r="10" spans="1:25">
      <c r="A10" s="229"/>
      <c r="B10" s="240" t="str">
        <f t="shared" ref="B10:B29" si="4">B42</f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202"/>
    </row>
    <row r="11" spans="1:25">
      <c r="A11" s="237" t="e">
        <f t="shared" ref="A11:A17" si="5">A43</f>
        <v>#N/A</v>
      </c>
      <c r="B11" s="230">
        <f t="shared" si="4"/>
        <v>0</v>
      </c>
      <c r="C11" s="143">
        <f>IF(C$1&gt;=$I43,IF($M43=0,0,(IF(MOD(($I43-C$1),$M43)=0,$G43,0))),0)</f>
        <v>0</v>
      </c>
      <c r="D11" s="143">
        <f t="shared" ref="D11:X17" si="6">IF(D$1&gt;=$I43,IF($M43=0,0,(IF(MOD(($I43-D$1),$M43)=0,$G43,0))),0)</f>
        <v>0</v>
      </c>
      <c r="E11" s="143">
        <f t="shared" si="6"/>
        <v>0</v>
      </c>
      <c r="F11" s="143">
        <f t="shared" si="6"/>
        <v>0</v>
      </c>
      <c r="G11" s="143">
        <f t="shared" si="6"/>
        <v>0</v>
      </c>
      <c r="H11" s="143">
        <f t="shared" si="6"/>
        <v>0</v>
      </c>
      <c r="I11" s="143">
        <f t="shared" si="6"/>
        <v>0</v>
      </c>
      <c r="J11" s="143">
        <f t="shared" si="6"/>
        <v>0</v>
      </c>
      <c r="K11" s="143">
        <f t="shared" si="6"/>
        <v>0</v>
      </c>
      <c r="L11" s="143">
        <f t="shared" si="6"/>
        <v>0</v>
      </c>
      <c r="M11" s="143">
        <f t="shared" si="6"/>
        <v>0</v>
      </c>
      <c r="N11" s="143">
        <f t="shared" si="6"/>
        <v>0</v>
      </c>
      <c r="O11" s="143">
        <f t="shared" si="6"/>
        <v>0</v>
      </c>
      <c r="P11" s="143">
        <f t="shared" si="6"/>
        <v>0</v>
      </c>
      <c r="Q11" s="143">
        <f t="shared" si="6"/>
        <v>0</v>
      </c>
      <c r="R11" s="143">
        <f t="shared" si="6"/>
        <v>0</v>
      </c>
      <c r="S11" s="143">
        <f t="shared" si="6"/>
        <v>0</v>
      </c>
      <c r="T11" s="143">
        <f t="shared" si="6"/>
        <v>0</v>
      </c>
      <c r="U11" s="143">
        <f t="shared" si="6"/>
        <v>0</v>
      </c>
      <c r="V11" s="143">
        <f t="shared" si="6"/>
        <v>0</v>
      </c>
      <c r="W11" s="143">
        <f t="shared" si="6"/>
        <v>0</v>
      </c>
      <c r="X11" s="143">
        <f t="shared" si="6"/>
        <v>0</v>
      </c>
      <c r="Y11" s="239">
        <f t="shared" ref="Y11:Y17" si="7">SUM(C11:X11)</f>
        <v>0</v>
      </c>
    </row>
    <row r="12" spans="1:25">
      <c r="A12" s="237" t="e">
        <f t="shared" si="5"/>
        <v>#N/A</v>
      </c>
      <c r="B12" s="230">
        <f t="shared" si="4"/>
        <v>0</v>
      </c>
      <c r="C12" s="143">
        <f t="shared" ref="C12:R17" si="8">IF(C$1&gt;=$I44,IF($M44=0,0,(IF(MOD(($I44-C$1),$M44)=0,$G44,0))),0)</f>
        <v>0</v>
      </c>
      <c r="D12" s="143">
        <f t="shared" si="8"/>
        <v>0</v>
      </c>
      <c r="E12" s="143">
        <f t="shared" si="8"/>
        <v>0</v>
      </c>
      <c r="F12" s="143">
        <f t="shared" si="8"/>
        <v>0</v>
      </c>
      <c r="G12" s="143">
        <f t="shared" si="8"/>
        <v>0</v>
      </c>
      <c r="H12" s="143">
        <f t="shared" si="8"/>
        <v>0</v>
      </c>
      <c r="I12" s="143">
        <f t="shared" si="8"/>
        <v>0</v>
      </c>
      <c r="J12" s="143">
        <f t="shared" si="8"/>
        <v>0</v>
      </c>
      <c r="K12" s="143">
        <f t="shared" si="8"/>
        <v>0</v>
      </c>
      <c r="L12" s="143">
        <f t="shared" si="8"/>
        <v>0</v>
      </c>
      <c r="M12" s="143">
        <f t="shared" si="8"/>
        <v>0</v>
      </c>
      <c r="N12" s="143">
        <f t="shared" si="8"/>
        <v>0</v>
      </c>
      <c r="O12" s="143">
        <f t="shared" si="8"/>
        <v>0</v>
      </c>
      <c r="P12" s="143">
        <f t="shared" si="8"/>
        <v>0</v>
      </c>
      <c r="Q12" s="143">
        <f t="shared" si="8"/>
        <v>0</v>
      </c>
      <c r="R12" s="143">
        <f t="shared" si="8"/>
        <v>0</v>
      </c>
      <c r="S12" s="143">
        <f t="shared" si="6"/>
        <v>0</v>
      </c>
      <c r="T12" s="143">
        <f t="shared" si="6"/>
        <v>0</v>
      </c>
      <c r="U12" s="143">
        <f t="shared" si="6"/>
        <v>0</v>
      </c>
      <c r="V12" s="143">
        <f t="shared" si="6"/>
        <v>0</v>
      </c>
      <c r="W12" s="143">
        <f t="shared" si="6"/>
        <v>0</v>
      </c>
      <c r="X12" s="143">
        <f t="shared" si="6"/>
        <v>0</v>
      </c>
      <c r="Y12" s="239">
        <f t="shared" si="7"/>
        <v>0</v>
      </c>
    </row>
    <row r="13" spans="1:25">
      <c r="A13" s="237" t="e">
        <f t="shared" si="5"/>
        <v>#N/A</v>
      </c>
      <c r="B13" s="230">
        <f t="shared" si="4"/>
        <v>0</v>
      </c>
      <c r="C13" s="143">
        <f t="shared" si="8"/>
        <v>0</v>
      </c>
      <c r="D13" s="143">
        <f t="shared" si="6"/>
        <v>0</v>
      </c>
      <c r="E13" s="143">
        <f t="shared" si="6"/>
        <v>0</v>
      </c>
      <c r="F13" s="143">
        <f t="shared" si="6"/>
        <v>0</v>
      </c>
      <c r="G13" s="143">
        <f t="shared" si="6"/>
        <v>0</v>
      </c>
      <c r="H13" s="143">
        <f t="shared" si="6"/>
        <v>0</v>
      </c>
      <c r="I13" s="143">
        <f t="shared" si="6"/>
        <v>0</v>
      </c>
      <c r="J13" s="143">
        <f t="shared" si="6"/>
        <v>0</v>
      </c>
      <c r="K13" s="143">
        <f t="shared" si="6"/>
        <v>0</v>
      </c>
      <c r="L13" s="143">
        <f t="shared" si="6"/>
        <v>0</v>
      </c>
      <c r="M13" s="143">
        <f t="shared" si="6"/>
        <v>0</v>
      </c>
      <c r="N13" s="143">
        <f t="shared" si="6"/>
        <v>0</v>
      </c>
      <c r="O13" s="143">
        <f t="shared" si="6"/>
        <v>0</v>
      </c>
      <c r="P13" s="143">
        <f t="shared" si="6"/>
        <v>0</v>
      </c>
      <c r="Q13" s="143">
        <f t="shared" si="6"/>
        <v>0</v>
      </c>
      <c r="R13" s="143">
        <f t="shared" si="6"/>
        <v>0</v>
      </c>
      <c r="S13" s="143">
        <f t="shared" si="6"/>
        <v>0</v>
      </c>
      <c r="T13" s="143">
        <f t="shared" si="6"/>
        <v>0</v>
      </c>
      <c r="U13" s="143">
        <f t="shared" si="6"/>
        <v>0</v>
      </c>
      <c r="V13" s="143">
        <f t="shared" si="6"/>
        <v>0</v>
      </c>
      <c r="W13" s="143">
        <f t="shared" si="6"/>
        <v>0</v>
      </c>
      <c r="X13" s="143">
        <f t="shared" si="6"/>
        <v>0</v>
      </c>
      <c r="Y13" s="239">
        <f t="shared" si="7"/>
        <v>0</v>
      </c>
    </row>
    <row r="14" spans="1:25">
      <c r="A14" s="237" t="e">
        <f t="shared" si="5"/>
        <v>#N/A</v>
      </c>
      <c r="B14" s="230">
        <f t="shared" si="4"/>
        <v>0</v>
      </c>
      <c r="C14" s="143">
        <f t="shared" si="8"/>
        <v>0</v>
      </c>
      <c r="D14" s="143">
        <f t="shared" si="6"/>
        <v>0</v>
      </c>
      <c r="E14" s="143">
        <f t="shared" si="6"/>
        <v>0</v>
      </c>
      <c r="F14" s="143">
        <f t="shared" si="6"/>
        <v>0</v>
      </c>
      <c r="G14" s="143">
        <f t="shared" si="6"/>
        <v>0</v>
      </c>
      <c r="H14" s="143">
        <f t="shared" si="6"/>
        <v>0</v>
      </c>
      <c r="I14" s="143">
        <f t="shared" si="6"/>
        <v>0</v>
      </c>
      <c r="J14" s="143">
        <f t="shared" si="6"/>
        <v>0</v>
      </c>
      <c r="K14" s="143">
        <f t="shared" si="6"/>
        <v>0</v>
      </c>
      <c r="L14" s="143">
        <f t="shared" si="6"/>
        <v>0</v>
      </c>
      <c r="M14" s="143">
        <f t="shared" si="6"/>
        <v>0</v>
      </c>
      <c r="N14" s="143">
        <f t="shared" si="6"/>
        <v>0</v>
      </c>
      <c r="O14" s="143">
        <f t="shared" si="6"/>
        <v>0</v>
      </c>
      <c r="P14" s="143">
        <f t="shared" si="6"/>
        <v>0</v>
      </c>
      <c r="Q14" s="143">
        <f t="shared" si="6"/>
        <v>0</v>
      </c>
      <c r="R14" s="143">
        <f t="shared" si="6"/>
        <v>0</v>
      </c>
      <c r="S14" s="143">
        <f t="shared" si="6"/>
        <v>0</v>
      </c>
      <c r="T14" s="143">
        <f t="shared" si="6"/>
        <v>0</v>
      </c>
      <c r="U14" s="143">
        <f t="shared" si="6"/>
        <v>0</v>
      </c>
      <c r="V14" s="143">
        <f t="shared" si="6"/>
        <v>0</v>
      </c>
      <c r="W14" s="143">
        <f t="shared" si="6"/>
        <v>0</v>
      </c>
      <c r="X14" s="143">
        <f t="shared" si="6"/>
        <v>0</v>
      </c>
      <c r="Y14" s="239">
        <f t="shared" si="7"/>
        <v>0</v>
      </c>
    </row>
    <row r="15" spans="1:25">
      <c r="A15" s="237" t="e">
        <f t="shared" si="5"/>
        <v>#N/A</v>
      </c>
      <c r="B15" s="230">
        <f t="shared" si="4"/>
        <v>0</v>
      </c>
      <c r="C15" s="143">
        <f t="shared" si="8"/>
        <v>0</v>
      </c>
      <c r="D15" s="143">
        <f t="shared" si="6"/>
        <v>0</v>
      </c>
      <c r="E15" s="143">
        <f t="shared" si="6"/>
        <v>0</v>
      </c>
      <c r="F15" s="143">
        <f t="shared" si="6"/>
        <v>0</v>
      </c>
      <c r="G15" s="143">
        <f t="shared" si="6"/>
        <v>0</v>
      </c>
      <c r="H15" s="143">
        <f t="shared" si="6"/>
        <v>0</v>
      </c>
      <c r="I15" s="143">
        <f t="shared" si="6"/>
        <v>0</v>
      </c>
      <c r="J15" s="143">
        <f t="shared" si="6"/>
        <v>0</v>
      </c>
      <c r="K15" s="143">
        <f t="shared" si="6"/>
        <v>0</v>
      </c>
      <c r="L15" s="143">
        <f t="shared" si="6"/>
        <v>0</v>
      </c>
      <c r="M15" s="143">
        <f t="shared" si="6"/>
        <v>0</v>
      </c>
      <c r="N15" s="143">
        <f t="shared" si="6"/>
        <v>0</v>
      </c>
      <c r="O15" s="143">
        <f t="shared" si="6"/>
        <v>0</v>
      </c>
      <c r="P15" s="143">
        <f t="shared" si="6"/>
        <v>0</v>
      </c>
      <c r="Q15" s="143">
        <f t="shared" si="6"/>
        <v>0</v>
      </c>
      <c r="R15" s="143">
        <f t="shared" si="6"/>
        <v>0</v>
      </c>
      <c r="S15" s="143">
        <f t="shared" si="6"/>
        <v>0</v>
      </c>
      <c r="T15" s="143">
        <f t="shared" si="6"/>
        <v>0</v>
      </c>
      <c r="U15" s="143">
        <f t="shared" si="6"/>
        <v>0</v>
      </c>
      <c r="V15" s="143">
        <f t="shared" si="6"/>
        <v>0</v>
      </c>
      <c r="W15" s="143">
        <f t="shared" si="6"/>
        <v>0</v>
      </c>
      <c r="X15" s="143">
        <f t="shared" si="6"/>
        <v>0</v>
      </c>
      <c r="Y15" s="239">
        <f t="shared" si="7"/>
        <v>0</v>
      </c>
    </row>
    <row r="16" spans="1:25">
      <c r="A16" s="237" t="e">
        <f t="shared" si="5"/>
        <v>#N/A</v>
      </c>
      <c r="B16" s="230">
        <f t="shared" si="4"/>
        <v>0</v>
      </c>
      <c r="C16" s="143">
        <f t="shared" si="8"/>
        <v>0</v>
      </c>
      <c r="D16" s="143">
        <f t="shared" si="6"/>
        <v>0</v>
      </c>
      <c r="E16" s="143">
        <f t="shared" si="6"/>
        <v>0</v>
      </c>
      <c r="F16" s="143">
        <f t="shared" si="6"/>
        <v>0</v>
      </c>
      <c r="G16" s="143">
        <f t="shared" si="6"/>
        <v>0</v>
      </c>
      <c r="H16" s="143">
        <f t="shared" si="6"/>
        <v>0</v>
      </c>
      <c r="I16" s="143">
        <f t="shared" si="6"/>
        <v>0</v>
      </c>
      <c r="J16" s="143">
        <f t="shared" si="6"/>
        <v>0</v>
      </c>
      <c r="K16" s="143">
        <f t="shared" si="6"/>
        <v>0</v>
      </c>
      <c r="L16" s="143">
        <f t="shared" si="6"/>
        <v>0</v>
      </c>
      <c r="M16" s="143">
        <f t="shared" si="6"/>
        <v>0</v>
      </c>
      <c r="N16" s="143">
        <f t="shared" si="6"/>
        <v>0</v>
      </c>
      <c r="O16" s="143">
        <f t="shared" si="6"/>
        <v>0</v>
      </c>
      <c r="P16" s="143">
        <f t="shared" si="6"/>
        <v>0</v>
      </c>
      <c r="Q16" s="143">
        <f t="shared" si="6"/>
        <v>0</v>
      </c>
      <c r="R16" s="143">
        <f t="shared" si="6"/>
        <v>0</v>
      </c>
      <c r="S16" s="143">
        <f t="shared" si="6"/>
        <v>0</v>
      </c>
      <c r="T16" s="143">
        <f t="shared" si="6"/>
        <v>0</v>
      </c>
      <c r="U16" s="143">
        <f t="shared" si="6"/>
        <v>0</v>
      </c>
      <c r="V16" s="143">
        <f t="shared" si="6"/>
        <v>0</v>
      </c>
      <c r="W16" s="143">
        <f t="shared" si="6"/>
        <v>0</v>
      </c>
      <c r="X16" s="143">
        <f t="shared" si="6"/>
        <v>0</v>
      </c>
      <c r="Y16" s="239">
        <f t="shared" si="7"/>
        <v>0</v>
      </c>
    </row>
    <row r="17" spans="1:25">
      <c r="A17" s="237" t="e">
        <f t="shared" si="5"/>
        <v>#N/A</v>
      </c>
      <c r="B17" s="230">
        <f t="shared" si="4"/>
        <v>0</v>
      </c>
      <c r="C17" s="143">
        <f t="shared" si="8"/>
        <v>0</v>
      </c>
      <c r="D17" s="143">
        <f t="shared" si="6"/>
        <v>0</v>
      </c>
      <c r="E17" s="143">
        <f t="shared" si="6"/>
        <v>0</v>
      </c>
      <c r="F17" s="143">
        <f t="shared" si="6"/>
        <v>0</v>
      </c>
      <c r="G17" s="143">
        <f t="shared" si="6"/>
        <v>0</v>
      </c>
      <c r="H17" s="143">
        <f t="shared" si="6"/>
        <v>0</v>
      </c>
      <c r="I17" s="143">
        <f t="shared" si="6"/>
        <v>0</v>
      </c>
      <c r="J17" s="143">
        <f t="shared" si="6"/>
        <v>0</v>
      </c>
      <c r="K17" s="143">
        <f t="shared" si="6"/>
        <v>0</v>
      </c>
      <c r="L17" s="143">
        <f t="shared" si="6"/>
        <v>0</v>
      </c>
      <c r="M17" s="143">
        <f t="shared" si="6"/>
        <v>0</v>
      </c>
      <c r="N17" s="143">
        <f t="shared" si="6"/>
        <v>0</v>
      </c>
      <c r="O17" s="143">
        <f t="shared" si="6"/>
        <v>0</v>
      </c>
      <c r="P17" s="143">
        <f t="shared" si="6"/>
        <v>0</v>
      </c>
      <c r="Q17" s="143">
        <f t="shared" si="6"/>
        <v>0</v>
      </c>
      <c r="R17" s="143">
        <f t="shared" si="6"/>
        <v>0</v>
      </c>
      <c r="S17" s="143">
        <f t="shared" si="6"/>
        <v>0</v>
      </c>
      <c r="T17" s="143">
        <f t="shared" si="6"/>
        <v>0</v>
      </c>
      <c r="U17" s="143">
        <f t="shared" si="6"/>
        <v>0</v>
      </c>
      <c r="V17" s="143">
        <f t="shared" si="6"/>
        <v>0</v>
      </c>
      <c r="W17" s="143">
        <f t="shared" si="6"/>
        <v>0</v>
      </c>
      <c r="X17" s="143">
        <f t="shared" si="6"/>
        <v>0</v>
      </c>
      <c r="Y17" s="239">
        <f t="shared" si="7"/>
        <v>0</v>
      </c>
    </row>
    <row r="18" spans="1:25">
      <c r="A18" s="229"/>
      <c r="B18" s="240" t="str">
        <f t="shared" si="4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202"/>
    </row>
    <row r="19" spans="1:25">
      <c r="A19" s="237" t="e">
        <f>A51</f>
        <v>#N/A</v>
      </c>
      <c r="B19" s="230">
        <f t="shared" si="4"/>
        <v>0</v>
      </c>
      <c r="C19" s="143">
        <f>IF(C$1&gt;=$I51,IF($M51=0,0,(IF(MOD(($I51-C$1),$M51)=0,$G51,0))),0)</f>
        <v>0</v>
      </c>
      <c r="D19" s="143">
        <f t="shared" ref="D19:X19" si="9">IF(D$1&gt;=$I51,IF($M51=0,0,(IF(MOD(($I51-D$1),$M51)=0,$G51,0))),0)</f>
        <v>0</v>
      </c>
      <c r="E19" s="143">
        <f t="shared" si="9"/>
        <v>0</v>
      </c>
      <c r="F19" s="143">
        <f t="shared" si="9"/>
        <v>0</v>
      </c>
      <c r="G19" s="143">
        <f t="shared" si="9"/>
        <v>0</v>
      </c>
      <c r="H19" s="143">
        <f t="shared" si="9"/>
        <v>0</v>
      </c>
      <c r="I19" s="143">
        <f t="shared" si="9"/>
        <v>0</v>
      </c>
      <c r="J19" s="143">
        <f t="shared" si="9"/>
        <v>0</v>
      </c>
      <c r="K19" s="143">
        <f t="shared" si="9"/>
        <v>0</v>
      </c>
      <c r="L19" s="143">
        <f t="shared" si="9"/>
        <v>0</v>
      </c>
      <c r="M19" s="143">
        <f t="shared" si="9"/>
        <v>0</v>
      </c>
      <c r="N19" s="143">
        <f t="shared" si="9"/>
        <v>0</v>
      </c>
      <c r="O19" s="143">
        <f t="shared" si="9"/>
        <v>0</v>
      </c>
      <c r="P19" s="143">
        <f t="shared" si="9"/>
        <v>0</v>
      </c>
      <c r="Q19" s="143">
        <f t="shared" si="9"/>
        <v>0</v>
      </c>
      <c r="R19" s="143">
        <f t="shared" si="9"/>
        <v>0</v>
      </c>
      <c r="S19" s="143">
        <f t="shared" si="9"/>
        <v>0</v>
      </c>
      <c r="T19" s="143">
        <f t="shared" si="9"/>
        <v>0</v>
      </c>
      <c r="U19" s="143">
        <f t="shared" si="9"/>
        <v>0</v>
      </c>
      <c r="V19" s="143">
        <f t="shared" si="9"/>
        <v>0</v>
      </c>
      <c r="W19" s="143">
        <f t="shared" si="9"/>
        <v>0</v>
      </c>
      <c r="X19" s="143">
        <f t="shared" si="9"/>
        <v>0</v>
      </c>
      <c r="Y19" s="239">
        <f>SUM(C19:X19)</f>
        <v>0</v>
      </c>
    </row>
    <row r="20" spans="1:25">
      <c r="A20" s="237" t="e">
        <f>A52</f>
        <v>#N/A</v>
      </c>
      <c r="B20" s="230">
        <f t="shared" si="4"/>
        <v>0</v>
      </c>
      <c r="C20" s="143">
        <f t="shared" ref="C20:X21" si="10">IF(C18&gt;=$I52,IF($M52=0,0,(IF(MOD(($I52-C$1),$M52)=0,$G52,0))),0)</f>
        <v>0</v>
      </c>
      <c r="D20" s="143">
        <f t="shared" si="10"/>
        <v>0</v>
      </c>
      <c r="E20" s="143">
        <f t="shared" si="10"/>
        <v>0</v>
      </c>
      <c r="F20" s="143">
        <f t="shared" si="10"/>
        <v>0</v>
      </c>
      <c r="G20" s="143">
        <f t="shared" si="10"/>
        <v>0</v>
      </c>
      <c r="H20" s="143">
        <f t="shared" si="10"/>
        <v>0</v>
      </c>
      <c r="I20" s="143">
        <f t="shared" si="10"/>
        <v>0</v>
      </c>
      <c r="J20" s="143">
        <f t="shared" si="10"/>
        <v>0</v>
      </c>
      <c r="K20" s="143">
        <f t="shared" si="10"/>
        <v>0</v>
      </c>
      <c r="L20" s="143">
        <f t="shared" si="10"/>
        <v>0</v>
      </c>
      <c r="M20" s="143">
        <f t="shared" si="10"/>
        <v>0</v>
      </c>
      <c r="N20" s="143">
        <f t="shared" si="10"/>
        <v>0</v>
      </c>
      <c r="O20" s="143">
        <f t="shared" si="10"/>
        <v>0</v>
      </c>
      <c r="P20" s="143">
        <f t="shared" si="10"/>
        <v>0</v>
      </c>
      <c r="Q20" s="143">
        <f t="shared" si="10"/>
        <v>0</v>
      </c>
      <c r="R20" s="143">
        <f t="shared" si="10"/>
        <v>0</v>
      </c>
      <c r="S20" s="143">
        <f t="shared" si="10"/>
        <v>0</v>
      </c>
      <c r="T20" s="143">
        <f t="shared" si="10"/>
        <v>0</v>
      </c>
      <c r="U20" s="143">
        <f t="shared" si="10"/>
        <v>0</v>
      </c>
      <c r="V20" s="143">
        <f t="shared" si="10"/>
        <v>0</v>
      </c>
      <c r="W20" s="143">
        <f t="shared" si="10"/>
        <v>0</v>
      </c>
      <c r="X20" s="143">
        <f t="shared" si="10"/>
        <v>0</v>
      </c>
      <c r="Y20" s="239">
        <f>SUM(C20:X20)</f>
        <v>0</v>
      </c>
    </row>
    <row r="21" spans="1:25">
      <c r="A21" s="237" t="e">
        <f>A53</f>
        <v>#N/A</v>
      </c>
      <c r="B21" s="230">
        <f t="shared" si="4"/>
        <v>0</v>
      </c>
      <c r="C21" s="143">
        <f t="shared" si="10"/>
        <v>0</v>
      </c>
      <c r="D21" s="143">
        <f t="shared" si="10"/>
        <v>0</v>
      </c>
      <c r="E21" s="143">
        <f t="shared" si="10"/>
        <v>0</v>
      </c>
      <c r="F21" s="143">
        <f t="shared" si="10"/>
        <v>0</v>
      </c>
      <c r="G21" s="143">
        <f t="shared" si="10"/>
        <v>0</v>
      </c>
      <c r="H21" s="143">
        <f t="shared" si="10"/>
        <v>0</v>
      </c>
      <c r="I21" s="143">
        <f t="shared" si="10"/>
        <v>0</v>
      </c>
      <c r="J21" s="143">
        <f t="shared" si="10"/>
        <v>0</v>
      </c>
      <c r="K21" s="143">
        <f t="shared" si="10"/>
        <v>0</v>
      </c>
      <c r="L21" s="143">
        <f t="shared" si="10"/>
        <v>0</v>
      </c>
      <c r="M21" s="143">
        <f t="shared" si="10"/>
        <v>0</v>
      </c>
      <c r="N21" s="143">
        <f t="shared" si="10"/>
        <v>0</v>
      </c>
      <c r="O21" s="143">
        <f t="shared" si="10"/>
        <v>0</v>
      </c>
      <c r="P21" s="143">
        <f t="shared" si="10"/>
        <v>0</v>
      </c>
      <c r="Q21" s="143">
        <f t="shared" si="10"/>
        <v>0</v>
      </c>
      <c r="R21" s="143">
        <f t="shared" si="10"/>
        <v>0</v>
      </c>
      <c r="S21" s="143">
        <f t="shared" si="10"/>
        <v>0</v>
      </c>
      <c r="T21" s="143">
        <f t="shared" si="10"/>
        <v>0</v>
      </c>
      <c r="U21" s="143">
        <f t="shared" si="10"/>
        <v>0</v>
      </c>
      <c r="V21" s="143">
        <f t="shared" si="10"/>
        <v>0</v>
      </c>
      <c r="W21" s="143">
        <f t="shared" si="10"/>
        <v>0</v>
      </c>
      <c r="X21" s="143">
        <f t="shared" si="10"/>
        <v>0</v>
      </c>
      <c r="Y21" s="239">
        <f>SUM(C21:X21)</f>
        <v>0</v>
      </c>
    </row>
    <row r="22" spans="1:25">
      <c r="A22" s="229"/>
      <c r="B22" s="240" t="str">
        <f t="shared" si="4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202"/>
    </row>
    <row r="23" spans="1:25">
      <c r="A23" s="237" t="e">
        <f>A55</f>
        <v>#N/A</v>
      </c>
      <c r="B23" s="230">
        <f t="shared" si="4"/>
        <v>0</v>
      </c>
      <c r="C23" s="143">
        <f>IF(C$1&gt;=$I55,IF($M55=0,0,(IF(MOD(($I55-C$1),$M55)=0,$G55,0))),0)</f>
        <v>0</v>
      </c>
      <c r="D23" s="143">
        <f t="shared" ref="D23:X25" si="11">IF(D$1&gt;=$I55,IF($M55=0,0,(IF(MOD(($I55-D$1),$M55)=0,$G55,0))),0)</f>
        <v>0</v>
      </c>
      <c r="E23" s="143">
        <f t="shared" si="11"/>
        <v>0</v>
      </c>
      <c r="F23" s="143">
        <f t="shared" si="11"/>
        <v>0</v>
      </c>
      <c r="G23" s="143">
        <f t="shared" si="11"/>
        <v>0</v>
      </c>
      <c r="H23" s="143">
        <f t="shared" si="11"/>
        <v>0</v>
      </c>
      <c r="I23" s="143">
        <f t="shared" si="11"/>
        <v>0</v>
      </c>
      <c r="J23" s="143">
        <f t="shared" si="11"/>
        <v>0</v>
      </c>
      <c r="K23" s="143">
        <f t="shared" si="11"/>
        <v>0</v>
      </c>
      <c r="L23" s="143">
        <f t="shared" si="11"/>
        <v>0</v>
      </c>
      <c r="M23" s="143">
        <f t="shared" si="11"/>
        <v>0</v>
      </c>
      <c r="N23" s="143">
        <f t="shared" si="11"/>
        <v>0</v>
      </c>
      <c r="O23" s="143">
        <f t="shared" si="11"/>
        <v>0</v>
      </c>
      <c r="P23" s="143">
        <f t="shared" si="11"/>
        <v>0</v>
      </c>
      <c r="Q23" s="143">
        <f t="shared" si="11"/>
        <v>0</v>
      </c>
      <c r="R23" s="143">
        <f t="shared" si="11"/>
        <v>0</v>
      </c>
      <c r="S23" s="143">
        <f t="shared" si="11"/>
        <v>0</v>
      </c>
      <c r="T23" s="143">
        <f t="shared" si="11"/>
        <v>0</v>
      </c>
      <c r="U23" s="143">
        <f t="shared" si="11"/>
        <v>0</v>
      </c>
      <c r="V23" s="143">
        <f t="shared" si="11"/>
        <v>0</v>
      </c>
      <c r="W23" s="143">
        <f t="shared" si="11"/>
        <v>0</v>
      </c>
      <c r="X23" s="143">
        <f t="shared" si="11"/>
        <v>0</v>
      </c>
      <c r="Y23" s="239">
        <f>SUM(C23:X23)</f>
        <v>0</v>
      </c>
    </row>
    <row r="24" spans="1:25">
      <c r="A24" s="237" t="e">
        <f>A56</f>
        <v>#N/A</v>
      </c>
      <c r="B24" s="230">
        <f t="shared" si="4"/>
        <v>0</v>
      </c>
      <c r="C24" s="143">
        <f t="shared" ref="C24:R25" si="12">IF(C$1&gt;=$I56,IF($M56=0,0,(IF(MOD(($I56-C$1),$M56)=0,$G56,0))),0)</f>
        <v>0</v>
      </c>
      <c r="D24" s="143">
        <f t="shared" si="12"/>
        <v>0</v>
      </c>
      <c r="E24" s="143">
        <f t="shared" si="12"/>
        <v>0</v>
      </c>
      <c r="F24" s="143">
        <f t="shared" si="12"/>
        <v>0</v>
      </c>
      <c r="G24" s="143">
        <f t="shared" si="12"/>
        <v>0</v>
      </c>
      <c r="H24" s="143">
        <f t="shared" si="12"/>
        <v>0</v>
      </c>
      <c r="I24" s="143">
        <f t="shared" si="12"/>
        <v>0</v>
      </c>
      <c r="J24" s="143">
        <f t="shared" si="12"/>
        <v>0</v>
      </c>
      <c r="K24" s="143">
        <f t="shared" si="12"/>
        <v>0</v>
      </c>
      <c r="L24" s="143">
        <f t="shared" si="12"/>
        <v>0</v>
      </c>
      <c r="M24" s="143">
        <f t="shared" si="12"/>
        <v>0</v>
      </c>
      <c r="N24" s="143">
        <f t="shared" si="12"/>
        <v>0</v>
      </c>
      <c r="O24" s="143">
        <f t="shared" si="12"/>
        <v>0</v>
      </c>
      <c r="P24" s="143">
        <f t="shared" si="12"/>
        <v>0</v>
      </c>
      <c r="Q24" s="143">
        <f t="shared" si="12"/>
        <v>0</v>
      </c>
      <c r="R24" s="143">
        <f t="shared" si="12"/>
        <v>0</v>
      </c>
      <c r="S24" s="143">
        <f t="shared" si="11"/>
        <v>0</v>
      </c>
      <c r="T24" s="143">
        <f t="shared" si="11"/>
        <v>0</v>
      </c>
      <c r="U24" s="143">
        <f t="shared" si="11"/>
        <v>0</v>
      </c>
      <c r="V24" s="143">
        <f t="shared" si="11"/>
        <v>0</v>
      </c>
      <c r="W24" s="143">
        <f t="shared" si="11"/>
        <v>0</v>
      </c>
      <c r="X24" s="143">
        <f t="shared" si="11"/>
        <v>0</v>
      </c>
      <c r="Y24" s="239">
        <f>SUM(C24:X24)</f>
        <v>0</v>
      </c>
    </row>
    <row r="25" spans="1:25">
      <c r="A25" s="237" t="e">
        <f>A57</f>
        <v>#N/A</v>
      </c>
      <c r="B25" s="230">
        <f t="shared" si="4"/>
        <v>0</v>
      </c>
      <c r="C25" s="143">
        <f t="shared" si="12"/>
        <v>0</v>
      </c>
      <c r="D25" s="143">
        <f t="shared" si="11"/>
        <v>0</v>
      </c>
      <c r="E25" s="143">
        <f t="shared" si="11"/>
        <v>0</v>
      </c>
      <c r="F25" s="143">
        <f t="shared" si="11"/>
        <v>0</v>
      </c>
      <c r="G25" s="143">
        <f t="shared" si="11"/>
        <v>0</v>
      </c>
      <c r="H25" s="143">
        <f t="shared" si="11"/>
        <v>0</v>
      </c>
      <c r="I25" s="143">
        <f t="shared" si="11"/>
        <v>0</v>
      </c>
      <c r="J25" s="143">
        <f t="shared" si="11"/>
        <v>0</v>
      </c>
      <c r="K25" s="143">
        <f t="shared" si="11"/>
        <v>0</v>
      </c>
      <c r="L25" s="143">
        <f t="shared" si="11"/>
        <v>0</v>
      </c>
      <c r="M25" s="143">
        <f t="shared" si="11"/>
        <v>0</v>
      </c>
      <c r="N25" s="143">
        <f t="shared" si="11"/>
        <v>0</v>
      </c>
      <c r="O25" s="143">
        <f t="shared" si="11"/>
        <v>0</v>
      </c>
      <c r="P25" s="143">
        <f t="shared" si="11"/>
        <v>0</v>
      </c>
      <c r="Q25" s="143">
        <f t="shared" si="11"/>
        <v>0</v>
      </c>
      <c r="R25" s="143">
        <f t="shared" si="11"/>
        <v>0</v>
      </c>
      <c r="S25" s="143">
        <f t="shared" si="11"/>
        <v>0</v>
      </c>
      <c r="T25" s="143">
        <f t="shared" si="11"/>
        <v>0</v>
      </c>
      <c r="U25" s="143">
        <f t="shared" si="11"/>
        <v>0</v>
      </c>
      <c r="V25" s="143">
        <f t="shared" si="11"/>
        <v>0</v>
      </c>
      <c r="W25" s="143">
        <f t="shared" si="11"/>
        <v>0</v>
      </c>
      <c r="X25" s="143">
        <f t="shared" si="11"/>
        <v>0</v>
      </c>
      <c r="Y25" s="239">
        <f>SUM(C25:X25)</f>
        <v>0</v>
      </c>
    </row>
    <row r="26" spans="1:25">
      <c r="A26" s="229"/>
      <c r="B26" s="240" t="str">
        <f t="shared" si="4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202"/>
    </row>
    <row r="27" spans="1:25">
      <c r="A27" s="237" t="e">
        <f>A59</f>
        <v>#N/A</v>
      </c>
      <c r="B27" s="230">
        <f t="shared" si="4"/>
        <v>0</v>
      </c>
      <c r="C27" s="143">
        <f>IF(C$1&gt;=$I59,IF($M59=0,0,(IF(MOD(($I59-C$1),$M59)=0,$G59,0))),0)</f>
        <v>0</v>
      </c>
      <c r="D27" s="143">
        <f t="shared" ref="D27:X29" si="13">IF(D$1&gt;=$I59,IF($M59=0,0,(IF(MOD(($I59-D$1),$M59)=0,$G59,0))),0)</f>
        <v>0</v>
      </c>
      <c r="E27" s="143">
        <f t="shared" si="13"/>
        <v>0</v>
      </c>
      <c r="F27" s="143">
        <f t="shared" si="13"/>
        <v>0</v>
      </c>
      <c r="G27" s="143">
        <f t="shared" si="13"/>
        <v>0</v>
      </c>
      <c r="H27" s="143">
        <f t="shared" si="13"/>
        <v>0</v>
      </c>
      <c r="I27" s="143">
        <f t="shared" si="13"/>
        <v>0</v>
      </c>
      <c r="J27" s="143">
        <f t="shared" si="13"/>
        <v>0</v>
      </c>
      <c r="K27" s="143">
        <f t="shared" si="13"/>
        <v>0</v>
      </c>
      <c r="L27" s="143">
        <f t="shared" si="13"/>
        <v>0</v>
      </c>
      <c r="M27" s="143">
        <f t="shared" si="13"/>
        <v>0</v>
      </c>
      <c r="N27" s="143">
        <f t="shared" si="13"/>
        <v>0</v>
      </c>
      <c r="O27" s="143">
        <f t="shared" si="13"/>
        <v>0</v>
      </c>
      <c r="P27" s="143">
        <f t="shared" si="13"/>
        <v>0</v>
      </c>
      <c r="Q27" s="143">
        <f t="shared" si="13"/>
        <v>0</v>
      </c>
      <c r="R27" s="143">
        <f t="shared" si="13"/>
        <v>0</v>
      </c>
      <c r="S27" s="143">
        <f t="shared" si="13"/>
        <v>0</v>
      </c>
      <c r="T27" s="143">
        <f t="shared" si="13"/>
        <v>0</v>
      </c>
      <c r="U27" s="143">
        <f t="shared" si="13"/>
        <v>0</v>
      </c>
      <c r="V27" s="143">
        <f t="shared" si="13"/>
        <v>0</v>
      </c>
      <c r="W27" s="143">
        <f t="shared" si="13"/>
        <v>0</v>
      </c>
      <c r="X27" s="143">
        <f t="shared" si="13"/>
        <v>0</v>
      </c>
      <c r="Y27" s="239">
        <f>SUM(C27:X27)</f>
        <v>0</v>
      </c>
    </row>
    <row r="28" spans="1:25">
      <c r="A28" s="237" t="e">
        <f>A60</f>
        <v>#N/A</v>
      </c>
      <c r="B28" s="230">
        <f t="shared" si="4"/>
        <v>0</v>
      </c>
      <c r="C28" s="143">
        <f t="shared" ref="C28:R29" si="14">IF(C$1&gt;=$I60,IF($M60=0,0,(IF(MOD(($I60-C$1),$M60)=0,$G60,0))),0)</f>
        <v>0</v>
      </c>
      <c r="D28" s="143">
        <f t="shared" si="14"/>
        <v>0</v>
      </c>
      <c r="E28" s="143">
        <f t="shared" si="14"/>
        <v>0</v>
      </c>
      <c r="F28" s="143">
        <f t="shared" si="14"/>
        <v>0</v>
      </c>
      <c r="G28" s="143">
        <f t="shared" si="14"/>
        <v>0</v>
      </c>
      <c r="H28" s="143">
        <f t="shared" si="14"/>
        <v>0</v>
      </c>
      <c r="I28" s="143">
        <f t="shared" si="14"/>
        <v>0</v>
      </c>
      <c r="J28" s="143">
        <f t="shared" si="14"/>
        <v>0</v>
      </c>
      <c r="K28" s="143">
        <f t="shared" si="14"/>
        <v>0</v>
      </c>
      <c r="L28" s="143">
        <f t="shared" si="14"/>
        <v>0</v>
      </c>
      <c r="M28" s="143">
        <f t="shared" si="14"/>
        <v>0</v>
      </c>
      <c r="N28" s="143">
        <f t="shared" si="14"/>
        <v>0</v>
      </c>
      <c r="O28" s="143">
        <f t="shared" si="14"/>
        <v>0</v>
      </c>
      <c r="P28" s="143">
        <f t="shared" si="14"/>
        <v>0</v>
      </c>
      <c r="Q28" s="143">
        <f t="shared" si="14"/>
        <v>0</v>
      </c>
      <c r="R28" s="143">
        <f t="shared" si="14"/>
        <v>0</v>
      </c>
      <c r="S28" s="143">
        <f t="shared" si="13"/>
        <v>0</v>
      </c>
      <c r="T28" s="143">
        <f t="shared" si="13"/>
        <v>0</v>
      </c>
      <c r="U28" s="143">
        <f t="shared" si="13"/>
        <v>0</v>
      </c>
      <c r="V28" s="143">
        <f t="shared" si="13"/>
        <v>0</v>
      </c>
      <c r="W28" s="143">
        <f t="shared" si="13"/>
        <v>0</v>
      </c>
      <c r="X28" s="143">
        <f t="shared" si="13"/>
        <v>0</v>
      </c>
      <c r="Y28" s="239">
        <f>SUM(C28:X28)</f>
        <v>0</v>
      </c>
    </row>
    <row r="29" spans="1:25">
      <c r="A29" s="237" t="e">
        <f>A61</f>
        <v>#N/A</v>
      </c>
      <c r="B29" s="230">
        <f t="shared" si="4"/>
        <v>0</v>
      </c>
      <c r="C29" s="143">
        <f t="shared" si="14"/>
        <v>0</v>
      </c>
      <c r="D29" s="143">
        <f t="shared" si="13"/>
        <v>0</v>
      </c>
      <c r="E29" s="143">
        <f t="shared" si="13"/>
        <v>0</v>
      </c>
      <c r="F29" s="143">
        <f t="shared" si="13"/>
        <v>0</v>
      </c>
      <c r="G29" s="143">
        <f t="shared" si="13"/>
        <v>0</v>
      </c>
      <c r="H29" s="143">
        <f t="shared" si="13"/>
        <v>0</v>
      </c>
      <c r="I29" s="143">
        <f t="shared" si="13"/>
        <v>0</v>
      </c>
      <c r="J29" s="143">
        <f t="shared" si="13"/>
        <v>0</v>
      </c>
      <c r="K29" s="143">
        <f t="shared" si="13"/>
        <v>0</v>
      </c>
      <c r="L29" s="143">
        <f t="shared" si="13"/>
        <v>0</v>
      </c>
      <c r="M29" s="143">
        <f t="shared" si="13"/>
        <v>0</v>
      </c>
      <c r="N29" s="143">
        <f t="shared" si="13"/>
        <v>0</v>
      </c>
      <c r="O29" s="143">
        <f t="shared" si="13"/>
        <v>0</v>
      </c>
      <c r="P29" s="143">
        <f t="shared" si="13"/>
        <v>0</v>
      </c>
      <c r="Q29" s="143">
        <f t="shared" si="13"/>
        <v>0</v>
      </c>
      <c r="R29" s="143">
        <f t="shared" si="13"/>
        <v>0</v>
      </c>
      <c r="S29" s="143">
        <f t="shared" si="13"/>
        <v>0</v>
      </c>
      <c r="T29" s="143">
        <f t="shared" si="13"/>
        <v>0</v>
      </c>
      <c r="U29" s="143">
        <f t="shared" si="13"/>
        <v>0</v>
      </c>
      <c r="V29" s="143">
        <f t="shared" si="13"/>
        <v>0</v>
      </c>
      <c r="W29" s="143">
        <f t="shared" si="13"/>
        <v>0</v>
      </c>
      <c r="X29" s="143">
        <f t="shared" si="13"/>
        <v>0</v>
      </c>
      <c r="Y29" s="239">
        <f>SUM(C29:X29)</f>
        <v>0</v>
      </c>
    </row>
    <row r="30" spans="1:25" ht="15.75" thickBot="1">
      <c r="A30" s="292"/>
      <c r="B30" s="293" t="s">
        <v>1017</v>
      </c>
      <c r="C30" s="294">
        <f t="shared" ref="C30:Y30" si="15">SUM(C3:C26)</f>
        <v>0</v>
      </c>
      <c r="D30" s="295">
        <f t="shared" si="15"/>
        <v>0</v>
      </c>
      <c r="E30" s="295">
        <f t="shared" si="15"/>
        <v>0</v>
      </c>
      <c r="F30" s="295">
        <f t="shared" si="15"/>
        <v>0</v>
      </c>
      <c r="G30" s="295">
        <f t="shared" si="15"/>
        <v>0</v>
      </c>
      <c r="H30" s="295">
        <f t="shared" si="15"/>
        <v>0</v>
      </c>
      <c r="I30" s="295">
        <f t="shared" si="15"/>
        <v>0</v>
      </c>
      <c r="J30" s="295">
        <f t="shared" si="15"/>
        <v>0</v>
      </c>
      <c r="K30" s="295">
        <f t="shared" si="15"/>
        <v>0</v>
      </c>
      <c r="L30" s="295">
        <f t="shared" si="15"/>
        <v>0</v>
      </c>
      <c r="M30" s="295">
        <f t="shared" si="15"/>
        <v>0</v>
      </c>
      <c r="N30" s="295">
        <f t="shared" si="15"/>
        <v>0</v>
      </c>
      <c r="O30" s="295">
        <f t="shared" si="15"/>
        <v>0</v>
      </c>
      <c r="P30" s="295">
        <f t="shared" si="15"/>
        <v>0</v>
      </c>
      <c r="Q30" s="295">
        <f t="shared" si="15"/>
        <v>0</v>
      </c>
      <c r="R30" s="295">
        <f t="shared" si="15"/>
        <v>0</v>
      </c>
      <c r="S30" s="295">
        <f t="shared" si="15"/>
        <v>0</v>
      </c>
      <c r="T30" s="295">
        <f t="shared" si="15"/>
        <v>0</v>
      </c>
      <c r="U30" s="295">
        <f t="shared" si="15"/>
        <v>0</v>
      </c>
      <c r="V30" s="295">
        <f t="shared" si="15"/>
        <v>0</v>
      </c>
      <c r="W30" s="295">
        <f t="shared" si="15"/>
        <v>0</v>
      </c>
      <c r="X30" s="295">
        <f t="shared" si="15"/>
        <v>0</v>
      </c>
      <c r="Y30" s="296">
        <f t="shared" si="15"/>
        <v>0</v>
      </c>
    </row>
    <row r="31" spans="1:25" ht="15.75" thickBot="1"/>
    <row r="32" spans="1:25" s="283" customFormat="1">
      <c r="A32" s="173"/>
      <c r="B32" s="297"/>
      <c r="C32" s="182" t="s">
        <v>1018</v>
      </c>
      <c r="D32" s="182" t="s">
        <v>1019</v>
      </c>
      <c r="E32" s="413" t="s">
        <v>1020</v>
      </c>
      <c r="F32" s="414"/>
      <c r="G32" s="413" t="s">
        <v>1021</v>
      </c>
      <c r="H32" s="414"/>
      <c r="I32" s="413" t="s">
        <v>1022</v>
      </c>
      <c r="J32" s="414"/>
      <c r="K32" s="413" t="s">
        <v>1023</v>
      </c>
      <c r="L32" s="414"/>
      <c r="M32" s="413" t="s">
        <v>321</v>
      </c>
      <c r="N32" s="414"/>
      <c r="O32" s="415" t="s">
        <v>1024</v>
      </c>
      <c r="P32" s="416"/>
      <c r="Q32" s="298" t="s">
        <v>1025</v>
      </c>
      <c r="R32" s="182"/>
      <c r="S32" s="182"/>
      <c r="T32" s="412" t="s">
        <v>1026</v>
      </c>
      <c r="U32" s="412"/>
      <c r="V32" s="412"/>
      <c r="W32" s="412"/>
      <c r="X32" s="412"/>
      <c r="Y32" s="412"/>
    </row>
    <row r="33" spans="1:25" s="47" customFormat="1">
      <c r="A33" s="299"/>
      <c r="B33" s="300" t="s">
        <v>1016</v>
      </c>
      <c r="C33" s="290"/>
      <c r="D33" s="290"/>
      <c r="E33" s="407"/>
      <c r="F33" s="404"/>
      <c r="G33" s="405"/>
      <c r="H33" s="406"/>
      <c r="I33" s="407"/>
      <c r="J33" s="404"/>
      <c r="K33" s="407"/>
      <c r="L33" s="404"/>
      <c r="M33" s="290"/>
      <c r="N33" s="301"/>
      <c r="O33" s="520"/>
      <c r="P33" s="521"/>
      <c r="Q33" s="302"/>
      <c r="R33" s="206"/>
      <c r="S33" s="206"/>
      <c r="T33" s="408"/>
      <c r="U33" s="408"/>
      <c r="V33" s="408"/>
      <c r="W33" s="408"/>
      <c r="X33" s="408"/>
      <c r="Y33" s="408"/>
    </row>
    <row r="34" spans="1:25" s="284" customFormat="1">
      <c r="A34" s="173"/>
      <c r="B34" s="300" t="s">
        <v>1027</v>
      </c>
      <c r="C34" s="290"/>
      <c r="D34" s="303"/>
      <c r="E34" s="407"/>
      <c r="F34" s="404"/>
      <c r="G34" s="405"/>
      <c r="H34" s="406"/>
      <c r="I34" s="407"/>
      <c r="J34" s="404"/>
      <c r="K34" s="407"/>
      <c r="L34" s="404"/>
      <c r="M34" s="290"/>
      <c r="N34" s="301"/>
      <c r="O34" s="520"/>
      <c r="P34" s="521"/>
      <c r="Q34" s="302"/>
      <c r="R34" s="206"/>
      <c r="S34" s="206"/>
      <c r="T34" s="408"/>
      <c r="U34" s="408"/>
      <c r="V34" s="408"/>
      <c r="W34" s="408"/>
      <c r="X34" s="408"/>
      <c r="Y34" s="408"/>
    </row>
    <row r="35" spans="1:25" s="284" customFormat="1">
      <c r="A35" s="210" t="e">
        <f>VLOOKUP(B35,Priskatalog!A:J,10,FALSE)</f>
        <v>#N/A</v>
      </c>
      <c r="B35" s="211"/>
      <c r="C35" s="304"/>
      <c r="D35" s="183"/>
      <c r="E35" s="397"/>
      <c r="F35" s="398"/>
      <c r="G35" s="399">
        <f t="shared" ref="G35:G41" si="16">C35*E35</f>
        <v>0</v>
      </c>
      <c r="H35" s="400"/>
      <c r="I35" s="401"/>
      <c r="J35" s="398"/>
      <c r="K35" s="401"/>
      <c r="L35" s="398"/>
      <c r="M35" s="279"/>
      <c r="N35" s="280" t="s">
        <v>1028</v>
      </c>
      <c r="O35" s="522"/>
      <c r="P35" s="523"/>
      <c r="Q35" s="214"/>
      <c r="R35" s="183"/>
      <c r="S35" s="183"/>
      <c r="T35" s="402"/>
      <c r="U35" s="402"/>
      <c r="V35" s="402"/>
      <c r="W35" s="402"/>
      <c r="X35" s="402"/>
      <c r="Y35" s="402"/>
    </row>
    <row r="36" spans="1:25" s="284" customFormat="1">
      <c r="A36" s="210" t="e">
        <f>VLOOKUP(B36,Priskatalog!A:J,10,FALSE)</f>
        <v>#N/A</v>
      </c>
      <c r="B36" s="305"/>
      <c r="C36" s="306"/>
      <c r="D36" s="213"/>
      <c r="E36" s="397"/>
      <c r="F36" s="398"/>
      <c r="G36" s="399">
        <f t="shared" si="16"/>
        <v>0</v>
      </c>
      <c r="H36" s="400"/>
      <c r="I36" s="401"/>
      <c r="J36" s="398"/>
      <c r="K36" s="401"/>
      <c r="L36" s="397"/>
      <c r="M36" s="213"/>
      <c r="N36" s="280" t="s">
        <v>1028</v>
      </c>
      <c r="O36" s="522"/>
      <c r="P36" s="523"/>
      <c r="Q36" s="213"/>
      <c r="R36" s="213"/>
      <c r="S36" s="213"/>
      <c r="T36" s="402"/>
      <c r="U36" s="402"/>
      <c r="V36" s="402"/>
      <c r="W36" s="402"/>
      <c r="X36" s="402"/>
      <c r="Y36" s="402"/>
    </row>
    <row r="37" spans="1:25" s="284" customFormat="1">
      <c r="A37" s="210" t="e">
        <f>VLOOKUP(B37,Priskatalog!A:J,10,FALSE)</f>
        <v>#N/A</v>
      </c>
      <c r="B37" s="307"/>
      <c r="C37" s="306"/>
      <c r="D37" s="213"/>
      <c r="E37" s="397"/>
      <c r="F37" s="398"/>
      <c r="G37" s="399">
        <f t="shared" si="16"/>
        <v>0</v>
      </c>
      <c r="H37" s="400"/>
      <c r="I37" s="401"/>
      <c r="J37" s="398"/>
      <c r="K37" s="401"/>
      <c r="L37" s="397"/>
      <c r="M37" s="213"/>
      <c r="N37" s="280" t="s">
        <v>1028</v>
      </c>
      <c r="O37" s="522"/>
      <c r="P37" s="523"/>
      <c r="Q37" s="213"/>
      <c r="R37" s="213"/>
      <c r="S37" s="213"/>
      <c r="T37" s="402"/>
      <c r="U37" s="402"/>
      <c r="V37" s="402"/>
      <c r="W37" s="402"/>
      <c r="X37" s="402"/>
      <c r="Y37" s="402"/>
    </row>
    <row r="38" spans="1:25" s="284" customFormat="1">
      <c r="A38" s="210" t="e">
        <f>VLOOKUP(B38,Priskatalog!A:J,10,FALSE)</f>
        <v>#N/A</v>
      </c>
      <c r="B38" s="308"/>
      <c r="C38" s="306"/>
      <c r="D38" s="213"/>
      <c r="E38" s="232"/>
      <c r="F38" s="233"/>
      <c r="G38" s="399">
        <f t="shared" si="16"/>
        <v>0</v>
      </c>
      <c r="H38" s="400"/>
      <c r="I38" s="236"/>
      <c r="J38" s="233"/>
      <c r="K38" s="236"/>
      <c r="L38" s="232"/>
      <c r="M38" s="213"/>
      <c r="N38" s="280" t="s">
        <v>1028</v>
      </c>
      <c r="O38" s="214"/>
      <c r="P38" s="255"/>
      <c r="Q38" s="213"/>
      <c r="R38" s="213"/>
      <c r="S38" s="213"/>
      <c r="T38" s="409"/>
      <c r="U38" s="410"/>
      <c r="V38" s="410"/>
      <c r="W38" s="410"/>
      <c r="X38" s="410"/>
      <c r="Y38" s="411"/>
    </row>
    <row r="39" spans="1:25" s="284" customFormat="1">
      <c r="A39" s="210" t="e">
        <f>VLOOKUP(B39,Priskatalog!A:J,10,FALSE)</f>
        <v>#N/A</v>
      </c>
      <c r="B39" s="211"/>
      <c r="C39" s="212"/>
      <c r="D39" s="213"/>
      <c r="E39" s="397"/>
      <c r="F39" s="398"/>
      <c r="G39" s="399">
        <f t="shared" si="16"/>
        <v>0</v>
      </c>
      <c r="H39" s="400"/>
      <c r="I39" s="401"/>
      <c r="J39" s="398"/>
      <c r="K39" s="401"/>
      <c r="L39" s="397"/>
      <c r="M39" s="213"/>
      <c r="N39" s="280" t="s">
        <v>1028</v>
      </c>
      <c r="O39" s="522"/>
      <c r="P39" s="523"/>
      <c r="Q39" s="213"/>
      <c r="R39" s="213"/>
      <c r="S39" s="213"/>
      <c r="T39" s="402"/>
      <c r="U39" s="402"/>
      <c r="V39" s="402"/>
      <c r="W39" s="402"/>
      <c r="X39" s="402"/>
      <c r="Y39" s="402"/>
    </row>
    <row r="40" spans="1:25" s="284" customFormat="1">
      <c r="A40" s="210" t="e">
        <f>VLOOKUP(B40,Priskatalog!A:J,10,FALSE)</f>
        <v>#N/A</v>
      </c>
      <c r="B40" s="211"/>
      <c r="C40" s="212"/>
      <c r="D40" s="213"/>
      <c r="E40" s="397"/>
      <c r="F40" s="398"/>
      <c r="G40" s="399">
        <f t="shared" si="16"/>
        <v>0</v>
      </c>
      <c r="H40" s="400"/>
      <c r="I40" s="401"/>
      <c r="J40" s="398"/>
      <c r="K40" s="401"/>
      <c r="L40" s="397"/>
      <c r="M40" s="213"/>
      <c r="N40" s="280" t="s">
        <v>1028</v>
      </c>
      <c r="O40" s="522"/>
      <c r="P40" s="523"/>
      <c r="Q40" s="213"/>
      <c r="R40" s="213"/>
      <c r="S40" s="213"/>
      <c r="T40" s="402"/>
      <c r="U40" s="402"/>
      <c r="V40" s="402"/>
      <c r="W40" s="402"/>
      <c r="X40" s="402"/>
      <c r="Y40" s="402"/>
    </row>
    <row r="41" spans="1:25" s="284" customFormat="1">
      <c r="A41" s="210" t="e">
        <f>VLOOKUP(B41,Priskatalog!A:J,10,FALSE)</f>
        <v>#N/A</v>
      </c>
      <c r="B41" s="211"/>
      <c r="C41" s="212"/>
      <c r="D41" s="213"/>
      <c r="E41" s="397"/>
      <c r="F41" s="398"/>
      <c r="G41" s="399">
        <f t="shared" si="16"/>
        <v>0</v>
      </c>
      <c r="H41" s="400"/>
      <c r="I41" s="401"/>
      <c r="J41" s="398"/>
      <c r="K41" s="401"/>
      <c r="L41" s="397"/>
      <c r="M41" s="213"/>
      <c r="N41" s="280" t="s">
        <v>1028</v>
      </c>
      <c r="O41" s="522"/>
      <c r="P41" s="523"/>
      <c r="Q41" s="213"/>
      <c r="R41" s="213"/>
      <c r="S41" s="213"/>
      <c r="T41" s="402"/>
      <c r="U41" s="402"/>
      <c r="V41" s="402"/>
      <c r="W41" s="402"/>
      <c r="X41" s="402"/>
      <c r="Y41" s="402"/>
    </row>
    <row r="42" spans="1:25" s="284" customFormat="1">
      <c r="A42" s="215"/>
      <c r="B42" s="216" t="s">
        <v>1029</v>
      </c>
      <c r="C42" s="217"/>
      <c r="D42" s="218"/>
      <c r="E42" s="403"/>
      <c r="F42" s="404"/>
      <c r="G42" s="405"/>
      <c r="H42" s="406"/>
      <c r="I42" s="407"/>
      <c r="J42" s="404"/>
      <c r="K42" s="407"/>
      <c r="L42" s="403"/>
      <c r="M42" s="218"/>
      <c r="N42" s="218"/>
      <c r="O42" s="520"/>
      <c r="P42" s="521"/>
      <c r="Q42" s="218"/>
      <c r="R42" s="218"/>
      <c r="S42" s="218"/>
      <c r="T42" s="408"/>
      <c r="U42" s="408"/>
      <c r="V42" s="408"/>
      <c r="W42" s="408"/>
      <c r="X42" s="408"/>
      <c r="Y42" s="408"/>
    </row>
    <row r="43" spans="1:25" s="284" customFormat="1">
      <c r="A43" s="210" t="e">
        <f>VLOOKUP(B43,Priskatalog!A:J,10,FALSE)</f>
        <v>#N/A</v>
      </c>
      <c r="B43" s="211"/>
      <c r="C43" s="212"/>
      <c r="D43" s="213"/>
      <c r="E43" s="397"/>
      <c r="F43" s="398"/>
      <c r="G43" s="399">
        <f t="shared" ref="G43:G49" si="17">C43*E43</f>
        <v>0</v>
      </c>
      <c r="H43" s="400"/>
      <c r="I43" s="401"/>
      <c r="J43" s="398"/>
      <c r="K43" s="401"/>
      <c r="L43" s="397"/>
      <c r="M43" s="213"/>
      <c r="N43" s="213" t="s">
        <v>1028</v>
      </c>
      <c r="O43" s="522"/>
      <c r="P43" s="523"/>
      <c r="Q43" s="213"/>
      <c r="R43" s="213"/>
      <c r="S43" s="213"/>
      <c r="T43" s="402"/>
      <c r="U43" s="402"/>
      <c r="V43" s="402"/>
      <c r="W43" s="402"/>
      <c r="X43" s="402"/>
      <c r="Y43" s="402"/>
    </row>
    <row r="44" spans="1:25" s="284" customFormat="1">
      <c r="A44" s="210" t="e">
        <f>VLOOKUP(B44,Priskatalog!A:J,10,FALSE)</f>
        <v>#N/A</v>
      </c>
      <c r="B44" s="211"/>
      <c r="C44" s="212"/>
      <c r="D44" s="213"/>
      <c r="E44" s="397"/>
      <c r="F44" s="398"/>
      <c r="G44" s="399">
        <f t="shared" si="17"/>
        <v>0</v>
      </c>
      <c r="H44" s="400"/>
      <c r="I44" s="401"/>
      <c r="J44" s="398"/>
      <c r="K44" s="401"/>
      <c r="L44" s="397"/>
      <c r="M44" s="213"/>
      <c r="N44" s="213" t="s">
        <v>1028</v>
      </c>
      <c r="O44" s="522"/>
      <c r="P44" s="523"/>
      <c r="Q44" s="213"/>
      <c r="R44" s="213"/>
      <c r="S44" s="213"/>
      <c r="T44" s="402"/>
      <c r="U44" s="402"/>
      <c r="V44" s="402"/>
      <c r="W44" s="402"/>
      <c r="X44" s="402"/>
      <c r="Y44" s="402"/>
    </row>
    <row r="45" spans="1:25" s="284" customFormat="1">
      <c r="A45" s="210" t="e">
        <f>VLOOKUP(B45,Priskatalog!A:J,10,FALSE)</f>
        <v>#N/A</v>
      </c>
      <c r="B45" s="211"/>
      <c r="C45" s="212"/>
      <c r="D45" s="213"/>
      <c r="E45" s="397"/>
      <c r="F45" s="398"/>
      <c r="G45" s="399">
        <f t="shared" si="17"/>
        <v>0</v>
      </c>
      <c r="H45" s="400"/>
      <c r="I45" s="401"/>
      <c r="J45" s="398"/>
      <c r="K45" s="401"/>
      <c r="L45" s="397"/>
      <c r="M45" s="213"/>
      <c r="N45" s="213" t="s">
        <v>1028</v>
      </c>
      <c r="O45" s="522"/>
      <c r="P45" s="523"/>
      <c r="Q45" s="213"/>
      <c r="R45" s="213"/>
      <c r="S45" s="213"/>
      <c r="T45" s="402"/>
      <c r="U45" s="402"/>
      <c r="V45" s="402"/>
      <c r="W45" s="402"/>
      <c r="X45" s="402"/>
      <c r="Y45" s="402"/>
    </row>
    <row r="46" spans="1:25" s="47" customFormat="1">
      <c r="A46" s="210" t="e">
        <f>VLOOKUP(B46,Priskatalog!A:J,10,FALSE)</f>
        <v>#N/A</v>
      </c>
      <c r="B46" s="211"/>
      <c r="C46" s="219"/>
      <c r="D46" s="213"/>
      <c r="E46" s="397"/>
      <c r="F46" s="398"/>
      <c r="G46" s="399">
        <f t="shared" si="17"/>
        <v>0</v>
      </c>
      <c r="H46" s="400"/>
      <c r="I46" s="401"/>
      <c r="J46" s="398"/>
      <c r="K46" s="401"/>
      <c r="L46" s="397"/>
      <c r="M46" s="213"/>
      <c r="N46" s="213" t="s">
        <v>1028</v>
      </c>
      <c r="O46" s="522"/>
      <c r="P46" s="523"/>
      <c r="Q46" s="213"/>
      <c r="R46" s="213"/>
      <c r="S46" s="213"/>
      <c r="T46" s="402"/>
      <c r="U46" s="402"/>
      <c r="V46" s="402"/>
      <c r="W46" s="402"/>
      <c r="X46" s="402"/>
      <c r="Y46" s="402"/>
    </row>
    <row r="47" spans="1:25" s="284" customFormat="1">
      <c r="A47" s="210" t="e">
        <f>VLOOKUP(B47,Priskatalog!A:J,10,FALSE)</f>
        <v>#N/A</v>
      </c>
      <c r="B47" s="211"/>
      <c r="C47" s="212"/>
      <c r="D47" s="213"/>
      <c r="E47" s="397"/>
      <c r="F47" s="398"/>
      <c r="G47" s="399">
        <f t="shared" si="17"/>
        <v>0</v>
      </c>
      <c r="H47" s="400"/>
      <c r="I47" s="401"/>
      <c r="J47" s="398"/>
      <c r="K47" s="401"/>
      <c r="L47" s="397"/>
      <c r="M47" s="213"/>
      <c r="N47" s="213" t="s">
        <v>1028</v>
      </c>
      <c r="O47" s="522"/>
      <c r="P47" s="523"/>
      <c r="Q47" s="213"/>
      <c r="R47" s="213"/>
      <c r="S47" s="213"/>
      <c r="T47" s="402"/>
      <c r="U47" s="402"/>
      <c r="V47" s="402"/>
      <c r="W47" s="402"/>
      <c r="X47" s="402"/>
      <c r="Y47" s="402"/>
    </row>
    <row r="48" spans="1:25" s="284" customFormat="1">
      <c r="A48" s="210" t="e">
        <f>VLOOKUP(B48,Priskatalog!A:J,10,FALSE)</f>
        <v>#N/A</v>
      </c>
      <c r="B48" s="211"/>
      <c r="C48" s="212"/>
      <c r="D48" s="213"/>
      <c r="E48" s="397"/>
      <c r="F48" s="398"/>
      <c r="G48" s="399">
        <f t="shared" si="17"/>
        <v>0</v>
      </c>
      <c r="H48" s="400"/>
      <c r="I48" s="401"/>
      <c r="J48" s="398"/>
      <c r="K48" s="401"/>
      <c r="L48" s="397"/>
      <c r="M48" s="213"/>
      <c r="N48" s="213" t="s">
        <v>1028</v>
      </c>
      <c r="O48" s="522"/>
      <c r="P48" s="523"/>
      <c r="Q48" s="213"/>
      <c r="R48" s="213"/>
      <c r="S48" s="213"/>
      <c r="T48" s="402"/>
      <c r="U48" s="402"/>
      <c r="V48" s="402"/>
      <c r="W48" s="402"/>
      <c r="X48" s="402"/>
      <c r="Y48" s="402"/>
    </row>
    <row r="49" spans="1:25" s="284" customFormat="1">
      <c r="A49" s="210" t="e">
        <f>VLOOKUP(B49,Priskatalog!A:J,10,FALSE)</f>
        <v>#N/A</v>
      </c>
      <c r="B49" s="211"/>
      <c r="C49" s="212"/>
      <c r="D49" s="213"/>
      <c r="E49" s="397"/>
      <c r="F49" s="398"/>
      <c r="G49" s="399">
        <f t="shared" si="17"/>
        <v>0</v>
      </c>
      <c r="H49" s="400"/>
      <c r="I49" s="401"/>
      <c r="J49" s="398"/>
      <c r="K49" s="401"/>
      <c r="L49" s="397"/>
      <c r="M49" s="213"/>
      <c r="N49" s="213" t="s">
        <v>1028</v>
      </c>
      <c r="O49" s="522"/>
      <c r="P49" s="523"/>
      <c r="Q49" s="213"/>
      <c r="R49" s="213"/>
      <c r="S49" s="213"/>
      <c r="T49" s="402"/>
      <c r="U49" s="402"/>
      <c r="V49" s="402"/>
      <c r="W49" s="402"/>
      <c r="X49" s="402"/>
      <c r="Y49" s="402"/>
    </row>
    <row r="50" spans="1:25" s="284" customFormat="1">
      <c r="A50" s="215"/>
      <c r="B50" s="220" t="s">
        <v>1030</v>
      </c>
      <c r="C50" s="217"/>
      <c r="D50" s="218"/>
      <c r="E50" s="403"/>
      <c r="F50" s="404"/>
      <c r="G50" s="405"/>
      <c r="H50" s="406"/>
      <c r="I50" s="407"/>
      <c r="J50" s="404"/>
      <c r="K50" s="407"/>
      <c r="L50" s="403"/>
      <c r="M50" s="218"/>
      <c r="N50" s="218"/>
      <c r="O50" s="520"/>
      <c r="P50" s="521"/>
      <c r="Q50" s="218"/>
      <c r="R50" s="218"/>
      <c r="S50" s="218"/>
      <c r="T50" s="408"/>
      <c r="U50" s="408"/>
      <c r="V50" s="408"/>
      <c r="W50" s="408"/>
      <c r="X50" s="408"/>
      <c r="Y50" s="408"/>
    </row>
    <row r="51" spans="1:25" s="284" customFormat="1">
      <c r="A51" s="210" t="e">
        <f>VLOOKUP(B51,Priskatalog!A:J,10,FALSE)</f>
        <v>#N/A</v>
      </c>
      <c r="B51" s="211"/>
      <c r="C51" s="212"/>
      <c r="D51" s="213"/>
      <c r="E51" s="397"/>
      <c r="F51" s="398"/>
      <c r="G51" s="399">
        <f>C51*E51</f>
        <v>0</v>
      </c>
      <c r="H51" s="400"/>
      <c r="I51" s="401"/>
      <c r="J51" s="398"/>
      <c r="K51" s="401"/>
      <c r="L51" s="397"/>
      <c r="M51" s="213"/>
      <c r="N51" s="213" t="s">
        <v>1028</v>
      </c>
      <c r="O51" s="522"/>
      <c r="P51" s="523"/>
      <c r="Q51" s="213"/>
      <c r="R51" s="213"/>
      <c r="S51" s="213"/>
      <c r="T51" s="402"/>
      <c r="U51" s="402"/>
      <c r="V51" s="402"/>
      <c r="W51" s="402"/>
      <c r="X51" s="402"/>
      <c r="Y51" s="402"/>
    </row>
    <row r="52" spans="1:25" s="284" customFormat="1">
      <c r="A52" s="210" t="e">
        <f>VLOOKUP(B52,Priskatalog!A:J,10,FALSE)</f>
        <v>#N/A</v>
      </c>
      <c r="B52" s="211"/>
      <c r="C52" s="212"/>
      <c r="D52" s="213"/>
      <c r="E52" s="397"/>
      <c r="F52" s="398"/>
      <c r="G52" s="399">
        <f>C52*E52</f>
        <v>0</v>
      </c>
      <c r="H52" s="400"/>
      <c r="I52" s="401"/>
      <c r="J52" s="398"/>
      <c r="K52" s="401"/>
      <c r="L52" s="397"/>
      <c r="M52" s="213"/>
      <c r="N52" s="213" t="s">
        <v>1028</v>
      </c>
      <c r="O52" s="522"/>
      <c r="P52" s="523"/>
      <c r="Q52" s="213"/>
      <c r="R52" s="213"/>
      <c r="S52" s="213"/>
      <c r="T52" s="402"/>
      <c r="U52" s="402"/>
      <c r="V52" s="402"/>
      <c r="W52" s="402"/>
      <c r="X52" s="402"/>
      <c r="Y52" s="402"/>
    </row>
    <row r="53" spans="1:25" s="47" customFormat="1">
      <c r="A53" s="210" t="e">
        <f>VLOOKUP(B53,Priskatalog!A:J,10,FALSE)</f>
        <v>#N/A</v>
      </c>
      <c r="B53" s="211"/>
      <c r="C53" s="214"/>
      <c r="D53" s="213"/>
      <c r="E53" s="397"/>
      <c r="F53" s="398"/>
      <c r="G53" s="399">
        <f>C53*E53</f>
        <v>0</v>
      </c>
      <c r="H53" s="400"/>
      <c r="I53" s="401"/>
      <c r="J53" s="398"/>
      <c r="K53" s="401"/>
      <c r="L53" s="397"/>
      <c r="M53" s="213"/>
      <c r="N53" s="213" t="s">
        <v>1028</v>
      </c>
      <c r="O53" s="522"/>
      <c r="P53" s="523"/>
      <c r="Q53" s="213"/>
      <c r="R53" s="213"/>
      <c r="S53" s="213"/>
      <c r="T53" s="402"/>
      <c r="U53" s="402"/>
      <c r="V53" s="402"/>
      <c r="W53" s="402"/>
      <c r="X53" s="402"/>
      <c r="Y53" s="402"/>
    </row>
    <row r="54" spans="1:25" s="284" customFormat="1">
      <c r="A54" s="215"/>
      <c r="B54" s="221" t="s">
        <v>1031</v>
      </c>
      <c r="C54" s="217"/>
      <c r="D54" s="218"/>
      <c r="E54" s="403"/>
      <c r="F54" s="404"/>
      <c r="G54" s="405"/>
      <c r="H54" s="406"/>
      <c r="I54" s="407"/>
      <c r="J54" s="404"/>
      <c r="K54" s="407"/>
      <c r="L54" s="403"/>
      <c r="M54" s="218"/>
      <c r="N54" s="218"/>
      <c r="O54" s="520"/>
      <c r="P54" s="521"/>
      <c r="Q54" s="218"/>
      <c r="R54" s="218"/>
      <c r="S54" s="218"/>
      <c r="T54" s="408"/>
      <c r="U54" s="408"/>
      <c r="V54" s="408"/>
      <c r="W54" s="408"/>
      <c r="X54" s="408"/>
      <c r="Y54" s="408"/>
    </row>
    <row r="55" spans="1:25" s="284" customFormat="1">
      <c r="A55" s="210" t="e">
        <f>VLOOKUP(B55,Priskatalog!A:J,10,FALSE)</f>
        <v>#N/A</v>
      </c>
      <c r="B55" s="211"/>
      <c r="C55" s="212"/>
      <c r="D55" s="213"/>
      <c r="E55" s="397"/>
      <c r="F55" s="398"/>
      <c r="G55" s="399">
        <f>C55*E55</f>
        <v>0</v>
      </c>
      <c r="H55" s="400"/>
      <c r="I55" s="401"/>
      <c r="J55" s="398"/>
      <c r="K55" s="401"/>
      <c r="L55" s="397"/>
      <c r="M55" s="213"/>
      <c r="N55" s="213" t="s">
        <v>1028</v>
      </c>
      <c r="O55" s="522"/>
      <c r="P55" s="523"/>
      <c r="Q55" s="213"/>
      <c r="R55" s="213"/>
      <c r="S55" s="213"/>
      <c r="T55" s="402"/>
      <c r="U55" s="402"/>
      <c r="V55" s="402"/>
      <c r="W55" s="402"/>
      <c r="X55" s="402"/>
      <c r="Y55" s="402"/>
    </row>
    <row r="56" spans="1:25" s="284" customFormat="1">
      <c r="A56" s="210" t="e">
        <f>VLOOKUP(B56,Priskatalog!A:J,10,FALSE)</f>
        <v>#N/A</v>
      </c>
      <c r="B56" s="211"/>
      <c r="C56" s="212"/>
      <c r="D56" s="213"/>
      <c r="E56" s="397"/>
      <c r="F56" s="398"/>
      <c r="G56" s="399">
        <f>C56*E56</f>
        <v>0</v>
      </c>
      <c r="H56" s="400"/>
      <c r="I56" s="401"/>
      <c r="J56" s="398"/>
      <c r="K56" s="401"/>
      <c r="L56" s="397"/>
      <c r="M56" s="213"/>
      <c r="N56" s="213" t="s">
        <v>1028</v>
      </c>
      <c r="O56" s="522"/>
      <c r="P56" s="523"/>
      <c r="Q56" s="213"/>
      <c r="R56" s="213"/>
      <c r="S56" s="213"/>
      <c r="T56" s="402"/>
      <c r="U56" s="402"/>
      <c r="V56" s="402"/>
      <c r="W56" s="402"/>
      <c r="X56" s="402"/>
      <c r="Y56" s="402"/>
    </row>
    <row r="57" spans="1:25" s="284" customFormat="1">
      <c r="A57" s="210" t="e">
        <f>VLOOKUP(B57,Priskatalog!A:J,10,FALSE)</f>
        <v>#N/A</v>
      </c>
      <c r="B57" s="211"/>
      <c r="C57" s="212"/>
      <c r="D57" s="213"/>
      <c r="E57" s="397"/>
      <c r="F57" s="398"/>
      <c r="G57" s="399">
        <f>C57*E57</f>
        <v>0</v>
      </c>
      <c r="H57" s="400"/>
      <c r="I57" s="401"/>
      <c r="J57" s="398"/>
      <c r="K57" s="401"/>
      <c r="L57" s="397"/>
      <c r="M57" s="213"/>
      <c r="N57" s="213" t="s">
        <v>1028</v>
      </c>
      <c r="O57" s="522"/>
      <c r="P57" s="523"/>
      <c r="Q57" s="213"/>
      <c r="R57" s="213"/>
      <c r="S57" s="213"/>
      <c r="T57" s="402"/>
      <c r="U57" s="402"/>
      <c r="V57" s="402"/>
      <c r="W57" s="402"/>
      <c r="X57" s="402"/>
      <c r="Y57" s="402"/>
    </row>
    <row r="58" spans="1:25" s="284" customFormat="1">
      <c r="A58" s="215"/>
      <c r="B58" s="216" t="s">
        <v>1032</v>
      </c>
      <c r="C58" s="217"/>
      <c r="D58" s="218"/>
      <c r="E58" s="403"/>
      <c r="F58" s="404"/>
      <c r="G58" s="405"/>
      <c r="H58" s="406"/>
      <c r="I58" s="407"/>
      <c r="J58" s="404"/>
      <c r="K58" s="407"/>
      <c r="L58" s="403"/>
      <c r="M58" s="218"/>
      <c r="N58" s="218"/>
      <c r="O58" s="520"/>
      <c r="P58" s="521"/>
      <c r="Q58" s="218"/>
      <c r="R58" s="218"/>
      <c r="S58" s="218"/>
      <c r="T58" s="408"/>
      <c r="U58" s="408"/>
      <c r="V58" s="408"/>
      <c r="W58" s="408"/>
      <c r="X58" s="408"/>
      <c r="Y58" s="408"/>
    </row>
    <row r="59" spans="1:25" s="284" customFormat="1">
      <c r="A59" s="210" t="e">
        <f>VLOOKUP(B59,Priskatalog!A:J,10,FALSE)</f>
        <v>#N/A</v>
      </c>
      <c r="B59" s="211"/>
      <c r="C59" s="212"/>
      <c r="D59" s="213"/>
      <c r="E59" s="397"/>
      <c r="F59" s="398"/>
      <c r="G59" s="399">
        <f>C59*E59</f>
        <v>0</v>
      </c>
      <c r="H59" s="400"/>
      <c r="I59" s="401"/>
      <c r="J59" s="398"/>
      <c r="K59" s="401"/>
      <c r="L59" s="397"/>
      <c r="M59" s="213"/>
      <c r="N59" s="213" t="s">
        <v>1028</v>
      </c>
      <c r="O59" s="522"/>
      <c r="P59" s="523"/>
      <c r="Q59" s="213"/>
      <c r="R59" s="213"/>
      <c r="S59" s="213"/>
      <c r="T59" s="402"/>
      <c r="U59" s="402"/>
      <c r="V59" s="402"/>
      <c r="W59" s="402"/>
      <c r="X59" s="402"/>
      <c r="Y59" s="402"/>
    </row>
    <row r="60" spans="1:25" s="284" customFormat="1">
      <c r="A60" s="210" t="e">
        <f>VLOOKUP(B60,Priskatalog!A:J,10,FALSE)</f>
        <v>#N/A</v>
      </c>
      <c r="B60" s="211"/>
      <c r="C60" s="212"/>
      <c r="D60" s="213"/>
      <c r="E60" s="397"/>
      <c r="F60" s="398"/>
      <c r="G60" s="399">
        <f>C60*E60</f>
        <v>0</v>
      </c>
      <c r="H60" s="400"/>
      <c r="I60" s="401"/>
      <c r="J60" s="398"/>
      <c r="K60" s="401"/>
      <c r="L60" s="397"/>
      <c r="M60" s="213"/>
      <c r="N60" s="213" t="s">
        <v>1028</v>
      </c>
      <c r="O60" s="522"/>
      <c r="P60" s="523"/>
      <c r="Q60" s="213"/>
      <c r="R60" s="213"/>
      <c r="S60" s="213"/>
      <c r="T60" s="402"/>
      <c r="U60" s="402"/>
      <c r="V60" s="402"/>
      <c r="W60" s="402"/>
      <c r="X60" s="402"/>
      <c r="Y60" s="402"/>
    </row>
    <row r="61" spans="1:25" s="284" customFormat="1">
      <c r="A61" s="210" t="e">
        <f>VLOOKUP(B61,Priskatalog!A:J,10,FALSE)</f>
        <v>#N/A</v>
      </c>
      <c r="B61" s="211"/>
      <c r="C61" s="212"/>
      <c r="D61" s="213"/>
      <c r="E61" s="397"/>
      <c r="F61" s="398"/>
      <c r="G61" s="399">
        <f>C61*E61</f>
        <v>0</v>
      </c>
      <c r="H61" s="400"/>
      <c r="I61" s="401"/>
      <c r="J61" s="398"/>
      <c r="K61" s="401"/>
      <c r="L61" s="397"/>
      <c r="M61" s="213"/>
      <c r="N61" s="213" t="s">
        <v>1028</v>
      </c>
      <c r="O61" s="522"/>
      <c r="P61" s="523"/>
      <c r="Q61" s="213"/>
      <c r="R61" s="213"/>
      <c r="S61" s="213"/>
      <c r="T61" s="402"/>
      <c r="U61" s="402"/>
      <c r="V61" s="402"/>
      <c r="W61" s="402"/>
      <c r="X61" s="402"/>
      <c r="Y61" s="40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CA26E6B5-C3B8-402B-94C3-C521F7AD3E73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3C1114-B75B-4609-A70F-F31162F851BF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C332-3E95-4051-9650-D580174995B7}">
  <dimension ref="A1:Y61"/>
  <sheetViews>
    <sheetView workbookViewId="0">
      <selection activeCell="C3" sqref="C3:X29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22" width="9.140625" style="18"/>
    <col min="23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 ht="30" customHeigh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O45:P45"/>
    <mergeCell ref="E54:F54"/>
    <mergeCell ref="G54:H54"/>
    <mergeCell ref="I54:J54"/>
    <mergeCell ref="K54:L54"/>
    <mergeCell ref="O54:P54"/>
    <mergeCell ref="T54:Y54"/>
    <mergeCell ref="E55:F55"/>
    <mergeCell ref="E32:F32"/>
    <mergeCell ref="G32:H32"/>
    <mergeCell ref="I32:J32"/>
    <mergeCell ref="K32:L32"/>
    <mergeCell ref="M32:N32"/>
    <mergeCell ref="O32:P32"/>
    <mergeCell ref="T32:Y32"/>
    <mergeCell ref="E33:F33"/>
    <mergeCell ref="G38:H38"/>
    <mergeCell ref="T38:Y38"/>
    <mergeCell ref="G33:H33"/>
    <mergeCell ref="I33:J33"/>
    <mergeCell ref="K33:L33"/>
    <mergeCell ref="O33:P33"/>
    <mergeCell ref="T33:Y33"/>
    <mergeCell ref="E49:F49"/>
    <mergeCell ref="G49:H49"/>
    <mergeCell ref="I49:J49"/>
    <mergeCell ref="K49:L49"/>
    <mergeCell ref="O49:P49"/>
    <mergeCell ref="T49:Y49"/>
    <mergeCell ref="E39:F39"/>
    <mergeCell ref="G39:H39"/>
    <mergeCell ref="I39:J39"/>
    <mergeCell ref="K39:L39"/>
    <mergeCell ref="O39:P39"/>
    <mergeCell ref="T39:Y39"/>
    <mergeCell ref="E40:F40"/>
    <mergeCell ref="G40:H40"/>
    <mergeCell ref="E44:F44"/>
    <mergeCell ref="G44:H44"/>
    <mergeCell ref="I44:J44"/>
    <mergeCell ref="K44:L44"/>
    <mergeCell ref="O44:P44"/>
    <mergeCell ref="I40:J40"/>
    <mergeCell ref="K40:L40"/>
    <mergeCell ref="O40:P40"/>
    <mergeCell ref="T40:Y40"/>
    <mergeCell ref="E41:F41"/>
    <mergeCell ref="G41:H41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I41:J41"/>
    <mergeCell ref="K41:L41"/>
    <mergeCell ref="O41:P41"/>
    <mergeCell ref="T41:Y41"/>
    <mergeCell ref="T45:Y45"/>
    <mergeCell ref="E46:F46"/>
    <mergeCell ref="G46:H46"/>
    <mergeCell ref="I46:J46"/>
    <mergeCell ref="K46:L46"/>
    <mergeCell ref="O46:P46"/>
    <mergeCell ref="T46:Y46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4:Y44"/>
    <mergeCell ref="E45:F45"/>
    <mergeCell ref="G45:H45"/>
    <mergeCell ref="I45:J45"/>
    <mergeCell ref="K45:L45"/>
    <mergeCell ref="T50:Y50"/>
    <mergeCell ref="E51:F51"/>
    <mergeCell ref="G51:H51"/>
    <mergeCell ref="I51:J51"/>
    <mergeCell ref="K51:L51"/>
    <mergeCell ref="O51:P51"/>
    <mergeCell ref="T51:Y51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E50:F50"/>
    <mergeCell ref="G50:H50"/>
    <mergeCell ref="I50:J50"/>
    <mergeCell ref="K50:L50"/>
    <mergeCell ref="O50:P50"/>
    <mergeCell ref="G55:H55"/>
    <mergeCell ref="I55:J55"/>
    <mergeCell ref="K55:L55"/>
    <mergeCell ref="O55:P55"/>
    <mergeCell ref="T55:Y55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5EC70107-B28E-48F1-AC64-301AB8CF23A9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E817F0-08B2-4E0A-B332-3738E94F3F00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64C6-A1A9-40FE-B429-D933E07085B0}">
  <dimension ref="A1:Y61"/>
  <sheetViews>
    <sheetView workbookViewId="0">
      <selection activeCell="C3" sqref="C3:X29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F0057439-8929-47F0-94C3-B5C6E28168A8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8A7342-B1A5-4965-A30F-BBE6248CA24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3664-E6F6-49EF-8DA6-3855350E8150}">
  <dimension ref="A1:Y61"/>
  <sheetViews>
    <sheetView workbookViewId="0">
      <selection activeCell="C3" sqref="C3:X29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D7253FFF-7736-434E-8C65-A4345A4815C3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BA1537-0D53-47A7-9AE7-3158835EB409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97F9-A7EE-4295-80DF-BC846DD28BC2}">
  <dimension ref="A1:Y61"/>
  <sheetViews>
    <sheetView workbookViewId="0">
      <selection activeCell="C3" sqref="C3:X29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E4808DA8-DD7D-4903-AF87-5DC97AA1DAF8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F29B68-90AF-4CAA-86F9-02D5EC01C4A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DEDF-6CAD-4DA9-A38C-8F41F2C1ED9E}">
  <dimension ref="A1:Y61"/>
  <sheetViews>
    <sheetView workbookViewId="0">
      <selection activeCell="C3" sqref="C3:X29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9A1CAA85-3287-4A48-962F-172BA6FD2B3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7B07A9-A04D-4086-B369-A3A3E498D5E7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FBD3-82A6-42C3-814A-F45A57316952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66E6E672-8C03-4B04-B473-92DE4DFEF32F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2B1C03-208C-4C92-803A-72359EFCBBD8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8BDB-BDEB-4368-B537-C9507C73DDB6}">
  <dimension ref="A1:Y61"/>
  <sheetViews>
    <sheetView workbookViewId="0">
      <selection activeCell="C3" sqref="C3:X29"/>
    </sheetView>
  </sheetViews>
  <sheetFormatPr defaultColWidth="8.85546875" defaultRowHeight="15"/>
  <cols>
    <col min="1" max="1" width="14.42578125" style="285" customWidth="1"/>
    <col min="2" max="2" width="43.85546875" style="209" customWidth="1"/>
    <col min="3" max="3" width="13.28515625" style="209" customWidth="1"/>
    <col min="4" max="4" width="10.140625" style="209" customWidth="1"/>
    <col min="5" max="5" width="11.28515625" style="209" customWidth="1"/>
    <col min="6" max="6" width="13.7109375" style="209" bestFit="1" customWidth="1"/>
    <col min="7" max="7" width="12.42578125" style="209" bestFit="1" customWidth="1"/>
    <col min="8" max="8" width="8.85546875" style="209" bestFit="1" customWidth="1"/>
    <col min="9" max="9" width="13.7109375" style="209" bestFit="1" customWidth="1"/>
    <col min="10" max="10" width="8.85546875" style="209" bestFit="1" customWidth="1"/>
    <col min="11" max="11" width="10.85546875" style="209" bestFit="1" customWidth="1"/>
    <col min="12" max="12" width="13.7109375" style="209" bestFit="1" customWidth="1"/>
    <col min="13" max="13" width="8.85546875" style="209" bestFit="1" customWidth="1"/>
    <col min="14" max="14" width="10.7109375" style="209" customWidth="1"/>
    <col min="15" max="15" width="10.85546875" style="209" bestFit="1" customWidth="1"/>
    <col min="16" max="18" width="8.85546875" style="209" bestFit="1" customWidth="1"/>
    <col min="19" max="19" width="10.85546875" style="209" bestFit="1" customWidth="1"/>
    <col min="20" max="20" width="8.85546875" style="209" bestFit="1" customWidth="1"/>
    <col min="21" max="21" width="8.7109375" style="209" customWidth="1"/>
    <col min="22" max="22" width="9.140625" style="209" bestFit="1" customWidth="1"/>
    <col min="23" max="23" width="10.85546875" style="209" bestFit="1" customWidth="1"/>
    <col min="24" max="24" width="9.140625" style="209" bestFit="1" customWidth="1"/>
    <col min="25" max="25" width="12.42578125" style="209" bestFit="1" customWidth="1"/>
    <col min="26" max="16384" width="8.85546875" style="209"/>
  </cols>
  <sheetData>
    <row r="1" spans="1:25" ht="15.75" thickBot="1">
      <c r="B1" s="126" t="s">
        <v>1014</v>
      </c>
      <c r="C1" s="286">
        <v>2024</v>
      </c>
      <c r="D1" s="286">
        <v>2025</v>
      </c>
      <c r="E1" s="286">
        <v>2026</v>
      </c>
      <c r="F1" s="286">
        <v>2027</v>
      </c>
      <c r="G1" s="286">
        <v>2028</v>
      </c>
      <c r="H1" s="286">
        <v>2029</v>
      </c>
      <c r="I1" s="286">
        <v>2030</v>
      </c>
      <c r="J1" s="286">
        <v>2031</v>
      </c>
      <c r="K1" s="286">
        <v>2032</v>
      </c>
      <c r="L1" s="286">
        <v>2033</v>
      </c>
      <c r="M1" s="286">
        <v>2034</v>
      </c>
      <c r="N1" s="286">
        <v>2035</v>
      </c>
      <c r="O1" s="286">
        <v>2036</v>
      </c>
      <c r="P1" s="286">
        <v>2037</v>
      </c>
      <c r="Q1" s="286">
        <v>2038</v>
      </c>
      <c r="R1" s="286">
        <v>2039</v>
      </c>
      <c r="S1" s="286">
        <v>2040</v>
      </c>
      <c r="T1" s="286">
        <v>2041</v>
      </c>
      <c r="U1" s="286">
        <v>2042</v>
      </c>
      <c r="V1" s="286">
        <v>2043</v>
      </c>
      <c r="W1" s="286">
        <v>2044</v>
      </c>
      <c r="X1" s="286">
        <v>2045</v>
      </c>
      <c r="Y1" s="287" t="s">
        <v>6</v>
      </c>
    </row>
    <row r="2" spans="1:25">
      <c r="A2" s="288" t="s">
        <v>1015</v>
      </c>
      <c r="B2" s="289" t="s">
        <v>1016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1"/>
    </row>
    <row r="3" spans="1:25">
      <c r="A3" s="237" t="e">
        <f t="shared" ref="A3:B9" si="0">A35</f>
        <v>#N/A</v>
      </c>
      <c r="B3" s="230">
        <f t="shared" si="0"/>
        <v>0</v>
      </c>
      <c r="C3" s="143">
        <f>IF(C$1&gt;=$I35,IF($M35=0,0,(IF(MOD(($I35-C$1),$M35)=0,$G35,0))),0)</f>
        <v>0</v>
      </c>
      <c r="D3" s="143">
        <f t="shared" ref="D3:X3" si="1">IF(D$1&gt;=$I35,IF($M35=0,0,(IF(MOD(($I35-D$1),$M35)=0,$G35,0))),0)</f>
        <v>0</v>
      </c>
      <c r="E3" s="143">
        <f t="shared" si="1"/>
        <v>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0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0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0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0</v>
      </c>
      <c r="Y3" s="239">
        <f t="shared" ref="Y3:Y9" si="2">SUM(C3:X3)</f>
        <v>0</v>
      </c>
    </row>
    <row r="4" spans="1:25">
      <c r="A4" s="237" t="e">
        <f t="shared" si="0"/>
        <v>#N/A</v>
      </c>
      <c r="B4" s="230">
        <f t="shared" si="0"/>
        <v>0</v>
      </c>
      <c r="C4" s="143">
        <f t="shared" ref="C4:X9" si="3">IF(C$1&gt;=$I36,IF($M36=0,0,(IF(MOD(($I36-C$1),$M36)=0,$G36,0))),0)</f>
        <v>0</v>
      </c>
      <c r="D4" s="143">
        <f t="shared" si="3"/>
        <v>0</v>
      </c>
      <c r="E4" s="143">
        <f t="shared" si="3"/>
        <v>0</v>
      </c>
      <c r="F4" s="143">
        <f t="shared" si="3"/>
        <v>0</v>
      </c>
      <c r="G4" s="143">
        <f t="shared" si="3"/>
        <v>0</v>
      </c>
      <c r="H4" s="143">
        <f t="shared" si="3"/>
        <v>0</v>
      </c>
      <c r="I4" s="143">
        <f t="shared" si="3"/>
        <v>0</v>
      </c>
      <c r="J4" s="143">
        <f t="shared" si="3"/>
        <v>0</v>
      </c>
      <c r="K4" s="143">
        <f t="shared" si="3"/>
        <v>0</v>
      </c>
      <c r="L4" s="143">
        <f t="shared" si="3"/>
        <v>0</v>
      </c>
      <c r="M4" s="143">
        <f t="shared" si="3"/>
        <v>0</v>
      </c>
      <c r="N4" s="143">
        <f t="shared" si="3"/>
        <v>0</v>
      </c>
      <c r="O4" s="143">
        <f t="shared" si="3"/>
        <v>0</v>
      </c>
      <c r="P4" s="143">
        <f t="shared" si="3"/>
        <v>0</v>
      </c>
      <c r="Q4" s="143">
        <f t="shared" si="3"/>
        <v>0</v>
      </c>
      <c r="R4" s="143">
        <f t="shared" si="3"/>
        <v>0</v>
      </c>
      <c r="S4" s="143">
        <f t="shared" si="3"/>
        <v>0</v>
      </c>
      <c r="T4" s="143">
        <f t="shared" si="3"/>
        <v>0</v>
      </c>
      <c r="U4" s="143">
        <f t="shared" si="3"/>
        <v>0</v>
      </c>
      <c r="V4" s="143">
        <f t="shared" si="3"/>
        <v>0</v>
      </c>
      <c r="W4" s="143">
        <f t="shared" si="3"/>
        <v>0</v>
      </c>
      <c r="X4" s="143">
        <f t="shared" si="3"/>
        <v>0</v>
      </c>
      <c r="Y4" s="239">
        <f t="shared" si="2"/>
        <v>0</v>
      </c>
    </row>
    <row r="5" spans="1:25">
      <c r="A5" s="237" t="e">
        <f t="shared" si="0"/>
        <v>#N/A</v>
      </c>
      <c r="B5" s="230">
        <f t="shared" si="0"/>
        <v>0</v>
      </c>
      <c r="C5" s="143">
        <f t="shared" si="3"/>
        <v>0</v>
      </c>
      <c r="D5" s="143">
        <f t="shared" si="3"/>
        <v>0</v>
      </c>
      <c r="E5" s="143">
        <f t="shared" si="3"/>
        <v>0</v>
      </c>
      <c r="F5" s="143">
        <f t="shared" si="3"/>
        <v>0</v>
      </c>
      <c r="G5" s="143">
        <f t="shared" si="3"/>
        <v>0</v>
      </c>
      <c r="H5" s="143">
        <f t="shared" si="3"/>
        <v>0</v>
      </c>
      <c r="I5" s="143">
        <f t="shared" si="3"/>
        <v>0</v>
      </c>
      <c r="J5" s="143">
        <f t="shared" si="3"/>
        <v>0</v>
      </c>
      <c r="K5" s="143">
        <f t="shared" si="3"/>
        <v>0</v>
      </c>
      <c r="L5" s="143">
        <f t="shared" si="3"/>
        <v>0</v>
      </c>
      <c r="M5" s="143">
        <f t="shared" si="3"/>
        <v>0</v>
      </c>
      <c r="N5" s="143">
        <f t="shared" si="3"/>
        <v>0</v>
      </c>
      <c r="O5" s="143">
        <f t="shared" si="3"/>
        <v>0</v>
      </c>
      <c r="P5" s="143">
        <f t="shared" si="3"/>
        <v>0</v>
      </c>
      <c r="Q5" s="143">
        <f t="shared" si="3"/>
        <v>0</v>
      </c>
      <c r="R5" s="143">
        <f t="shared" si="3"/>
        <v>0</v>
      </c>
      <c r="S5" s="143">
        <f t="shared" si="3"/>
        <v>0</v>
      </c>
      <c r="T5" s="143">
        <f t="shared" si="3"/>
        <v>0</v>
      </c>
      <c r="U5" s="143">
        <f t="shared" si="3"/>
        <v>0</v>
      </c>
      <c r="V5" s="143">
        <f t="shared" si="3"/>
        <v>0</v>
      </c>
      <c r="W5" s="143">
        <f t="shared" si="3"/>
        <v>0</v>
      </c>
      <c r="X5" s="143">
        <f t="shared" si="3"/>
        <v>0</v>
      </c>
      <c r="Y5" s="239">
        <f t="shared" si="2"/>
        <v>0</v>
      </c>
    </row>
    <row r="6" spans="1:25">
      <c r="A6" s="237" t="e">
        <f t="shared" si="0"/>
        <v>#N/A</v>
      </c>
      <c r="B6" s="230">
        <f t="shared" si="0"/>
        <v>0</v>
      </c>
      <c r="C6" s="143">
        <f t="shared" si="3"/>
        <v>0</v>
      </c>
      <c r="D6" s="143">
        <f t="shared" si="3"/>
        <v>0</v>
      </c>
      <c r="E6" s="143">
        <f t="shared" si="3"/>
        <v>0</v>
      </c>
      <c r="F6" s="143">
        <f t="shared" si="3"/>
        <v>0</v>
      </c>
      <c r="G6" s="143">
        <f t="shared" si="3"/>
        <v>0</v>
      </c>
      <c r="H6" s="143">
        <f t="shared" si="3"/>
        <v>0</v>
      </c>
      <c r="I6" s="143">
        <f t="shared" si="3"/>
        <v>0</v>
      </c>
      <c r="J6" s="143">
        <f t="shared" si="3"/>
        <v>0</v>
      </c>
      <c r="K6" s="143">
        <f t="shared" si="3"/>
        <v>0</v>
      </c>
      <c r="L6" s="143">
        <f t="shared" si="3"/>
        <v>0</v>
      </c>
      <c r="M6" s="143">
        <f t="shared" si="3"/>
        <v>0</v>
      </c>
      <c r="N6" s="143">
        <f t="shared" si="3"/>
        <v>0</v>
      </c>
      <c r="O6" s="143">
        <f t="shared" si="3"/>
        <v>0</v>
      </c>
      <c r="P6" s="143">
        <f t="shared" si="3"/>
        <v>0</v>
      </c>
      <c r="Q6" s="143">
        <f t="shared" si="3"/>
        <v>0</v>
      </c>
      <c r="R6" s="143">
        <f t="shared" si="3"/>
        <v>0</v>
      </c>
      <c r="S6" s="143">
        <f t="shared" si="3"/>
        <v>0</v>
      </c>
      <c r="T6" s="143">
        <f t="shared" si="3"/>
        <v>0</v>
      </c>
      <c r="U6" s="143">
        <f t="shared" si="3"/>
        <v>0</v>
      </c>
      <c r="V6" s="143">
        <f t="shared" si="3"/>
        <v>0</v>
      </c>
      <c r="W6" s="143">
        <f t="shared" si="3"/>
        <v>0</v>
      </c>
      <c r="X6" s="143">
        <f t="shared" si="3"/>
        <v>0</v>
      </c>
      <c r="Y6" s="239">
        <f t="shared" si="2"/>
        <v>0</v>
      </c>
    </row>
    <row r="7" spans="1:25">
      <c r="A7" s="237" t="e">
        <f t="shared" si="0"/>
        <v>#N/A</v>
      </c>
      <c r="B7" s="230">
        <f t="shared" si="0"/>
        <v>0</v>
      </c>
      <c r="C7" s="143">
        <f t="shared" si="3"/>
        <v>0</v>
      </c>
      <c r="D7" s="143">
        <f t="shared" si="3"/>
        <v>0</v>
      </c>
      <c r="E7" s="143">
        <f t="shared" si="3"/>
        <v>0</v>
      </c>
      <c r="F7" s="143">
        <f t="shared" si="3"/>
        <v>0</v>
      </c>
      <c r="G7" s="143">
        <f t="shared" si="3"/>
        <v>0</v>
      </c>
      <c r="H7" s="143">
        <f t="shared" si="3"/>
        <v>0</v>
      </c>
      <c r="I7" s="143">
        <f t="shared" si="3"/>
        <v>0</v>
      </c>
      <c r="J7" s="143">
        <f t="shared" si="3"/>
        <v>0</v>
      </c>
      <c r="K7" s="143">
        <f t="shared" si="3"/>
        <v>0</v>
      </c>
      <c r="L7" s="143">
        <f t="shared" si="3"/>
        <v>0</v>
      </c>
      <c r="M7" s="143">
        <f t="shared" si="3"/>
        <v>0</v>
      </c>
      <c r="N7" s="143">
        <f t="shared" si="3"/>
        <v>0</v>
      </c>
      <c r="O7" s="143">
        <f t="shared" si="3"/>
        <v>0</v>
      </c>
      <c r="P7" s="143">
        <f t="shared" si="3"/>
        <v>0</v>
      </c>
      <c r="Q7" s="143">
        <f t="shared" si="3"/>
        <v>0</v>
      </c>
      <c r="R7" s="143">
        <f t="shared" si="3"/>
        <v>0</v>
      </c>
      <c r="S7" s="143">
        <f t="shared" si="3"/>
        <v>0</v>
      </c>
      <c r="T7" s="143">
        <f t="shared" si="3"/>
        <v>0</v>
      </c>
      <c r="U7" s="143">
        <f t="shared" si="3"/>
        <v>0</v>
      </c>
      <c r="V7" s="143">
        <f t="shared" si="3"/>
        <v>0</v>
      </c>
      <c r="W7" s="143">
        <f t="shared" si="3"/>
        <v>0</v>
      </c>
      <c r="X7" s="143">
        <f t="shared" si="3"/>
        <v>0</v>
      </c>
      <c r="Y7" s="239">
        <f t="shared" si="2"/>
        <v>0</v>
      </c>
    </row>
    <row r="8" spans="1:25">
      <c r="A8" s="237" t="e">
        <f t="shared" si="0"/>
        <v>#N/A</v>
      </c>
      <c r="B8" s="230">
        <f t="shared" si="0"/>
        <v>0</v>
      </c>
      <c r="C8" s="143">
        <f t="shared" si="3"/>
        <v>0</v>
      </c>
      <c r="D8" s="143">
        <f t="shared" si="3"/>
        <v>0</v>
      </c>
      <c r="E8" s="143">
        <f t="shared" si="3"/>
        <v>0</v>
      </c>
      <c r="F8" s="143">
        <f t="shared" si="3"/>
        <v>0</v>
      </c>
      <c r="G8" s="143">
        <f t="shared" si="3"/>
        <v>0</v>
      </c>
      <c r="H8" s="143">
        <f t="shared" si="3"/>
        <v>0</v>
      </c>
      <c r="I8" s="143">
        <f t="shared" si="3"/>
        <v>0</v>
      </c>
      <c r="J8" s="143">
        <f t="shared" si="3"/>
        <v>0</v>
      </c>
      <c r="K8" s="143">
        <f t="shared" si="3"/>
        <v>0</v>
      </c>
      <c r="L8" s="143">
        <f t="shared" si="3"/>
        <v>0</v>
      </c>
      <c r="M8" s="143">
        <f t="shared" si="3"/>
        <v>0</v>
      </c>
      <c r="N8" s="143">
        <f t="shared" si="3"/>
        <v>0</v>
      </c>
      <c r="O8" s="143">
        <f t="shared" si="3"/>
        <v>0</v>
      </c>
      <c r="P8" s="143">
        <f t="shared" si="3"/>
        <v>0</v>
      </c>
      <c r="Q8" s="143">
        <f t="shared" si="3"/>
        <v>0</v>
      </c>
      <c r="R8" s="143">
        <f t="shared" si="3"/>
        <v>0</v>
      </c>
      <c r="S8" s="143">
        <f t="shared" si="3"/>
        <v>0</v>
      </c>
      <c r="T8" s="143">
        <f t="shared" si="3"/>
        <v>0</v>
      </c>
      <c r="U8" s="143">
        <f t="shared" si="3"/>
        <v>0</v>
      </c>
      <c r="V8" s="143">
        <f t="shared" si="3"/>
        <v>0</v>
      </c>
      <c r="W8" s="143">
        <f t="shared" si="3"/>
        <v>0</v>
      </c>
      <c r="X8" s="143">
        <f t="shared" si="3"/>
        <v>0</v>
      </c>
      <c r="Y8" s="239">
        <f t="shared" si="2"/>
        <v>0</v>
      </c>
    </row>
    <row r="9" spans="1:25">
      <c r="A9" s="237" t="e">
        <f t="shared" si="0"/>
        <v>#N/A</v>
      </c>
      <c r="B9" s="230">
        <f t="shared" si="0"/>
        <v>0</v>
      </c>
      <c r="C9" s="143">
        <f t="shared" si="3"/>
        <v>0</v>
      </c>
      <c r="D9" s="143">
        <f t="shared" si="3"/>
        <v>0</v>
      </c>
      <c r="E9" s="143">
        <f t="shared" si="3"/>
        <v>0</v>
      </c>
      <c r="F9" s="143">
        <f t="shared" si="3"/>
        <v>0</v>
      </c>
      <c r="G9" s="143">
        <f t="shared" si="3"/>
        <v>0</v>
      </c>
      <c r="H9" s="143">
        <f t="shared" si="3"/>
        <v>0</v>
      </c>
      <c r="I9" s="143">
        <f t="shared" si="3"/>
        <v>0</v>
      </c>
      <c r="J9" s="143">
        <f t="shared" si="3"/>
        <v>0</v>
      </c>
      <c r="K9" s="143">
        <f t="shared" si="3"/>
        <v>0</v>
      </c>
      <c r="L9" s="143">
        <f t="shared" si="3"/>
        <v>0</v>
      </c>
      <c r="M9" s="143">
        <f t="shared" si="3"/>
        <v>0</v>
      </c>
      <c r="N9" s="143">
        <f t="shared" si="3"/>
        <v>0</v>
      </c>
      <c r="O9" s="143">
        <f t="shared" si="3"/>
        <v>0</v>
      </c>
      <c r="P9" s="143">
        <f t="shared" si="3"/>
        <v>0</v>
      </c>
      <c r="Q9" s="143">
        <f t="shared" si="3"/>
        <v>0</v>
      </c>
      <c r="R9" s="143">
        <f t="shared" si="3"/>
        <v>0</v>
      </c>
      <c r="S9" s="143">
        <f t="shared" si="3"/>
        <v>0</v>
      </c>
      <c r="T9" s="143">
        <f t="shared" si="3"/>
        <v>0</v>
      </c>
      <c r="U9" s="143">
        <f t="shared" si="3"/>
        <v>0</v>
      </c>
      <c r="V9" s="143">
        <f t="shared" si="3"/>
        <v>0</v>
      </c>
      <c r="W9" s="143">
        <f t="shared" si="3"/>
        <v>0</v>
      </c>
      <c r="X9" s="143">
        <f t="shared" si="3"/>
        <v>0</v>
      </c>
      <c r="Y9" s="239">
        <f t="shared" si="2"/>
        <v>0</v>
      </c>
    </row>
    <row r="10" spans="1:25">
      <c r="A10" s="229"/>
      <c r="B10" s="240" t="str">
        <f t="shared" ref="B10:B29" si="4">B42</f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202"/>
    </row>
    <row r="11" spans="1:25">
      <c r="A11" s="237" t="e">
        <f t="shared" ref="A11:A17" si="5">A43</f>
        <v>#N/A</v>
      </c>
      <c r="B11" s="230">
        <f t="shared" si="4"/>
        <v>0</v>
      </c>
      <c r="C11" s="143">
        <f>IF(C$1&gt;=$I43,IF($M43=0,0,(IF(MOD(($I43-C$1),$M43)=0,$G43,0))),0)</f>
        <v>0</v>
      </c>
      <c r="D11" s="143">
        <f t="shared" ref="D11:X17" si="6">IF(D$1&gt;=$I43,IF($M43=0,0,(IF(MOD(($I43-D$1),$M43)=0,$G43,0))),0)</f>
        <v>0</v>
      </c>
      <c r="E11" s="143">
        <f t="shared" si="6"/>
        <v>0</v>
      </c>
      <c r="F11" s="143">
        <f t="shared" si="6"/>
        <v>0</v>
      </c>
      <c r="G11" s="143">
        <f t="shared" si="6"/>
        <v>0</v>
      </c>
      <c r="H11" s="143">
        <f t="shared" si="6"/>
        <v>0</v>
      </c>
      <c r="I11" s="143">
        <f t="shared" si="6"/>
        <v>0</v>
      </c>
      <c r="J11" s="143">
        <f t="shared" si="6"/>
        <v>0</v>
      </c>
      <c r="K11" s="143">
        <f t="shared" si="6"/>
        <v>0</v>
      </c>
      <c r="L11" s="143">
        <f t="shared" si="6"/>
        <v>0</v>
      </c>
      <c r="M11" s="143">
        <f t="shared" si="6"/>
        <v>0</v>
      </c>
      <c r="N11" s="143">
        <f t="shared" si="6"/>
        <v>0</v>
      </c>
      <c r="O11" s="143">
        <f t="shared" si="6"/>
        <v>0</v>
      </c>
      <c r="P11" s="143">
        <f t="shared" si="6"/>
        <v>0</v>
      </c>
      <c r="Q11" s="143">
        <f t="shared" si="6"/>
        <v>0</v>
      </c>
      <c r="R11" s="143">
        <f t="shared" si="6"/>
        <v>0</v>
      </c>
      <c r="S11" s="143">
        <f t="shared" si="6"/>
        <v>0</v>
      </c>
      <c r="T11" s="143">
        <f t="shared" si="6"/>
        <v>0</v>
      </c>
      <c r="U11" s="143">
        <f t="shared" si="6"/>
        <v>0</v>
      </c>
      <c r="V11" s="143">
        <f t="shared" si="6"/>
        <v>0</v>
      </c>
      <c r="W11" s="143">
        <f t="shared" si="6"/>
        <v>0</v>
      </c>
      <c r="X11" s="143">
        <f t="shared" si="6"/>
        <v>0</v>
      </c>
      <c r="Y11" s="239">
        <f t="shared" ref="Y11:Y17" si="7">SUM(C11:X11)</f>
        <v>0</v>
      </c>
    </row>
    <row r="12" spans="1:25">
      <c r="A12" s="237" t="e">
        <f t="shared" si="5"/>
        <v>#N/A</v>
      </c>
      <c r="B12" s="230">
        <f t="shared" si="4"/>
        <v>0</v>
      </c>
      <c r="C12" s="143">
        <f t="shared" ref="C12:R17" si="8">IF(C$1&gt;=$I44,IF($M44=0,0,(IF(MOD(($I44-C$1),$M44)=0,$G44,0))),0)</f>
        <v>0</v>
      </c>
      <c r="D12" s="143">
        <f t="shared" si="8"/>
        <v>0</v>
      </c>
      <c r="E12" s="143">
        <f t="shared" si="8"/>
        <v>0</v>
      </c>
      <c r="F12" s="143">
        <f t="shared" si="8"/>
        <v>0</v>
      </c>
      <c r="G12" s="143">
        <f t="shared" si="8"/>
        <v>0</v>
      </c>
      <c r="H12" s="143">
        <f t="shared" si="8"/>
        <v>0</v>
      </c>
      <c r="I12" s="143">
        <f t="shared" si="8"/>
        <v>0</v>
      </c>
      <c r="J12" s="143">
        <f t="shared" si="8"/>
        <v>0</v>
      </c>
      <c r="K12" s="143">
        <f t="shared" si="8"/>
        <v>0</v>
      </c>
      <c r="L12" s="143">
        <f t="shared" si="8"/>
        <v>0</v>
      </c>
      <c r="M12" s="143">
        <f t="shared" si="8"/>
        <v>0</v>
      </c>
      <c r="N12" s="143">
        <f t="shared" si="8"/>
        <v>0</v>
      </c>
      <c r="O12" s="143">
        <f t="shared" si="8"/>
        <v>0</v>
      </c>
      <c r="P12" s="143">
        <f t="shared" si="8"/>
        <v>0</v>
      </c>
      <c r="Q12" s="143">
        <f t="shared" si="8"/>
        <v>0</v>
      </c>
      <c r="R12" s="143">
        <f t="shared" si="8"/>
        <v>0</v>
      </c>
      <c r="S12" s="143">
        <f t="shared" si="6"/>
        <v>0</v>
      </c>
      <c r="T12" s="143">
        <f t="shared" si="6"/>
        <v>0</v>
      </c>
      <c r="U12" s="143">
        <f t="shared" si="6"/>
        <v>0</v>
      </c>
      <c r="V12" s="143">
        <f t="shared" si="6"/>
        <v>0</v>
      </c>
      <c r="W12" s="143">
        <f t="shared" si="6"/>
        <v>0</v>
      </c>
      <c r="X12" s="143">
        <f t="shared" si="6"/>
        <v>0</v>
      </c>
      <c r="Y12" s="239">
        <f t="shared" si="7"/>
        <v>0</v>
      </c>
    </row>
    <row r="13" spans="1:25">
      <c r="A13" s="237" t="e">
        <f t="shared" si="5"/>
        <v>#N/A</v>
      </c>
      <c r="B13" s="230">
        <f t="shared" si="4"/>
        <v>0</v>
      </c>
      <c r="C13" s="143">
        <f t="shared" si="8"/>
        <v>0</v>
      </c>
      <c r="D13" s="143">
        <f t="shared" si="6"/>
        <v>0</v>
      </c>
      <c r="E13" s="143">
        <f t="shared" si="6"/>
        <v>0</v>
      </c>
      <c r="F13" s="143">
        <f t="shared" si="6"/>
        <v>0</v>
      </c>
      <c r="G13" s="143">
        <f t="shared" si="6"/>
        <v>0</v>
      </c>
      <c r="H13" s="143">
        <f t="shared" si="6"/>
        <v>0</v>
      </c>
      <c r="I13" s="143">
        <f t="shared" si="6"/>
        <v>0</v>
      </c>
      <c r="J13" s="143">
        <f t="shared" si="6"/>
        <v>0</v>
      </c>
      <c r="K13" s="143">
        <f t="shared" si="6"/>
        <v>0</v>
      </c>
      <c r="L13" s="143">
        <f t="shared" si="6"/>
        <v>0</v>
      </c>
      <c r="M13" s="143">
        <f t="shared" si="6"/>
        <v>0</v>
      </c>
      <c r="N13" s="143">
        <f t="shared" si="6"/>
        <v>0</v>
      </c>
      <c r="O13" s="143">
        <f t="shared" si="6"/>
        <v>0</v>
      </c>
      <c r="P13" s="143">
        <f t="shared" si="6"/>
        <v>0</v>
      </c>
      <c r="Q13" s="143">
        <f t="shared" si="6"/>
        <v>0</v>
      </c>
      <c r="R13" s="143">
        <f t="shared" si="6"/>
        <v>0</v>
      </c>
      <c r="S13" s="143">
        <f t="shared" si="6"/>
        <v>0</v>
      </c>
      <c r="T13" s="143">
        <f t="shared" si="6"/>
        <v>0</v>
      </c>
      <c r="U13" s="143">
        <f t="shared" si="6"/>
        <v>0</v>
      </c>
      <c r="V13" s="143">
        <f t="shared" si="6"/>
        <v>0</v>
      </c>
      <c r="W13" s="143">
        <f t="shared" si="6"/>
        <v>0</v>
      </c>
      <c r="X13" s="143">
        <f t="shared" si="6"/>
        <v>0</v>
      </c>
      <c r="Y13" s="239">
        <f t="shared" si="7"/>
        <v>0</v>
      </c>
    </row>
    <row r="14" spans="1:25">
      <c r="A14" s="237" t="e">
        <f t="shared" si="5"/>
        <v>#N/A</v>
      </c>
      <c r="B14" s="230">
        <f t="shared" si="4"/>
        <v>0</v>
      </c>
      <c r="C14" s="143">
        <f t="shared" si="8"/>
        <v>0</v>
      </c>
      <c r="D14" s="143">
        <f t="shared" si="6"/>
        <v>0</v>
      </c>
      <c r="E14" s="143">
        <f t="shared" si="6"/>
        <v>0</v>
      </c>
      <c r="F14" s="143">
        <f t="shared" si="6"/>
        <v>0</v>
      </c>
      <c r="G14" s="143">
        <f t="shared" si="6"/>
        <v>0</v>
      </c>
      <c r="H14" s="143">
        <f t="shared" si="6"/>
        <v>0</v>
      </c>
      <c r="I14" s="143">
        <f t="shared" si="6"/>
        <v>0</v>
      </c>
      <c r="J14" s="143">
        <f t="shared" si="6"/>
        <v>0</v>
      </c>
      <c r="K14" s="143">
        <f t="shared" si="6"/>
        <v>0</v>
      </c>
      <c r="L14" s="143">
        <f t="shared" si="6"/>
        <v>0</v>
      </c>
      <c r="M14" s="143">
        <f t="shared" si="6"/>
        <v>0</v>
      </c>
      <c r="N14" s="143">
        <f t="shared" si="6"/>
        <v>0</v>
      </c>
      <c r="O14" s="143">
        <f t="shared" si="6"/>
        <v>0</v>
      </c>
      <c r="P14" s="143">
        <f t="shared" si="6"/>
        <v>0</v>
      </c>
      <c r="Q14" s="143">
        <f t="shared" si="6"/>
        <v>0</v>
      </c>
      <c r="R14" s="143">
        <f t="shared" si="6"/>
        <v>0</v>
      </c>
      <c r="S14" s="143">
        <f t="shared" si="6"/>
        <v>0</v>
      </c>
      <c r="T14" s="143">
        <f t="shared" si="6"/>
        <v>0</v>
      </c>
      <c r="U14" s="143">
        <f t="shared" si="6"/>
        <v>0</v>
      </c>
      <c r="V14" s="143">
        <f t="shared" si="6"/>
        <v>0</v>
      </c>
      <c r="W14" s="143">
        <f t="shared" si="6"/>
        <v>0</v>
      </c>
      <c r="X14" s="143">
        <f t="shared" si="6"/>
        <v>0</v>
      </c>
      <c r="Y14" s="239">
        <f t="shared" si="7"/>
        <v>0</v>
      </c>
    </row>
    <row r="15" spans="1:25">
      <c r="A15" s="237" t="e">
        <f t="shared" si="5"/>
        <v>#N/A</v>
      </c>
      <c r="B15" s="230">
        <f t="shared" si="4"/>
        <v>0</v>
      </c>
      <c r="C15" s="143">
        <f t="shared" si="8"/>
        <v>0</v>
      </c>
      <c r="D15" s="143">
        <f t="shared" si="6"/>
        <v>0</v>
      </c>
      <c r="E15" s="143">
        <f t="shared" si="6"/>
        <v>0</v>
      </c>
      <c r="F15" s="143">
        <f t="shared" si="6"/>
        <v>0</v>
      </c>
      <c r="G15" s="143">
        <f t="shared" si="6"/>
        <v>0</v>
      </c>
      <c r="H15" s="143">
        <f t="shared" si="6"/>
        <v>0</v>
      </c>
      <c r="I15" s="143">
        <f t="shared" si="6"/>
        <v>0</v>
      </c>
      <c r="J15" s="143">
        <f t="shared" si="6"/>
        <v>0</v>
      </c>
      <c r="K15" s="143">
        <f t="shared" si="6"/>
        <v>0</v>
      </c>
      <c r="L15" s="143">
        <f t="shared" si="6"/>
        <v>0</v>
      </c>
      <c r="M15" s="143">
        <f t="shared" si="6"/>
        <v>0</v>
      </c>
      <c r="N15" s="143">
        <f t="shared" si="6"/>
        <v>0</v>
      </c>
      <c r="O15" s="143">
        <f t="shared" si="6"/>
        <v>0</v>
      </c>
      <c r="P15" s="143">
        <f t="shared" si="6"/>
        <v>0</v>
      </c>
      <c r="Q15" s="143">
        <f t="shared" si="6"/>
        <v>0</v>
      </c>
      <c r="R15" s="143">
        <f t="shared" si="6"/>
        <v>0</v>
      </c>
      <c r="S15" s="143">
        <f t="shared" si="6"/>
        <v>0</v>
      </c>
      <c r="T15" s="143">
        <f t="shared" si="6"/>
        <v>0</v>
      </c>
      <c r="U15" s="143">
        <f t="shared" si="6"/>
        <v>0</v>
      </c>
      <c r="V15" s="143">
        <f t="shared" si="6"/>
        <v>0</v>
      </c>
      <c r="W15" s="143">
        <f t="shared" si="6"/>
        <v>0</v>
      </c>
      <c r="X15" s="143">
        <f t="shared" si="6"/>
        <v>0</v>
      </c>
      <c r="Y15" s="239">
        <f t="shared" si="7"/>
        <v>0</v>
      </c>
    </row>
    <row r="16" spans="1:25">
      <c r="A16" s="237" t="e">
        <f t="shared" si="5"/>
        <v>#N/A</v>
      </c>
      <c r="B16" s="230">
        <f t="shared" si="4"/>
        <v>0</v>
      </c>
      <c r="C16" s="143">
        <f t="shared" si="8"/>
        <v>0</v>
      </c>
      <c r="D16" s="143">
        <f t="shared" si="6"/>
        <v>0</v>
      </c>
      <c r="E16" s="143">
        <f t="shared" si="6"/>
        <v>0</v>
      </c>
      <c r="F16" s="143">
        <f t="shared" si="6"/>
        <v>0</v>
      </c>
      <c r="G16" s="143">
        <f t="shared" si="6"/>
        <v>0</v>
      </c>
      <c r="H16" s="143">
        <f t="shared" si="6"/>
        <v>0</v>
      </c>
      <c r="I16" s="143">
        <f t="shared" si="6"/>
        <v>0</v>
      </c>
      <c r="J16" s="143">
        <f t="shared" si="6"/>
        <v>0</v>
      </c>
      <c r="K16" s="143">
        <f t="shared" si="6"/>
        <v>0</v>
      </c>
      <c r="L16" s="143">
        <f t="shared" si="6"/>
        <v>0</v>
      </c>
      <c r="M16" s="143">
        <f t="shared" si="6"/>
        <v>0</v>
      </c>
      <c r="N16" s="143">
        <f t="shared" si="6"/>
        <v>0</v>
      </c>
      <c r="O16" s="143">
        <f t="shared" si="6"/>
        <v>0</v>
      </c>
      <c r="P16" s="143">
        <f t="shared" si="6"/>
        <v>0</v>
      </c>
      <c r="Q16" s="143">
        <f t="shared" si="6"/>
        <v>0</v>
      </c>
      <c r="R16" s="143">
        <f t="shared" si="6"/>
        <v>0</v>
      </c>
      <c r="S16" s="143">
        <f t="shared" si="6"/>
        <v>0</v>
      </c>
      <c r="T16" s="143">
        <f t="shared" si="6"/>
        <v>0</v>
      </c>
      <c r="U16" s="143">
        <f t="shared" si="6"/>
        <v>0</v>
      </c>
      <c r="V16" s="143">
        <f t="shared" si="6"/>
        <v>0</v>
      </c>
      <c r="W16" s="143">
        <f t="shared" si="6"/>
        <v>0</v>
      </c>
      <c r="X16" s="143">
        <f t="shared" si="6"/>
        <v>0</v>
      </c>
      <c r="Y16" s="239">
        <f t="shared" si="7"/>
        <v>0</v>
      </c>
    </row>
    <row r="17" spans="1:25">
      <c r="A17" s="237" t="e">
        <f t="shared" si="5"/>
        <v>#N/A</v>
      </c>
      <c r="B17" s="230">
        <f t="shared" si="4"/>
        <v>0</v>
      </c>
      <c r="C17" s="143">
        <f t="shared" si="8"/>
        <v>0</v>
      </c>
      <c r="D17" s="143">
        <f t="shared" si="6"/>
        <v>0</v>
      </c>
      <c r="E17" s="143">
        <f t="shared" si="6"/>
        <v>0</v>
      </c>
      <c r="F17" s="143">
        <f t="shared" si="6"/>
        <v>0</v>
      </c>
      <c r="G17" s="143">
        <f t="shared" si="6"/>
        <v>0</v>
      </c>
      <c r="H17" s="143">
        <f t="shared" si="6"/>
        <v>0</v>
      </c>
      <c r="I17" s="143">
        <f t="shared" si="6"/>
        <v>0</v>
      </c>
      <c r="J17" s="143">
        <f t="shared" si="6"/>
        <v>0</v>
      </c>
      <c r="K17" s="143">
        <f t="shared" si="6"/>
        <v>0</v>
      </c>
      <c r="L17" s="143">
        <f t="shared" si="6"/>
        <v>0</v>
      </c>
      <c r="M17" s="143">
        <f t="shared" si="6"/>
        <v>0</v>
      </c>
      <c r="N17" s="143">
        <f t="shared" si="6"/>
        <v>0</v>
      </c>
      <c r="O17" s="143">
        <f t="shared" si="6"/>
        <v>0</v>
      </c>
      <c r="P17" s="143">
        <f t="shared" si="6"/>
        <v>0</v>
      </c>
      <c r="Q17" s="143">
        <f t="shared" si="6"/>
        <v>0</v>
      </c>
      <c r="R17" s="143">
        <f t="shared" si="6"/>
        <v>0</v>
      </c>
      <c r="S17" s="143">
        <f t="shared" si="6"/>
        <v>0</v>
      </c>
      <c r="T17" s="143">
        <f t="shared" si="6"/>
        <v>0</v>
      </c>
      <c r="U17" s="143">
        <f t="shared" si="6"/>
        <v>0</v>
      </c>
      <c r="V17" s="143">
        <f t="shared" si="6"/>
        <v>0</v>
      </c>
      <c r="W17" s="143">
        <f t="shared" si="6"/>
        <v>0</v>
      </c>
      <c r="X17" s="143">
        <f t="shared" si="6"/>
        <v>0</v>
      </c>
      <c r="Y17" s="239">
        <f t="shared" si="7"/>
        <v>0</v>
      </c>
    </row>
    <row r="18" spans="1:25">
      <c r="A18" s="229"/>
      <c r="B18" s="240" t="str">
        <f t="shared" si="4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202"/>
    </row>
    <row r="19" spans="1:25">
      <c r="A19" s="237" t="e">
        <f>A51</f>
        <v>#N/A</v>
      </c>
      <c r="B19" s="230">
        <f t="shared" si="4"/>
        <v>0</v>
      </c>
      <c r="C19" s="143">
        <f>IF(C$1&gt;=$I51,IF($M51=0,0,(IF(MOD(($I51-C$1),$M51)=0,$G51,0))),0)</f>
        <v>0</v>
      </c>
      <c r="D19" s="143">
        <f t="shared" ref="D19:X19" si="9">IF(D$1&gt;=$I51,IF($M51=0,0,(IF(MOD(($I51-D$1),$M51)=0,$G51,0))),0)</f>
        <v>0</v>
      </c>
      <c r="E19" s="143">
        <f t="shared" si="9"/>
        <v>0</v>
      </c>
      <c r="F19" s="143">
        <f t="shared" si="9"/>
        <v>0</v>
      </c>
      <c r="G19" s="143">
        <f t="shared" si="9"/>
        <v>0</v>
      </c>
      <c r="H19" s="143">
        <f t="shared" si="9"/>
        <v>0</v>
      </c>
      <c r="I19" s="143">
        <f t="shared" si="9"/>
        <v>0</v>
      </c>
      <c r="J19" s="143">
        <f t="shared" si="9"/>
        <v>0</v>
      </c>
      <c r="K19" s="143">
        <f t="shared" si="9"/>
        <v>0</v>
      </c>
      <c r="L19" s="143">
        <f t="shared" si="9"/>
        <v>0</v>
      </c>
      <c r="M19" s="143">
        <f t="shared" si="9"/>
        <v>0</v>
      </c>
      <c r="N19" s="143">
        <f t="shared" si="9"/>
        <v>0</v>
      </c>
      <c r="O19" s="143">
        <f t="shared" si="9"/>
        <v>0</v>
      </c>
      <c r="P19" s="143">
        <f t="shared" si="9"/>
        <v>0</v>
      </c>
      <c r="Q19" s="143">
        <f t="shared" si="9"/>
        <v>0</v>
      </c>
      <c r="R19" s="143">
        <f t="shared" si="9"/>
        <v>0</v>
      </c>
      <c r="S19" s="143">
        <f t="shared" si="9"/>
        <v>0</v>
      </c>
      <c r="T19" s="143">
        <f t="shared" si="9"/>
        <v>0</v>
      </c>
      <c r="U19" s="143">
        <f t="shared" si="9"/>
        <v>0</v>
      </c>
      <c r="V19" s="143">
        <f t="shared" si="9"/>
        <v>0</v>
      </c>
      <c r="W19" s="143">
        <f t="shared" si="9"/>
        <v>0</v>
      </c>
      <c r="X19" s="143">
        <f t="shared" si="9"/>
        <v>0</v>
      </c>
      <c r="Y19" s="239">
        <f>SUM(C19:X19)</f>
        <v>0</v>
      </c>
    </row>
    <row r="20" spans="1:25">
      <c r="A20" s="237" t="e">
        <f>A52</f>
        <v>#N/A</v>
      </c>
      <c r="B20" s="230">
        <f t="shared" si="4"/>
        <v>0</v>
      </c>
      <c r="C20" s="143">
        <f t="shared" ref="C20:X21" si="10">IF(C18&gt;=$I52,IF($M52=0,0,(IF(MOD(($I52-C$1),$M52)=0,$G52,0))),0)</f>
        <v>0</v>
      </c>
      <c r="D20" s="143">
        <f t="shared" si="10"/>
        <v>0</v>
      </c>
      <c r="E20" s="143">
        <f t="shared" si="10"/>
        <v>0</v>
      </c>
      <c r="F20" s="143">
        <f t="shared" si="10"/>
        <v>0</v>
      </c>
      <c r="G20" s="143">
        <f t="shared" si="10"/>
        <v>0</v>
      </c>
      <c r="H20" s="143">
        <f t="shared" si="10"/>
        <v>0</v>
      </c>
      <c r="I20" s="143">
        <f t="shared" si="10"/>
        <v>0</v>
      </c>
      <c r="J20" s="143">
        <f t="shared" si="10"/>
        <v>0</v>
      </c>
      <c r="K20" s="143">
        <f t="shared" si="10"/>
        <v>0</v>
      </c>
      <c r="L20" s="143">
        <f t="shared" si="10"/>
        <v>0</v>
      </c>
      <c r="M20" s="143">
        <f t="shared" si="10"/>
        <v>0</v>
      </c>
      <c r="N20" s="143">
        <f t="shared" si="10"/>
        <v>0</v>
      </c>
      <c r="O20" s="143">
        <f t="shared" si="10"/>
        <v>0</v>
      </c>
      <c r="P20" s="143">
        <f t="shared" si="10"/>
        <v>0</v>
      </c>
      <c r="Q20" s="143">
        <f t="shared" si="10"/>
        <v>0</v>
      </c>
      <c r="R20" s="143">
        <f t="shared" si="10"/>
        <v>0</v>
      </c>
      <c r="S20" s="143">
        <f t="shared" si="10"/>
        <v>0</v>
      </c>
      <c r="T20" s="143">
        <f t="shared" si="10"/>
        <v>0</v>
      </c>
      <c r="U20" s="143">
        <f t="shared" si="10"/>
        <v>0</v>
      </c>
      <c r="V20" s="143">
        <f t="shared" si="10"/>
        <v>0</v>
      </c>
      <c r="W20" s="143">
        <f t="shared" si="10"/>
        <v>0</v>
      </c>
      <c r="X20" s="143">
        <f t="shared" si="10"/>
        <v>0</v>
      </c>
      <c r="Y20" s="239">
        <f>SUM(C20:X20)</f>
        <v>0</v>
      </c>
    </row>
    <row r="21" spans="1:25">
      <c r="A21" s="237" t="e">
        <f>A53</f>
        <v>#N/A</v>
      </c>
      <c r="B21" s="230">
        <f t="shared" si="4"/>
        <v>0</v>
      </c>
      <c r="C21" s="143">
        <f t="shared" si="10"/>
        <v>0</v>
      </c>
      <c r="D21" s="143">
        <f t="shared" si="10"/>
        <v>0</v>
      </c>
      <c r="E21" s="143">
        <f t="shared" si="10"/>
        <v>0</v>
      </c>
      <c r="F21" s="143">
        <f t="shared" si="10"/>
        <v>0</v>
      </c>
      <c r="G21" s="143">
        <f t="shared" si="10"/>
        <v>0</v>
      </c>
      <c r="H21" s="143">
        <f t="shared" si="10"/>
        <v>0</v>
      </c>
      <c r="I21" s="143">
        <f t="shared" si="10"/>
        <v>0</v>
      </c>
      <c r="J21" s="143">
        <f t="shared" si="10"/>
        <v>0</v>
      </c>
      <c r="K21" s="143">
        <f t="shared" si="10"/>
        <v>0</v>
      </c>
      <c r="L21" s="143">
        <f t="shared" si="10"/>
        <v>0</v>
      </c>
      <c r="M21" s="143">
        <f t="shared" si="10"/>
        <v>0</v>
      </c>
      <c r="N21" s="143">
        <f t="shared" si="10"/>
        <v>0</v>
      </c>
      <c r="O21" s="143">
        <f t="shared" si="10"/>
        <v>0</v>
      </c>
      <c r="P21" s="143">
        <f t="shared" si="10"/>
        <v>0</v>
      </c>
      <c r="Q21" s="143">
        <f t="shared" si="10"/>
        <v>0</v>
      </c>
      <c r="R21" s="143">
        <f t="shared" si="10"/>
        <v>0</v>
      </c>
      <c r="S21" s="143">
        <f t="shared" si="10"/>
        <v>0</v>
      </c>
      <c r="T21" s="143">
        <f t="shared" si="10"/>
        <v>0</v>
      </c>
      <c r="U21" s="143">
        <f t="shared" si="10"/>
        <v>0</v>
      </c>
      <c r="V21" s="143">
        <f t="shared" si="10"/>
        <v>0</v>
      </c>
      <c r="W21" s="143">
        <f t="shared" si="10"/>
        <v>0</v>
      </c>
      <c r="X21" s="143">
        <f t="shared" si="10"/>
        <v>0</v>
      </c>
      <c r="Y21" s="239">
        <f>SUM(C21:X21)</f>
        <v>0</v>
      </c>
    </row>
    <row r="22" spans="1:25">
      <c r="A22" s="229"/>
      <c r="B22" s="240" t="str">
        <f t="shared" si="4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202"/>
    </row>
    <row r="23" spans="1:25">
      <c r="A23" s="237" t="e">
        <f>A55</f>
        <v>#N/A</v>
      </c>
      <c r="B23" s="230">
        <f t="shared" si="4"/>
        <v>0</v>
      </c>
      <c r="C23" s="143">
        <f>IF(C$1&gt;=$I55,IF($M55=0,0,(IF(MOD(($I55-C$1),$M55)=0,$G55,0))),0)</f>
        <v>0</v>
      </c>
      <c r="D23" s="143">
        <f t="shared" ref="D23:X25" si="11">IF(D$1&gt;=$I55,IF($M55=0,0,(IF(MOD(($I55-D$1),$M55)=0,$G55,0))),0)</f>
        <v>0</v>
      </c>
      <c r="E23" s="143">
        <f t="shared" si="11"/>
        <v>0</v>
      </c>
      <c r="F23" s="143">
        <f t="shared" si="11"/>
        <v>0</v>
      </c>
      <c r="G23" s="143">
        <f t="shared" si="11"/>
        <v>0</v>
      </c>
      <c r="H23" s="143">
        <f t="shared" si="11"/>
        <v>0</v>
      </c>
      <c r="I23" s="143">
        <f t="shared" si="11"/>
        <v>0</v>
      </c>
      <c r="J23" s="143">
        <f t="shared" si="11"/>
        <v>0</v>
      </c>
      <c r="K23" s="143">
        <f t="shared" si="11"/>
        <v>0</v>
      </c>
      <c r="L23" s="143">
        <f t="shared" si="11"/>
        <v>0</v>
      </c>
      <c r="M23" s="143">
        <f t="shared" si="11"/>
        <v>0</v>
      </c>
      <c r="N23" s="143">
        <f t="shared" si="11"/>
        <v>0</v>
      </c>
      <c r="O23" s="143">
        <f t="shared" si="11"/>
        <v>0</v>
      </c>
      <c r="P23" s="143">
        <f t="shared" si="11"/>
        <v>0</v>
      </c>
      <c r="Q23" s="143">
        <f t="shared" si="11"/>
        <v>0</v>
      </c>
      <c r="R23" s="143">
        <f t="shared" si="11"/>
        <v>0</v>
      </c>
      <c r="S23" s="143">
        <f t="shared" si="11"/>
        <v>0</v>
      </c>
      <c r="T23" s="143">
        <f t="shared" si="11"/>
        <v>0</v>
      </c>
      <c r="U23" s="143">
        <f t="shared" si="11"/>
        <v>0</v>
      </c>
      <c r="V23" s="143">
        <f t="shared" si="11"/>
        <v>0</v>
      </c>
      <c r="W23" s="143">
        <f t="shared" si="11"/>
        <v>0</v>
      </c>
      <c r="X23" s="143">
        <f t="shared" si="11"/>
        <v>0</v>
      </c>
      <c r="Y23" s="239">
        <f>SUM(C23:X23)</f>
        <v>0</v>
      </c>
    </row>
    <row r="24" spans="1:25">
      <c r="A24" s="237" t="e">
        <f>A56</f>
        <v>#N/A</v>
      </c>
      <c r="B24" s="230">
        <f t="shared" si="4"/>
        <v>0</v>
      </c>
      <c r="C24" s="143">
        <f t="shared" ref="C24:R25" si="12">IF(C$1&gt;=$I56,IF($M56=0,0,(IF(MOD(($I56-C$1),$M56)=0,$G56,0))),0)</f>
        <v>0</v>
      </c>
      <c r="D24" s="143">
        <f t="shared" si="12"/>
        <v>0</v>
      </c>
      <c r="E24" s="143">
        <f t="shared" si="12"/>
        <v>0</v>
      </c>
      <c r="F24" s="143">
        <f t="shared" si="12"/>
        <v>0</v>
      </c>
      <c r="G24" s="143">
        <f t="shared" si="12"/>
        <v>0</v>
      </c>
      <c r="H24" s="143">
        <f t="shared" si="12"/>
        <v>0</v>
      </c>
      <c r="I24" s="143">
        <f t="shared" si="12"/>
        <v>0</v>
      </c>
      <c r="J24" s="143">
        <f t="shared" si="12"/>
        <v>0</v>
      </c>
      <c r="K24" s="143">
        <f t="shared" si="12"/>
        <v>0</v>
      </c>
      <c r="L24" s="143">
        <f t="shared" si="12"/>
        <v>0</v>
      </c>
      <c r="M24" s="143">
        <f t="shared" si="12"/>
        <v>0</v>
      </c>
      <c r="N24" s="143">
        <f t="shared" si="12"/>
        <v>0</v>
      </c>
      <c r="O24" s="143">
        <f t="shared" si="12"/>
        <v>0</v>
      </c>
      <c r="P24" s="143">
        <f t="shared" si="12"/>
        <v>0</v>
      </c>
      <c r="Q24" s="143">
        <f t="shared" si="12"/>
        <v>0</v>
      </c>
      <c r="R24" s="143">
        <f t="shared" si="12"/>
        <v>0</v>
      </c>
      <c r="S24" s="143">
        <f t="shared" si="11"/>
        <v>0</v>
      </c>
      <c r="T24" s="143">
        <f t="shared" si="11"/>
        <v>0</v>
      </c>
      <c r="U24" s="143">
        <f t="shared" si="11"/>
        <v>0</v>
      </c>
      <c r="V24" s="143">
        <f t="shared" si="11"/>
        <v>0</v>
      </c>
      <c r="W24" s="143">
        <f t="shared" si="11"/>
        <v>0</v>
      </c>
      <c r="X24" s="143">
        <f t="shared" si="11"/>
        <v>0</v>
      </c>
      <c r="Y24" s="239">
        <f>SUM(C24:X24)</f>
        <v>0</v>
      </c>
    </row>
    <row r="25" spans="1:25">
      <c r="A25" s="237" t="e">
        <f>A57</f>
        <v>#N/A</v>
      </c>
      <c r="B25" s="230">
        <f t="shared" si="4"/>
        <v>0</v>
      </c>
      <c r="C25" s="143">
        <f t="shared" si="12"/>
        <v>0</v>
      </c>
      <c r="D25" s="143">
        <f t="shared" si="11"/>
        <v>0</v>
      </c>
      <c r="E25" s="143">
        <f t="shared" si="11"/>
        <v>0</v>
      </c>
      <c r="F25" s="143">
        <f t="shared" si="11"/>
        <v>0</v>
      </c>
      <c r="G25" s="143">
        <f t="shared" si="11"/>
        <v>0</v>
      </c>
      <c r="H25" s="143">
        <f t="shared" si="11"/>
        <v>0</v>
      </c>
      <c r="I25" s="143">
        <f t="shared" si="11"/>
        <v>0</v>
      </c>
      <c r="J25" s="143">
        <f t="shared" si="11"/>
        <v>0</v>
      </c>
      <c r="K25" s="143">
        <f t="shared" si="11"/>
        <v>0</v>
      </c>
      <c r="L25" s="143">
        <f t="shared" si="11"/>
        <v>0</v>
      </c>
      <c r="M25" s="143">
        <f t="shared" si="11"/>
        <v>0</v>
      </c>
      <c r="N25" s="143">
        <f t="shared" si="11"/>
        <v>0</v>
      </c>
      <c r="O25" s="143">
        <f t="shared" si="11"/>
        <v>0</v>
      </c>
      <c r="P25" s="143">
        <f t="shared" si="11"/>
        <v>0</v>
      </c>
      <c r="Q25" s="143">
        <f t="shared" si="11"/>
        <v>0</v>
      </c>
      <c r="R25" s="143">
        <f t="shared" si="11"/>
        <v>0</v>
      </c>
      <c r="S25" s="143">
        <f t="shared" si="11"/>
        <v>0</v>
      </c>
      <c r="T25" s="143">
        <f t="shared" si="11"/>
        <v>0</v>
      </c>
      <c r="U25" s="143">
        <f t="shared" si="11"/>
        <v>0</v>
      </c>
      <c r="V25" s="143">
        <f t="shared" si="11"/>
        <v>0</v>
      </c>
      <c r="W25" s="143">
        <f t="shared" si="11"/>
        <v>0</v>
      </c>
      <c r="X25" s="143">
        <f t="shared" si="11"/>
        <v>0</v>
      </c>
      <c r="Y25" s="239">
        <f>SUM(C25:X25)</f>
        <v>0</v>
      </c>
    </row>
    <row r="26" spans="1:25">
      <c r="A26" s="229"/>
      <c r="B26" s="240" t="str">
        <f t="shared" si="4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202"/>
    </row>
    <row r="27" spans="1:25">
      <c r="A27" s="237" t="e">
        <f>A59</f>
        <v>#N/A</v>
      </c>
      <c r="B27" s="230">
        <f t="shared" si="4"/>
        <v>0</v>
      </c>
      <c r="C27" s="143">
        <f>IF(C$1&gt;=$I59,IF($M59=0,0,(IF(MOD(($I59-C$1),$M59)=0,$G59,0))),0)</f>
        <v>0</v>
      </c>
      <c r="D27" s="143">
        <f t="shared" ref="D27:X29" si="13">IF(D$1&gt;=$I59,IF($M59=0,0,(IF(MOD(($I59-D$1),$M59)=0,$G59,0))),0)</f>
        <v>0</v>
      </c>
      <c r="E27" s="143">
        <f t="shared" si="13"/>
        <v>0</v>
      </c>
      <c r="F27" s="143">
        <f t="shared" si="13"/>
        <v>0</v>
      </c>
      <c r="G27" s="143">
        <f t="shared" si="13"/>
        <v>0</v>
      </c>
      <c r="H27" s="143">
        <f t="shared" si="13"/>
        <v>0</v>
      </c>
      <c r="I27" s="143">
        <f t="shared" si="13"/>
        <v>0</v>
      </c>
      <c r="J27" s="143">
        <f t="shared" si="13"/>
        <v>0</v>
      </c>
      <c r="K27" s="143">
        <f t="shared" si="13"/>
        <v>0</v>
      </c>
      <c r="L27" s="143">
        <f t="shared" si="13"/>
        <v>0</v>
      </c>
      <c r="M27" s="143">
        <f t="shared" si="13"/>
        <v>0</v>
      </c>
      <c r="N27" s="143">
        <f t="shared" si="13"/>
        <v>0</v>
      </c>
      <c r="O27" s="143">
        <f t="shared" si="13"/>
        <v>0</v>
      </c>
      <c r="P27" s="143">
        <f t="shared" si="13"/>
        <v>0</v>
      </c>
      <c r="Q27" s="143">
        <f t="shared" si="13"/>
        <v>0</v>
      </c>
      <c r="R27" s="143">
        <f t="shared" si="13"/>
        <v>0</v>
      </c>
      <c r="S27" s="143">
        <f t="shared" si="13"/>
        <v>0</v>
      </c>
      <c r="T27" s="143">
        <f t="shared" si="13"/>
        <v>0</v>
      </c>
      <c r="U27" s="143">
        <f t="shared" si="13"/>
        <v>0</v>
      </c>
      <c r="V27" s="143">
        <f t="shared" si="13"/>
        <v>0</v>
      </c>
      <c r="W27" s="143">
        <f t="shared" si="13"/>
        <v>0</v>
      </c>
      <c r="X27" s="143">
        <f t="shared" si="13"/>
        <v>0</v>
      </c>
      <c r="Y27" s="239">
        <f>SUM(C27:X27)</f>
        <v>0</v>
      </c>
    </row>
    <row r="28" spans="1:25">
      <c r="A28" s="237" t="e">
        <f>A60</f>
        <v>#N/A</v>
      </c>
      <c r="B28" s="230">
        <f t="shared" si="4"/>
        <v>0</v>
      </c>
      <c r="C28" s="143">
        <f t="shared" ref="C28:R29" si="14">IF(C$1&gt;=$I60,IF($M60=0,0,(IF(MOD(($I60-C$1),$M60)=0,$G60,0))),0)</f>
        <v>0</v>
      </c>
      <c r="D28" s="143">
        <f t="shared" si="14"/>
        <v>0</v>
      </c>
      <c r="E28" s="143">
        <f t="shared" si="14"/>
        <v>0</v>
      </c>
      <c r="F28" s="143">
        <f t="shared" si="14"/>
        <v>0</v>
      </c>
      <c r="G28" s="143">
        <f t="shared" si="14"/>
        <v>0</v>
      </c>
      <c r="H28" s="143">
        <f t="shared" si="14"/>
        <v>0</v>
      </c>
      <c r="I28" s="143">
        <f t="shared" si="14"/>
        <v>0</v>
      </c>
      <c r="J28" s="143">
        <f t="shared" si="14"/>
        <v>0</v>
      </c>
      <c r="K28" s="143">
        <f t="shared" si="14"/>
        <v>0</v>
      </c>
      <c r="L28" s="143">
        <f t="shared" si="14"/>
        <v>0</v>
      </c>
      <c r="M28" s="143">
        <f t="shared" si="14"/>
        <v>0</v>
      </c>
      <c r="N28" s="143">
        <f t="shared" si="14"/>
        <v>0</v>
      </c>
      <c r="O28" s="143">
        <f t="shared" si="14"/>
        <v>0</v>
      </c>
      <c r="P28" s="143">
        <f t="shared" si="14"/>
        <v>0</v>
      </c>
      <c r="Q28" s="143">
        <f t="shared" si="14"/>
        <v>0</v>
      </c>
      <c r="R28" s="143">
        <f t="shared" si="14"/>
        <v>0</v>
      </c>
      <c r="S28" s="143">
        <f t="shared" si="13"/>
        <v>0</v>
      </c>
      <c r="T28" s="143">
        <f t="shared" si="13"/>
        <v>0</v>
      </c>
      <c r="U28" s="143">
        <f t="shared" si="13"/>
        <v>0</v>
      </c>
      <c r="V28" s="143">
        <f t="shared" si="13"/>
        <v>0</v>
      </c>
      <c r="W28" s="143">
        <f t="shared" si="13"/>
        <v>0</v>
      </c>
      <c r="X28" s="143">
        <f t="shared" si="13"/>
        <v>0</v>
      </c>
      <c r="Y28" s="239">
        <f>SUM(C28:X28)</f>
        <v>0</v>
      </c>
    </row>
    <row r="29" spans="1:25">
      <c r="A29" s="237" t="e">
        <f>A61</f>
        <v>#N/A</v>
      </c>
      <c r="B29" s="230">
        <f t="shared" si="4"/>
        <v>0</v>
      </c>
      <c r="C29" s="143">
        <f t="shared" si="14"/>
        <v>0</v>
      </c>
      <c r="D29" s="143">
        <f t="shared" si="13"/>
        <v>0</v>
      </c>
      <c r="E29" s="143">
        <f t="shared" si="13"/>
        <v>0</v>
      </c>
      <c r="F29" s="143">
        <f t="shared" si="13"/>
        <v>0</v>
      </c>
      <c r="G29" s="143">
        <f t="shared" si="13"/>
        <v>0</v>
      </c>
      <c r="H29" s="143">
        <f t="shared" si="13"/>
        <v>0</v>
      </c>
      <c r="I29" s="143">
        <f t="shared" si="13"/>
        <v>0</v>
      </c>
      <c r="J29" s="143">
        <f t="shared" si="13"/>
        <v>0</v>
      </c>
      <c r="K29" s="143">
        <f t="shared" si="13"/>
        <v>0</v>
      </c>
      <c r="L29" s="143">
        <f t="shared" si="13"/>
        <v>0</v>
      </c>
      <c r="M29" s="143">
        <f t="shared" si="13"/>
        <v>0</v>
      </c>
      <c r="N29" s="143">
        <f t="shared" si="13"/>
        <v>0</v>
      </c>
      <c r="O29" s="143">
        <f t="shared" si="13"/>
        <v>0</v>
      </c>
      <c r="P29" s="143">
        <f t="shared" si="13"/>
        <v>0</v>
      </c>
      <c r="Q29" s="143">
        <f t="shared" si="13"/>
        <v>0</v>
      </c>
      <c r="R29" s="143">
        <f t="shared" si="13"/>
        <v>0</v>
      </c>
      <c r="S29" s="143">
        <f t="shared" si="13"/>
        <v>0</v>
      </c>
      <c r="T29" s="143">
        <f t="shared" si="13"/>
        <v>0</v>
      </c>
      <c r="U29" s="143">
        <f t="shared" si="13"/>
        <v>0</v>
      </c>
      <c r="V29" s="143">
        <f t="shared" si="13"/>
        <v>0</v>
      </c>
      <c r="W29" s="143">
        <f t="shared" si="13"/>
        <v>0</v>
      </c>
      <c r="X29" s="143">
        <f t="shared" si="13"/>
        <v>0</v>
      </c>
      <c r="Y29" s="239">
        <f>SUM(C29:X29)</f>
        <v>0</v>
      </c>
    </row>
    <row r="30" spans="1:25" ht="15.75" thickBot="1">
      <c r="A30" s="292"/>
      <c r="B30" s="293" t="s">
        <v>1017</v>
      </c>
      <c r="C30" s="294">
        <f t="shared" ref="C30:Y30" si="15">SUM(C3:C26)</f>
        <v>0</v>
      </c>
      <c r="D30" s="295">
        <f t="shared" si="15"/>
        <v>0</v>
      </c>
      <c r="E30" s="295">
        <f t="shared" si="15"/>
        <v>0</v>
      </c>
      <c r="F30" s="295">
        <f t="shared" si="15"/>
        <v>0</v>
      </c>
      <c r="G30" s="295">
        <f t="shared" si="15"/>
        <v>0</v>
      </c>
      <c r="H30" s="295">
        <f t="shared" si="15"/>
        <v>0</v>
      </c>
      <c r="I30" s="295">
        <f t="shared" si="15"/>
        <v>0</v>
      </c>
      <c r="J30" s="295">
        <f t="shared" si="15"/>
        <v>0</v>
      </c>
      <c r="K30" s="295">
        <f t="shared" si="15"/>
        <v>0</v>
      </c>
      <c r="L30" s="295">
        <f t="shared" si="15"/>
        <v>0</v>
      </c>
      <c r="M30" s="295">
        <f t="shared" si="15"/>
        <v>0</v>
      </c>
      <c r="N30" s="295">
        <f t="shared" si="15"/>
        <v>0</v>
      </c>
      <c r="O30" s="295">
        <f t="shared" si="15"/>
        <v>0</v>
      </c>
      <c r="P30" s="295">
        <f t="shared" si="15"/>
        <v>0</v>
      </c>
      <c r="Q30" s="295">
        <f t="shared" si="15"/>
        <v>0</v>
      </c>
      <c r="R30" s="295">
        <f t="shared" si="15"/>
        <v>0</v>
      </c>
      <c r="S30" s="295">
        <f t="shared" si="15"/>
        <v>0</v>
      </c>
      <c r="T30" s="295">
        <f t="shared" si="15"/>
        <v>0</v>
      </c>
      <c r="U30" s="295">
        <f t="shared" si="15"/>
        <v>0</v>
      </c>
      <c r="V30" s="295">
        <f t="shared" si="15"/>
        <v>0</v>
      </c>
      <c r="W30" s="295">
        <f t="shared" si="15"/>
        <v>0</v>
      </c>
      <c r="X30" s="295">
        <f t="shared" si="15"/>
        <v>0</v>
      </c>
      <c r="Y30" s="296">
        <f t="shared" si="15"/>
        <v>0</v>
      </c>
    </row>
    <row r="31" spans="1:25" ht="15.75" thickBot="1"/>
    <row r="32" spans="1:25" s="283" customFormat="1">
      <c r="A32" s="173"/>
      <c r="B32" s="297"/>
      <c r="C32" s="182" t="s">
        <v>1018</v>
      </c>
      <c r="D32" s="182" t="s">
        <v>1019</v>
      </c>
      <c r="E32" s="413" t="s">
        <v>1020</v>
      </c>
      <c r="F32" s="414"/>
      <c r="G32" s="413" t="s">
        <v>1021</v>
      </c>
      <c r="H32" s="414"/>
      <c r="I32" s="413" t="s">
        <v>1022</v>
      </c>
      <c r="J32" s="414"/>
      <c r="K32" s="413" t="s">
        <v>1023</v>
      </c>
      <c r="L32" s="414"/>
      <c r="M32" s="413" t="s">
        <v>321</v>
      </c>
      <c r="N32" s="414"/>
      <c r="O32" s="415" t="s">
        <v>1024</v>
      </c>
      <c r="P32" s="416"/>
      <c r="Q32" s="298" t="s">
        <v>1025</v>
      </c>
      <c r="R32" s="182"/>
      <c r="S32" s="182"/>
      <c r="T32" s="412" t="s">
        <v>1026</v>
      </c>
      <c r="U32" s="412"/>
      <c r="V32" s="412"/>
      <c r="W32" s="412"/>
      <c r="X32" s="412"/>
      <c r="Y32" s="412"/>
    </row>
    <row r="33" spans="1:25" s="47" customFormat="1">
      <c r="A33" s="299"/>
      <c r="B33" s="300" t="s">
        <v>1016</v>
      </c>
      <c r="C33" s="290"/>
      <c r="D33" s="290"/>
      <c r="E33" s="407"/>
      <c r="F33" s="404"/>
      <c r="G33" s="405"/>
      <c r="H33" s="406"/>
      <c r="I33" s="407"/>
      <c r="J33" s="404"/>
      <c r="K33" s="407"/>
      <c r="L33" s="404"/>
      <c r="M33" s="290"/>
      <c r="N33" s="301"/>
      <c r="O33" s="520"/>
      <c r="P33" s="521"/>
      <c r="Q33" s="302"/>
      <c r="R33" s="206"/>
      <c r="S33" s="206"/>
      <c r="T33" s="408"/>
      <c r="U33" s="408"/>
      <c r="V33" s="408"/>
      <c r="W33" s="408"/>
      <c r="X33" s="408"/>
      <c r="Y33" s="408"/>
    </row>
    <row r="34" spans="1:25" s="284" customFormat="1">
      <c r="A34" s="173"/>
      <c r="B34" s="300" t="s">
        <v>1027</v>
      </c>
      <c r="C34" s="290"/>
      <c r="D34" s="303"/>
      <c r="E34" s="407"/>
      <c r="F34" s="404"/>
      <c r="G34" s="405"/>
      <c r="H34" s="406"/>
      <c r="I34" s="407"/>
      <c r="J34" s="404"/>
      <c r="K34" s="407"/>
      <c r="L34" s="404"/>
      <c r="M34" s="290"/>
      <c r="N34" s="301"/>
      <c r="O34" s="520"/>
      <c r="P34" s="521"/>
      <c r="Q34" s="302"/>
      <c r="R34" s="206"/>
      <c r="S34" s="206"/>
      <c r="T34" s="408"/>
      <c r="U34" s="408"/>
      <c r="V34" s="408"/>
      <c r="W34" s="408"/>
      <c r="X34" s="408"/>
      <c r="Y34" s="408"/>
    </row>
    <row r="35" spans="1:25" s="284" customFormat="1">
      <c r="A35" s="210" t="e">
        <f>VLOOKUP(B35,Priskatalog!A:J,10,FALSE)</f>
        <v>#N/A</v>
      </c>
      <c r="B35" s="211"/>
      <c r="C35" s="304"/>
      <c r="D35" s="183"/>
      <c r="E35" s="397"/>
      <c r="F35" s="398"/>
      <c r="G35" s="399">
        <f t="shared" ref="G35:G41" si="16">C35*E35</f>
        <v>0</v>
      </c>
      <c r="H35" s="400"/>
      <c r="I35" s="401"/>
      <c r="J35" s="398"/>
      <c r="K35" s="401"/>
      <c r="L35" s="398"/>
      <c r="M35" s="279"/>
      <c r="N35" s="280" t="s">
        <v>1028</v>
      </c>
      <c r="O35" s="522"/>
      <c r="P35" s="523"/>
      <c r="Q35" s="214"/>
      <c r="R35" s="183"/>
      <c r="S35" s="183"/>
      <c r="T35" s="402"/>
      <c r="U35" s="402"/>
      <c r="V35" s="402"/>
      <c r="W35" s="402"/>
      <c r="X35" s="402"/>
      <c r="Y35" s="402"/>
    </row>
    <row r="36" spans="1:25" s="284" customFormat="1">
      <c r="A36" s="210" t="e">
        <f>VLOOKUP(B36,Priskatalog!A:J,10,FALSE)</f>
        <v>#N/A</v>
      </c>
      <c r="B36" s="305"/>
      <c r="C36" s="306"/>
      <c r="D36" s="213"/>
      <c r="E36" s="397"/>
      <c r="F36" s="398"/>
      <c r="G36" s="399">
        <f t="shared" si="16"/>
        <v>0</v>
      </c>
      <c r="H36" s="400"/>
      <c r="I36" s="401"/>
      <c r="J36" s="398"/>
      <c r="K36" s="401"/>
      <c r="L36" s="397"/>
      <c r="M36" s="213"/>
      <c r="N36" s="280" t="s">
        <v>1028</v>
      </c>
      <c r="O36" s="522"/>
      <c r="P36" s="523"/>
      <c r="Q36" s="213"/>
      <c r="R36" s="213"/>
      <c r="S36" s="213"/>
      <c r="T36" s="402"/>
      <c r="U36" s="402"/>
      <c r="V36" s="402"/>
      <c r="W36" s="402"/>
      <c r="X36" s="402"/>
      <c r="Y36" s="402"/>
    </row>
    <row r="37" spans="1:25" s="284" customFormat="1">
      <c r="A37" s="210" t="e">
        <f>VLOOKUP(B37,Priskatalog!A:J,10,FALSE)</f>
        <v>#N/A</v>
      </c>
      <c r="B37" s="307"/>
      <c r="C37" s="306"/>
      <c r="D37" s="213"/>
      <c r="E37" s="397"/>
      <c r="F37" s="398"/>
      <c r="G37" s="399">
        <f t="shared" si="16"/>
        <v>0</v>
      </c>
      <c r="H37" s="400"/>
      <c r="I37" s="401"/>
      <c r="J37" s="398"/>
      <c r="K37" s="401"/>
      <c r="L37" s="397"/>
      <c r="M37" s="213"/>
      <c r="N37" s="280" t="s">
        <v>1028</v>
      </c>
      <c r="O37" s="522"/>
      <c r="P37" s="523"/>
      <c r="Q37" s="213"/>
      <c r="R37" s="213"/>
      <c r="S37" s="213"/>
      <c r="T37" s="402"/>
      <c r="U37" s="402"/>
      <c r="V37" s="402"/>
      <c r="W37" s="402"/>
      <c r="X37" s="402"/>
      <c r="Y37" s="402"/>
    </row>
    <row r="38" spans="1:25" s="284" customFormat="1">
      <c r="A38" s="210" t="e">
        <f>VLOOKUP(B38,Priskatalog!A:J,10,FALSE)</f>
        <v>#N/A</v>
      </c>
      <c r="B38" s="308"/>
      <c r="C38" s="306"/>
      <c r="D38" s="213"/>
      <c r="E38" s="232"/>
      <c r="F38" s="233"/>
      <c r="G38" s="399">
        <f t="shared" si="16"/>
        <v>0</v>
      </c>
      <c r="H38" s="400"/>
      <c r="I38" s="236"/>
      <c r="J38" s="233"/>
      <c r="K38" s="236"/>
      <c r="L38" s="232"/>
      <c r="M38" s="213"/>
      <c r="N38" s="280" t="s">
        <v>1028</v>
      </c>
      <c r="O38" s="214"/>
      <c r="P38" s="255"/>
      <c r="Q38" s="213"/>
      <c r="R38" s="213"/>
      <c r="S38" s="213"/>
      <c r="T38" s="409"/>
      <c r="U38" s="410"/>
      <c r="V38" s="410"/>
      <c r="W38" s="410"/>
      <c r="X38" s="410"/>
      <c r="Y38" s="411"/>
    </row>
    <row r="39" spans="1:25" s="284" customFormat="1">
      <c r="A39" s="210" t="e">
        <f>VLOOKUP(B39,Priskatalog!A:J,10,FALSE)</f>
        <v>#N/A</v>
      </c>
      <c r="B39" s="211"/>
      <c r="C39" s="212"/>
      <c r="D39" s="213"/>
      <c r="E39" s="397"/>
      <c r="F39" s="398"/>
      <c r="G39" s="399">
        <f t="shared" si="16"/>
        <v>0</v>
      </c>
      <c r="H39" s="400"/>
      <c r="I39" s="401"/>
      <c r="J39" s="398"/>
      <c r="K39" s="401"/>
      <c r="L39" s="397"/>
      <c r="M39" s="213"/>
      <c r="N39" s="280" t="s">
        <v>1028</v>
      </c>
      <c r="O39" s="522"/>
      <c r="P39" s="523"/>
      <c r="Q39" s="213"/>
      <c r="R39" s="213"/>
      <c r="S39" s="213"/>
      <c r="T39" s="402"/>
      <c r="U39" s="402"/>
      <c r="V39" s="402"/>
      <c r="W39" s="402"/>
      <c r="X39" s="402"/>
      <c r="Y39" s="402"/>
    </row>
    <row r="40" spans="1:25" s="284" customFormat="1">
      <c r="A40" s="210" t="e">
        <f>VLOOKUP(B40,Priskatalog!A:J,10,FALSE)</f>
        <v>#N/A</v>
      </c>
      <c r="B40" s="211"/>
      <c r="C40" s="212"/>
      <c r="D40" s="213"/>
      <c r="E40" s="397"/>
      <c r="F40" s="398"/>
      <c r="G40" s="399">
        <f t="shared" si="16"/>
        <v>0</v>
      </c>
      <c r="H40" s="400"/>
      <c r="I40" s="401"/>
      <c r="J40" s="398"/>
      <c r="K40" s="401"/>
      <c r="L40" s="397"/>
      <c r="M40" s="213"/>
      <c r="N40" s="280" t="s">
        <v>1028</v>
      </c>
      <c r="O40" s="522"/>
      <c r="P40" s="523"/>
      <c r="Q40" s="213"/>
      <c r="R40" s="213"/>
      <c r="S40" s="213"/>
      <c r="T40" s="402"/>
      <c r="U40" s="402"/>
      <c r="V40" s="402"/>
      <c r="W40" s="402"/>
      <c r="X40" s="402"/>
      <c r="Y40" s="402"/>
    </row>
    <row r="41" spans="1:25" s="284" customFormat="1">
      <c r="A41" s="210" t="e">
        <f>VLOOKUP(B41,Priskatalog!A:J,10,FALSE)</f>
        <v>#N/A</v>
      </c>
      <c r="B41" s="211"/>
      <c r="C41" s="212"/>
      <c r="D41" s="213"/>
      <c r="E41" s="397"/>
      <c r="F41" s="398"/>
      <c r="G41" s="399">
        <f t="shared" si="16"/>
        <v>0</v>
      </c>
      <c r="H41" s="400"/>
      <c r="I41" s="401"/>
      <c r="J41" s="398"/>
      <c r="K41" s="401"/>
      <c r="L41" s="397"/>
      <c r="M41" s="213"/>
      <c r="N41" s="280" t="s">
        <v>1028</v>
      </c>
      <c r="O41" s="522"/>
      <c r="P41" s="523"/>
      <c r="Q41" s="213"/>
      <c r="R41" s="213"/>
      <c r="S41" s="213"/>
      <c r="T41" s="402"/>
      <c r="U41" s="402"/>
      <c r="V41" s="402"/>
      <c r="W41" s="402"/>
      <c r="X41" s="402"/>
      <c r="Y41" s="402"/>
    </row>
    <row r="42" spans="1:25" s="284" customFormat="1">
      <c r="A42" s="215"/>
      <c r="B42" s="216" t="s">
        <v>1029</v>
      </c>
      <c r="C42" s="217"/>
      <c r="D42" s="218"/>
      <c r="E42" s="403"/>
      <c r="F42" s="404"/>
      <c r="G42" s="405"/>
      <c r="H42" s="406"/>
      <c r="I42" s="407"/>
      <c r="J42" s="404"/>
      <c r="K42" s="407"/>
      <c r="L42" s="403"/>
      <c r="M42" s="218"/>
      <c r="N42" s="218"/>
      <c r="O42" s="520"/>
      <c r="P42" s="521"/>
      <c r="Q42" s="218"/>
      <c r="R42" s="218"/>
      <c r="S42" s="218"/>
      <c r="T42" s="408"/>
      <c r="U42" s="408"/>
      <c r="V42" s="408"/>
      <c r="W42" s="408"/>
      <c r="X42" s="408"/>
      <c r="Y42" s="408"/>
    </row>
    <row r="43" spans="1:25" s="284" customFormat="1">
      <c r="A43" s="210" t="e">
        <f>VLOOKUP(B43,Priskatalog!A:J,10,FALSE)</f>
        <v>#N/A</v>
      </c>
      <c r="B43" s="211"/>
      <c r="C43" s="212"/>
      <c r="D43" s="213"/>
      <c r="E43" s="397"/>
      <c r="F43" s="398"/>
      <c r="G43" s="399">
        <f t="shared" ref="G43:G49" si="17">C43*E43</f>
        <v>0</v>
      </c>
      <c r="H43" s="400"/>
      <c r="I43" s="401"/>
      <c r="J43" s="398"/>
      <c r="K43" s="401"/>
      <c r="L43" s="397"/>
      <c r="M43" s="213"/>
      <c r="N43" s="213" t="s">
        <v>1028</v>
      </c>
      <c r="O43" s="522"/>
      <c r="P43" s="523"/>
      <c r="Q43" s="213"/>
      <c r="R43" s="213"/>
      <c r="S43" s="213"/>
      <c r="T43" s="402"/>
      <c r="U43" s="402"/>
      <c r="V43" s="402"/>
      <c r="W43" s="402"/>
      <c r="X43" s="402"/>
      <c r="Y43" s="402"/>
    </row>
    <row r="44" spans="1:25" s="284" customFormat="1">
      <c r="A44" s="210" t="e">
        <f>VLOOKUP(B44,Priskatalog!A:J,10,FALSE)</f>
        <v>#N/A</v>
      </c>
      <c r="B44" s="211"/>
      <c r="C44" s="212"/>
      <c r="D44" s="213"/>
      <c r="E44" s="397"/>
      <c r="F44" s="398"/>
      <c r="G44" s="399">
        <f t="shared" si="17"/>
        <v>0</v>
      </c>
      <c r="H44" s="400"/>
      <c r="I44" s="401"/>
      <c r="J44" s="398"/>
      <c r="K44" s="401"/>
      <c r="L44" s="397"/>
      <c r="M44" s="213"/>
      <c r="N44" s="213" t="s">
        <v>1028</v>
      </c>
      <c r="O44" s="522"/>
      <c r="P44" s="523"/>
      <c r="Q44" s="213"/>
      <c r="R44" s="213"/>
      <c r="S44" s="213"/>
      <c r="T44" s="402"/>
      <c r="U44" s="402"/>
      <c r="V44" s="402"/>
      <c r="W44" s="402"/>
      <c r="X44" s="402"/>
      <c r="Y44" s="402"/>
    </row>
    <row r="45" spans="1:25" s="284" customFormat="1">
      <c r="A45" s="210" t="e">
        <f>VLOOKUP(B45,Priskatalog!A:J,10,FALSE)</f>
        <v>#N/A</v>
      </c>
      <c r="B45" s="211"/>
      <c r="C45" s="212"/>
      <c r="D45" s="213"/>
      <c r="E45" s="397"/>
      <c r="F45" s="398"/>
      <c r="G45" s="399">
        <f t="shared" si="17"/>
        <v>0</v>
      </c>
      <c r="H45" s="400"/>
      <c r="I45" s="401"/>
      <c r="J45" s="398"/>
      <c r="K45" s="401"/>
      <c r="L45" s="397"/>
      <c r="M45" s="213"/>
      <c r="N45" s="213" t="s">
        <v>1028</v>
      </c>
      <c r="O45" s="522"/>
      <c r="P45" s="523"/>
      <c r="Q45" s="213"/>
      <c r="R45" s="213"/>
      <c r="S45" s="213"/>
      <c r="T45" s="402"/>
      <c r="U45" s="402"/>
      <c r="V45" s="402"/>
      <c r="W45" s="402"/>
      <c r="X45" s="402"/>
      <c r="Y45" s="402"/>
    </row>
    <row r="46" spans="1:25" s="47" customFormat="1">
      <c r="A46" s="210" t="e">
        <f>VLOOKUP(B46,Priskatalog!A:J,10,FALSE)</f>
        <v>#N/A</v>
      </c>
      <c r="B46" s="211"/>
      <c r="C46" s="219"/>
      <c r="D46" s="213"/>
      <c r="E46" s="397"/>
      <c r="F46" s="398"/>
      <c r="G46" s="399">
        <f t="shared" si="17"/>
        <v>0</v>
      </c>
      <c r="H46" s="400"/>
      <c r="I46" s="401"/>
      <c r="J46" s="398"/>
      <c r="K46" s="401"/>
      <c r="L46" s="397"/>
      <c r="M46" s="213"/>
      <c r="N46" s="213" t="s">
        <v>1028</v>
      </c>
      <c r="O46" s="522"/>
      <c r="P46" s="523"/>
      <c r="Q46" s="213"/>
      <c r="R46" s="213"/>
      <c r="S46" s="213"/>
      <c r="T46" s="402"/>
      <c r="U46" s="402"/>
      <c r="V46" s="402"/>
      <c r="W46" s="402"/>
      <c r="X46" s="402"/>
      <c r="Y46" s="402"/>
    </row>
    <row r="47" spans="1:25" s="284" customFormat="1">
      <c r="A47" s="210" t="e">
        <f>VLOOKUP(B47,Priskatalog!A:J,10,FALSE)</f>
        <v>#N/A</v>
      </c>
      <c r="B47" s="211"/>
      <c r="C47" s="212"/>
      <c r="D47" s="213"/>
      <c r="E47" s="397"/>
      <c r="F47" s="398"/>
      <c r="G47" s="399">
        <f t="shared" si="17"/>
        <v>0</v>
      </c>
      <c r="H47" s="400"/>
      <c r="I47" s="401"/>
      <c r="J47" s="398"/>
      <c r="K47" s="401"/>
      <c r="L47" s="397"/>
      <c r="M47" s="213"/>
      <c r="N47" s="213" t="s">
        <v>1028</v>
      </c>
      <c r="O47" s="522"/>
      <c r="P47" s="523"/>
      <c r="Q47" s="213"/>
      <c r="R47" s="213"/>
      <c r="S47" s="213"/>
      <c r="T47" s="402"/>
      <c r="U47" s="402"/>
      <c r="V47" s="402"/>
      <c r="W47" s="402"/>
      <c r="X47" s="402"/>
      <c r="Y47" s="402"/>
    </row>
    <row r="48" spans="1:25" s="284" customFormat="1">
      <c r="A48" s="210" t="e">
        <f>VLOOKUP(B48,Priskatalog!A:J,10,FALSE)</f>
        <v>#N/A</v>
      </c>
      <c r="B48" s="211"/>
      <c r="C48" s="212"/>
      <c r="D48" s="213"/>
      <c r="E48" s="397"/>
      <c r="F48" s="398"/>
      <c r="G48" s="399">
        <f t="shared" si="17"/>
        <v>0</v>
      </c>
      <c r="H48" s="400"/>
      <c r="I48" s="401"/>
      <c r="J48" s="398"/>
      <c r="K48" s="401"/>
      <c r="L48" s="397"/>
      <c r="M48" s="213"/>
      <c r="N48" s="213" t="s">
        <v>1028</v>
      </c>
      <c r="O48" s="522"/>
      <c r="P48" s="523"/>
      <c r="Q48" s="213"/>
      <c r="R48" s="213"/>
      <c r="S48" s="213"/>
      <c r="T48" s="402"/>
      <c r="U48" s="402"/>
      <c r="V48" s="402"/>
      <c r="W48" s="402"/>
      <c r="X48" s="402"/>
      <c r="Y48" s="402"/>
    </row>
    <row r="49" spans="1:25" s="284" customFormat="1">
      <c r="A49" s="210" t="e">
        <f>VLOOKUP(B49,Priskatalog!A:J,10,FALSE)</f>
        <v>#N/A</v>
      </c>
      <c r="B49" s="211"/>
      <c r="C49" s="212"/>
      <c r="D49" s="213"/>
      <c r="E49" s="397"/>
      <c r="F49" s="398"/>
      <c r="G49" s="399">
        <f t="shared" si="17"/>
        <v>0</v>
      </c>
      <c r="H49" s="400"/>
      <c r="I49" s="401"/>
      <c r="J49" s="398"/>
      <c r="K49" s="401"/>
      <c r="L49" s="397"/>
      <c r="M49" s="213"/>
      <c r="N49" s="213" t="s">
        <v>1028</v>
      </c>
      <c r="O49" s="522"/>
      <c r="P49" s="523"/>
      <c r="Q49" s="213"/>
      <c r="R49" s="213"/>
      <c r="S49" s="213"/>
      <c r="T49" s="402"/>
      <c r="U49" s="402"/>
      <c r="V49" s="402"/>
      <c r="W49" s="402"/>
      <c r="X49" s="402"/>
      <c r="Y49" s="402"/>
    </row>
    <row r="50" spans="1:25" s="284" customFormat="1">
      <c r="A50" s="215"/>
      <c r="B50" s="220" t="s">
        <v>1030</v>
      </c>
      <c r="C50" s="217"/>
      <c r="D50" s="218"/>
      <c r="E50" s="403"/>
      <c r="F50" s="404"/>
      <c r="G50" s="405"/>
      <c r="H50" s="406"/>
      <c r="I50" s="407"/>
      <c r="J50" s="404"/>
      <c r="K50" s="407"/>
      <c r="L50" s="403"/>
      <c r="M50" s="218"/>
      <c r="N50" s="218"/>
      <c r="O50" s="520"/>
      <c r="P50" s="521"/>
      <c r="Q50" s="218"/>
      <c r="R50" s="218"/>
      <c r="S50" s="218"/>
      <c r="T50" s="408"/>
      <c r="U50" s="408"/>
      <c r="V50" s="408"/>
      <c r="W50" s="408"/>
      <c r="X50" s="408"/>
      <c r="Y50" s="408"/>
    </row>
    <row r="51" spans="1:25" s="284" customFormat="1">
      <c r="A51" s="210" t="e">
        <f>VLOOKUP(B51,Priskatalog!A:J,10,FALSE)</f>
        <v>#N/A</v>
      </c>
      <c r="B51" s="211"/>
      <c r="C51" s="212"/>
      <c r="D51" s="213"/>
      <c r="E51" s="397"/>
      <c r="F51" s="398"/>
      <c r="G51" s="399">
        <f>C51*E51</f>
        <v>0</v>
      </c>
      <c r="H51" s="400"/>
      <c r="I51" s="401"/>
      <c r="J51" s="398"/>
      <c r="K51" s="401"/>
      <c r="L51" s="397"/>
      <c r="M51" s="213"/>
      <c r="N51" s="213" t="s">
        <v>1028</v>
      </c>
      <c r="O51" s="522"/>
      <c r="P51" s="523"/>
      <c r="Q51" s="213"/>
      <c r="R51" s="213"/>
      <c r="S51" s="213"/>
      <c r="T51" s="402"/>
      <c r="U51" s="402"/>
      <c r="V51" s="402"/>
      <c r="W51" s="402"/>
      <c r="X51" s="402"/>
      <c r="Y51" s="402"/>
    </row>
    <row r="52" spans="1:25" s="284" customFormat="1">
      <c r="A52" s="210" t="e">
        <f>VLOOKUP(B52,Priskatalog!A:J,10,FALSE)</f>
        <v>#N/A</v>
      </c>
      <c r="B52" s="211"/>
      <c r="C52" s="212"/>
      <c r="D52" s="213"/>
      <c r="E52" s="397"/>
      <c r="F52" s="398"/>
      <c r="G52" s="399">
        <f>C52*E52</f>
        <v>0</v>
      </c>
      <c r="H52" s="400"/>
      <c r="I52" s="401"/>
      <c r="J52" s="398"/>
      <c r="K52" s="401"/>
      <c r="L52" s="397"/>
      <c r="M52" s="213"/>
      <c r="N52" s="213" t="s">
        <v>1028</v>
      </c>
      <c r="O52" s="522"/>
      <c r="P52" s="523"/>
      <c r="Q52" s="213"/>
      <c r="R52" s="213"/>
      <c r="S52" s="213"/>
      <c r="T52" s="402"/>
      <c r="U52" s="402"/>
      <c r="V52" s="402"/>
      <c r="W52" s="402"/>
      <c r="X52" s="402"/>
      <c r="Y52" s="402"/>
    </row>
    <row r="53" spans="1:25" s="47" customFormat="1">
      <c r="A53" s="210" t="e">
        <f>VLOOKUP(B53,Priskatalog!A:J,10,FALSE)</f>
        <v>#N/A</v>
      </c>
      <c r="B53" s="211"/>
      <c r="C53" s="214"/>
      <c r="D53" s="213"/>
      <c r="E53" s="397"/>
      <c r="F53" s="398"/>
      <c r="G53" s="399">
        <f>C53*E53</f>
        <v>0</v>
      </c>
      <c r="H53" s="400"/>
      <c r="I53" s="401"/>
      <c r="J53" s="398"/>
      <c r="K53" s="401"/>
      <c r="L53" s="397"/>
      <c r="M53" s="213"/>
      <c r="N53" s="213" t="s">
        <v>1028</v>
      </c>
      <c r="O53" s="522"/>
      <c r="P53" s="523"/>
      <c r="Q53" s="213"/>
      <c r="R53" s="213"/>
      <c r="S53" s="213"/>
      <c r="T53" s="402"/>
      <c r="U53" s="402"/>
      <c r="V53" s="402"/>
      <c r="W53" s="402"/>
      <c r="X53" s="402"/>
      <c r="Y53" s="402"/>
    </row>
    <row r="54" spans="1:25" s="284" customFormat="1">
      <c r="A54" s="215"/>
      <c r="B54" s="221" t="s">
        <v>1031</v>
      </c>
      <c r="C54" s="217"/>
      <c r="D54" s="218"/>
      <c r="E54" s="403"/>
      <c r="F54" s="404"/>
      <c r="G54" s="405"/>
      <c r="H54" s="406"/>
      <c r="I54" s="407"/>
      <c r="J54" s="404"/>
      <c r="K54" s="407"/>
      <c r="L54" s="403"/>
      <c r="M54" s="218"/>
      <c r="N54" s="218"/>
      <c r="O54" s="520"/>
      <c r="P54" s="521"/>
      <c r="Q54" s="218"/>
      <c r="R54" s="218"/>
      <c r="S54" s="218"/>
      <c r="T54" s="408"/>
      <c r="U54" s="408"/>
      <c r="V54" s="408"/>
      <c r="W54" s="408"/>
      <c r="X54" s="408"/>
      <c r="Y54" s="408"/>
    </row>
    <row r="55" spans="1:25" s="284" customFormat="1">
      <c r="A55" s="210" t="e">
        <f>VLOOKUP(B55,Priskatalog!A:J,10,FALSE)</f>
        <v>#N/A</v>
      </c>
      <c r="B55" s="211"/>
      <c r="C55" s="212"/>
      <c r="D55" s="213"/>
      <c r="E55" s="397"/>
      <c r="F55" s="398"/>
      <c r="G55" s="399">
        <f>C55*E55</f>
        <v>0</v>
      </c>
      <c r="H55" s="400"/>
      <c r="I55" s="401"/>
      <c r="J55" s="398"/>
      <c r="K55" s="401"/>
      <c r="L55" s="397"/>
      <c r="M55" s="213"/>
      <c r="N55" s="213" t="s">
        <v>1028</v>
      </c>
      <c r="O55" s="522"/>
      <c r="P55" s="523"/>
      <c r="Q55" s="213"/>
      <c r="R55" s="213"/>
      <c r="S55" s="213"/>
      <c r="T55" s="402"/>
      <c r="U55" s="402"/>
      <c r="V55" s="402"/>
      <c r="W55" s="402"/>
      <c r="X55" s="402"/>
      <c r="Y55" s="402"/>
    </row>
    <row r="56" spans="1:25" s="284" customFormat="1">
      <c r="A56" s="210" t="e">
        <f>VLOOKUP(B56,Priskatalog!A:J,10,FALSE)</f>
        <v>#N/A</v>
      </c>
      <c r="B56" s="211"/>
      <c r="C56" s="212"/>
      <c r="D56" s="213"/>
      <c r="E56" s="397"/>
      <c r="F56" s="398"/>
      <c r="G56" s="399">
        <f>C56*E56</f>
        <v>0</v>
      </c>
      <c r="H56" s="400"/>
      <c r="I56" s="401"/>
      <c r="J56" s="398"/>
      <c r="K56" s="401"/>
      <c r="L56" s="397"/>
      <c r="M56" s="213"/>
      <c r="N56" s="213" t="s">
        <v>1028</v>
      </c>
      <c r="O56" s="522"/>
      <c r="P56" s="523"/>
      <c r="Q56" s="213"/>
      <c r="R56" s="213"/>
      <c r="S56" s="213"/>
      <c r="T56" s="402"/>
      <c r="U56" s="402"/>
      <c r="V56" s="402"/>
      <c r="W56" s="402"/>
      <c r="X56" s="402"/>
      <c r="Y56" s="402"/>
    </row>
    <row r="57" spans="1:25" s="284" customFormat="1">
      <c r="A57" s="210" t="e">
        <f>VLOOKUP(B57,Priskatalog!A:J,10,FALSE)</f>
        <v>#N/A</v>
      </c>
      <c r="B57" s="211"/>
      <c r="C57" s="212"/>
      <c r="D57" s="213"/>
      <c r="E57" s="397"/>
      <c r="F57" s="398"/>
      <c r="G57" s="399">
        <f>C57*E57</f>
        <v>0</v>
      </c>
      <c r="H57" s="400"/>
      <c r="I57" s="401"/>
      <c r="J57" s="398"/>
      <c r="K57" s="401"/>
      <c r="L57" s="397"/>
      <c r="M57" s="213"/>
      <c r="N57" s="213" t="s">
        <v>1028</v>
      </c>
      <c r="O57" s="522"/>
      <c r="P57" s="523"/>
      <c r="Q57" s="213"/>
      <c r="R57" s="213"/>
      <c r="S57" s="213"/>
      <c r="T57" s="402"/>
      <c r="U57" s="402"/>
      <c r="V57" s="402"/>
      <c r="W57" s="402"/>
      <c r="X57" s="402"/>
      <c r="Y57" s="402"/>
    </row>
    <row r="58" spans="1:25" s="284" customFormat="1">
      <c r="A58" s="215"/>
      <c r="B58" s="216" t="s">
        <v>1032</v>
      </c>
      <c r="C58" s="217"/>
      <c r="D58" s="218"/>
      <c r="E58" s="403"/>
      <c r="F58" s="404"/>
      <c r="G58" s="405"/>
      <c r="H58" s="406"/>
      <c r="I58" s="407"/>
      <c r="J58" s="404"/>
      <c r="K58" s="407"/>
      <c r="L58" s="403"/>
      <c r="M58" s="218"/>
      <c r="N58" s="218"/>
      <c r="O58" s="520"/>
      <c r="P58" s="521"/>
      <c r="Q58" s="218"/>
      <c r="R58" s="218"/>
      <c r="S58" s="218"/>
      <c r="T58" s="408"/>
      <c r="U58" s="408"/>
      <c r="V58" s="408"/>
      <c r="W58" s="408"/>
      <c r="X58" s="408"/>
      <c r="Y58" s="408"/>
    </row>
    <row r="59" spans="1:25" s="284" customFormat="1">
      <c r="A59" s="210" t="e">
        <f>VLOOKUP(B59,Priskatalog!A:J,10,FALSE)</f>
        <v>#N/A</v>
      </c>
      <c r="B59" s="211"/>
      <c r="C59" s="212"/>
      <c r="D59" s="213"/>
      <c r="E59" s="397"/>
      <c r="F59" s="398"/>
      <c r="G59" s="399">
        <f>C59*E59</f>
        <v>0</v>
      </c>
      <c r="H59" s="400"/>
      <c r="I59" s="401"/>
      <c r="J59" s="398"/>
      <c r="K59" s="401"/>
      <c r="L59" s="397"/>
      <c r="M59" s="213"/>
      <c r="N59" s="213" t="s">
        <v>1028</v>
      </c>
      <c r="O59" s="522"/>
      <c r="P59" s="523"/>
      <c r="Q59" s="213"/>
      <c r="R59" s="213"/>
      <c r="S59" s="213"/>
      <c r="T59" s="402"/>
      <c r="U59" s="402"/>
      <c r="V59" s="402"/>
      <c r="W59" s="402"/>
      <c r="X59" s="402"/>
      <c r="Y59" s="402"/>
    </row>
    <row r="60" spans="1:25" s="284" customFormat="1">
      <c r="A60" s="210" t="e">
        <f>VLOOKUP(B60,Priskatalog!A:J,10,FALSE)</f>
        <v>#N/A</v>
      </c>
      <c r="B60" s="211"/>
      <c r="C60" s="212"/>
      <c r="D60" s="213"/>
      <c r="E60" s="397"/>
      <c r="F60" s="398"/>
      <c r="G60" s="399">
        <f>C60*E60</f>
        <v>0</v>
      </c>
      <c r="H60" s="400"/>
      <c r="I60" s="401"/>
      <c r="J60" s="398"/>
      <c r="K60" s="401"/>
      <c r="L60" s="397"/>
      <c r="M60" s="213"/>
      <c r="N60" s="213" t="s">
        <v>1028</v>
      </c>
      <c r="O60" s="522"/>
      <c r="P60" s="523"/>
      <c r="Q60" s="213"/>
      <c r="R60" s="213"/>
      <c r="S60" s="213"/>
      <c r="T60" s="402"/>
      <c r="U60" s="402"/>
      <c r="V60" s="402"/>
      <c r="W60" s="402"/>
      <c r="X60" s="402"/>
      <c r="Y60" s="402"/>
    </row>
    <row r="61" spans="1:25" s="284" customFormat="1">
      <c r="A61" s="210" t="e">
        <f>VLOOKUP(B61,Priskatalog!A:J,10,FALSE)</f>
        <v>#N/A</v>
      </c>
      <c r="B61" s="211"/>
      <c r="C61" s="212"/>
      <c r="D61" s="213"/>
      <c r="E61" s="397"/>
      <c r="F61" s="398"/>
      <c r="G61" s="399">
        <f>C61*E61</f>
        <v>0</v>
      </c>
      <c r="H61" s="400"/>
      <c r="I61" s="401"/>
      <c r="J61" s="398"/>
      <c r="K61" s="401"/>
      <c r="L61" s="397"/>
      <c r="M61" s="213"/>
      <c r="N61" s="213" t="s">
        <v>1028</v>
      </c>
      <c r="O61" s="522"/>
      <c r="P61" s="523"/>
      <c r="Q61" s="213"/>
      <c r="R61" s="213"/>
      <c r="S61" s="213"/>
      <c r="T61" s="402"/>
      <c r="U61" s="402"/>
      <c r="V61" s="402"/>
      <c r="W61" s="402"/>
      <c r="X61" s="402"/>
      <c r="Y61" s="40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B26D7622-10A1-4D54-8A0C-7A486CF53A5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39363B-59EA-4E8E-87B9-D0664CDC5FA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4E67-AD43-4F2B-AC90-3C4D9D3C24DC}">
  <dimension ref="A1:Y61"/>
  <sheetViews>
    <sheetView showGridLines="0" workbookViewId="0">
      <selection activeCell="C3" sqref="C3:X29"/>
    </sheetView>
  </sheetViews>
  <sheetFormatPr defaultColWidth="8.85546875" defaultRowHeight="15"/>
  <cols>
    <col min="1" max="1" width="14.42578125" style="285" customWidth="1"/>
    <col min="2" max="2" width="43.85546875" style="209" customWidth="1"/>
    <col min="3" max="3" width="13.28515625" style="209" customWidth="1"/>
    <col min="4" max="4" width="10.140625" style="209" customWidth="1"/>
    <col min="5" max="5" width="11.28515625" style="209" customWidth="1"/>
    <col min="6" max="6" width="13.7109375" style="209" bestFit="1" customWidth="1"/>
    <col min="7" max="7" width="12.42578125" style="209" bestFit="1" customWidth="1"/>
    <col min="8" max="8" width="8.85546875" style="209" bestFit="1" customWidth="1"/>
    <col min="9" max="9" width="13.7109375" style="209" bestFit="1" customWidth="1"/>
    <col min="10" max="10" width="8.85546875" style="209" bestFit="1" customWidth="1"/>
    <col min="11" max="11" width="10.85546875" style="209" bestFit="1" customWidth="1"/>
    <col min="12" max="12" width="13.7109375" style="209" bestFit="1" customWidth="1"/>
    <col min="13" max="13" width="8.85546875" style="209" bestFit="1" customWidth="1"/>
    <col min="14" max="14" width="10.7109375" style="209" customWidth="1"/>
    <col min="15" max="15" width="10.85546875" style="209" bestFit="1" customWidth="1"/>
    <col min="16" max="18" width="8.85546875" style="209" bestFit="1" customWidth="1"/>
    <col min="19" max="19" width="10.85546875" style="209" bestFit="1" customWidth="1"/>
    <col min="20" max="20" width="8.85546875" style="209" bestFit="1" customWidth="1"/>
    <col min="21" max="21" width="8.7109375" style="209" customWidth="1"/>
    <col min="22" max="22" width="9.140625" style="209" bestFit="1" customWidth="1"/>
    <col min="23" max="23" width="10.85546875" style="209" bestFit="1" customWidth="1"/>
    <col min="24" max="24" width="9.140625" style="209" bestFit="1" customWidth="1"/>
    <col min="25" max="25" width="12.42578125" style="209" bestFit="1" customWidth="1"/>
    <col min="26" max="16384" width="8.85546875" style="209"/>
  </cols>
  <sheetData>
    <row r="1" spans="1:25" ht="15.75" thickBot="1">
      <c r="B1" s="126" t="s">
        <v>1014</v>
      </c>
      <c r="C1" s="286">
        <v>2024</v>
      </c>
      <c r="D1" s="286">
        <v>2025</v>
      </c>
      <c r="E1" s="286">
        <v>2026</v>
      </c>
      <c r="F1" s="286">
        <v>2027</v>
      </c>
      <c r="G1" s="286">
        <v>2028</v>
      </c>
      <c r="H1" s="286">
        <v>2029</v>
      </c>
      <c r="I1" s="286">
        <v>2030</v>
      </c>
      <c r="J1" s="286">
        <v>2031</v>
      </c>
      <c r="K1" s="286">
        <v>2032</v>
      </c>
      <c r="L1" s="286">
        <v>2033</v>
      </c>
      <c r="M1" s="286">
        <v>2034</v>
      </c>
      <c r="N1" s="286">
        <v>2035</v>
      </c>
      <c r="O1" s="286">
        <v>2036</v>
      </c>
      <c r="P1" s="286">
        <v>2037</v>
      </c>
      <c r="Q1" s="286">
        <v>2038</v>
      </c>
      <c r="R1" s="286">
        <v>2039</v>
      </c>
      <c r="S1" s="286">
        <v>2040</v>
      </c>
      <c r="T1" s="286">
        <v>2041</v>
      </c>
      <c r="U1" s="286">
        <v>2042</v>
      </c>
      <c r="V1" s="286">
        <v>2043</v>
      </c>
      <c r="W1" s="286">
        <v>2044</v>
      </c>
      <c r="X1" s="286">
        <v>2045</v>
      </c>
      <c r="Y1" s="287" t="s">
        <v>6</v>
      </c>
    </row>
    <row r="2" spans="1:25">
      <c r="A2" s="288" t="s">
        <v>1015</v>
      </c>
      <c r="B2" s="289" t="s">
        <v>1016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1"/>
    </row>
    <row r="3" spans="1:25">
      <c r="A3" s="237" t="e">
        <f t="shared" ref="A3:B9" si="0">A35</f>
        <v>#N/A</v>
      </c>
      <c r="B3" s="230">
        <f t="shared" si="0"/>
        <v>0</v>
      </c>
      <c r="C3" s="143">
        <f>IF(C$1&gt;=$I35,IF($M35=0,0,(IF(MOD(($I35-C$1),$M35)=0,$G35,0))),0)</f>
        <v>0</v>
      </c>
      <c r="D3" s="143">
        <f t="shared" ref="D3:X3" si="1">IF(D$1&gt;=$I35,IF($M35=0,0,(IF(MOD(($I35-D$1),$M35)=0,$G35,0))),0)</f>
        <v>0</v>
      </c>
      <c r="E3" s="143">
        <f t="shared" si="1"/>
        <v>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0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0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0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0</v>
      </c>
      <c r="Y3" s="239">
        <f t="shared" ref="Y3:Y9" si="2">SUM(C3:X3)</f>
        <v>0</v>
      </c>
    </row>
    <row r="4" spans="1:25">
      <c r="A4" s="237" t="e">
        <f t="shared" si="0"/>
        <v>#N/A</v>
      </c>
      <c r="B4" s="230">
        <f t="shared" si="0"/>
        <v>0</v>
      </c>
      <c r="C4" s="143">
        <f t="shared" ref="C4:X9" si="3">IF(C$1&gt;=$I36,IF($M36=0,0,(IF(MOD(($I36-C$1),$M36)=0,$G36,0))),0)</f>
        <v>0</v>
      </c>
      <c r="D4" s="143">
        <f t="shared" si="3"/>
        <v>0</v>
      </c>
      <c r="E4" s="143">
        <f t="shared" si="3"/>
        <v>0</v>
      </c>
      <c r="F4" s="143">
        <f t="shared" si="3"/>
        <v>0</v>
      </c>
      <c r="G4" s="143">
        <f t="shared" si="3"/>
        <v>0</v>
      </c>
      <c r="H4" s="143">
        <f t="shared" si="3"/>
        <v>0</v>
      </c>
      <c r="I4" s="143">
        <f t="shared" si="3"/>
        <v>0</v>
      </c>
      <c r="J4" s="143">
        <f t="shared" si="3"/>
        <v>0</v>
      </c>
      <c r="K4" s="143">
        <f t="shared" si="3"/>
        <v>0</v>
      </c>
      <c r="L4" s="143">
        <f t="shared" si="3"/>
        <v>0</v>
      </c>
      <c r="M4" s="143">
        <f t="shared" si="3"/>
        <v>0</v>
      </c>
      <c r="N4" s="143">
        <f t="shared" si="3"/>
        <v>0</v>
      </c>
      <c r="O4" s="143">
        <f t="shared" si="3"/>
        <v>0</v>
      </c>
      <c r="P4" s="143">
        <f t="shared" si="3"/>
        <v>0</v>
      </c>
      <c r="Q4" s="143">
        <f t="shared" si="3"/>
        <v>0</v>
      </c>
      <c r="R4" s="143">
        <f t="shared" si="3"/>
        <v>0</v>
      </c>
      <c r="S4" s="143">
        <f t="shared" si="3"/>
        <v>0</v>
      </c>
      <c r="T4" s="143">
        <f t="shared" si="3"/>
        <v>0</v>
      </c>
      <c r="U4" s="143">
        <f t="shared" si="3"/>
        <v>0</v>
      </c>
      <c r="V4" s="143">
        <f t="shared" si="3"/>
        <v>0</v>
      </c>
      <c r="W4" s="143">
        <f t="shared" si="3"/>
        <v>0</v>
      </c>
      <c r="X4" s="143">
        <f t="shared" si="3"/>
        <v>0</v>
      </c>
      <c r="Y4" s="239">
        <f t="shared" si="2"/>
        <v>0</v>
      </c>
    </row>
    <row r="5" spans="1:25">
      <c r="A5" s="237" t="e">
        <f t="shared" si="0"/>
        <v>#N/A</v>
      </c>
      <c r="B5" s="230">
        <f t="shared" si="0"/>
        <v>0</v>
      </c>
      <c r="C5" s="143">
        <f t="shared" si="3"/>
        <v>0</v>
      </c>
      <c r="D5" s="143">
        <f t="shared" si="3"/>
        <v>0</v>
      </c>
      <c r="E5" s="143">
        <f t="shared" si="3"/>
        <v>0</v>
      </c>
      <c r="F5" s="143">
        <f t="shared" si="3"/>
        <v>0</v>
      </c>
      <c r="G5" s="143">
        <f t="shared" si="3"/>
        <v>0</v>
      </c>
      <c r="H5" s="143">
        <f t="shared" si="3"/>
        <v>0</v>
      </c>
      <c r="I5" s="143">
        <f t="shared" si="3"/>
        <v>0</v>
      </c>
      <c r="J5" s="143">
        <f t="shared" si="3"/>
        <v>0</v>
      </c>
      <c r="K5" s="143">
        <f t="shared" si="3"/>
        <v>0</v>
      </c>
      <c r="L5" s="143">
        <f t="shared" si="3"/>
        <v>0</v>
      </c>
      <c r="M5" s="143">
        <f t="shared" si="3"/>
        <v>0</v>
      </c>
      <c r="N5" s="143">
        <f t="shared" si="3"/>
        <v>0</v>
      </c>
      <c r="O5" s="143">
        <f t="shared" si="3"/>
        <v>0</v>
      </c>
      <c r="P5" s="143">
        <f t="shared" si="3"/>
        <v>0</v>
      </c>
      <c r="Q5" s="143">
        <f t="shared" si="3"/>
        <v>0</v>
      </c>
      <c r="R5" s="143">
        <f t="shared" si="3"/>
        <v>0</v>
      </c>
      <c r="S5" s="143">
        <f t="shared" si="3"/>
        <v>0</v>
      </c>
      <c r="T5" s="143">
        <f t="shared" si="3"/>
        <v>0</v>
      </c>
      <c r="U5" s="143">
        <f t="shared" si="3"/>
        <v>0</v>
      </c>
      <c r="V5" s="143">
        <f t="shared" si="3"/>
        <v>0</v>
      </c>
      <c r="W5" s="143">
        <f t="shared" si="3"/>
        <v>0</v>
      </c>
      <c r="X5" s="143">
        <f t="shared" si="3"/>
        <v>0</v>
      </c>
      <c r="Y5" s="239">
        <f t="shared" si="2"/>
        <v>0</v>
      </c>
    </row>
    <row r="6" spans="1:25">
      <c r="A6" s="237" t="e">
        <f t="shared" si="0"/>
        <v>#N/A</v>
      </c>
      <c r="B6" s="230">
        <f t="shared" si="0"/>
        <v>0</v>
      </c>
      <c r="C6" s="143">
        <f t="shared" si="3"/>
        <v>0</v>
      </c>
      <c r="D6" s="143">
        <f t="shared" si="3"/>
        <v>0</v>
      </c>
      <c r="E6" s="143">
        <f t="shared" si="3"/>
        <v>0</v>
      </c>
      <c r="F6" s="143">
        <f t="shared" si="3"/>
        <v>0</v>
      </c>
      <c r="G6" s="143">
        <f t="shared" si="3"/>
        <v>0</v>
      </c>
      <c r="H6" s="143">
        <f t="shared" si="3"/>
        <v>0</v>
      </c>
      <c r="I6" s="143">
        <f t="shared" si="3"/>
        <v>0</v>
      </c>
      <c r="J6" s="143">
        <f t="shared" si="3"/>
        <v>0</v>
      </c>
      <c r="K6" s="143">
        <f t="shared" si="3"/>
        <v>0</v>
      </c>
      <c r="L6" s="143">
        <f t="shared" si="3"/>
        <v>0</v>
      </c>
      <c r="M6" s="143">
        <f t="shared" si="3"/>
        <v>0</v>
      </c>
      <c r="N6" s="143">
        <f t="shared" si="3"/>
        <v>0</v>
      </c>
      <c r="O6" s="143">
        <f t="shared" si="3"/>
        <v>0</v>
      </c>
      <c r="P6" s="143">
        <f t="shared" si="3"/>
        <v>0</v>
      </c>
      <c r="Q6" s="143">
        <f t="shared" si="3"/>
        <v>0</v>
      </c>
      <c r="R6" s="143">
        <f t="shared" si="3"/>
        <v>0</v>
      </c>
      <c r="S6" s="143">
        <f t="shared" si="3"/>
        <v>0</v>
      </c>
      <c r="T6" s="143">
        <f t="shared" si="3"/>
        <v>0</v>
      </c>
      <c r="U6" s="143">
        <f t="shared" si="3"/>
        <v>0</v>
      </c>
      <c r="V6" s="143">
        <f t="shared" si="3"/>
        <v>0</v>
      </c>
      <c r="W6" s="143">
        <f t="shared" si="3"/>
        <v>0</v>
      </c>
      <c r="X6" s="143">
        <f t="shared" si="3"/>
        <v>0</v>
      </c>
      <c r="Y6" s="239">
        <f t="shared" si="2"/>
        <v>0</v>
      </c>
    </row>
    <row r="7" spans="1:25">
      <c r="A7" s="237" t="e">
        <f t="shared" si="0"/>
        <v>#N/A</v>
      </c>
      <c r="B7" s="230">
        <f t="shared" si="0"/>
        <v>0</v>
      </c>
      <c r="C7" s="143">
        <f t="shared" si="3"/>
        <v>0</v>
      </c>
      <c r="D7" s="143">
        <f t="shared" si="3"/>
        <v>0</v>
      </c>
      <c r="E7" s="143">
        <f t="shared" si="3"/>
        <v>0</v>
      </c>
      <c r="F7" s="143">
        <f t="shared" si="3"/>
        <v>0</v>
      </c>
      <c r="G7" s="143">
        <f t="shared" si="3"/>
        <v>0</v>
      </c>
      <c r="H7" s="143">
        <f t="shared" si="3"/>
        <v>0</v>
      </c>
      <c r="I7" s="143">
        <f t="shared" si="3"/>
        <v>0</v>
      </c>
      <c r="J7" s="143">
        <f t="shared" si="3"/>
        <v>0</v>
      </c>
      <c r="K7" s="143">
        <f t="shared" si="3"/>
        <v>0</v>
      </c>
      <c r="L7" s="143">
        <f t="shared" si="3"/>
        <v>0</v>
      </c>
      <c r="M7" s="143">
        <f t="shared" si="3"/>
        <v>0</v>
      </c>
      <c r="N7" s="143">
        <f t="shared" si="3"/>
        <v>0</v>
      </c>
      <c r="O7" s="143">
        <f t="shared" si="3"/>
        <v>0</v>
      </c>
      <c r="P7" s="143">
        <f t="shared" si="3"/>
        <v>0</v>
      </c>
      <c r="Q7" s="143">
        <f t="shared" si="3"/>
        <v>0</v>
      </c>
      <c r="R7" s="143">
        <f t="shared" si="3"/>
        <v>0</v>
      </c>
      <c r="S7" s="143">
        <f t="shared" si="3"/>
        <v>0</v>
      </c>
      <c r="T7" s="143">
        <f t="shared" si="3"/>
        <v>0</v>
      </c>
      <c r="U7" s="143">
        <f t="shared" si="3"/>
        <v>0</v>
      </c>
      <c r="V7" s="143">
        <f t="shared" si="3"/>
        <v>0</v>
      </c>
      <c r="W7" s="143">
        <f t="shared" si="3"/>
        <v>0</v>
      </c>
      <c r="X7" s="143">
        <f t="shared" si="3"/>
        <v>0</v>
      </c>
      <c r="Y7" s="239">
        <f t="shared" si="2"/>
        <v>0</v>
      </c>
    </row>
    <row r="8" spans="1:25">
      <c r="A8" s="237" t="e">
        <f t="shared" si="0"/>
        <v>#N/A</v>
      </c>
      <c r="B8" s="230">
        <f t="shared" si="0"/>
        <v>0</v>
      </c>
      <c r="C8" s="143">
        <f t="shared" si="3"/>
        <v>0</v>
      </c>
      <c r="D8" s="143">
        <f t="shared" si="3"/>
        <v>0</v>
      </c>
      <c r="E8" s="143">
        <f t="shared" si="3"/>
        <v>0</v>
      </c>
      <c r="F8" s="143">
        <f t="shared" si="3"/>
        <v>0</v>
      </c>
      <c r="G8" s="143">
        <f t="shared" si="3"/>
        <v>0</v>
      </c>
      <c r="H8" s="143">
        <f t="shared" si="3"/>
        <v>0</v>
      </c>
      <c r="I8" s="143">
        <f t="shared" si="3"/>
        <v>0</v>
      </c>
      <c r="J8" s="143">
        <f t="shared" si="3"/>
        <v>0</v>
      </c>
      <c r="K8" s="143">
        <f t="shared" si="3"/>
        <v>0</v>
      </c>
      <c r="L8" s="143">
        <f t="shared" si="3"/>
        <v>0</v>
      </c>
      <c r="M8" s="143">
        <f t="shared" si="3"/>
        <v>0</v>
      </c>
      <c r="N8" s="143">
        <f t="shared" si="3"/>
        <v>0</v>
      </c>
      <c r="O8" s="143">
        <f t="shared" si="3"/>
        <v>0</v>
      </c>
      <c r="P8" s="143">
        <f t="shared" si="3"/>
        <v>0</v>
      </c>
      <c r="Q8" s="143">
        <f t="shared" si="3"/>
        <v>0</v>
      </c>
      <c r="R8" s="143">
        <f t="shared" si="3"/>
        <v>0</v>
      </c>
      <c r="S8" s="143">
        <f t="shared" si="3"/>
        <v>0</v>
      </c>
      <c r="T8" s="143">
        <f t="shared" si="3"/>
        <v>0</v>
      </c>
      <c r="U8" s="143">
        <f t="shared" si="3"/>
        <v>0</v>
      </c>
      <c r="V8" s="143">
        <f t="shared" si="3"/>
        <v>0</v>
      </c>
      <c r="W8" s="143">
        <f t="shared" si="3"/>
        <v>0</v>
      </c>
      <c r="X8" s="143">
        <f t="shared" si="3"/>
        <v>0</v>
      </c>
      <c r="Y8" s="239">
        <f t="shared" si="2"/>
        <v>0</v>
      </c>
    </row>
    <row r="9" spans="1:25">
      <c r="A9" s="237" t="e">
        <f t="shared" si="0"/>
        <v>#N/A</v>
      </c>
      <c r="B9" s="230">
        <f t="shared" si="0"/>
        <v>0</v>
      </c>
      <c r="C9" s="143">
        <f t="shared" si="3"/>
        <v>0</v>
      </c>
      <c r="D9" s="143">
        <f t="shared" si="3"/>
        <v>0</v>
      </c>
      <c r="E9" s="143">
        <f t="shared" si="3"/>
        <v>0</v>
      </c>
      <c r="F9" s="143">
        <f t="shared" si="3"/>
        <v>0</v>
      </c>
      <c r="G9" s="143">
        <f t="shared" si="3"/>
        <v>0</v>
      </c>
      <c r="H9" s="143">
        <f t="shared" si="3"/>
        <v>0</v>
      </c>
      <c r="I9" s="143">
        <f t="shared" si="3"/>
        <v>0</v>
      </c>
      <c r="J9" s="143">
        <f t="shared" si="3"/>
        <v>0</v>
      </c>
      <c r="K9" s="143">
        <f t="shared" si="3"/>
        <v>0</v>
      </c>
      <c r="L9" s="143">
        <f t="shared" si="3"/>
        <v>0</v>
      </c>
      <c r="M9" s="143">
        <f t="shared" si="3"/>
        <v>0</v>
      </c>
      <c r="N9" s="143">
        <f t="shared" si="3"/>
        <v>0</v>
      </c>
      <c r="O9" s="143">
        <f t="shared" si="3"/>
        <v>0</v>
      </c>
      <c r="P9" s="143">
        <f t="shared" si="3"/>
        <v>0</v>
      </c>
      <c r="Q9" s="143">
        <f t="shared" si="3"/>
        <v>0</v>
      </c>
      <c r="R9" s="143">
        <f t="shared" si="3"/>
        <v>0</v>
      </c>
      <c r="S9" s="143">
        <f t="shared" si="3"/>
        <v>0</v>
      </c>
      <c r="T9" s="143">
        <f t="shared" si="3"/>
        <v>0</v>
      </c>
      <c r="U9" s="143">
        <f t="shared" si="3"/>
        <v>0</v>
      </c>
      <c r="V9" s="143">
        <f t="shared" si="3"/>
        <v>0</v>
      </c>
      <c r="W9" s="143">
        <f t="shared" si="3"/>
        <v>0</v>
      </c>
      <c r="X9" s="143">
        <f t="shared" si="3"/>
        <v>0</v>
      </c>
      <c r="Y9" s="239">
        <f t="shared" si="2"/>
        <v>0</v>
      </c>
    </row>
    <row r="10" spans="1:25">
      <c r="A10" s="229"/>
      <c r="B10" s="240" t="str">
        <f t="shared" ref="B10:B29" si="4">B42</f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202"/>
    </row>
    <row r="11" spans="1:25">
      <c r="A11" s="237" t="e">
        <f t="shared" ref="A11:A17" si="5">A43</f>
        <v>#N/A</v>
      </c>
      <c r="B11" s="230">
        <f t="shared" si="4"/>
        <v>0</v>
      </c>
      <c r="C11" s="143">
        <f>IF(C$1&gt;=$I43,IF($M43=0,0,(IF(MOD(($I43-C$1),$M43)=0,$G43,0))),0)</f>
        <v>0</v>
      </c>
      <c r="D11" s="143">
        <f t="shared" ref="D11:X17" si="6">IF(D$1&gt;=$I43,IF($M43=0,0,(IF(MOD(($I43-D$1),$M43)=0,$G43,0))),0)</f>
        <v>0</v>
      </c>
      <c r="E11" s="143">
        <f t="shared" si="6"/>
        <v>0</v>
      </c>
      <c r="F11" s="143">
        <f t="shared" si="6"/>
        <v>0</v>
      </c>
      <c r="G11" s="143">
        <f t="shared" si="6"/>
        <v>0</v>
      </c>
      <c r="H11" s="143">
        <f t="shared" si="6"/>
        <v>0</v>
      </c>
      <c r="I11" s="143">
        <f t="shared" si="6"/>
        <v>0</v>
      </c>
      <c r="J11" s="143">
        <f t="shared" si="6"/>
        <v>0</v>
      </c>
      <c r="K11" s="143">
        <f t="shared" si="6"/>
        <v>0</v>
      </c>
      <c r="L11" s="143">
        <f t="shared" si="6"/>
        <v>0</v>
      </c>
      <c r="M11" s="143">
        <f t="shared" si="6"/>
        <v>0</v>
      </c>
      <c r="N11" s="143">
        <f t="shared" si="6"/>
        <v>0</v>
      </c>
      <c r="O11" s="143">
        <f t="shared" si="6"/>
        <v>0</v>
      </c>
      <c r="P11" s="143">
        <f t="shared" si="6"/>
        <v>0</v>
      </c>
      <c r="Q11" s="143">
        <f t="shared" si="6"/>
        <v>0</v>
      </c>
      <c r="R11" s="143">
        <f t="shared" si="6"/>
        <v>0</v>
      </c>
      <c r="S11" s="143">
        <f t="shared" si="6"/>
        <v>0</v>
      </c>
      <c r="T11" s="143">
        <f t="shared" si="6"/>
        <v>0</v>
      </c>
      <c r="U11" s="143">
        <f t="shared" si="6"/>
        <v>0</v>
      </c>
      <c r="V11" s="143">
        <f t="shared" si="6"/>
        <v>0</v>
      </c>
      <c r="W11" s="143">
        <f t="shared" si="6"/>
        <v>0</v>
      </c>
      <c r="X11" s="143">
        <f t="shared" si="6"/>
        <v>0</v>
      </c>
      <c r="Y11" s="239">
        <f t="shared" ref="Y11:Y17" si="7">SUM(C11:X11)</f>
        <v>0</v>
      </c>
    </row>
    <row r="12" spans="1:25">
      <c r="A12" s="237" t="e">
        <f t="shared" si="5"/>
        <v>#N/A</v>
      </c>
      <c r="B12" s="230">
        <f t="shared" si="4"/>
        <v>0</v>
      </c>
      <c r="C12" s="143">
        <f t="shared" ref="C12:R17" si="8">IF(C$1&gt;=$I44,IF($M44=0,0,(IF(MOD(($I44-C$1),$M44)=0,$G44,0))),0)</f>
        <v>0</v>
      </c>
      <c r="D12" s="143">
        <f t="shared" si="8"/>
        <v>0</v>
      </c>
      <c r="E12" s="143">
        <f t="shared" si="8"/>
        <v>0</v>
      </c>
      <c r="F12" s="143">
        <f t="shared" si="8"/>
        <v>0</v>
      </c>
      <c r="G12" s="143">
        <f t="shared" si="8"/>
        <v>0</v>
      </c>
      <c r="H12" s="143">
        <f t="shared" si="8"/>
        <v>0</v>
      </c>
      <c r="I12" s="143">
        <f t="shared" si="8"/>
        <v>0</v>
      </c>
      <c r="J12" s="143">
        <f t="shared" si="8"/>
        <v>0</v>
      </c>
      <c r="K12" s="143">
        <f t="shared" si="8"/>
        <v>0</v>
      </c>
      <c r="L12" s="143">
        <f t="shared" si="8"/>
        <v>0</v>
      </c>
      <c r="M12" s="143">
        <f t="shared" si="8"/>
        <v>0</v>
      </c>
      <c r="N12" s="143">
        <f t="shared" si="8"/>
        <v>0</v>
      </c>
      <c r="O12" s="143">
        <f t="shared" si="8"/>
        <v>0</v>
      </c>
      <c r="P12" s="143">
        <f t="shared" si="8"/>
        <v>0</v>
      </c>
      <c r="Q12" s="143">
        <f t="shared" si="8"/>
        <v>0</v>
      </c>
      <c r="R12" s="143">
        <f t="shared" si="8"/>
        <v>0</v>
      </c>
      <c r="S12" s="143">
        <f t="shared" si="6"/>
        <v>0</v>
      </c>
      <c r="T12" s="143">
        <f t="shared" si="6"/>
        <v>0</v>
      </c>
      <c r="U12" s="143">
        <f t="shared" si="6"/>
        <v>0</v>
      </c>
      <c r="V12" s="143">
        <f t="shared" si="6"/>
        <v>0</v>
      </c>
      <c r="W12" s="143">
        <f t="shared" si="6"/>
        <v>0</v>
      </c>
      <c r="X12" s="143">
        <f t="shared" si="6"/>
        <v>0</v>
      </c>
      <c r="Y12" s="239">
        <f t="shared" si="7"/>
        <v>0</v>
      </c>
    </row>
    <row r="13" spans="1:25">
      <c r="A13" s="237" t="e">
        <f t="shared" si="5"/>
        <v>#N/A</v>
      </c>
      <c r="B13" s="230">
        <f t="shared" si="4"/>
        <v>0</v>
      </c>
      <c r="C13" s="143">
        <f t="shared" si="8"/>
        <v>0</v>
      </c>
      <c r="D13" s="143">
        <f t="shared" si="6"/>
        <v>0</v>
      </c>
      <c r="E13" s="143">
        <f t="shared" si="6"/>
        <v>0</v>
      </c>
      <c r="F13" s="143">
        <f t="shared" si="6"/>
        <v>0</v>
      </c>
      <c r="G13" s="143">
        <f t="shared" si="6"/>
        <v>0</v>
      </c>
      <c r="H13" s="143">
        <f t="shared" si="6"/>
        <v>0</v>
      </c>
      <c r="I13" s="143">
        <f t="shared" si="6"/>
        <v>0</v>
      </c>
      <c r="J13" s="143">
        <f t="shared" si="6"/>
        <v>0</v>
      </c>
      <c r="K13" s="143">
        <f t="shared" si="6"/>
        <v>0</v>
      </c>
      <c r="L13" s="143">
        <f t="shared" si="6"/>
        <v>0</v>
      </c>
      <c r="M13" s="143">
        <f t="shared" si="6"/>
        <v>0</v>
      </c>
      <c r="N13" s="143">
        <f t="shared" si="6"/>
        <v>0</v>
      </c>
      <c r="O13" s="143">
        <f t="shared" si="6"/>
        <v>0</v>
      </c>
      <c r="P13" s="143">
        <f t="shared" si="6"/>
        <v>0</v>
      </c>
      <c r="Q13" s="143">
        <f t="shared" si="6"/>
        <v>0</v>
      </c>
      <c r="R13" s="143">
        <f t="shared" si="6"/>
        <v>0</v>
      </c>
      <c r="S13" s="143">
        <f t="shared" si="6"/>
        <v>0</v>
      </c>
      <c r="T13" s="143">
        <f t="shared" si="6"/>
        <v>0</v>
      </c>
      <c r="U13" s="143">
        <f t="shared" si="6"/>
        <v>0</v>
      </c>
      <c r="V13" s="143">
        <f t="shared" si="6"/>
        <v>0</v>
      </c>
      <c r="W13" s="143">
        <f t="shared" si="6"/>
        <v>0</v>
      </c>
      <c r="X13" s="143">
        <f t="shared" si="6"/>
        <v>0</v>
      </c>
      <c r="Y13" s="239">
        <f t="shared" si="7"/>
        <v>0</v>
      </c>
    </row>
    <row r="14" spans="1:25">
      <c r="A14" s="237" t="e">
        <f t="shared" si="5"/>
        <v>#N/A</v>
      </c>
      <c r="B14" s="230">
        <f t="shared" si="4"/>
        <v>0</v>
      </c>
      <c r="C14" s="143">
        <f t="shared" si="8"/>
        <v>0</v>
      </c>
      <c r="D14" s="143">
        <f t="shared" si="6"/>
        <v>0</v>
      </c>
      <c r="E14" s="143">
        <f t="shared" si="6"/>
        <v>0</v>
      </c>
      <c r="F14" s="143">
        <f t="shared" si="6"/>
        <v>0</v>
      </c>
      <c r="G14" s="143">
        <f t="shared" si="6"/>
        <v>0</v>
      </c>
      <c r="H14" s="143">
        <f t="shared" si="6"/>
        <v>0</v>
      </c>
      <c r="I14" s="143">
        <f t="shared" si="6"/>
        <v>0</v>
      </c>
      <c r="J14" s="143">
        <f t="shared" si="6"/>
        <v>0</v>
      </c>
      <c r="K14" s="143">
        <f t="shared" si="6"/>
        <v>0</v>
      </c>
      <c r="L14" s="143">
        <f t="shared" si="6"/>
        <v>0</v>
      </c>
      <c r="M14" s="143">
        <f t="shared" si="6"/>
        <v>0</v>
      </c>
      <c r="N14" s="143">
        <f t="shared" si="6"/>
        <v>0</v>
      </c>
      <c r="O14" s="143">
        <f t="shared" si="6"/>
        <v>0</v>
      </c>
      <c r="P14" s="143">
        <f t="shared" si="6"/>
        <v>0</v>
      </c>
      <c r="Q14" s="143">
        <f t="shared" si="6"/>
        <v>0</v>
      </c>
      <c r="R14" s="143">
        <f t="shared" si="6"/>
        <v>0</v>
      </c>
      <c r="S14" s="143">
        <f t="shared" si="6"/>
        <v>0</v>
      </c>
      <c r="T14" s="143">
        <f t="shared" si="6"/>
        <v>0</v>
      </c>
      <c r="U14" s="143">
        <f t="shared" si="6"/>
        <v>0</v>
      </c>
      <c r="V14" s="143">
        <f t="shared" si="6"/>
        <v>0</v>
      </c>
      <c r="W14" s="143">
        <f t="shared" si="6"/>
        <v>0</v>
      </c>
      <c r="X14" s="143">
        <f t="shared" si="6"/>
        <v>0</v>
      </c>
      <c r="Y14" s="239">
        <f t="shared" si="7"/>
        <v>0</v>
      </c>
    </row>
    <row r="15" spans="1:25">
      <c r="A15" s="237" t="e">
        <f t="shared" si="5"/>
        <v>#N/A</v>
      </c>
      <c r="B15" s="230">
        <f t="shared" si="4"/>
        <v>0</v>
      </c>
      <c r="C15" s="143">
        <f t="shared" si="8"/>
        <v>0</v>
      </c>
      <c r="D15" s="143">
        <f t="shared" si="6"/>
        <v>0</v>
      </c>
      <c r="E15" s="143">
        <f t="shared" si="6"/>
        <v>0</v>
      </c>
      <c r="F15" s="143">
        <f t="shared" si="6"/>
        <v>0</v>
      </c>
      <c r="G15" s="143">
        <f t="shared" si="6"/>
        <v>0</v>
      </c>
      <c r="H15" s="143">
        <f t="shared" si="6"/>
        <v>0</v>
      </c>
      <c r="I15" s="143">
        <f t="shared" si="6"/>
        <v>0</v>
      </c>
      <c r="J15" s="143">
        <f t="shared" si="6"/>
        <v>0</v>
      </c>
      <c r="K15" s="143">
        <f t="shared" si="6"/>
        <v>0</v>
      </c>
      <c r="L15" s="143">
        <f t="shared" si="6"/>
        <v>0</v>
      </c>
      <c r="M15" s="143">
        <f t="shared" si="6"/>
        <v>0</v>
      </c>
      <c r="N15" s="143">
        <f t="shared" si="6"/>
        <v>0</v>
      </c>
      <c r="O15" s="143">
        <f t="shared" si="6"/>
        <v>0</v>
      </c>
      <c r="P15" s="143">
        <f t="shared" si="6"/>
        <v>0</v>
      </c>
      <c r="Q15" s="143">
        <f t="shared" si="6"/>
        <v>0</v>
      </c>
      <c r="R15" s="143">
        <f t="shared" si="6"/>
        <v>0</v>
      </c>
      <c r="S15" s="143">
        <f t="shared" si="6"/>
        <v>0</v>
      </c>
      <c r="T15" s="143">
        <f t="shared" si="6"/>
        <v>0</v>
      </c>
      <c r="U15" s="143">
        <f t="shared" si="6"/>
        <v>0</v>
      </c>
      <c r="V15" s="143">
        <f t="shared" si="6"/>
        <v>0</v>
      </c>
      <c r="W15" s="143">
        <f t="shared" si="6"/>
        <v>0</v>
      </c>
      <c r="X15" s="143">
        <f t="shared" si="6"/>
        <v>0</v>
      </c>
      <c r="Y15" s="239">
        <f t="shared" si="7"/>
        <v>0</v>
      </c>
    </row>
    <row r="16" spans="1:25">
      <c r="A16" s="237" t="e">
        <f t="shared" si="5"/>
        <v>#N/A</v>
      </c>
      <c r="B16" s="230">
        <f t="shared" si="4"/>
        <v>0</v>
      </c>
      <c r="C16" s="143">
        <f t="shared" si="8"/>
        <v>0</v>
      </c>
      <c r="D16" s="143">
        <f t="shared" si="6"/>
        <v>0</v>
      </c>
      <c r="E16" s="143">
        <f t="shared" si="6"/>
        <v>0</v>
      </c>
      <c r="F16" s="143">
        <f t="shared" si="6"/>
        <v>0</v>
      </c>
      <c r="G16" s="143">
        <f t="shared" si="6"/>
        <v>0</v>
      </c>
      <c r="H16" s="143">
        <f t="shared" si="6"/>
        <v>0</v>
      </c>
      <c r="I16" s="143">
        <f t="shared" si="6"/>
        <v>0</v>
      </c>
      <c r="J16" s="143">
        <f t="shared" si="6"/>
        <v>0</v>
      </c>
      <c r="K16" s="143">
        <f t="shared" si="6"/>
        <v>0</v>
      </c>
      <c r="L16" s="143">
        <f t="shared" si="6"/>
        <v>0</v>
      </c>
      <c r="M16" s="143">
        <f t="shared" si="6"/>
        <v>0</v>
      </c>
      <c r="N16" s="143">
        <f t="shared" si="6"/>
        <v>0</v>
      </c>
      <c r="O16" s="143">
        <f t="shared" si="6"/>
        <v>0</v>
      </c>
      <c r="P16" s="143">
        <f t="shared" si="6"/>
        <v>0</v>
      </c>
      <c r="Q16" s="143">
        <f t="shared" si="6"/>
        <v>0</v>
      </c>
      <c r="R16" s="143">
        <f t="shared" si="6"/>
        <v>0</v>
      </c>
      <c r="S16" s="143">
        <f t="shared" si="6"/>
        <v>0</v>
      </c>
      <c r="T16" s="143">
        <f t="shared" si="6"/>
        <v>0</v>
      </c>
      <c r="U16" s="143">
        <f t="shared" si="6"/>
        <v>0</v>
      </c>
      <c r="V16" s="143">
        <f t="shared" si="6"/>
        <v>0</v>
      </c>
      <c r="W16" s="143">
        <f t="shared" si="6"/>
        <v>0</v>
      </c>
      <c r="X16" s="143">
        <f t="shared" si="6"/>
        <v>0</v>
      </c>
      <c r="Y16" s="239">
        <f t="shared" si="7"/>
        <v>0</v>
      </c>
    </row>
    <row r="17" spans="1:25">
      <c r="A17" s="237" t="e">
        <f t="shared" si="5"/>
        <v>#N/A</v>
      </c>
      <c r="B17" s="230">
        <f t="shared" si="4"/>
        <v>0</v>
      </c>
      <c r="C17" s="143">
        <f t="shared" si="8"/>
        <v>0</v>
      </c>
      <c r="D17" s="143">
        <f t="shared" si="6"/>
        <v>0</v>
      </c>
      <c r="E17" s="143">
        <f t="shared" si="6"/>
        <v>0</v>
      </c>
      <c r="F17" s="143">
        <f t="shared" si="6"/>
        <v>0</v>
      </c>
      <c r="G17" s="143">
        <f t="shared" si="6"/>
        <v>0</v>
      </c>
      <c r="H17" s="143">
        <f t="shared" si="6"/>
        <v>0</v>
      </c>
      <c r="I17" s="143">
        <f t="shared" si="6"/>
        <v>0</v>
      </c>
      <c r="J17" s="143">
        <f t="shared" si="6"/>
        <v>0</v>
      </c>
      <c r="K17" s="143">
        <f t="shared" si="6"/>
        <v>0</v>
      </c>
      <c r="L17" s="143">
        <f t="shared" si="6"/>
        <v>0</v>
      </c>
      <c r="M17" s="143">
        <f t="shared" si="6"/>
        <v>0</v>
      </c>
      <c r="N17" s="143">
        <f t="shared" si="6"/>
        <v>0</v>
      </c>
      <c r="O17" s="143">
        <f t="shared" si="6"/>
        <v>0</v>
      </c>
      <c r="P17" s="143">
        <f t="shared" si="6"/>
        <v>0</v>
      </c>
      <c r="Q17" s="143">
        <f t="shared" si="6"/>
        <v>0</v>
      </c>
      <c r="R17" s="143">
        <f t="shared" si="6"/>
        <v>0</v>
      </c>
      <c r="S17" s="143">
        <f t="shared" si="6"/>
        <v>0</v>
      </c>
      <c r="T17" s="143">
        <f t="shared" si="6"/>
        <v>0</v>
      </c>
      <c r="U17" s="143">
        <f t="shared" si="6"/>
        <v>0</v>
      </c>
      <c r="V17" s="143">
        <f t="shared" si="6"/>
        <v>0</v>
      </c>
      <c r="W17" s="143">
        <f t="shared" si="6"/>
        <v>0</v>
      </c>
      <c r="X17" s="143">
        <f t="shared" si="6"/>
        <v>0</v>
      </c>
      <c r="Y17" s="239">
        <f t="shared" si="7"/>
        <v>0</v>
      </c>
    </row>
    <row r="18" spans="1:25">
      <c r="A18" s="229"/>
      <c r="B18" s="240" t="str">
        <f t="shared" si="4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202"/>
    </row>
    <row r="19" spans="1:25">
      <c r="A19" s="237" t="e">
        <f>A51</f>
        <v>#N/A</v>
      </c>
      <c r="B19" s="230">
        <f t="shared" si="4"/>
        <v>0</v>
      </c>
      <c r="C19" s="143">
        <f>IF(C$1&gt;=$I51,IF($M51=0,0,(IF(MOD(($I51-C$1),$M51)=0,$G51,0))),0)</f>
        <v>0</v>
      </c>
      <c r="D19" s="143">
        <f t="shared" ref="D19:X19" si="9">IF(D$1&gt;=$I51,IF($M51=0,0,(IF(MOD(($I51-D$1),$M51)=0,$G51,0))),0)</f>
        <v>0</v>
      </c>
      <c r="E19" s="143">
        <f t="shared" si="9"/>
        <v>0</v>
      </c>
      <c r="F19" s="143">
        <f t="shared" si="9"/>
        <v>0</v>
      </c>
      <c r="G19" s="143">
        <f t="shared" si="9"/>
        <v>0</v>
      </c>
      <c r="H19" s="143">
        <f t="shared" si="9"/>
        <v>0</v>
      </c>
      <c r="I19" s="143">
        <f t="shared" si="9"/>
        <v>0</v>
      </c>
      <c r="J19" s="143">
        <f t="shared" si="9"/>
        <v>0</v>
      </c>
      <c r="K19" s="143">
        <f t="shared" si="9"/>
        <v>0</v>
      </c>
      <c r="L19" s="143">
        <f t="shared" si="9"/>
        <v>0</v>
      </c>
      <c r="M19" s="143">
        <f t="shared" si="9"/>
        <v>0</v>
      </c>
      <c r="N19" s="143">
        <f t="shared" si="9"/>
        <v>0</v>
      </c>
      <c r="O19" s="143">
        <f t="shared" si="9"/>
        <v>0</v>
      </c>
      <c r="P19" s="143">
        <f t="shared" si="9"/>
        <v>0</v>
      </c>
      <c r="Q19" s="143">
        <f t="shared" si="9"/>
        <v>0</v>
      </c>
      <c r="R19" s="143">
        <f t="shared" si="9"/>
        <v>0</v>
      </c>
      <c r="S19" s="143">
        <f t="shared" si="9"/>
        <v>0</v>
      </c>
      <c r="T19" s="143">
        <f t="shared" si="9"/>
        <v>0</v>
      </c>
      <c r="U19" s="143">
        <f t="shared" si="9"/>
        <v>0</v>
      </c>
      <c r="V19" s="143">
        <f t="shared" si="9"/>
        <v>0</v>
      </c>
      <c r="W19" s="143">
        <f t="shared" si="9"/>
        <v>0</v>
      </c>
      <c r="X19" s="143">
        <f t="shared" si="9"/>
        <v>0</v>
      </c>
      <c r="Y19" s="239">
        <f>SUM(C19:X19)</f>
        <v>0</v>
      </c>
    </row>
    <row r="20" spans="1:25">
      <c r="A20" s="237" t="e">
        <f>A52</f>
        <v>#N/A</v>
      </c>
      <c r="B20" s="230">
        <f t="shared" si="4"/>
        <v>0</v>
      </c>
      <c r="C20" s="143">
        <f t="shared" ref="C20:X21" si="10">IF(C18&gt;=$I52,IF($M52=0,0,(IF(MOD(($I52-C$1),$M52)=0,$G52,0))),0)</f>
        <v>0</v>
      </c>
      <c r="D20" s="143">
        <f t="shared" si="10"/>
        <v>0</v>
      </c>
      <c r="E20" s="143">
        <f t="shared" si="10"/>
        <v>0</v>
      </c>
      <c r="F20" s="143">
        <f t="shared" si="10"/>
        <v>0</v>
      </c>
      <c r="G20" s="143">
        <f t="shared" si="10"/>
        <v>0</v>
      </c>
      <c r="H20" s="143">
        <f t="shared" si="10"/>
        <v>0</v>
      </c>
      <c r="I20" s="143">
        <f t="shared" si="10"/>
        <v>0</v>
      </c>
      <c r="J20" s="143">
        <f t="shared" si="10"/>
        <v>0</v>
      </c>
      <c r="K20" s="143">
        <f t="shared" si="10"/>
        <v>0</v>
      </c>
      <c r="L20" s="143">
        <f t="shared" si="10"/>
        <v>0</v>
      </c>
      <c r="M20" s="143">
        <f t="shared" si="10"/>
        <v>0</v>
      </c>
      <c r="N20" s="143">
        <f t="shared" si="10"/>
        <v>0</v>
      </c>
      <c r="O20" s="143">
        <f t="shared" si="10"/>
        <v>0</v>
      </c>
      <c r="P20" s="143">
        <f t="shared" si="10"/>
        <v>0</v>
      </c>
      <c r="Q20" s="143">
        <f t="shared" si="10"/>
        <v>0</v>
      </c>
      <c r="R20" s="143">
        <f t="shared" si="10"/>
        <v>0</v>
      </c>
      <c r="S20" s="143">
        <f t="shared" si="10"/>
        <v>0</v>
      </c>
      <c r="T20" s="143">
        <f t="shared" si="10"/>
        <v>0</v>
      </c>
      <c r="U20" s="143">
        <f t="shared" si="10"/>
        <v>0</v>
      </c>
      <c r="V20" s="143">
        <f t="shared" si="10"/>
        <v>0</v>
      </c>
      <c r="W20" s="143">
        <f t="shared" si="10"/>
        <v>0</v>
      </c>
      <c r="X20" s="143">
        <f t="shared" si="10"/>
        <v>0</v>
      </c>
      <c r="Y20" s="239">
        <f>SUM(C20:X20)</f>
        <v>0</v>
      </c>
    </row>
    <row r="21" spans="1:25">
      <c r="A21" s="237" t="e">
        <f>A53</f>
        <v>#N/A</v>
      </c>
      <c r="B21" s="230">
        <f t="shared" si="4"/>
        <v>0</v>
      </c>
      <c r="C21" s="143">
        <f t="shared" si="10"/>
        <v>0</v>
      </c>
      <c r="D21" s="143">
        <f t="shared" si="10"/>
        <v>0</v>
      </c>
      <c r="E21" s="143">
        <f t="shared" si="10"/>
        <v>0</v>
      </c>
      <c r="F21" s="143">
        <f t="shared" si="10"/>
        <v>0</v>
      </c>
      <c r="G21" s="143">
        <f t="shared" si="10"/>
        <v>0</v>
      </c>
      <c r="H21" s="143">
        <f t="shared" si="10"/>
        <v>0</v>
      </c>
      <c r="I21" s="143">
        <f t="shared" si="10"/>
        <v>0</v>
      </c>
      <c r="J21" s="143">
        <f t="shared" si="10"/>
        <v>0</v>
      </c>
      <c r="K21" s="143">
        <f t="shared" si="10"/>
        <v>0</v>
      </c>
      <c r="L21" s="143">
        <f t="shared" si="10"/>
        <v>0</v>
      </c>
      <c r="M21" s="143">
        <f t="shared" si="10"/>
        <v>0</v>
      </c>
      <c r="N21" s="143">
        <f t="shared" si="10"/>
        <v>0</v>
      </c>
      <c r="O21" s="143">
        <f t="shared" si="10"/>
        <v>0</v>
      </c>
      <c r="P21" s="143">
        <f t="shared" si="10"/>
        <v>0</v>
      </c>
      <c r="Q21" s="143">
        <f t="shared" si="10"/>
        <v>0</v>
      </c>
      <c r="R21" s="143">
        <f t="shared" si="10"/>
        <v>0</v>
      </c>
      <c r="S21" s="143">
        <f t="shared" si="10"/>
        <v>0</v>
      </c>
      <c r="T21" s="143">
        <f t="shared" si="10"/>
        <v>0</v>
      </c>
      <c r="U21" s="143">
        <f t="shared" si="10"/>
        <v>0</v>
      </c>
      <c r="V21" s="143">
        <f t="shared" si="10"/>
        <v>0</v>
      </c>
      <c r="W21" s="143">
        <f t="shared" si="10"/>
        <v>0</v>
      </c>
      <c r="X21" s="143">
        <f t="shared" si="10"/>
        <v>0</v>
      </c>
      <c r="Y21" s="239">
        <f>SUM(C21:X21)</f>
        <v>0</v>
      </c>
    </row>
    <row r="22" spans="1:25">
      <c r="A22" s="229"/>
      <c r="B22" s="240" t="str">
        <f t="shared" si="4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202"/>
    </row>
    <row r="23" spans="1:25">
      <c r="A23" s="237" t="e">
        <f>A55</f>
        <v>#N/A</v>
      </c>
      <c r="B23" s="230">
        <f t="shared" si="4"/>
        <v>0</v>
      </c>
      <c r="C23" s="143">
        <f>IF(C$1&gt;=$I55,IF($M55=0,0,(IF(MOD(($I55-C$1),$M55)=0,$G55,0))),0)</f>
        <v>0</v>
      </c>
      <c r="D23" s="143">
        <f t="shared" ref="D23:X25" si="11">IF(D$1&gt;=$I55,IF($M55=0,0,(IF(MOD(($I55-D$1),$M55)=0,$G55,0))),0)</f>
        <v>0</v>
      </c>
      <c r="E23" s="143">
        <f t="shared" si="11"/>
        <v>0</v>
      </c>
      <c r="F23" s="143">
        <f t="shared" si="11"/>
        <v>0</v>
      </c>
      <c r="G23" s="143">
        <f t="shared" si="11"/>
        <v>0</v>
      </c>
      <c r="H23" s="143">
        <f t="shared" si="11"/>
        <v>0</v>
      </c>
      <c r="I23" s="143">
        <f t="shared" si="11"/>
        <v>0</v>
      </c>
      <c r="J23" s="143">
        <f t="shared" si="11"/>
        <v>0</v>
      </c>
      <c r="K23" s="143">
        <f t="shared" si="11"/>
        <v>0</v>
      </c>
      <c r="L23" s="143">
        <f t="shared" si="11"/>
        <v>0</v>
      </c>
      <c r="M23" s="143">
        <f t="shared" si="11"/>
        <v>0</v>
      </c>
      <c r="N23" s="143">
        <f t="shared" si="11"/>
        <v>0</v>
      </c>
      <c r="O23" s="143">
        <f t="shared" si="11"/>
        <v>0</v>
      </c>
      <c r="P23" s="143">
        <f t="shared" si="11"/>
        <v>0</v>
      </c>
      <c r="Q23" s="143">
        <f t="shared" si="11"/>
        <v>0</v>
      </c>
      <c r="R23" s="143">
        <f t="shared" si="11"/>
        <v>0</v>
      </c>
      <c r="S23" s="143">
        <f t="shared" si="11"/>
        <v>0</v>
      </c>
      <c r="T23" s="143">
        <f t="shared" si="11"/>
        <v>0</v>
      </c>
      <c r="U23" s="143">
        <f t="shared" si="11"/>
        <v>0</v>
      </c>
      <c r="V23" s="143">
        <f t="shared" si="11"/>
        <v>0</v>
      </c>
      <c r="W23" s="143">
        <f t="shared" si="11"/>
        <v>0</v>
      </c>
      <c r="X23" s="143">
        <f t="shared" si="11"/>
        <v>0</v>
      </c>
      <c r="Y23" s="239">
        <f>SUM(C23:X23)</f>
        <v>0</v>
      </c>
    </row>
    <row r="24" spans="1:25">
      <c r="A24" s="237" t="e">
        <f>A56</f>
        <v>#N/A</v>
      </c>
      <c r="B24" s="230">
        <f t="shared" si="4"/>
        <v>0</v>
      </c>
      <c r="C24" s="143">
        <f t="shared" ref="C24:R25" si="12">IF(C$1&gt;=$I56,IF($M56=0,0,(IF(MOD(($I56-C$1),$M56)=0,$G56,0))),0)</f>
        <v>0</v>
      </c>
      <c r="D24" s="143">
        <f t="shared" si="12"/>
        <v>0</v>
      </c>
      <c r="E24" s="143">
        <f t="shared" si="12"/>
        <v>0</v>
      </c>
      <c r="F24" s="143">
        <f t="shared" si="12"/>
        <v>0</v>
      </c>
      <c r="G24" s="143">
        <f t="shared" si="12"/>
        <v>0</v>
      </c>
      <c r="H24" s="143">
        <f t="shared" si="12"/>
        <v>0</v>
      </c>
      <c r="I24" s="143">
        <f t="shared" si="12"/>
        <v>0</v>
      </c>
      <c r="J24" s="143">
        <f t="shared" si="12"/>
        <v>0</v>
      </c>
      <c r="K24" s="143">
        <f t="shared" si="12"/>
        <v>0</v>
      </c>
      <c r="L24" s="143">
        <f t="shared" si="12"/>
        <v>0</v>
      </c>
      <c r="M24" s="143">
        <f t="shared" si="12"/>
        <v>0</v>
      </c>
      <c r="N24" s="143">
        <f t="shared" si="12"/>
        <v>0</v>
      </c>
      <c r="O24" s="143">
        <f t="shared" si="12"/>
        <v>0</v>
      </c>
      <c r="P24" s="143">
        <f t="shared" si="12"/>
        <v>0</v>
      </c>
      <c r="Q24" s="143">
        <f t="shared" si="12"/>
        <v>0</v>
      </c>
      <c r="R24" s="143">
        <f t="shared" si="12"/>
        <v>0</v>
      </c>
      <c r="S24" s="143">
        <f t="shared" si="11"/>
        <v>0</v>
      </c>
      <c r="T24" s="143">
        <f t="shared" si="11"/>
        <v>0</v>
      </c>
      <c r="U24" s="143">
        <f t="shared" si="11"/>
        <v>0</v>
      </c>
      <c r="V24" s="143">
        <f t="shared" si="11"/>
        <v>0</v>
      </c>
      <c r="W24" s="143">
        <f t="shared" si="11"/>
        <v>0</v>
      </c>
      <c r="X24" s="143">
        <f t="shared" si="11"/>
        <v>0</v>
      </c>
      <c r="Y24" s="239">
        <f>SUM(C24:X24)</f>
        <v>0</v>
      </c>
    </row>
    <row r="25" spans="1:25">
      <c r="A25" s="237" t="e">
        <f>A57</f>
        <v>#N/A</v>
      </c>
      <c r="B25" s="230">
        <f t="shared" si="4"/>
        <v>0</v>
      </c>
      <c r="C25" s="143">
        <f t="shared" si="12"/>
        <v>0</v>
      </c>
      <c r="D25" s="143">
        <f t="shared" si="11"/>
        <v>0</v>
      </c>
      <c r="E25" s="143">
        <f t="shared" si="11"/>
        <v>0</v>
      </c>
      <c r="F25" s="143">
        <f t="shared" si="11"/>
        <v>0</v>
      </c>
      <c r="G25" s="143">
        <f t="shared" si="11"/>
        <v>0</v>
      </c>
      <c r="H25" s="143">
        <f t="shared" si="11"/>
        <v>0</v>
      </c>
      <c r="I25" s="143">
        <f t="shared" si="11"/>
        <v>0</v>
      </c>
      <c r="J25" s="143">
        <f t="shared" si="11"/>
        <v>0</v>
      </c>
      <c r="K25" s="143">
        <f t="shared" si="11"/>
        <v>0</v>
      </c>
      <c r="L25" s="143">
        <f t="shared" si="11"/>
        <v>0</v>
      </c>
      <c r="M25" s="143">
        <f t="shared" si="11"/>
        <v>0</v>
      </c>
      <c r="N25" s="143">
        <f t="shared" si="11"/>
        <v>0</v>
      </c>
      <c r="O25" s="143">
        <f t="shared" si="11"/>
        <v>0</v>
      </c>
      <c r="P25" s="143">
        <f t="shared" si="11"/>
        <v>0</v>
      </c>
      <c r="Q25" s="143">
        <f t="shared" si="11"/>
        <v>0</v>
      </c>
      <c r="R25" s="143">
        <f t="shared" si="11"/>
        <v>0</v>
      </c>
      <c r="S25" s="143">
        <f t="shared" si="11"/>
        <v>0</v>
      </c>
      <c r="T25" s="143">
        <f t="shared" si="11"/>
        <v>0</v>
      </c>
      <c r="U25" s="143">
        <f t="shared" si="11"/>
        <v>0</v>
      </c>
      <c r="V25" s="143">
        <f t="shared" si="11"/>
        <v>0</v>
      </c>
      <c r="W25" s="143">
        <f t="shared" si="11"/>
        <v>0</v>
      </c>
      <c r="X25" s="143">
        <f t="shared" si="11"/>
        <v>0</v>
      </c>
      <c r="Y25" s="239">
        <f>SUM(C25:X25)</f>
        <v>0</v>
      </c>
    </row>
    <row r="26" spans="1:25">
      <c r="A26" s="229"/>
      <c r="B26" s="240" t="str">
        <f t="shared" si="4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202"/>
    </row>
    <row r="27" spans="1:25">
      <c r="A27" s="237" t="e">
        <f>A59</f>
        <v>#N/A</v>
      </c>
      <c r="B27" s="230">
        <f t="shared" si="4"/>
        <v>0</v>
      </c>
      <c r="C27" s="143">
        <f>IF(C$1&gt;=$I59,IF($M59=0,0,(IF(MOD(($I59-C$1),$M59)=0,$G59,0))),0)</f>
        <v>0</v>
      </c>
      <c r="D27" s="143">
        <f t="shared" ref="D27:X29" si="13">IF(D$1&gt;=$I59,IF($M59=0,0,(IF(MOD(($I59-D$1),$M59)=0,$G59,0))),0)</f>
        <v>0</v>
      </c>
      <c r="E27" s="143">
        <f t="shared" si="13"/>
        <v>0</v>
      </c>
      <c r="F27" s="143">
        <f t="shared" si="13"/>
        <v>0</v>
      </c>
      <c r="G27" s="143">
        <f t="shared" si="13"/>
        <v>0</v>
      </c>
      <c r="H27" s="143">
        <f t="shared" si="13"/>
        <v>0</v>
      </c>
      <c r="I27" s="143">
        <f t="shared" si="13"/>
        <v>0</v>
      </c>
      <c r="J27" s="143">
        <f t="shared" si="13"/>
        <v>0</v>
      </c>
      <c r="K27" s="143">
        <f t="shared" si="13"/>
        <v>0</v>
      </c>
      <c r="L27" s="143">
        <f t="shared" si="13"/>
        <v>0</v>
      </c>
      <c r="M27" s="143">
        <f t="shared" si="13"/>
        <v>0</v>
      </c>
      <c r="N27" s="143">
        <f t="shared" si="13"/>
        <v>0</v>
      </c>
      <c r="O27" s="143">
        <f t="shared" si="13"/>
        <v>0</v>
      </c>
      <c r="P27" s="143">
        <f t="shared" si="13"/>
        <v>0</v>
      </c>
      <c r="Q27" s="143">
        <f t="shared" si="13"/>
        <v>0</v>
      </c>
      <c r="R27" s="143">
        <f t="shared" si="13"/>
        <v>0</v>
      </c>
      <c r="S27" s="143">
        <f t="shared" si="13"/>
        <v>0</v>
      </c>
      <c r="T27" s="143">
        <f t="shared" si="13"/>
        <v>0</v>
      </c>
      <c r="U27" s="143">
        <f t="shared" si="13"/>
        <v>0</v>
      </c>
      <c r="V27" s="143">
        <f t="shared" si="13"/>
        <v>0</v>
      </c>
      <c r="W27" s="143">
        <f t="shared" si="13"/>
        <v>0</v>
      </c>
      <c r="X27" s="143">
        <f t="shared" si="13"/>
        <v>0</v>
      </c>
      <c r="Y27" s="239">
        <f>SUM(C27:X27)</f>
        <v>0</v>
      </c>
    </row>
    <row r="28" spans="1:25">
      <c r="A28" s="237" t="e">
        <f>A60</f>
        <v>#N/A</v>
      </c>
      <c r="B28" s="230">
        <f t="shared" si="4"/>
        <v>0</v>
      </c>
      <c r="C28" s="143">
        <f t="shared" ref="C28:R29" si="14">IF(C$1&gt;=$I60,IF($M60=0,0,(IF(MOD(($I60-C$1),$M60)=0,$G60,0))),0)</f>
        <v>0</v>
      </c>
      <c r="D28" s="143">
        <f t="shared" si="14"/>
        <v>0</v>
      </c>
      <c r="E28" s="143">
        <f t="shared" si="14"/>
        <v>0</v>
      </c>
      <c r="F28" s="143">
        <f t="shared" si="14"/>
        <v>0</v>
      </c>
      <c r="G28" s="143">
        <f t="shared" si="14"/>
        <v>0</v>
      </c>
      <c r="H28" s="143">
        <f t="shared" si="14"/>
        <v>0</v>
      </c>
      <c r="I28" s="143">
        <f t="shared" si="14"/>
        <v>0</v>
      </c>
      <c r="J28" s="143">
        <f t="shared" si="14"/>
        <v>0</v>
      </c>
      <c r="K28" s="143">
        <f t="shared" si="14"/>
        <v>0</v>
      </c>
      <c r="L28" s="143">
        <f t="shared" si="14"/>
        <v>0</v>
      </c>
      <c r="M28" s="143">
        <f t="shared" si="14"/>
        <v>0</v>
      </c>
      <c r="N28" s="143">
        <f t="shared" si="14"/>
        <v>0</v>
      </c>
      <c r="O28" s="143">
        <f t="shared" si="14"/>
        <v>0</v>
      </c>
      <c r="P28" s="143">
        <f t="shared" si="14"/>
        <v>0</v>
      </c>
      <c r="Q28" s="143">
        <f t="shared" si="14"/>
        <v>0</v>
      </c>
      <c r="R28" s="143">
        <f t="shared" si="14"/>
        <v>0</v>
      </c>
      <c r="S28" s="143">
        <f t="shared" si="13"/>
        <v>0</v>
      </c>
      <c r="T28" s="143">
        <f t="shared" si="13"/>
        <v>0</v>
      </c>
      <c r="U28" s="143">
        <f t="shared" si="13"/>
        <v>0</v>
      </c>
      <c r="V28" s="143">
        <f t="shared" si="13"/>
        <v>0</v>
      </c>
      <c r="W28" s="143">
        <f t="shared" si="13"/>
        <v>0</v>
      </c>
      <c r="X28" s="143">
        <f t="shared" si="13"/>
        <v>0</v>
      </c>
      <c r="Y28" s="239">
        <f>SUM(C28:X28)</f>
        <v>0</v>
      </c>
    </row>
    <row r="29" spans="1:25">
      <c r="A29" s="237" t="e">
        <f>A61</f>
        <v>#N/A</v>
      </c>
      <c r="B29" s="230">
        <f t="shared" si="4"/>
        <v>0</v>
      </c>
      <c r="C29" s="143">
        <f t="shared" si="14"/>
        <v>0</v>
      </c>
      <c r="D29" s="143">
        <f t="shared" si="13"/>
        <v>0</v>
      </c>
      <c r="E29" s="143">
        <f t="shared" si="13"/>
        <v>0</v>
      </c>
      <c r="F29" s="143">
        <f t="shared" si="13"/>
        <v>0</v>
      </c>
      <c r="G29" s="143">
        <f t="shared" si="13"/>
        <v>0</v>
      </c>
      <c r="H29" s="143">
        <f t="shared" si="13"/>
        <v>0</v>
      </c>
      <c r="I29" s="143">
        <f t="shared" si="13"/>
        <v>0</v>
      </c>
      <c r="J29" s="143">
        <f t="shared" si="13"/>
        <v>0</v>
      </c>
      <c r="K29" s="143">
        <f t="shared" si="13"/>
        <v>0</v>
      </c>
      <c r="L29" s="143">
        <f t="shared" si="13"/>
        <v>0</v>
      </c>
      <c r="M29" s="143">
        <f t="shared" si="13"/>
        <v>0</v>
      </c>
      <c r="N29" s="143">
        <f t="shared" si="13"/>
        <v>0</v>
      </c>
      <c r="O29" s="143">
        <f t="shared" si="13"/>
        <v>0</v>
      </c>
      <c r="P29" s="143">
        <f t="shared" si="13"/>
        <v>0</v>
      </c>
      <c r="Q29" s="143">
        <f t="shared" si="13"/>
        <v>0</v>
      </c>
      <c r="R29" s="143">
        <f t="shared" si="13"/>
        <v>0</v>
      </c>
      <c r="S29" s="143">
        <f t="shared" si="13"/>
        <v>0</v>
      </c>
      <c r="T29" s="143">
        <f t="shared" si="13"/>
        <v>0</v>
      </c>
      <c r="U29" s="143">
        <f t="shared" si="13"/>
        <v>0</v>
      </c>
      <c r="V29" s="143">
        <f t="shared" si="13"/>
        <v>0</v>
      </c>
      <c r="W29" s="143">
        <f t="shared" si="13"/>
        <v>0</v>
      </c>
      <c r="X29" s="143">
        <f t="shared" si="13"/>
        <v>0</v>
      </c>
      <c r="Y29" s="239">
        <f>SUM(C29:X29)</f>
        <v>0</v>
      </c>
    </row>
    <row r="30" spans="1:25" ht="15.75" thickBot="1">
      <c r="A30" s="292"/>
      <c r="B30" s="293" t="s">
        <v>1017</v>
      </c>
      <c r="C30" s="294">
        <f t="shared" ref="C30:Y30" si="15">SUM(C3:C26)</f>
        <v>0</v>
      </c>
      <c r="D30" s="295">
        <f t="shared" si="15"/>
        <v>0</v>
      </c>
      <c r="E30" s="295">
        <f t="shared" si="15"/>
        <v>0</v>
      </c>
      <c r="F30" s="295">
        <f t="shared" si="15"/>
        <v>0</v>
      </c>
      <c r="G30" s="295">
        <f t="shared" si="15"/>
        <v>0</v>
      </c>
      <c r="H30" s="295">
        <f t="shared" si="15"/>
        <v>0</v>
      </c>
      <c r="I30" s="295">
        <f t="shared" si="15"/>
        <v>0</v>
      </c>
      <c r="J30" s="295">
        <f t="shared" si="15"/>
        <v>0</v>
      </c>
      <c r="K30" s="295">
        <f t="shared" si="15"/>
        <v>0</v>
      </c>
      <c r="L30" s="295">
        <f t="shared" si="15"/>
        <v>0</v>
      </c>
      <c r="M30" s="295">
        <f t="shared" si="15"/>
        <v>0</v>
      </c>
      <c r="N30" s="295">
        <f t="shared" si="15"/>
        <v>0</v>
      </c>
      <c r="O30" s="295">
        <f t="shared" si="15"/>
        <v>0</v>
      </c>
      <c r="P30" s="295">
        <f t="shared" si="15"/>
        <v>0</v>
      </c>
      <c r="Q30" s="295">
        <f t="shared" si="15"/>
        <v>0</v>
      </c>
      <c r="R30" s="295">
        <f t="shared" si="15"/>
        <v>0</v>
      </c>
      <c r="S30" s="295">
        <f t="shared" si="15"/>
        <v>0</v>
      </c>
      <c r="T30" s="295">
        <f t="shared" si="15"/>
        <v>0</v>
      </c>
      <c r="U30" s="295">
        <f t="shared" si="15"/>
        <v>0</v>
      </c>
      <c r="V30" s="295">
        <f t="shared" si="15"/>
        <v>0</v>
      </c>
      <c r="W30" s="295">
        <f t="shared" si="15"/>
        <v>0</v>
      </c>
      <c r="X30" s="295">
        <f t="shared" si="15"/>
        <v>0</v>
      </c>
      <c r="Y30" s="296">
        <f t="shared" si="15"/>
        <v>0</v>
      </c>
    </row>
    <row r="31" spans="1:25" ht="15.75" thickBot="1"/>
    <row r="32" spans="1:25" s="283" customFormat="1">
      <c r="A32" s="173"/>
      <c r="B32" s="297"/>
      <c r="C32" s="182" t="s">
        <v>1018</v>
      </c>
      <c r="D32" s="182" t="s">
        <v>1019</v>
      </c>
      <c r="E32" s="413" t="s">
        <v>1020</v>
      </c>
      <c r="F32" s="414"/>
      <c r="G32" s="413" t="s">
        <v>1021</v>
      </c>
      <c r="H32" s="414"/>
      <c r="I32" s="413" t="s">
        <v>1022</v>
      </c>
      <c r="J32" s="414"/>
      <c r="K32" s="413" t="s">
        <v>1023</v>
      </c>
      <c r="L32" s="414"/>
      <c r="M32" s="413" t="s">
        <v>321</v>
      </c>
      <c r="N32" s="414"/>
      <c r="O32" s="415" t="s">
        <v>1024</v>
      </c>
      <c r="P32" s="416"/>
      <c r="Q32" s="298" t="s">
        <v>1025</v>
      </c>
      <c r="R32" s="182"/>
      <c r="S32" s="182"/>
      <c r="T32" s="412" t="s">
        <v>1026</v>
      </c>
      <c r="U32" s="412"/>
      <c r="V32" s="412"/>
      <c r="W32" s="412"/>
      <c r="X32" s="412"/>
      <c r="Y32" s="412"/>
    </row>
    <row r="33" spans="1:25" s="47" customFormat="1">
      <c r="A33" s="299"/>
      <c r="B33" s="300" t="s">
        <v>1016</v>
      </c>
      <c r="C33" s="290"/>
      <c r="D33" s="290"/>
      <c r="E33" s="407"/>
      <c r="F33" s="404"/>
      <c r="G33" s="405"/>
      <c r="H33" s="406"/>
      <c r="I33" s="407"/>
      <c r="J33" s="404"/>
      <c r="K33" s="407"/>
      <c r="L33" s="404"/>
      <c r="M33" s="290"/>
      <c r="N33" s="301"/>
      <c r="O33" s="520"/>
      <c r="P33" s="521"/>
      <c r="Q33" s="302"/>
      <c r="R33" s="206"/>
      <c r="S33" s="206"/>
      <c r="T33" s="408"/>
      <c r="U33" s="408"/>
      <c r="V33" s="408"/>
      <c r="W33" s="408"/>
      <c r="X33" s="408"/>
      <c r="Y33" s="408"/>
    </row>
    <row r="34" spans="1:25" s="284" customFormat="1">
      <c r="A34" s="173"/>
      <c r="B34" s="300" t="s">
        <v>1027</v>
      </c>
      <c r="C34" s="290"/>
      <c r="D34" s="303"/>
      <c r="E34" s="407"/>
      <c r="F34" s="404"/>
      <c r="G34" s="405"/>
      <c r="H34" s="406"/>
      <c r="I34" s="407"/>
      <c r="J34" s="404"/>
      <c r="K34" s="407"/>
      <c r="L34" s="404"/>
      <c r="M34" s="290"/>
      <c r="N34" s="301"/>
      <c r="O34" s="520"/>
      <c r="P34" s="521"/>
      <c r="Q34" s="302"/>
      <c r="R34" s="206"/>
      <c r="S34" s="206"/>
      <c r="T34" s="408"/>
      <c r="U34" s="408"/>
      <c r="V34" s="408"/>
      <c r="W34" s="408"/>
      <c r="X34" s="408"/>
      <c r="Y34" s="408"/>
    </row>
    <row r="35" spans="1:25" s="284" customFormat="1">
      <c r="A35" s="210" t="e">
        <f>VLOOKUP(B35,Priskatalog!A:J,10,FALSE)</f>
        <v>#N/A</v>
      </c>
      <c r="B35" s="211"/>
      <c r="C35" s="304"/>
      <c r="D35" s="183"/>
      <c r="E35" s="397"/>
      <c r="F35" s="398"/>
      <c r="G35" s="399">
        <f t="shared" ref="G35:G41" si="16">C35*E35</f>
        <v>0</v>
      </c>
      <c r="H35" s="400"/>
      <c r="I35" s="401"/>
      <c r="J35" s="398"/>
      <c r="K35" s="401"/>
      <c r="L35" s="398"/>
      <c r="M35" s="279"/>
      <c r="N35" s="280" t="s">
        <v>1028</v>
      </c>
      <c r="O35" s="522"/>
      <c r="P35" s="523"/>
      <c r="Q35" s="214"/>
      <c r="R35" s="183"/>
      <c r="S35" s="183"/>
      <c r="T35" s="402"/>
      <c r="U35" s="402"/>
      <c r="V35" s="402"/>
      <c r="W35" s="402"/>
      <c r="X35" s="402"/>
      <c r="Y35" s="402"/>
    </row>
    <row r="36" spans="1:25" s="284" customFormat="1">
      <c r="A36" s="210" t="e">
        <f>VLOOKUP(B36,Priskatalog!A:J,10,FALSE)</f>
        <v>#N/A</v>
      </c>
      <c r="B36" s="305"/>
      <c r="C36" s="306"/>
      <c r="D36" s="213"/>
      <c r="E36" s="397"/>
      <c r="F36" s="398"/>
      <c r="G36" s="399">
        <f t="shared" si="16"/>
        <v>0</v>
      </c>
      <c r="H36" s="400"/>
      <c r="I36" s="401"/>
      <c r="J36" s="398"/>
      <c r="K36" s="401"/>
      <c r="L36" s="397"/>
      <c r="M36" s="213"/>
      <c r="N36" s="280" t="s">
        <v>1028</v>
      </c>
      <c r="O36" s="522"/>
      <c r="P36" s="523"/>
      <c r="Q36" s="213"/>
      <c r="R36" s="213"/>
      <c r="S36" s="213"/>
      <c r="T36" s="402"/>
      <c r="U36" s="402"/>
      <c r="V36" s="402"/>
      <c r="W36" s="402"/>
      <c r="X36" s="402"/>
      <c r="Y36" s="402"/>
    </row>
    <row r="37" spans="1:25" s="284" customFormat="1">
      <c r="A37" s="210" t="e">
        <f>VLOOKUP(B37,Priskatalog!A:J,10,FALSE)</f>
        <v>#N/A</v>
      </c>
      <c r="B37" s="307"/>
      <c r="C37" s="306"/>
      <c r="D37" s="213"/>
      <c r="E37" s="397"/>
      <c r="F37" s="398"/>
      <c r="G37" s="399">
        <f t="shared" si="16"/>
        <v>0</v>
      </c>
      <c r="H37" s="400"/>
      <c r="I37" s="401"/>
      <c r="J37" s="398"/>
      <c r="K37" s="401"/>
      <c r="L37" s="397"/>
      <c r="M37" s="213"/>
      <c r="N37" s="280" t="s">
        <v>1028</v>
      </c>
      <c r="O37" s="522"/>
      <c r="P37" s="523"/>
      <c r="Q37" s="213"/>
      <c r="R37" s="213"/>
      <c r="S37" s="213"/>
      <c r="T37" s="402"/>
      <c r="U37" s="402"/>
      <c r="V37" s="402"/>
      <c r="W37" s="402"/>
      <c r="X37" s="402"/>
      <c r="Y37" s="402"/>
    </row>
    <row r="38" spans="1:25" s="284" customFormat="1">
      <c r="A38" s="210" t="e">
        <f>VLOOKUP(B38,Priskatalog!A:J,10,FALSE)</f>
        <v>#N/A</v>
      </c>
      <c r="B38" s="308"/>
      <c r="C38" s="306"/>
      <c r="D38" s="213"/>
      <c r="E38" s="232"/>
      <c r="F38" s="233"/>
      <c r="G38" s="399">
        <f t="shared" si="16"/>
        <v>0</v>
      </c>
      <c r="H38" s="400"/>
      <c r="I38" s="236"/>
      <c r="J38" s="233"/>
      <c r="K38" s="236"/>
      <c r="L38" s="232"/>
      <c r="M38" s="213"/>
      <c r="N38" s="280" t="s">
        <v>1028</v>
      </c>
      <c r="O38" s="214"/>
      <c r="P38" s="255"/>
      <c r="Q38" s="213"/>
      <c r="R38" s="213"/>
      <c r="S38" s="213"/>
      <c r="T38" s="409"/>
      <c r="U38" s="410"/>
      <c r="V38" s="410"/>
      <c r="W38" s="410"/>
      <c r="X38" s="410"/>
      <c r="Y38" s="411"/>
    </row>
    <row r="39" spans="1:25" s="284" customFormat="1">
      <c r="A39" s="210" t="e">
        <f>VLOOKUP(B39,Priskatalog!A:J,10,FALSE)</f>
        <v>#N/A</v>
      </c>
      <c r="B39" s="211"/>
      <c r="C39" s="212"/>
      <c r="D39" s="213"/>
      <c r="E39" s="397"/>
      <c r="F39" s="398"/>
      <c r="G39" s="399">
        <f t="shared" si="16"/>
        <v>0</v>
      </c>
      <c r="H39" s="400"/>
      <c r="I39" s="401"/>
      <c r="J39" s="398"/>
      <c r="K39" s="401"/>
      <c r="L39" s="397"/>
      <c r="M39" s="213"/>
      <c r="N39" s="280" t="s">
        <v>1028</v>
      </c>
      <c r="O39" s="522"/>
      <c r="P39" s="523"/>
      <c r="Q39" s="213"/>
      <c r="R39" s="213"/>
      <c r="S39" s="213"/>
      <c r="T39" s="402"/>
      <c r="U39" s="402"/>
      <c r="V39" s="402"/>
      <c r="W39" s="402"/>
      <c r="X39" s="402"/>
      <c r="Y39" s="402"/>
    </row>
    <row r="40" spans="1:25" s="284" customFormat="1">
      <c r="A40" s="210" t="e">
        <f>VLOOKUP(B40,Priskatalog!A:J,10,FALSE)</f>
        <v>#N/A</v>
      </c>
      <c r="B40" s="211"/>
      <c r="C40" s="212"/>
      <c r="D40" s="213"/>
      <c r="E40" s="397"/>
      <c r="F40" s="398"/>
      <c r="G40" s="399">
        <f t="shared" si="16"/>
        <v>0</v>
      </c>
      <c r="H40" s="400"/>
      <c r="I40" s="401"/>
      <c r="J40" s="398"/>
      <c r="K40" s="401"/>
      <c r="L40" s="397"/>
      <c r="M40" s="213"/>
      <c r="N40" s="280" t="s">
        <v>1028</v>
      </c>
      <c r="O40" s="522"/>
      <c r="P40" s="523"/>
      <c r="Q40" s="213"/>
      <c r="R40" s="213"/>
      <c r="S40" s="213"/>
      <c r="T40" s="402"/>
      <c r="U40" s="402"/>
      <c r="V40" s="402"/>
      <c r="W40" s="402"/>
      <c r="X40" s="402"/>
      <c r="Y40" s="402"/>
    </row>
    <row r="41" spans="1:25" s="284" customFormat="1">
      <c r="A41" s="210" t="e">
        <f>VLOOKUP(B41,Priskatalog!A:J,10,FALSE)</f>
        <v>#N/A</v>
      </c>
      <c r="B41" s="211"/>
      <c r="C41" s="212"/>
      <c r="D41" s="213"/>
      <c r="E41" s="397"/>
      <c r="F41" s="398"/>
      <c r="G41" s="399">
        <f t="shared" si="16"/>
        <v>0</v>
      </c>
      <c r="H41" s="400"/>
      <c r="I41" s="401"/>
      <c r="J41" s="398"/>
      <c r="K41" s="401"/>
      <c r="L41" s="397"/>
      <c r="M41" s="213"/>
      <c r="N41" s="280" t="s">
        <v>1028</v>
      </c>
      <c r="O41" s="522"/>
      <c r="P41" s="523"/>
      <c r="Q41" s="213"/>
      <c r="R41" s="213"/>
      <c r="S41" s="213"/>
      <c r="T41" s="402"/>
      <c r="U41" s="402"/>
      <c r="V41" s="402"/>
      <c r="W41" s="402"/>
      <c r="X41" s="402"/>
      <c r="Y41" s="402"/>
    </row>
    <row r="42" spans="1:25" s="284" customFormat="1">
      <c r="A42" s="215"/>
      <c r="B42" s="216" t="s">
        <v>1029</v>
      </c>
      <c r="C42" s="217"/>
      <c r="D42" s="218"/>
      <c r="E42" s="403"/>
      <c r="F42" s="404"/>
      <c r="G42" s="405"/>
      <c r="H42" s="406"/>
      <c r="I42" s="407"/>
      <c r="J42" s="404"/>
      <c r="K42" s="407"/>
      <c r="L42" s="403"/>
      <c r="M42" s="218"/>
      <c r="N42" s="218"/>
      <c r="O42" s="520"/>
      <c r="P42" s="521"/>
      <c r="Q42" s="218"/>
      <c r="R42" s="218"/>
      <c r="S42" s="218"/>
      <c r="T42" s="408"/>
      <c r="U42" s="408"/>
      <c r="V42" s="408"/>
      <c r="W42" s="408"/>
      <c r="X42" s="408"/>
      <c r="Y42" s="408"/>
    </row>
    <row r="43" spans="1:25" s="284" customFormat="1">
      <c r="A43" s="210" t="e">
        <f>VLOOKUP(B43,Priskatalog!A:J,10,FALSE)</f>
        <v>#N/A</v>
      </c>
      <c r="B43" s="211"/>
      <c r="C43" s="212"/>
      <c r="D43" s="213"/>
      <c r="E43" s="397"/>
      <c r="F43" s="398"/>
      <c r="G43" s="399">
        <f t="shared" ref="G43:G49" si="17">C43*E43</f>
        <v>0</v>
      </c>
      <c r="H43" s="400"/>
      <c r="I43" s="401"/>
      <c r="J43" s="398"/>
      <c r="K43" s="401"/>
      <c r="L43" s="397"/>
      <c r="M43" s="213"/>
      <c r="N43" s="213" t="s">
        <v>1028</v>
      </c>
      <c r="O43" s="522"/>
      <c r="P43" s="523"/>
      <c r="Q43" s="213"/>
      <c r="R43" s="213"/>
      <c r="S43" s="213"/>
      <c r="T43" s="402"/>
      <c r="U43" s="402"/>
      <c r="V43" s="402"/>
      <c r="W43" s="402"/>
      <c r="X43" s="402"/>
      <c r="Y43" s="402"/>
    </row>
    <row r="44" spans="1:25" s="284" customFormat="1">
      <c r="A44" s="210" t="e">
        <f>VLOOKUP(B44,Priskatalog!A:J,10,FALSE)</f>
        <v>#N/A</v>
      </c>
      <c r="B44" s="211"/>
      <c r="C44" s="212"/>
      <c r="D44" s="213"/>
      <c r="E44" s="397"/>
      <c r="F44" s="398"/>
      <c r="G44" s="399">
        <f t="shared" si="17"/>
        <v>0</v>
      </c>
      <c r="H44" s="400"/>
      <c r="I44" s="401"/>
      <c r="J44" s="398"/>
      <c r="K44" s="401"/>
      <c r="L44" s="397"/>
      <c r="M44" s="213"/>
      <c r="N44" s="213" t="s">
        <v>1028</v>
      </c>
      <c r="O44" s="522"/>
      <c r="P44" s="523"/>
      <c r="Q44" s="213"/>
      <c r="R44" s="213"/>
      <c r="S44" s="213"/>
      <c r="T44" s="402"/>
      <c r="U44" s="402"/>
      <c r="V44" s="402"/>
      <c r="W44" s="402"/>
      <c r="X44" s="402"/>
      <c r="Y44" s="402"/>
    </row>
    <row r="45" spans="1:25" s="284" customFormat="1">
      <c r="A45" s="210" t="e">
        <f>VLOOKUP(B45,Priskatalog!A:J,10,FALSE)</f>
        <v>#N/A</v>
      </c>
      <c r="B45" s="211"/>
      <c r="C45" s="212"/>
      <c r="D45" s="213"/>
      <c r="E45" s="397"/>
      <c r="F45" s="398"/>
      <c r="G45" s="399">
        <f t="shared" si="17"/>
        <v>0</v>
      </c>
      <c r="H45" s="400"/>
      <c r="I45" s="401"/>
      <c r="J45" s="398"/>
      <c r="K45" s="401"/>
      <c r="L45" s="397"/>
      <c r="M45" s="213"/>
      <c r="N45" s="213" t="s">
        <v>1028</v>
      </c>
      <c r="O45" s="522"/>
      <c r="P45" s="523"/>
      <c r="Q45" s="213"/>
      <c r="R45" s="213"/>
      <c r="S45" s="213"/>
      <c r="T45" s="402"/>
      <c r="U45" s="402"/>
      <c r="V45" s="402"/>
      <c r="W45" s="402"/>
      <c r="X45" s="402"/>
      <c r="Y45" s="402"/>
    </row>
    <row r="46" spans="1:25" s="47" customFormat="1">
      <c r="A46" s="210" t="e">
        <f>VLOOKUP(B46,Priskatalog!A:J,10,FALSE)</f>
        <v>#N/A</v>
      </c>
      <c r="B46" s="211"/>
      <c r="C46" s="219"/>
      <c r="D46" s="213"/>
      <c r="E46" s="397"/>
      <c r="F46" s="398"/>
      <c r="G46" s="399">
        <f t="shared" si="17"/>
        <v>0</v>
      </c>
      <c r="H46" s="400"/>
      <c r="I46" s="401"/>
      <c r="J46" s="398"/>
      <c r="K46" s="401"/>
      <c r="L46" s="397"/>
      <c r="M46" s="213"/>
      <c r="N46" s="213" t="s">
        <v>1028</v>
      </c>
      <c r="O46" s="522"/>
      <c r="P46" s="523"/>
      <c r="Q46" s="213"/>
      <c r="R46" s="213"/>
      <c r="S46" s="213"/>
      <c r="T46" s="402"/>
      <c r="U46" s="402"/>
      <c r="V46" s="402"/>
      <c r="W46" s="402"/>
      <c r="X46" s="402"/>
      <c r="Y46" s="402"/>
    </row>
    <row r="47" spans="1:25" s="284" customFormat="1">
      <c r="A47" s="210" t="e">
        <f>VLOOKUP(B47,Priskatalog!A:J,10,FALSE)</f>
        <v>#N/A</v>
      </c>
      <c r="B47" s="211"/>
      <c r="C47" s="212"/>
      <c r="D47" s="213"/>
      <c r="E47" s="397"/>
      <c r="F47" s="398"/>
      <c r="G47" s="399">
        <f t="shared" si="17"/>
        <v>0</v>
      </c>
      <c r="H47" s="400"/>
      <c r="I47" s="401"/>
      <c r="J47" s="398"/>
      <c r="K47" s="401"/>
      <c r="L47" s="397"/>
      <c r="M47" s="213"/>
      <c r="N47" s="213" t="s">
        <v>1028</v>
      </c>
      <c r="O47" s="522"/>
      <c r="P47" s="523"/>
      <c r="Q47" s="213"/>
      <c r="R47" s="213"/>
      <c r="S47" s="213"/>
      <c r="T47" s="402"/>
      <c r="U47" s="402"/>
      <c r="V47" s="402"/>
      <c r="W47" s="402"/>
      <c r="X47" s="402"/>
      <c r="Y47" s="402"/>
    </row>
    <row r="48" spans="1:25" s="284" customFormat="1">
      <c r="A48" s="210" t="e">
        <f>VLOOKUP(B48,Priskatalog!A:J,10,FALSE)</f>
        <v>#N/A</v>
      </c>
      <c r="B48" s="211"/>
      <c r="C48" s="212"/>
      <c r="D48" s="213"/>
      <c r="E48" s="397"/>
      <c r="F48" s="398"/>
      <c r="G48" s="399">
        <f t="shared" si="17"/>
        <v>0</v>
      </c>
      <c r="H48" s="400"/>
      <c r="I48" s="401"/>
      <c r="J48" s="398"/>
      <c r="K48" s="401"/>
      <c r="L48" s="397"/>
      <c r="M48" s="213"/>
      <c r="N48" s="213" t="s">
        <v>1028</v>
      </c>
      <c r="O48" s="522"/>
      <c r="P48" s="523"/>
      <c r="Q48" s="213"/>
      <c r="R48" s="213"/>
      <c r="S48" s="213"/>
      <c r="T48" s="402"/>
      <c r="U48" s="402"/>
      <c r="V48" s="402"/>
      <c r="W48" s="402"/>
      <c r="X48" s="402"/>
      <c r="Y48" s="402"/>
    </row>
    <row r="49" spans="1:25" s="284" customFormat="1">
      <c r="A49" s="210" t="e">
        <f>VLOOKUP(B49,Priskatalog!A:J,10,FALSE)</f>
        <v>#N/A</v>
      </c>
      <c r="B49" s="211"/>
      <c r="C49" s="212"/>
      <c r="D49" s="213"/>
      <c r="E49" s="397"/>
      <c r="F49" s="398"/>
      <c r="G49" s="399">
        <f t="shared" si="17"/>
        <v>0</v>
      </c>
      <c r="H49" s="400"/>
      <c r="I49" s="401"/>
      <c r="J49" s="398"/>
      <c r="K49" s="401"/>
      <c r="L49" s="397"/>
      <c r="M49" s="213"/>
      <c r="N49" s="213" t="s">
        <v>1028</v>
      </c>
      <c r="O49" s="522"/>
      <c r="P49" s="523"/>
      <c r="Q49" s="213"/>
      <c r="R49" s="213"/>
      <c r="S49" s="213"/>
      <c r="T49" s="402"/>
      <c r="U49" s="402"/>
      <c r="V49" s="402"/>
      <c r="W49" s="402"/>
      <c r="X49" s="402"/>
      <c r="Y49" s="402"/>
    </row>
    <row r="50" spans="1:25" s="284" customFormat="1">
      <c r="A50" s="215"/>
      <c r="B50" s="220" t="s">
        <v>1030</v>
      </c>
      <c r="C50" s="217"/>
      <c r="D50" s="218"/>
      <c r="E50" s="403"/>
      <c r="F50" s="404"/>
      <c r="G50" s="405"/>
      <c r="H50" s="406"/>
      <c r="I50" s="407"/>
      <c r="J50" s="404"/>
      <c r="K50" s="407"/>
      <c r="L50" s="403"/>
      <c r="M50" s="218"/>
      <c r="N50" s="218"/>
      <c r="O50" s="520"/>
      <c r="P50" s="521"/>
      <c r="Q50" s="218"/>
      <c r="R50" s="218"/>
      <c r="S50" s="218"/>
      <c r="T50" s="408"/>
      <c r="U50" s="408"/>
      <c r="V50" s="408"/>
      <c r="W50" s="408"/>
      <c r="X50" s="408"/>
      <c r="Y50" s="408"/>
    </row>
    <row r="51" spans="1:25" s="284" customFormat="1">
      <c r="A51" s="210" t="e">
        <f>VLOOKUP(B51,Priskatalog!A:J,10,FALSE)</f>
        <v>#N/A</v>
      </c>
      <c r="B51" s="211"/>
      <c r="C51" s="212"/>
      <c r="D51" s="213"/>
      <c r="E51" s="397"/>
      <c r="F51" s="398"/>
      <c r="G51" s="399">
        <f>C51*E51</f>
        <v>0</v>
      </c>
      <c r="H51" s="400"/>
      <c r="I51" s="401"/>
      <c r="J51" s="398"/>
      <c r="K51" s="401"/>
      <c r="L51" s="397"/>
      <c r="M51" s="213"/>
      <c r="N51" s="213" t="s">
        <v>1028</v>
      </c>
      <c r="O51" s="522"/>
      <c r="P51" s="523"/>
      <c r="Q51" s="213"/>
      <c r="R51" s="213"/>
      <c r="S51" s="213"/>
      <c r="T51" s="402"/>
      <c r="U51" s="402"/>
      <c r="V51" s="402"/>
      <c r="W51" s="402"/>
      <c r="X51" s="402"/>
      <c r="Y51" s="402"/>
    </row>
    <row r="52" spans="1:25" s="284" customFormat="1">
      <c r="A52" s="210" t="e">
        <f>VLOOKUP(B52,Priskatalog!A:J,10,FALSE)</f>
        <v>#N/A</v>
      </c>
      <c r="B52" s="211"/>
      <c r="C52" s="212"/>
      <c r="D52" s="213"/>
      <c r="E52" s="397"/>
      <c r="F52" s="398"/>
      <c r="G52" s="399">
        <f>C52*E52</f>
        <v>0</v>
      </c>
      <c r="H52" s="400"/>
      <c r="I52" s="401"/>
      <c r="J52" s="398"/>
      <c r="K52" s="401"/>
      <c r="L52" s="397"/>
      <c r="M52" s="213"/>
      <c r="N52" s="213" t="s">
        <v>1028</v>
      </c>
      <c r="O52" s="522"/>
      <c r="P52" s="523"/>
      <c r="Q52" s="213"/>
      <c r="R52" s="213"/>
      <c r="S52" s="213"/>
      <c r="T52" s="402"/>
      <c r="U52" s="402"/>
      <c r="V52" s="402"/>
      <c r="W52" s="402"/>
      <c r="X52" s="402"/>
      <c r="Y52" s="402"/>
    </row>
    <row r="53" spans="1:25" s="47" customFormat="1">
      <c r="A53" s="210" t="e">
        <f>VLOOKUP(B53,Priskatalog!A:J,10,FALSE)</f>
        <v>#N/A</v>
      </c>
      <c r="B53" s="211"/>
      <c r="C53" s="214"/>
      <c r="D53" s="213"/>
      <c r="E53" s="397"/>
      <c r="F53" s="398"/>
      <c r="G53" s="399">
        <f>C53*E53</f>
        <v>0</v>
      </c>
      <c r="H53" s="400"/>
      <c r="I53" s="401"/>
      <c r="J53" s="398"/>
      <c r="K53" s="401"/>
      <c r="L53" s="397"/>
      <c r="M53" s="213"/>
      <c r="N53" s="213" t="s">
        <v>1028</v>
      </c>
      <c r="O53" s="522"/>
      <c r="P53" s="523"/>
      <c r="Q53" s="213"/>
      <c r="R53" s="213"/>
      <c r="S53" s="213"/>
      <c r="T53" s="402"/>
      <c r="U53" s="402"/>
      <c r="V53" s="402"/>
      <c r="W53" s="402"/>
      <c r="X53" s="402"/>
      <c r="Y53" s="402"/>
    </row>
    <row r="54" spans="1:25" s="284" customFormat="1">
      <c r="A54" s="215"/>
      <c r="B54" s="221" t="s">
        <v>1031</v>
      </c>
      <c r="C54" s="217"/>
      <c r="D54" s="218"/>
      <c r="E54" s="403"/>
      <c r="F54" s="404"/>
      <c r="G54" s="405"/>
      <c r="H54" s="406"/>
      <c r="I54" s="407"/>
      <c r="J54" s="404"/>
      <c r="K54" s="407"/>
      <c r="L54" s="403"/>
      <c r="M54" s="218"/>
      <c r="N54" s="218"/>
      <c r="O54" s="520"/>
      <c r="P54" s="521"/>
      <c r="Q54" s="218"/>
      <c r="R54" s="218"/>
      <c r="S54" s="218"/>
      <c r="T54" s="408"/>
      <c r="U54" s="408"/>
      <c r="V54" s="408"/>
      <c r="W54" s="408"/>
      <c r="X54" s="408"/>
      <c r="Y54" s="408"/>
    </row>
    <row r="55" spans="1:25" s="284" customFormat="1">
      <c r="A55" s="210" t="e">
        <f>VLOOKUP(B55,Priskatalog!A:J,10,FALSE)</f>
        <v>#N/A</v>
      </c>
      <c r="B55" s="211"/>
      <c r="C55" s="212"/>
      <c r="D55" s="213"/>
      <c r="E55" s="397"/>
      <c r="F55" s="398"/>
      <c r="G55" s="399">
        <f>C55*E55</f>
        <v>0</v>
      </c>
      <c r="H55" s="400"/>
      <c r="I55" s="401"/>
      <c r="J55" s="398"/>
      <c r="K55" s="401"/>
      <c r="L55" s="397"/>
      <c r="M55" s="213"/>
      <c r="N55" s="213" t="s">
        <v>1028</v>
      </c>
      <c r="O55" s="522"/>
      <c r="P55" s="523"/>
      <c r="Q55" s="213"/>
      <c r="R55" s="213"/>
      <c r="S55" s="213"/>
      <c r="T55" s="402"/>
      <c r="U55" s="402"/>
      <c r="V55" s="402"/>
      <c r="W55" s="402"/>
      <c r="X55" s="402"/>
      <c r="Y55" s="402"/>
    </row>
    <row r="56" spans="1:25" s="284" customFormat="1">
      <c r="A56" s="210" t="e">
        <f>VLOOKUP(B56,Priskatalog!A:J,10,FALSE)</f>
        <v>#N/A</v>
      </c>
      <c r="B56" s="211"/>
      <c r="C56" s="212"/>
      <c r="D56" s="213"/>
      <c r="E56" s="397"/>
      <c r="F56" s="398"/>
      <c r="G56" s="399">
        <f>C56*E56</f>
        <v>0</v>
      </c>
      <c r="H56" s="400"/>
      <c r="I56" s="401"/>
      <c r="J56" s="398"/>
      <c r="K56" s="401"/>
      <c r="L56" s="397"/>
      <c r="M56" s="213"/>
      <c r="N56" s="213" t="s">
        <v>1028</v>
      </c>
      <c r="O56" s="522"/>
      <c r="P56" s="523"/>
      <c r="Q56" s="213"/>
      <c r="R56" s="213"/>
      <c r="S56" s="213"/>
      <c r="T56" s="402"/>
      <c r="U56" s="402"/>
      <c r="V56" s="402"/>
      <c r="W56" s="402"/>
      <c r="X56" s="402"/>
      <c r="Y56" s="402"/>
    </row>
    <row r="57" spans="1:25" s="284" customFormat="1">
      <c r="A57" s="210" t="e">
        <f>VLOOKUP(B57,Priskatalog!A:J,10,FALSE)</f>
        <v>#N/A</v>
      </c>
      <c r="B57" s="211"/>
      <c r="C57" s="212"/>
      <c r="D57" s="213"/>
      <c r="E57" s="397"/>
      <c r="F57" s="398"/>
      <c r="G57" s="399">
        <f>C57*E57</f>
        <v>0</v>
      </c>
      <c r="H57" s="400"/>
      <c r="I57" s="401"/>
      <c r="J57" s="398"/>
      <c r="K57" s="401"/>
      <c r="L57" s="397"/>
      <c r="M57" s="213"/>
      <c r="N57" s="213" t="s">
        <v>1028</v>
      </c>
      <c r="O57" s="522"/>
      <c r="P57" s="523"/>
      <c r="Q57" s="213"/>
      <c r="R57" s="213"/>
      <c r="S57" s="213"/>
      <c r="T57" s="402"/>
      <c r="U57" s="402"/>
      <c r="V57" s="402"/>
      <c r="W57" s="402"/>
      <c r="X57" s="402"/>
      <c r="Y57" s="402"/>
    </row>
    <row r="58" spans="1:25" s="284" customFormat="1">
      <c r="A58" s="215"/>
      <c r="B58" s="216" t="s">
        <v>1032</v>
      </c>
      <c r="C58" s="217"/>
      <c r="D58" s="218"/>
      <c r="E58" s="403"/>
      <c r="F58" s="404"/>
      <c r="G58" s="405"/>
      <c r="H58" s="406"/>
      <c r="I58" s="407"/>
      <c r="J58" s="404"/>
      <c r="K58" s="407"/>
      <c r="L58" s="403"/>
      <c r="M58" s="218"/>
      <c r="N58" s="218"/>
      <c r="O58" s="520"/>
      <c r="P58" s="521"/>
      <c r="Q58" s="218"/>
      <c r="R58" s="218"/>
      <c r="S58" s="218"/>
      <c r="T58" s="408"/>
      <c r="U58" s="408"/>
      <c r="V58" s="408"/>
      <c r="W58" s="408"/>
      <c r="X58" s="408"/>
      <c r="Y58" s="408"/>
    </row>
    <row r="59" spans="1:25" s="284" customFormat="1">
      <c r="A59" s="210" t="e">
        <f>VLOOKUP(B59,Priskatalog!A:J,10,FALSE)</f>
        <v>#N/A</v>
      </c>
      <c r="B59" s="211"/>
      <c r="C59" s="212"/>
      <c r="D59" s="213"/>
      <c r="E59" s="397"/>
      <c r="F59" s="398"/>
      <c r="G59" s="399">
        <f>C59*E59</f>
        <v>0</v>
      </c>
      <c r="H59" s="400"/>
      <c r="I59" s="401"/>
      <c r="J59" s="398"/>
      <c r="K59" s="401"/>
      <c r="L59" s="397"/>
      <c r="M59" s="213"/>
      <c r="N59" s="213" t="s">
        <v>1028</v>
      </c>
      <c r="O59" s="522"/>
      <c r="P59" s="523"/>
      <c r="Q59" s="213"/>
      <c r="R59" s="213"/>
      <c r="S59" s="213"/>
      <c r="T59" s="402"/>
      <c r="U59" s="402"/>
      <c r="V59" s="402"/>
      <c r="W59" s="402"/>
      <c r="X59" s="402"/>
      <c r="Y59" s="402"/>
    </row>
    <row r="60" spans="1:25" s="284" customFormat="1">
      <c r="A60" s="210" t="e">
        <f>VLOOKUP(B60,Priskatalog!A:J,10,FALSE)</f>
        <v>#N/A</v>
      </c>
      <c r="B60" s="211"/>
      <c r="C60" s="212"/>
      <c r="D60" s="213"/>
      <c r="E60" s="397"/>
      <c r="F60" s="398"/>
      <c r="G60" s="399">
        <f>C60*E60</f>
        <v>0</v>
      </c>
      <c r="H60" s="400"/>
      <c r="I60" s="401"/>
      <c r="J60" s="398"/>
      <c r="K60" s="401"/>
      <c r="L60" s="397"/>
      <c r="M60" s="213"/>
      <c r="N60" s="213" t="s">
        <v>1028</v>
      </c>
      <c r="O60" s="522"/>
      <c r="P60" s="523"/>
      <c r="Q60" s="213"/>
      <c r="R60" s="213"/>
      <c r="S60" s="213"/>
      <c r="T60" s="402"/>
      <c r="U60" s="402"/>
      <c r="V60" s="402"/>
      <c r="W60" s="402"/>
      <c r="X60" s="402"/>
      <c r="Y60" s="402"/>
    </row>
    <row r="61" spans="1:25" s="284" customFormat="1">
      <c r="A61" s="210" t="e">
        <f>VLOOKUP(B61,Priskatalog!A:J,10,FALSE)</f>
        <v>#N/A</v>
      </c>
      <c r="B61" s="211"/>
      <c r="C61" s="212"/>
      <c r="D61" s="213"/>
      <c r="E61" s="397"/>
      <c r="F61" s="398"/>
      <c r="G61" s="399">
        <f>C61*E61</f>
        <v>0</v>
      </c>
      <c r="H61" s="400"/>
      <c r="I61" s="401"/>
      <c r="J61" s="398"/>
      <c r="K61" s="401"/>
      <c r="L61" s="397"/>
      <c r="M61" s="213"/>
      <c r="N61" s="213" t="s">
        <v>1028</v>
      </c>
      <c r="O61" s="522"/>
      <c r="P61" s="523"/>
      <c r="Q61" s="213"/>
      <c r="R61" s="213"/>
      <c r="S61" s="213"/>
      <c r="T61" s="402"/>
      <c r="U61" s="402"/>
      <c r="V61" s="402"/>
      <c r="W61" s="402"/>
      <c r="X61" s="402"/>
      <c r="Y61" s="40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9550DFBE-C966-42CE-8680-A6F5EB9211D5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137892-99D1-4E52-A58D-ABBF4C8E2C1A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CF54-78C4-4AC8-8FCD-E7DC29965EC9}">
  <dimension ref="A1:Y61"/>
  <sheetViews>
    <sheetView showGridLines="0"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45:Y45"/>
    <mergeCell ref="E46:F46"/>
    <mergeCell ref="G46:H46"/>
    <mergeCell ref="I46:J46"/>
    <mergeCell ref="K46:L46"/>
    <mergeCell ref="O46:P46"/>
    <mergeCell ref="E50:F50"/>
    <mergeCell ref="G50:H50"/>
    <mergeCell ref="I50:J50"/>
    <mergeCell ref="K50:L50"/>
    <mergeCell ref="O50:P50"/>
    <mergeCell ref="T50:Y50"/>
    <mergeCell ref="T46:Y46"/>
    <mergeCell ref="E47:F47"/>
    <mergeCell ref="G47:H47"/>
    <mergeCell ref="I47:J47"/>
    <mergeCell ref="K47:L47"/>
    <mergeCell ref="O47:P47"/>
    <mergeCell ref="T47:Y47"/>
    <mergeCell ref="E45:F45"/>
    <mergeCell ref="G45:H45"/>
    <mergeCell ref="I45:J45"/>
    <mergeCell ref="K45:L45"/>
    <mergeCell ref="O45:P45"/>
    <mergeCell ref="I36:J36"/>
    <mergeCell ref="K36:L36"/>
    <mergeCell ref="O36:P36"/>
    <mergeCell ref="E40:F40"/>
    <mergeCell ref="G40:H40"/>
    <mergeCell ref="I40:J40"/>
    <mergeCell ref="K40:L40"/>
    <mergeCell ref="O40:P40"/>
    <mergeCell ref="T40:Y40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E35:F35"/>
    <mergeCell ref="G35:H35"/>
    <mergeCell ref="I35:J35"/>
    <mergeCell ref="K35:L35"/>
    <mergeCell ref="O35:P35"/>
    <mergeCell ref="T35:Y35"/>
    <mergeCell ref="T41:Y41"/>
    <mergeCell ref="E42:F42"/>
    <mergeCell ref="G42:H42"/>
    <mergeCell ref="I42:J42"/>
    <mergeCell ref="K42:L42"/>
    <mergeCell ref="O42:P42"/>
    <mergeCell ref="T42:Y42"/>
    <mergeCell ref="G38:H38"/>
    <mergeCell ref="T38:Y38"/>
    <mergeCell ref="E39:F39"/>
    <mergeCell ref="G39:H39"/>
    <mergeCell ref="I39:J39"/>
    <mergeCell ref="K39:L39"/>
    <mergeCell ref="O39:P39"/>
    <mergeCell ref="T39:Y39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I51:J51"/>
    <mergeCell ref="K51:L51"/>
    <mergeCell ref="O51:P51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74C8A6D0-3BEC-42BE-A11F-A5721F8373A6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D07701-7FCB-4AE8-B53D-EE86BE72B097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50C7-34AD-4246-9E83-9A85E5369735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45:Y45"/>
    <mergeCell ref="E46:F46"/>
    <mergeCell ref="G46:H46"/>
    <mergeCell ref="I46:J46"/>
    <mergeCell ref="K46:L46"/>
    <mergeCell ref="O46:P46"/>
    <mergeCell ref="E50:F50"/>
    <mergeCell ref="G50:H50"/>
    <mergeCell ref="I50:J50"/>
    <mergeCell ref="K50:L50"/>
    <mergeCell ref="O50:P50"/>
    <mergeCell ref="T50:Y50"/>
    <mergeCell ref="T46:Y46"/>
    <mergeCell ref="E47:F47"/>
    <mergeCell ref="G47:H47"/>
    <mergeCell ref="I47:J47"/>
    <mergeCell ref="K47:L47"/>
    <mergeCell ref="O47:P47"/>
    <mergeCell ref="T47:Y47"/>
    <mergeCell ref="E45:F45"/>
    <mergeCell ref="G45:H45"/>
    <mergeCell ref="I45:J45"/>
    <mergeCell ref="K45:L45"/>
    <mergeCell ref="O45:P45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K36:L36"/>
    <mergeCell ref="O36:P36"/>
    <mergeCell ref="E40:F40"/>
    <mergeCell ref="G40:H40"/>
    <mergeCell ref="I40:J40"/>
    <mergeCell ref="K40:L40"/>
    <mergeCell ref="O40:P40"/>
    <mergeCell ref="T40:Y40"/>
    <mergeCell ref="E41:F41"/>
    <mergeCell ref="G41:H41"/>
    <mergeCell ref="I41:J41"/>
    <mergeCell ref="K41:L41"/>
    <mergeCell ref="O41:P41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T41:Y41"/>
    <mergeCell ref="E34:F34"/>
    <mergeCell ref="G34:H34"/>
    <mergeCell ref="I34:J34"/>
    <mergeCell ref="K34:L34"/>
    <mergeCell ref="O34:P34"/>
    <mergeCell ref="T34:Y34"/>
    <mergeCell ref="E35:F35"/>
    <mergeCell ref="G35:H35"/>
    <mergeCell ref="I35:J35"/>
    <mergeCell ref="K35:L35"/>
    <mergeCell ref="O35:P35"/>
    <mergeCell ref="T35:Y35"/>
    <mergeCell ref="E42:F42"/>
    <mergeCell ref="G42:H42"/>
    <mergeCell ref="I42:J42"/>
    <mergeCell ref="K42:L42"/>
    <mergeCell ref="O42:P42"/>
    <mergeCell ref="T42:Y42"/>
    <mergeCell ref="G38:H38"/>
    <mergeCell ref="T38:Y38"/>
    <mergeCell ref="E39:F39"/>
    <mergeCell ref="G39:H39"/>
    <mergeCell ref="I39:J39"/>
    <mergeCell ref="K39:L39"/>
    <mergeCell ref="O39:P39"/>
    <mergeCell ref="T39:Y39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G51:H51"/>
    <mergeCell ref="I51:J51"/>
    <mergeCell ref="K51:L51"/>
    <mergeCell ref="O51:P51"/>
    <mergeCell ref="T51:Y51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E51:F51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88B05DB9-E98B-4C94-91E7-6C44F647B6AB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0B7A72-8F8B-46D3-8781-921125531099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B473-6BE8-4D2D-9407-2771A1C2C025}">
  <dimension ref="A1:Y61"/>
  <sheetViews>
    <sheetView showGridLines="0"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E34:F34"/>
    <mergeCell ref="G34:H34"/>
    <mergeCell ref="I34:J34"/>
    <mergeCell ref="K34:L34"/>
    <mergeCell ref="O34:P34"/>
    <mergeCell ref="T34:Y34"/>
    <mergeCell ref="E44:F44"/>
    <mergeCell ref="G44:H44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</mergeCells>
  <hyperlinks>
    <hyperlink ref="B1" location="'_Planlagt_drift'!A1" display="Tilbage til årsoversigt" xr:uid="{DE0FE01D-006E-425E-8361-72DC93AA906D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2423B4-79B7-45EB-970C-2C2BC13A4F44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F629-143B-46C3-8D9E-6F892764F906}">
  <dimension ref="A1:EC176"/>
  <sheetViews>
    <sheetView topLeftCell="A45"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9.5703125" style="18" bestFit="1" customWidth="1"/>
    <col min="3" max="4" width="13.7109375" style="18" bestFit="1" customWidth="1"/>
    <col min="5" max="5" width="14.7109375" style="18" bestFit="1" customWidth="1"/>
    <col min="6" max="6" width="13.7109375" style="18" bestFit="1" customWidth="1"/>
    <col min="7" max="7" width="14.7109375" style="18" bestFit="1" customWidth="1"/>
    <col min="8" max="8" width="13.7109375" style="18" bestFit="1" customWidth="1"/>
    <col min="9" max="9" width="16.42578125" style="18" bestFit="1" customWidth="1"/>
    <col min="10" max="10" width="14.7109375" style="18" bestFit="1" customWidth="1"/>
    <col min="11" max="11" width="13.7109375" style="18" bestFit="1" customWidth="1"/>
    <col min="12" max="12" width="16.42578125" style="18" bestFit="1" customWidth="1"/>
    <col min="13" max="24" width="13.7109375" style="18" bestFit="1" customWidth="1"/>
    <col min="25" max="25" width="16.42578125" style="18" bestFit="1" customWidth="1"/>
    <col min="26" max="16384" width="8.85546875" style="18"/>
  </cols>
  <sheetData>
    <row r="1" spans="1:133" ht="15.7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133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133">
      <c r="A3" s="168">
        <f t="shared" ref="A3:B3" si="0">A80</f>
        <v>21</v>
      </c>
      <c r="B3" s="148" t="str">
        <f t="shared" si="0"/>
        <v>Lyskasser, rensning</v>
      </c>
      <c r="C3" s="143">
        <f>IF(C$1&gt;=$I80,IF($M80=0,0,(IF(MOD(($I80-C$1),$M80)=0,$G80,0))),0)</f>
        <v>2500</v>
      </c>
      <c r="D3" s="143">
        <f t="shared" ref="D3:X3" si="1">IF(D$1&gt;=$I80,IF($M80=0,0,(IF(MOD(($I80-D$1),$M80)=0,$G80,0))),0)</f>
        <v>2500</v>
      </c>
      <c r="E3" s="143">
        <f t="shared" si="1"/>
        <v>2500</v>
      </c>
      <c r="F3" s="143">
        <f t="shared" si="1"/>
        <v>2500</v>
      </c>
      <c r="G3" s="143">
        <f t="shared" si="1"/>
        <v>2500</v>
      </c>
      <c r="H3" s="143">
        <f t="shared" si="1"/>
        <v>2500</v>
      </c>
      <c r="I3" s="143">
        <f t="shared" si="1"/>
        <v>2500</v>
      </c>
      <c r="J3" s="143">
        <f t="shared" si="1"/>
        <v>2500</v>
      </c>
      <c r="K3" s="143">
        <f t="shared" si="1"/>
        <v>2500</v>
      </c>
      <c r="L3" s="143">
        <f t="shared" si="1"/>
        <v>2500</v>
      </c>
      <c r="M3" s="143">
        <f t="shared" si="1"/>
        <v>2500</v>
      </c>
      <c r="N3" s="143">
        <f t="shared" si="1"/>
        <v>2500</v>
      </c>
      <c r="O3" s="143">
        <f t="shared" si="1"/>
        <v>2500</v>
      </c>
      <c r="P3" s="143">
        <f t="shared" si="1"/>
        <v>2500</v>
      </c>
      <c r="Q3" s="143">
        <f t="shared" si="1"/>
        <v>2500</v>
      </c>
      <c r="R3" s="143">
        <f t="shared" si="1"/>
        <v>2500</v>
      </c>
      <c r="S3" s="143">
        <f t="shared" si="1"/>
        <v>2500</v>
      </c>
      <c r="T3" s="143">
        <f t="shared" si="1"/>
        <v>2500</v>
      </c>
      <c r="U3" s="143">
        <f t="shared" si="1"/>
        <v>2500</v>
      </c>
      <c r="V3" s="143">
        <f t="shared" si="1"/>
        <v>2500</v>
      </c>
      <c r="W3" s="143">
        <f t="shared" si="1"/>
        <v>2500</v>
      </c>
      <c r="X3" s="143">
        <f t="shared" si="1"/>
        <v>2500</v>
      </c>
      <c r="Y3" s="176">
        <f t="shared" ref="Y3" si="2">SUM(C3:X3)</f>
        <v>55000</v>
      </c>
    </row>
    <row r="4" spans="1:133">
      <c r="A4" s="168">
        <f t="shared" ref="A4:B4" si="3">A81</f>
        <v>37</v>
      </c>
      <c r="B4" s="148" t="str">
        <f t="shared" si="3"/>
        <v>Tage og komplementering - tagrende, rensning</v>
      </c>
      <c r="C4" s="143">
        <f t="shared" ref="C4:X4" si="4">IF(C$1&gt;=$I81,IF($M81=0,0,(IF(MOD(($I81-C$1),$M81)=0,$G81,0))),0)</f>
        <v>19500</v>
      </c>
      <c r="D4" s="143">
        <f t="shared" si="4"/>
        <v>19500</v>
      </c>
      <c r="E4" s="143">
        <f t="shared" si="4"/>
        <v>19500</v>
      </c>
      <c r="F4" s="143">
        <f t="shared" si="4"/>
        <v>19500</v>
      </c>
      <c r="G4" s="143">
        <f t="shared" si="4"/>
        <v>19500</v>
      </c>
      <c r="H4" s="143">
        <f t="shared" si="4"/>
        <v>19500</v>
      </c>
      <c r="I4" s="143">
        <f t="shared" si="4"/>
        <v>19500</v>
      </c>
      <c r="J4" s="143">
        <f t="shared" si="4"/>
        <v>19500</v>
      </c>
      <c r="K4" s="143">
        <f t="shared" si="4"/>
        <v>19500</v>
      </c>
      <c r="L4" s="143">
        <f t="shared" si="4"/>
        <v>19500</v>
      </c>
      <c r="M4" s="143">
        <f t="shared" si="4"/>
        <v>19500</v>
      </c>
      <c r="N4" s="143">
        <f t="shared" si="4"/>
        <v>19500</v>
      </c>
      <c r="O4" s="143">
        <f t="shared" si="4"/>
        <v>19500</v>
      </c>
      <c r="P4" s="143">
        <f t="shared" si="4"/>
        <v>19500</v>
      </c>
      <c r="Q4" s="143">
        <f t="shared" si="4"/>
        <v>19500</v>
      </c>
      <c r="R4" s="143">
        <f t="shared" si="4"/>
        <v>19500</v>
      </c>
      <c r="S4" s="143">
        <f t="shared" si="4"/>
        <v>19500</v>
      </c>
      <c r="T4" s="143">
        <f t="shared" si="4"/>
        <v>19500</v>
      </c>
      <c r="U4" s="143">
        <f t="shared" si="4"/>
        <v>19500</v>
      </c>
      <c r="V4" s="143">
        <f t="shared" si="4"/>
        <v>19500</v>
      </c>
      <c r="W4" s="143">
        <f t="shared" si="4"/>
        <v>19500</v>
      </c>
      <c r="X4" s="143">
        <f t="shared" si="4"/>
        <v>19500</v>
      </c>
      <c r="Y4" s="176">
        <f t="shared" ref="Y4:Y62" si="5">SUM(C4:X4)</f>
        <v>429000</v>
      </c>
    </row>
    <row r="5" spans="1:133" s="23" customFormat="1">
      <c r="A5" s="169">
        <f t="shared" ref="A5:B5" si="6">A82</f>
        <v>0</v>
      </c>
      <c r="B5" s="149" t="str">
        <f t="shared" si="6"/>
        <v>Bygning 1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</row>
    <row r="6" spans="1:133">
      <c r="A6" s="168">
        <f t="shared" ref="A6:B6" si="7">A83</f>
        <v>47</v>
      </c>
      <c r="B6" s="148" t="str">
        <f t="shared" si="7"/>
        <v>Tagflade, udskifning - tegl/beton</v>
      </c>
      <c r="C6" s="143">
        <f t="shared" ref="C6:X6" si="8">IF(C$1&gt;=$I83,IF($M83=0,0,(IF(MOD(($I83-C$1),$M83)=0,$G83,0))),0)</f>
        <v>0</v>
      </c>
      <c r="D6" s="143">
        <f t="shared" si="8"/>
        <v>0</v>
      </c>
      <c r="E6" s="143">
        <f t="shared" si="8"/>
        <v>0</v>
      </c>
      <c r="F6" s="143">
        <f t="shared" si="8"/>
        <v>0</v>
      </c>
      <c r="G6" s="143">
        <f t="shared" si="8"/>
        <v>0</v>
      </c>
      <c r="H6" s="143">
        <f t="shared" si="8"/>
        <v>0</v>
      </c>
      <c r="I6" s="143">
        <f t="shared" si="8"/>
        <v>1344000</v>
      </c>
      <c r="J6" s="143">
        <f t="shared" si="8"/>
        <v>0</v>
      </c>
      <c r="K6" s="143">
        <f t="shared" si="8"/>
        <v>0</v>
      </c>
      <c r="L6" s="143">
        <f t="shared" si="8"/>
        <v>0</v>
      </c>
      <c r="M6" s="143">
        <f t="shared" si="8"/>
        <v>0</v>
      </c>
      <c r="N6" s="143">
        <f t="shared" si="8"/>
        <v>0</v>
      </c>
      <c r="O6" s="143">
        <f t="shared" si="8"/>
        <v>0</v>
      </c>
      <c r="P6" s="143">
        <f t="shared" si="8"/>
        <v>0</v>
      </c>
      <c r="Q6" s="143">
        <f t="shared" si="8"/>
        <v>0</v>
      </c>
      <c r="R6" s="143">
        <f t="shared" si="8"/>
        <v>0</v>
      </c>
      <c r="S6" s="143">
        <f t="shared" si="8"/>
        <v>0</v>
      </c>
      <c r="T6" s="143">
        <f t="shared" si="8"/>
        <v>0</v>
      </c>
      <c r="U6" s="143">
        <f t="shared" si="8"/>
        <v>0</v>
      </c>
      <c r="V6" s="143">
        <f t="shared" si="8"/>
        <v>0</v>
      </c>
      <c r="W6" s="143">
        <f t="shared" si="8"/>
        <v>0</v>
      </c>
      <c r="X6" s="143">
        <f t="shared" si="8"/>
        <v>0</v>
      </c>
      <c r="Y6" s="176">
        <f t="shared" si="5"/>
        <v>1344000</v>
      </c>
    </row>
    <row r="7" spans="1:133">
      <c r="A7" s="168">
        <f t="shared" ref="A7:B7" si="9">A84</f>
        <v>37</v>
      </c>
      <c r="B7" s="148" t="str">
        <f t="shared" si="9"/>
        <v>Tagnedløb, udskiftning - zink</v>
      </c>
      <c r="C7" s="143">
        <f t="shared" ref="C7:X7" si="10">IF(C$1&gt;=$I84,IF($M84=0,0,(IF(MOD(($I84-C$1),$M84)=0,$G84,0))),0)</f>
        <v>0</v>
      </c>
      <c r="D7" s="143">
        <f t="shared" si="10"/>
        <v>0</v>
      </c>
      <c r="E7" s="143">
        <f t="shared" si="10"/>
        <v>0</v>
      </c>
      <c r="F7" s="143">
        <f t="shared" si="10"/>
        <v>0</v>
      </c>
      <c r="G7" s="143">
        <f t="shared" si="10"/>
        <v>0</v>
      </c>
      <c r="H7" s="143">
        <f t="shared" si="10"/>
        <v>0</v>
      </c>
      <c r="I7" s="143">
        <f t="shared" si="10"/>
        <v>9750</v>
      </c>
      <c r="J7" s="143">
        <f t="shared" si="10"/>
        <v>0</v>
      </c>
      <c r="K7" s="143">
        <f t="shared" si="10"/>
        <v>0</v>
      </c>
      <c r="L7" s="143">
        <f t="shared" si="10"/>
        <v>0</v>
      </c>
      <c r="M7" s="143">
        <f t="shared" si="10"/>
        <v>0</v>
      </c>
      <c r="N7" s="143">
        <f t="shared" si="10"/>
        <v>0</v>
      </c>
      <c r="O7" s="143">
        <f t="shared" si="10"/>
        <v>0</v>
      </c>
      <c r="P7" s="143">
        <f t="shared" si="10"/>
        <v>0</v>
      </c>
      <c r="Q7" s="143">
        <f t="shared" si="10"/>
        <v>0</v>
      </c>
      <c r="R7" s="143">
        <f t="shared" si="10"/>
        <v>0</v>
      </c>
      <c r="S7" s="143">
        <f t="shared" si="10"/>
        <v>0</v>
      </c>
      <c r="T7" s="143">
        <f t="shared" si="10"/>
        <v>0</v>
      </c>
      <c r="U7" s="143">
        <f t="shared" si="10"/>
        <v>0</v>
      </c>
      <c r="V7" s="143">
        <f t="shared" si="10"/>
        <v>0</v>
      </c>
      <c r="W7" s="143">
        <f t="shared" si="10"/>
        <v>0</v>
      </c>
      <c r="X7" s="143">
        <f t="shared" si="10"/>
        <v>0</v>
      </c>
      <c r="Y7" s="176">
        <f t="shared" si="5"/>
        <v>9750</v>
      </c>
    </row>
    <row r="8" spans="1:133">
      <c r="A8" s="168">
        <f t="shared" ref="A8:B8" si="11">A85</f>
        <v>37</v>
      </c>
      <c r="B8" s="148" t="str">
        <f t="shared" si="11"/>
        <v>Tagrende, udskiftning - zink</v>
      </c>
      <c r="C8" s="143">
        <f t="shared" ref="C8:X8" si="12">IF(C$1&gt;=$I85,IF($M85=0,0,(IF(MOD(($I85-C$1),$M85)=0,$G85,0))),0)</f>
        <v>0</v>
      </c>
      <c r="D8" s="143">
        <f t="shared" si="12"/>
        <v>0</v>
      </c>
      <c r="E8" s="143">
        <f t="shared" si="12"/>
        <v>0</v>
      </c>
      <c r="F8" s="143">
        <f t="shared" si="12"/>
        <v>0</v>
      </c>
      <c r="G8" s="143">
        <f t="shared" si="12"/>
        <v>0</v>
      </c>
      <c r="H8" s="143">
        <f t="shared" si="12"/>
        <v>0</v>
      </c>
      <c r="I8" s="143">
        <f t="shared" si="12"/>
        <v>106200</v>
      </c>
      <c r="J8" s="143">
        <f t="shared" si="12"/>
        <v>0</v>
      </c>
      <c r="K8" s="143">
        <f t="shared" si="12"/>
        <v>0</v>
      </c>
      <c r="L8" s="143">
        <f t="shared" si="12"/>
        <v>0</v>
      </c>
      <c r="M8" s="143">
        <f t="shared" si="12"/>
        <v>0</v>
      </c>
      <c r="N8" s="143">
        <f t="shared" si="12"/>
        <v>0</v>
      </c>
      <c r="O8" s="143">
        <f t="shared" si="12"/>
        <v>0</v>
      </c>
      <c r="P8" s="143">
        <f t="shared" si="12"/>
        <v>0</v>
      </c>
      <c r="Q8" s="143">
        <f t="shared" si="12"/>
        <v>0</v>
      </c>
      <c r="R8" s="143">
        <f t="shared" si="12"/>
        <v>0</v>
      </c>
      <c r="S8" s="143">
        <f t="shared" si="12"/>
        <v>0</v>
      </c>
      <c r="T8" s="143">
        <f t="shared" si="12"/>
        <v>0</v>
      </c>
      <c r="U8" s="143">
        <f t="shared" si="12"/>
        <v>0</v>
      </c>
      <c r="V8" s="143">
        <f t="shared" si="12"/>
        <v>0</v>
      </c>
      <c r="W8" s="143">
        <f t="shared" si="12"/>
        <v>0</v>
      </c>
      <c r="X8" s="143">
        <f t="shared" si="12"/>
        <v>0</v>
      </c>
      <c r="Y8" s="176">
        <f t="shared" si="5"/>
        <v>106200</v>
      </c>
    </row>
    <row r="9" spans="1:133">
      <c r="A9" s="168">
        <f t="shared" ref="A9:B9" si="13">A86</f>
        <v>37</v>
      </c>
      <c r="B9" s="148" t="str">
        <f t="shared" si="13"/>
        <v>Stern, udskiftning</v>
      </c>
      <c r="C9" s="143">
        <f t="shared" ref="C9:X9" si="14">IF(C$1&gt;=$I86,IF($M86=0,0,(IF(MOD(($I86-C$1),$M86)=0,$G86,0))),0)</f>
        <v>0</v>
      </c>
      <c r="D9" s="143">
        <f t="shared" si="14"/>
        <v>0</v>
      </c>
      <c r="E9" s="143">
        <f t="shared" si="14"/>
        <v>0</v>
      </c>
      <c r="F9" s="143">
        <f t="shared" si="14"/>
        <v>0</v>
      </c>
      <c r="G9" s="143">
        <f t="shared" si="14"/>
        <v>0</v>
      </c>
      <c r="H9" s="143">
        <f t="shared" si="14"/>
        <v>0</v>
      </c>
      <c r="I9" s="143">
        <f t="shared" si="14"/>
        <v>52500</v>
      </c>
      <c r="J9" s="143">
        <f t="shared" si="14"/>
        <v>0</v>
      </c>
      <c r="K9" s="143">
        <f t="shared" si="14"/>
        <v>0</v>
      </c>
      <c r="L9" s="143">
        <f t="shared" si="14"/>
        <v>0</v>
      </c>
      <c r="M9" s="143">
        <f t="shared" si="14"/>
        <v>0</v>
      </c>
      <c r="N9" s="143">
        <f t="shared" si="14"/>
        <v>0</v>
      </c>
      <c r="O9" s="143">
        <f t="shared" si="14"/>
        <v>0</v>
      </c>
      <c r="P9" s="143">
        <f t="shared" si="14"/>
        <v>0</v>
      </c>
      <c r="Q9" s="143">
        <f t="shared" si="14"/>
        <v>0</v>
      </c>
      <c r="R9" s="143">
        <f t="shared" si="14"/>
        <v>0</v>
      </c>
      <c r="S9" s="143">
        <f t="shared" si="14"/>
        <v>0</v>
      </c>
      <c r="T9" s="143">
        <f t="shared" si="14"/>
        <v>0</v>
      </c>
      <c r="U9" s="143">
        <f t="shared" si="14"/>
        <v>0</v>
      </c>
      <c r="V9" s="143">
        <f t="shared" si="14"/>
        <v>0</v>
      </c>
      <c r="W9" s="143">
        <f t="shared" si="14"/>
        <v>0</v>
      </c>
      <c r="X9" s="143">
        <f t="shared" si="14"/>
        <v>0</v>
      </c>
      <c r="Y9" s="176">
        <f t="shared" si="5"/>
        <v>52500</v>
      </c>
    </row>
    <row r="10" spans="1:133">
      <c r="A10" s="168">
        <f t="shared" ref="A10:B10" si="15">A87</f>
        <v>37</v>
      </c>
      <c r="B10" s="148" t="str">
        <f t="shared" si="15"/>
        <v>Udhæng, udskift udhængsbrædder</v>
      </c>
      <c r="C10" s="143">
        <f t="shared" ref="C10:X10" si="16">IF(C$1&gt;=$I87,IF($M87=0,0,(IF(MOD(($I87-C$1),$M87)=0,$G87,0))),0)</f>
        <v>0</v>
      </c>
      <c r="D10" s="143">
        <f t="shared" si="16"/>
        <v>0</v>
      </c>
      <c r="E10" s="143">
        <f t="shared" si="16"/>
        <v>0</v>
      </c>
      <c r="F10" s="143">
        <f t="shared" si="16"/>
        <v>0</v>
      </c>
      <c r="G10" s="143">
        <f t="shared" si="16"/>
        <v>0</v>
      </c>
      <c r="H10" s="143">
        <f t="shared" si="16"/>
        <v>0</v>
      </c>
      <c r="I10" s="143">
        <f t="shared" si="16"/>
        <v>54000</v>
      </c>
      <c r="J10" s="143">
        <f t="shared" si="16"/>
        <v>0</v>
      </c>
      <c r="K10" s="143">
        <f t="shared" si="16"/>
        <v>0</v>
      </c>
      <c r="L10" s="143">
        <f t="shared" si="16"/>
        <v>0</v>
      </c>
      <c r="M10" s="143">
        <f t="shared" si="16"/>
        <v>0</v>
      </c>
      <c r="N10" s="143">
        <f t="shared" si="16"/>
        <v>0</v>
      </c>
      <c r="O10" s="143">
        <f t="shared" si="16"/>
        <v>0</v>
      </c>
      <c r="P10" s="143">
        <f t="shared" si="16"/>
        <v>0</v>
      </c>
      <c r="Q10" s="143">
        <f t="shared" si="16"/>
        <v>0</v>
      </c>
      <c r="R10" s="143">
        <f t="shared" si="16"/>
        <v>0</v>
      </c>
      <c r="S10" s="143">
        <f t="shared" si="16"/>
        <v>0</v>
      </c>
      <c r="T10" s="143">
        <f t="shared" si="16"/>
        <v>0</v>
      </c>
      <c r="U10" s="143">
        <f t="shared" si="16"/>
        <v>0</v>
      </c>
      <c r="V10" s="143">
        <f t="shared" si="16"/>
        <v>0</v>
      </c>
      <c r="W10" s="143">
        <f t="shared" si="16"/>
        <v>0</v>
      </c>
      <c r="X10" s="143">
        <f t="shared" si="16"/>
        <v>0</v>
      </c>
      <c r="Y10" s="176">
        <f t="shared" si="5"/>
        <v>54000</v>
      </c>
    </row>
    <row r="11" spans="1:133">
      <c r="A11" s="168">
        <f t="shared" ref="A11:B11" si="17">A88</f>
        <v>21</v>
      </c>
      <c r="B11" s="148" t="str">
        <f t="shared" si="17"/>
        <v>Facader, eftergang af murværk og fuger</v>
      </c>
      <c r="C11" s="143">
        <f t="shared" ref="C11:X11" si="18">IF(C$1&gt;=$I88,IF($M88=0,0,(IF(MOD(($I88-C$1),$M88)=0,$G88,0))),0)</f>
        <v>29000</v>
      </c>
      <c r="D11" s="143">
        <f t="shared" si="18"/>
        <v>29000</v>
      </c>
      <c r="E11" s="143">
        <f t="shared" si="18"/>
        <v>29000</v>
      </c>
      <c r="F11" s="143">
        <f t="shared" si="18"/>
        <v>29000</v>
      </c>
      <c r="G11" s="143">
        <f t="shared" si="18"/>
        <v>29000</v>
      </c>
      <c r="H11" s="143">
        <f t="shared" si="18"/>
        <v>29000</v>
      </c>
      <c r="I11" s="143">
        <f t="shared" si="18"/>
        <v>29000</v>
      </c>
      <c r="J11" s="143">
        <f t="shared" si="18"/>
        <v>29000</v>
      </c>
      <c r="K11" s="143">
        <f t="shared" si="18"/>
        <v>29000</v>
      </c>
      <c r="L11" s="143">
        <f t="shared" si="18"/>
        <v>29000</v>
      </c>
      <c r="M11" s="143">
        <f t="shared" si="18"/>
        <v>29000</v>
      </c>
      <c r="N11" s="143">
        <f t="shared" si="18"/>
        <v>29000</v>
      </c>
      <c r="O11" s="143">
        <f t="shared" si="18"/>
        <v>29000</v>
      </c>
      <c r="P11" s="143">
        <f t="shared" si="18"/>
        <v>29000</v>
      </c>
      <c r="Q11" s="143">
        <f t="shared" si="18"/>
        <v>29000</v>
      </c>
      <c r="R11" s="143">
        <f t="shared" si="18"/>
        <v>29000</v>
      </c>
      <c r="S11" s="143">
        <f t="shared" si="18"/>
        <v>29000</v>
      </c>
      <c r="T11" s="143">
        <f t="shared" si="18"/>
        <v>29000</v>
      </c>
      <c r="U11" s="143">
        <f t="shared" si="18"/>
        <v>29000</v>
      </c>
      <c r="V11" s="143">
        <f t="shared" si="18"/>
        <v>29000</v>
      </c>
      <c r="W11" s="143">
        <f t="shared" si="18"/>
        <v>29000</v>
      </c>
      <c r="X11" s="143">
        <f t="shared" si="18"/>
        <v>29000</v>
      </c>
      <c r="Y11" s="176">
        <f t="shared" si="5"/>
        <v>638000</v>
      </c>
    </row>
    <row r="12" spans="1:133">
      <c r="A12" s="168">
        <f t="shared" ref="A12:B12" si="19">A89</f>
        <v>31</v>
      </c>
      <c r="B12" s="148" t="str">
        <f t="shared" si="19"/>
        <v>Vinduer, udskiftning - gående</v>
      </c>
      <c r="C12" s="143">
        <f t="shared" ref="C12:X12" si="20">IF(C$1&gt;=$I89,IF($M89=0,0,(IF(MOD(($I89-C$1),$M89)=0,$G89,0))),0)</f>
        <v>0</v>
      </c>
      <c r="D12" s="143">
        <f t="shared" si="20"/>
        <v>0</v>
      </c>
      <c r="E12" s="143">
        <f t="shared" si="20"/>
        <v>70675</v>
      </c>
      <c r="F12" s="143">
        <f t="shared" si="20"/>
        <v>0</v>
      </c>
      <c r="G12" s="143">
        <f t="shared" si="20"/>
        <v>0</v>
      </c>
      <c r="H12" s="143">
        <f t="shared" si="20"/>
        <v>0</v>
      </c>
      <c r="I12" s="143">
        <f t="shared" si="20"/>
        <v>0</v>
      </c>
      <c r="J12" s="143">
        <f t="shared" si="20"/>
        <v>0</v>
      </c>
      <c r="K12" s="143">
        <f t="shared" si="20"/>
        <v>0</v>
      </c>
      <c r="L12" s="143">
        <f t="shared" si="20"/>
        <v>0</v>
      </c>
      <c r="M12" s="143">
        <f t="shared" si="20"/>
        <v>0</v>
      </c>
      <c r="N12" s="143">
        <f t="shared" si="20"/>
        <v>0</v>
      </c>
      <c r="O12" s="143">
        <f t="shared" si="20"/>
        <v>0</v>
      </c>
      <c r="P12" s="143">
        <f t="shared" si="20"/>
        <v>0</v>
      </c>
      <c r="Q12" s="143">
        <f t="shared" si="20"/>
        <v>0</v>
      </c>
      <c r="R12" s="143">
        <f t="shared" si="20"/>
        <v>0</v>
      </c>
      <c r="S12" s="143">
        <f t="shared" si="20"/>
        <v>0</v>
      </c>
      <c r="T12" s="143">
        <f t="shared" si="20"/>
        <v>0</v>
      </c>
      <c r="U12" s="143">
        <f t="shared" si="20"/>
        <v>0</v>
      </c>
      <c r="V12" s="143">
        <f t="shared" si="20"/>
        <v>0</v>
      </c>
      <c r="W12" s="143">
        <f t="shared" si="20"/>
        <v>0</v>
      </c>
      <c r="X12" s="143">
        <f t="shared" si="20"/>
        <v>0</v>
      </c>
      <c r="Y12" s="176">
        <f t="shared" si="5"/>
        <v>70675</v>
      </c>
    </row>
    <row r="13" spans="1:133">
      <c r="A13" s="168">
        <f t="shared" ref="A13:B13" si="21">A90</f>
        <v>31</v>
      </c>
      <c r="B13" s="148" t="str">
        <f t="shared" si="21"/>
        <v>Vinduer, udskiftning - gående</v>
      </c>
      <c r="C13" s="143">
        <f t="shared" ref="C13:X13" si="22">IF(C$1&gt;=$I90,IF($M90=0,0,(IF(MOD(($I90-C$1),$M90)=0,$G90,0))),0)</f>
        <v>0</v>
      </c>
      <c r="D13" s="143">
        <f t="shared" si="22"/>
        <v>0</v>
      </c>
      <c r="E13" s="143">
        <f t="shared" si="22"/>
        <v>0</v>
      </c>
      <c r="F13" s="143">
        <f t="shared" si="22"/>
        <v>0</v>
      </c>
      <c r="G13" s="143">
        <f t="shared" si="22"/>
        <v>169620</v>
      </c>
      <c r="H13" s="143">
        <f t="shared" si="22"/>
        <v>0</v>
      </c>
      <c r="I13" s="143">
        <f t="shared" si="22"/>
        <v>0</v>
      </c>
      <c r="J13" s="143">
        <f t="shared" si="22"/>
        <v>0</v>
      </c>
      <c r="K13" s="143">
        <f t="shared" si="22"/>
        <v>0</v>
      </c>
      <c r="L13" s="143">
        <f t="shared" si="22"/>
        <v>0</v>
      </c>
      <c r="M13" s="143">
        <f t="shared" si="22"/>
        <v>0</v>
      </c>
      <c r="N13" s="143">
        <f t="shared" si="22"/>
        <v>0</v>
      </c>
      <c r="O13" s="143">
        <f t="shared" si="22"/>
        <v>0</v>
      </c>
      <c r="P13" s="143">
        <f t="shared" si="22"/>
        <v>0</v>
      </c>
      <c r="Q13" s="143">
        <f t="shared" si="22"/>
        <v>0</v>
      </c>
      <c r="R13" s="143">
        <f t="shared" si="22"/>
        <v>0</v>
      </c>
      <c r="S13" s="143">
        <f t="shared" si="22"/>
        <v>0</v>
      </c>
      <c r="T13" s="143">
        <f t="shared" si="22"/>
        <v>0</v>
      </c>
      <c r="U13" s="143">
        <f t="shared" si="22"/>
        <v>0</v>
      </c>
      <c r="V13" s="143">
        <f t="shared" si="22"/>
        <v>0</v>
      </c>
      <c r="W13" s="143">
        <f t="shared" si="22"/>
        <v>0</v>
      </c>
      <c r="X13" s="143">
        <f t="shared" si="22"/>
        <v>0</v>
      </c>
      <c r="Y13" s="176">
        <f t="shared" si="5"/>
        <v>169620</v>
      </c>
    </row>
    <row r="14" spans="1:133">
      <c r="A14" s="168">
        <f t="shared" ref="A14:B14" si="23">A91</f>
        <v>31</v>
      </c>
      <c r="B14" s="148" t="str">
        <f t="shared" si="23"/>
        <v>Vinduer, udskiftning - gående</v>
      </c>
      <c r="C14" s="143">
        <f t="shared" ref="C14:X14" si="24">IF(C$1&gt;=$I91,IF($M91=0,0,(IF(MOD(($I91-C$1),$M91)=0,$G91,0))),0)</f>
        <v>0</v>
      </c>
      <c r="D14" s="143">
        <f t="shared" si="24"/>
        <v>0</v>
      </c>
      <c r="E14" s="143">
        <f t="shared" si="24"/>
        <v>0</v>
      </c>
      <c r="F14" s="143">
        <f t="shared" si="24"/>
        <v>0</v>
      </c>
      <c r="G14" s="143">
        <f t="shared" si="24"/>
        <v>0</v>
      </c>
      <c r="H14" s="143">
        <f t="shared" si="24"/>
        <v>0</v>
      </c>
      <c r="I14" s="143">
        <f t="shared" si="24"/>
        <v>127215</v>
      </c>
      <c r="J14" s="143">
        <f t="shared" si="24"/>
        <v>0</v>
      </c>
      <c r="K14" s="143">
        <f t="shared" si="24"/>
        <v>0</v>
      </c>
      <c r="L14" s="143">
        <f t="shared" si="24"/>
        <v>0</v>
      </c>
      <c r="M14" s="143">
        <f t="shared" si="24"/>
        <v>0</v>
      </c>
      <c r="N14" s="143">
        <f t="shared" si="24"/>
        <v>0</v>
      </c>
      <c r="O14" s="143">
        <f t="shared" si="24"/>
        <v>0</v>
      </c>
      <c r="P14" s="143">
        <f t="shared" si="24"/>
        <v>0</v>
      </c>
      <c r="Q14" s="143">
        <f t="shared" si="24"/>
        <v>0</v>
      </c>
      <c r="R14" s="143">
        <f t="shared" si="24"/>
        <v>0</v>
      </c>
      <c r="S14" s="143">
        <f t="shared" si="24"/>
        <v>0</v>
      </c>
      <c r="T14" s="143">
        <f t="shared" si="24"/>
        <v>0</v>
      </c>
      <c r="U14" s="143">
        <f t="shared" si="24"/>
        <v>0</v>
      </c>
      <c r="V14" s="143">
        <f t="shared" si="24"/>
        <v>0</v>
      </c>
      <c r="W14" s="143">
        <f t="shared" si="24"/>
        <v>0</v>
      </c>
      <c r="X14" s="143">
        <f t="shared" si="24"/>
        <v>0</v>
      </c>
      <c r="Y14" s="176">
        <f t="shared" si="5"/>
        <v>127215</v>
      </c>
    </row>
    <row r="15" spans="1:133">
      <c r="A15" s="168">
        <f t="shared" ref="A15:B15" si="25">A92</f>
        <v>31</v>
      </c>
      <c r="B15" s="148" t="str">
        <f t="shared" si="25"/>
        <v>Vinduer, udskiftning - gående</v>
      </c>
      <c r="C15" s="143">
        <f t="shared" ref="C15:X15" si="26">IF(C$1&gt;=$I92,IF($M92=0,0,(IF(MOD(($I92-C$1),$M92)=0,$G92,0))),0)</f>
        <v>0</v>
      </c>
      <c r="D15" s="143">
        <f t="shared" si="26"/>
        <v>0</v>
      </c>
      <c r="E15" s="143">
        <f t="shared" si="26"/>
        <v>0</v>
      </c>
      <c r="F15" s="143">
        <f t="shared" si="26"/>
        <v>0</v>
      </c>
      <c r="G15" s="143">
        <f t="shared" si="26"/>
        <v>0</v>
      </c>
      <c r="H15" s="143">
        <f t="shared" si="26"/>
        <v>0</v>
      </c>
      <c r="I15" s="143">
        <f t="shared" si="26"/>
        <v>0</v>
      </c>
      <c r="J15" s="143">
        <f t="shared" si="26"/>
        <v>169620</v>
      </c>
      <c r="K15" s="143">
        <f t="shared" si="26"/>
        <v>0</v>
      </c>
      <c r="L15" s="143">
        <f t="shared" si="26"/>
        <v>0</v>
      </c>
      <c r="M15" s="143">
        <f t="shared" si="26"/>
        <v>0</v>
      </c>
      <c r="N15" s="143">
        <f t="shared" si="26"/>
        <v>0</v>
      </c>
      <c r="O15" s="143">
        <f t="shared" si="26"/>
        <v>0</v>
      </c>
      <c r="P15" s="143">
        <f t="shared" si="26"/>
        <v>0</v>
      </c>
      <c r="Q15" s="143">
        <f t="shared" si="26"/>
        <v>0</v>
      </c>
      <c r="R15" s="143">
        <f t="shared" si="26"/>
        <v>0</v>
      </c>
      <c r="S15" s="143">
        <f t="shared" si="26"/>
        <v>0</v>
      </c>
      <c r="T15" s="143">
        <f t="shared" si="26"/>
        <v>0</v>
      </c>
      <c r="U15" s="143">
        <f t="shared" si="26"/>
        <v>0</v>
      </c>
      <c r="V15" s="143">
        <f t="shared" si="26"/>
        <v>0</v>
      </c>
      <c r="W15" s="143">
        <f t="shared" si="26"/>
        <v>0</v>
      </c>
      <c r="X15" s="143">
        <f t="shared" si="26"/>
        <v>0</v>
      </c>
      <c r="Y15" s="176">
        <f t="shared" si="5"/>
        <v>169620</v>
      </c>
    </row>
    <row r="16" spans="1:133">
      <c r="A16" s="168">
        <f t="shared" ref="A16:B16" si="27">A93</f>
        <v>31</v>
      </c>
      <c r="B16" s="148" t="str">
        <f t="shared" si="27"/>
        <v>Vinduer, udskiftning - sålbænke</v>
      </c>
      <c r="C16" s="143">
        <f t="shared" ref="C16:X16" si="28">IF(C$1&gt;=$I93,IF($M93=0,0,(IF(MOD(($I93-C$1),$M93)=0,$G93,0))),0)</f>
        <v>0</v>
      </c>
      <c r="D16" s="143">
        <f t="shared" si="28"/>
        <v>0</v>
      </c>
      <c r="E16" s="143">
        <f t="shared" si="28"/>
        <v>20670</v>
      </c>
      <c r="F16" s="143">
        <f t="shared" si="28"/>
        <v>0</v>
      </c>
      <c r="G16" s="143">
        <f t="shared" si="28"/>
        <v>0</v>
      </c>
      <c r="H16" s="143">
        <f t="shared" si="28"/>
        <v>0</v>
      </c>
      <c r="I16" s="143">
        <f t="shared" si="28"/>
        <v>0</v>
      </c>
      <c r="J16" s="143">
        <f t="shared" si="28"/>
        <v>0</v>
      </c>
      <c r="K16" s="143">
        <f t="shared" si="28"/>
        <v>0</v>
      </c>
      <c r="L16" s="143">
        <f t="shared" si="28"/>
        <v>0</v>
      </c>
      <c r="M16" s="143">
        <f t="shared" si="28"/>
        <v>0</v>
      </c>
      <c r="N16" s="143">
        <f t="shared" si="28"/>
        <v>0</v>
      </c>
      <c r="O16" s="143">
        <f t="shared" si="28"/>
        <v>0</v>
      </c>
      <c r="P16" s="143">
        <f t="shared" si="28"/>
        <v>0</v>
      </c>
      <c r="Q16" s="143">
        <f t="shared" si="28"/>
        <v>0</v>
      </c>
      <c r="R16" s="143">
        <f t="shared" si="28"/>
        <v>0</v>
      </c>
      <c r="S16" s="143">
        <f t="shared" si="28"/>
        <v>0</v>
      </c>
      <c r="T16" s="143">
        <f t="shared" si="28"/>
        <v>0</v>
      </c>
      <c r="U16" s="143">
        <f t="shared" si="28"/>
        <v>0</v>
      </c>
      <c r="V16" s="143">
        <f t="shared" si="28"/>
        <v>0</v>
      </c>
      <c r="W16" s="143">
        <f t="shared" si="28"/>
        <v>0</v>
      </c>
      <c r="X16" s="143">
        <f t="shared" si="28"/>
        <v>0</v>
      </c>
      <c r="Y16" s="176">
        <f t="shared" si="5"/>
        <v>20670</v>
      </c>
    </row>
    <row r="17" spans="1:133">
      <c r="A17" s="168">
        <f t="shared" ref="A17:B17" si="29">A94</f>
        <v>31</v>
      </c>
      <c r="B17" s="148" t="str">
        <f t="shared" si="29"/>
        <v>Vinduer, udskiftning - sålbænke</v>
      </c>
      <c r="C17" s="143">
        <f t="shared" ref="C17:X17" si="30">IF(C$1&gt;=$I94,IF($M94=0,0,(IF(MOD(($I94-C$1),$M94)=0,$G94,0))),0)</f>
        <v>0</v>
      </c>
      <c r="D17" s="143">
        <f t="shared" si="30"/>
        <v>0</v>
      </c>
      <c r="E17" s="143">
        <f t="shared" si="30"/>
        <v>0</v>
      </c>
      <c r="F17" s="143">
        <f t="shared" si="30"/>
        <v>0</v>
      </c>
      <c r="G17" s="143">
        <f t="shared" si="30"/>
        <v>41340</v>
      </c>
      <c r="H17" s="143">
        <f t="shared" si="30"/>
        <v>0</v>
      </c>
      <c r="I17" s="143">
        <f t="shared" si="30"/>
        <v>0</v>
      </c>
      <c r="J17" s="143">
        <f t="shared" si="30"/>
        <v>0</v>
      </c>
      <c r="K17" s="143">
        <f t="shared" si="30"/>
        <v>0</v>
      </c>
      <c r="L17" s="143">
        <f t="shared" si="30"/>
        <v>0</v>
      </c>
      <c r="M17" s="143">
        <f t="shared" si="30"/>
        <v>0</v>
      </c>
      <c r="N17" s="143">
        <f t="shared" si="30"/>
        <v>0</v>
      </c>
      <c r="O17" s="143">
        <f t="shared" si="30"/>
        <v>0</v>
      </c>
      <c r="P17" s="143">
        <f t="shared" si="30"/>
        <v>0</v>
      </c>
      <c r="Q17" s="143">
        <f t="shared" si="30"/>
        <v>0</v>
      </c>
      <c r="R17" s="143">
        <f t="shared" si="30"/>
        <v>0</v>
      </c>
      <c r="S17" s="143">
        <f t="shared" si="30"/>
        <v>0</v>
      </c>
      <c r="T17" s="143">
        <f t="shared" si="30"/>
        <v>0</v>
      </c>
      <c r="U17" s="143">
        <f t="shared" si="30"/>
        <v>0</v>
      </c>
      <c r="V17" s="143">
        <f t="shared" si="30"/>
        <v>0</v>
      </c>
      <c r="W17" s="143">
        <f t="shared" si="30"/>
        <v>0</v>
      </c>
      <c r="X17" s="143">
        <f t="shared" si="30"/>
        <v>0</v>
      </c>
      <c r="Y17" s="176">
        <f t="shared" si="5"/>
        <v>41340</v>
      </c>
    </row>
    <row r="18" spans="1:133">
      <c r="A18" s="168">
        <f t="shared" ref="A18:B18" si="31">A95</f>
        <v>31</v>
      </c>
      <c r="B18" s="148" t="str">
        <f t="shared" si="31"/>
        <v>Vinduer, udskiftning - sålbænke</v>
      </c>
      <c r="C18" s="143">
        <f t="shared" ref="C18:X18" si="32">IF(C$1&gt;=$I95,IF($M95=0,0,(IF(MOD(($I95-C$1),$M95)=0,$G95,0))),0)</f>
        <v>0</v>
      </c>
      <c r="D18" s="143">
        <f t="shared" si="32"/>
        <v>0</v>
      </c>
      <c r="E18" s="143">
        <f t="shared" si="32"/>
        <v>0</v>
      </c>
      <c r="F18" s="143">
        <f t="shared" si="32"/>
        <v>0</v>
      </c>
      <c r="G18" s="143">
        <f t="shared" si="32"/>
        <v>0</v>
      </c>
      <c r="H18" s="143">
        <f t="shared" si="32"/>
        <v>0</v>
      </c>
      <c r="I18" s="143">
        <f t="shared" si="32"/>
        <v>34450</v>
      </c>
      <c r="J18" s="143">
        <f t="shared" si="32"/>
        <v>0</v>
      </c>
      <c r="K18" s="143">
        <f t="shared" si="32"/>
        <v>0</v>
      </c>
      <c r="L18" s="143">
        <f t="shared" si="32"/>
        <v>0</v>
      </c>
      <c r="M18" s="143">
        <f t="shared" si="32"/>
        <v>0</v>
      </c>
      <c r="N18" s="143">
        <f t="shared" si="32"/>
        <v>0</v>
      </c>
      <c r="O18" s="143">
        <f t="shared" si="32"/>
        <v>0</v>
      </c>
      <c r="P18" s="143">
        <f t="shared" si="32"/>
        <v>0</v>
      </c>
      <c r="Q18" s="143">
        <f t="shared" si="32"/>
        <v>0</v>
      </c>
      <c r="R18" s="143">
        <f t="shared" si="32"/>
        <v>0</v>
      </c>
      <c r="S18" s="143">
        <f t="shared" si="32"/>
        <v>0</v>
      </c>
      <c r="T18" s="143">
        <f t="shared" si="32"/>
        <v>0</v>
      </c>
      <c r="U18" s="143">
        <f t="shared" si="32"/>
        <v>0</v>
      </c>
      <c r="V18" s="143">
        <f t="shared" si="32"/>
        <v>0</v>
      </c>
      <c r="W18" s="143">
        <f t="shared" si="32"/>
        <v>0</v>
      </c>
      <c r="X18" s="143">
        <f t="shared" si="32"/>
        <v>0</v>
      </c>
      <c r="Y18" s="176">
        <f t="shared" si="5"/>
        <v>34450</v>
      </c>
    </row>
    <row r="19" spans="1:133">
      <c r="A19" s="168">
        <f t="shared" ref="A19:B19" si="33">A96</f>
        <v>31</v>
      </c>
      <c r="B19" s="148" t="str">
        <f t="shared" si="33"/>
        <v>Vinduer, udskiftning - sålbænke</v>
      </c>
      <c r="C19" s="143">
        <f t="shared" ref="C19:X19" si="34">IF(C$1&gt;=$I96,IF($M96=0,0,(IF(MOD(($I96-C$1),$M96)=0,$G96,0))),0)</f>
        <v>0</v>
      </c>
      <c r="D19" s="143">
        <f t="shared" si="34"/>
        <v>0</v>
      </c>
      <c r="E19" s="143">
        <f t="shared" si="34"/>
        <v>0</v>
      </c>
      <c r="F19" s="143">
        <f t="shared" si="34"/>
        <v>0</v>
      </c>
      <c r="G19" s="143">
        <f t="shared" si="34"/>
        <v>0</v>
      </c>
      <c r="H19" s="143">
        <f t="shared" si="34"/>
        <v>0</v>
      </c>
      <c r="I19" s="143">
        <f t="shared" si="34"/>
        <v>0</v>
      </c>
      <c r="J19" s="143">
        <f t="shared" si="34"/>
        <v>41340</v>
      </c>
      <c r="K19" s="143">
        <f t="shared" si="34"/>
        <v>0</v>
      </c>
      <c r="L19" s="143">
        <f t="shared" si="34"/>
        <v>0</v>
      </c>
      <c r="M19" s="143">
        <f t="shared" si="34"/>
        <v>0</v>
      </c>
      <c r="N19" s="143">
        <f t="shared" si="34"/>
        <v>0</v>
      </c>
      <c r="O19" s="143">
        <f t="shared" si="34"/>
        <v>0</v>
      </c>
      <c r="P19" s="143">
        <f t="shared" si="34"/>
        <v>0</v>
      </c>
      <c r="Q19" s="143">
        <f t="shared" si="34"/>
        <v>0</v>
      </c>
      <c r="R19" s="143">
        <f t="shared" si="34"/>
        <v>0</v>
      </c>
      <c r="S19" s="143">
        <f t="shared" si="34"/>
        <v>0</v>
      </c>
      <c r="T19" s="143">
        <f t="shared" si="34"/>
        <v>0</v>
      </c>
      <c r="U19" s="143">
        <f t="shared" si="34"/>
        <v>0</v>
      </c>
      <c r="V19" s="143">
        <f t="shared" si="34"/>
        <v>0</v>
      </c>
      <c r="W19" s="143">
        <f t="shared" si="34"/>
        <v>0</v>
      </c>
      <c r="X19" s="143">
        <f t="shared" si="34"/>
        <v>0</v>
      </c>
      <c r="Y19" s="176">
        <f t="shared" si="5"/>
        <v>41340</v>
      </c>
    </row>
    <row r="20" spans="1:133">
      <c r="A20" s="168">
        <f t="shared" ref="A20:B20" si="35">A97</f>
        <v>31</v>
      </c>
      <c r="B20" s="148" t="str">
        <f t="shared" si="35"/>
        <v>Døre, udskiftning</v>
      </c>
      <c r="C20" s="143">
        <f t="shared" ref="C20:X20" si="36">IF(C$1&gt;=$I97,IF($M97=0,0,(IF(MOD(($I97-C$1),$M97)=0,$G97,0))),0)</f>
        <v>0</v>
      </c>
      <c r="D20" s="143">
        <f t="shared" si="36"/>
        <v>0</v>
      </c>
      <c r="E20" s="143">
        <f t="shared" si="36"/>
        <v>0</v>
      </c>
      <c r="F20" s="143">
        <f t="shared" si="36"/>
        <v>0</v>
      </c>
      <c r="G20" s="143">
        <f t="shared" si="36"/>
        <v>0</v>
      </c>
      <c r="H20" s="143">
        <f t="shared" si="36"/>
        <v>0</v>
      </c>
      <c r="I20" s="143">
        <f t="shared" si="36"/>
        <v>39350</v>
      </c>
      <c r="J20" s="143">
        <f t="shared" si="36"/>
        <v>0</v>
      </c>
      <c r="K20" s="143">
        <f t="shared" si="36"/>
        <v>0</v>
      </c>
      <c r="L20" s="143">
        <f t="shared" si="36"/>
        <v>0</v>
      </c>
      <c r="M20" s="143">
        <f t="shared" si="36"/>
        <v>0</v>
      </c>
      <c r="N20" s="143">
        <f t="shared" si="36"/>
        <v>0</v>
      </c>
      <c r="O20" s="143">
        <f t="shared" si="36"/>
        <v>0</v>
      </c>
      <c r="P20" s="143">
        <f t="shared" si="36"/>
        <v>0</v>
      </c>
      <c r="Q20" s="143">
        <f t="shared" si="36"/>
        <v>0</v>
      </c>
      <c r="R20" s="143">
        <f t="shared" si="36"/>
        <v>0</v>
      </c>
      <c r="S20" s="143">
        <f t="shared" si="36"/>
        <v>0</v>
      </c>
      <c r="T20" s="143">
        <f t="shared" si="36"/>
        <v>0</v>
      </c>
      <c r="U20" s="143">
        <f t="shared" si="36"/>
        <v>0</v>
      </c>
      <c r="V20" s="143">
        <f t="shared" si="36"/>
        <v>0</v>
      </c>
      <c r="W20" s="143">
        <f t="shared" si="36"/>
        <v>0</v>
      </c>
      <c r="X20" s="143">
        <f t="shared" si="36"/>
        <v>0</v>
      </c>
      <c r="Y20" s="176">
        <f t="shared" si="5"/>
        <v>39350</v>
      </c>
    </row>
    <row r="21" spans="1:133">
      <c r="A21" s="168">
        <f t="shared" ref="A21:B21" si="37">A98</f>
        <v>31</v>
      </c>
      <c r="B21" s="148" t="str">
        <f t="shared" si="37"/>
        <v>Døre, udskiftning</v>
      </c>
      <c r="C21" s="143">
        <f t="shared" ref="C21:X21" si="38">IF(C$1&gt;=$I98,IF($M98=0,0,(IF(MOD(($I98-C$1),$M98)=0,$G98,0))),0)</f>
        <v>0</v>
      </c>
      <c r="D21" s="143">
        <f t="shared" si="38"/>
        <v>0</v>
      </c>
      <c r="E21" s="143">
        <f t="shared" si="38"/>
        <v>0</v>
      </c>
      <c r="F21" s="143">
        <f t="shared" si="38"/>
        <v>0</v>
      </c>
      <c r="G21" s="143">
        <f t="shared" si="38"/>
        <v>39350</v>
      </c>
      <c r="H21" s="143">
        <f t="shared" si="38"/>
        <v>0</v>
      </c>
      <c r="I21" s="143">
        <f t="shared" si="38"/>
        <v>0</v>
      </c>
      <c r="J21" s="143">
        <f t="shared" si="38"/>
        <v>0</v>
      </c>
      <c r="K21" s="143">
        <f t="shared" si="38"/>
        <v>0</v>
      </c>
      <c r="L21" s="143">
        <f t="shared" si="38"/>
        <v>0</v>
      </c>
      <c r="M21" s="143">
        <f t="shared" si="38"/>
        <v>0</v>
      </c>
      <c r="N21" s="143">
        <f t="shared" si="38"/>
        <v>0</v>
      </c>
      <c r="O21" s="143">
        <f t="shared" si="38"/>
        <v>0</v>
      </c>
      <c r="P21" s="143">
        <f t="shared" si="38"/>
        <v>0</v>
      </c>
      <c r="Q21" s="143">
        <f t="shared" si="38"/>
        <v>0</v>
      </c>
      <c r="R21" s="143">
        <f t="shared" si="38"/>
        <v>0</v>
      </c>
      <c r="S21" s="143">
        <f t="shared" si="38"/>
        <v>0</v>
      </c>
      <c r="T21" s="143">
        <f t="shared" si="38"/>
        <v>0</v>
      </c>
      <c r="U21" s="143">
        <f t="shared" si="38"/>
        <v>0</v>
      </c>
      <c r="V21" s="143">
        <f t="shared" si="38"/>
        <v>0</v>
      </c>
      <c r="W21" s="143">
        <f t="shared" si="38"/>
        <v>0</v>
      </c>
      <c r="X21" s="143">
        <f t="shared" si="38"/>
        <v>0</v>
      </c>
      <c r="Y21" s="176">
        <f t="shared" si="5"/>
        <v>39350</v>
      </c>
    </row>
    <row r="22" spans="1:133">
      <c r="A22" s="168">
        <f t="shared" ref="A22:B22" si="39">A99</f>
        <v>31</v>
      </c>
      <c r="B22" s="148" t="str">
        <f t="shared" si="39"/>
        <v>Døre, udskiftning</v>
      </c>
      <c r="C22" s="143">
        <f t="shared" ref="C22:X22" si="40">IF(C$1&gt;=$I99,IF($M99=0,0,(IF(MOD(($I99-C$1),$M99)=0,$G99,0))),0)</f>
        <v>0</v>
      </c>
      <c r="D22" s="143">
        <f t="shared" si="40"/>
        <v>31480</v>
      </c>
      <c r="E22" s="143">
        <f t="shared" si="40"/>
        <v>0</v>
      </c>
      <c r="F22" s="143">
        <f t="shared" si="40"/>
        <v>0</v>
      </c>
      <c r="G22" s="143">
        <f t="shared" si="40"/>
        <v>0</v>
      </c>
      <c r="H22" s="143">
        <f t="shared" si="40"/>
        <v>0</v>
      </c>
      <c r="I22" s="143">
        <f t="shared" si="40"/>
        <v>0</v>
      </c>
      <c r="J22" s="143">
        <f t="shared" si="40"/>
        <v>0</v>
      </c>
      <c r="K22" s="143">
        <f t="shared" si="40"/>
        <v>0</v>
      </c>
      <c r="L22" s="143">
        <f t="shared" si="40"/>
        <v>0</v>
      </c>
      <c r="M22" s="143">
        <f t="shared" si="40"/>
        <v>0</v>
      </c>
      <c r="N22" s="143">
        <f t="shared" si="40"/>
        <v>0</v>
      </c>
      <c r="O22" s="143">
        <f t="shared" si="40"/>
        <v>0</v>
      </c>
      <c r="P22" s="143">
        <f t="shared" si="40"/>
        <v>0</v>
      </c>
      <c r="Q22" s="143">
        <f t="shared" si="40"/>
        <v>0</v>
      </c>
      <c r="R22" s="143">
        <f t="shared" si="40"/>
        <v>0</v>
      </c>
      <c r="S22" s="143">
        <f t="shared" si="40"/>
        <v>0</v>
      </c>
      <c r="T22" s="143">
        <f t="shared" si="40"/>
        <v>0</v>
      </c>
      <c r="U22" s="143">
        <f t="shared" si="40"/>
        <v>0</v>
      </c>
      <c r="V22" s="143">
        <f t="shared" si="40"/>
        <v>0</v>
      </c>
      <c r="W22" s="143">
        <f t="shared" si="40"/>
        <v>0</v>
      </c>
      <c r="X22" s="143">
        <f t="shared" si="40"/>
        <v>0</v>
      </c>
      <c r="Y22" s="176">
        <f t="shared" si="5"/>
        <v>31480</v>
      </c>
    </row>
    <row r="23" spans="1:133">
      <c r="A23" s="168">
        <f t="shared" ref="A23:B23" si="41">A100</f>
        <v>41</v>
      </c>
      <c r="B23" s="148" t="str">
        <f t="shared" si="41"/>
        <v>Fundament, malerbehandling</v>
      </c>
      <c r="C23" s="143">
        <f t="shared" ref="C23:X23" si="42">IF(C$1&gt;=$I100,IF($M100=0,0,(IF(MOD(($I100-C$1),$M100)=0,$G100,0))),0)</f>
        <v>5250</v>
      </c>
      <c r="D23" s="143">
        <f t="shared" si="42"/>
        <v>5250</v>
      </c>
      <c r="E23" s="143">
        <f t="shared" si="42"/>
        <v>5250</v>
      </c>
      <c r="F23" s="143">
        <f t="shared" si="42"/>
        <v>5250</v>
      </c>
      <c r="G23" s="143">
        <f t="shared" si="42"/>
        <v>5250</v>
      </c>
      <c r="H23" s="143">
        <f t="shared" si="42"/>
        <v>5250</v>
      </c>
      <c r="I23" s="143">
        <f t="shared" si="42"/>
        <v>5250</v>
      </c>
      <c r="J23" s="143">
        <f t="shared" si="42"/>
        <v>5250</v>
      </c>
      <c r="K23" s="143">
        <f t="shared" si="42"/>
        <v>5250</v>
      </c>
      <c r="L23" s="143">
        <f t="shared" si="42"/>
        <v>5250</v>
      </c>
      <c r="M23" s="143">
        <f t="shared" si="42"/>
        <v>5250</v>
      </c>
      <c r="N23" s="143">
        <f t="shared" si="42"/>
        <v>5250</v>
      </c>
      <c r="O23" s="143">
        <f t="shared" si="42"/>
        <v>5250</v>
      </c>
      <c r="P23" s="143">
        <f t="shared" si="42"/>
        <v>5250</v>
      </c>
      <c r="Q23" s="143">
        <f t="shared" si="42"/>
        <v>5250</v>
      </c>
      <c r="R23" s="143">
        <f t="shared" si="42"/>
        <v>5250</v>
      </c>
      <c r="S23" s="143">
        <f t="shared" si="42"/>
        <v>5250</v>
      </c>
      <c r="T23" s="143">
        <f t="shared" si="42"/>
        <v>5250</v>
      </c>
      <c r="U23" s="143">
        <f t="shared" si="42"/>
        <v>5250</v>
      </c>
      <c r="V23" s="143">
        <f t="shared" si="42"/>
        <v>5250</v>
      </c>
      <c r="W23" s="143">
        <f t="shared" si="42"/>
        <v>5250</v>
      </c>
      <c r="X23" s="143">
        <f t="shared" si="42"/>
        <v>5250</v>
      </c>
      <c r="Y23" s="176">
        <f t="shared" si="5"/>
        <v>115500</v>
      </c>
    </row>
    <row r="24" spans="1:133">
      <c r="A24" s="168">
        <f t="shared" ref="A24:B24" si="43">A101</f>
        <v>41</v>
      </c>
      <c r="B24" s="148" t="str">
        <f t="shared" si="43"/>
        <v>Facader, beklædning - træ</v>
      </c>
      <c r="C24" s="143">
        <f t="shared" ref="C24:X24" si="44">IF(C$1&gt;=$I101,IF($M101=0,0,(IF(MOD(($I101-C$1),$M101)=0,$G101,0))),0)</f>
        <v>12420</v>
      </c>
      <c r="D24" s="143">
        <f t="shared" si="44"/>
        <v>0</v>
      </c>
      <c r="E24" s="143">
        <f t="shared" si="44"/>
        <v>0</v>
      </c>
      <c r="F24" s="143">
        <f t="shared" si="44"/>
        <v>0</v>
      </c>
      <c r="G24" s="143">
        <f t="shared" si="44"/>
        <v>0</v>
      </c>
      <c r="H24" s="143">
        <f t="shared" si="44"/>
        <v>0</v>
      </c>
      <c r="I24" s="143">
        <f t="shared" si="44"/>
        <v>0</v>
      </c>
      <c r="J24" s="143">
        <f t="shared" si="44"/>
        <v>0</v>
      </c>
      <c r="K24" s="143">
        <f t="shared" si="44"/>
        <v>0</v>
      </c>
      <c r="L24" s="143">
        <f t="shared" si="44"/>
        <v>0</v>
      </c>
      <c r="M24" s="143">
        <f t="shared" si="44"/>
        <v>0</v>
      </c>
      <c r="N24" s="143">
        <f t="shared" si="44"/>
        <v>0</v>
      </c>
      <c r="O24" s="143">
        <f t="shared" si="44"/>
        <v>0</v>
      </c>
      <c r="P24" s="143">
        <f t="shared" si="44"/>
        <v>0</v>
      </c>
      <c r="Q24" s="143">
        <f t="shared" si="44"/>
        <v>0</v>
      </c>
      <c r="R24" s="143">
        <f t="shared" si="44"/>
        <v>0</v>
      </c>
      <c r="S24" s="143">
        <f t="shared" si="44"/>
        <v>0</v>
      </c>
      <c r="T24" s="143">
        <f t="shared" si="44"/>
        <v>0</v>
      </c>
      <c r="U24" s="143">
        <f t="shared" si="44"/>
        <v>0</v>
      </c>
      <c r="V24" s="143">
        <f t="shared" si="44"/>
        <v>0</v>
      </c>
      <c r="W24" s="143">
        <f t="shared" si="44"/>
        <v>0</v>
      </c>
      <c r="X24" s="143">
        <f t="shared" si="44"/>
        <v>0</v>
      </c>
      <c r="Y24" s="176">
        <f t="shared" si="5"/>
        <v>12420</v>
      </c>
    </row>
    <row r="25" spans="1:133">
      <c r="A25" s="168">
        <f t="shared" ref="A25:B25" si="45">A102</f>
        <v>47</v>
      </c>
      <c r="B25" s="148" t="str">
        <f t="shared" si="45"/>
        <v>Tagflade, udskiftning - 2 lag tagpap,plader&amp; lægter</v>
      </c>
      <c r="C25" s="143">
        <f t="shared" ref="C25:X25" si="46">IF(C$1&gt;=$I102,IF($M102=0,0,(IF(MOD(($I102-C$1),$M102)=0,$G102,0))),0)</f>
        <v>0</v>
      </c>
      <c r="D25" s="143">
        <f t="shared" si="46"/>
        <v>0</v>
      </c>
      <c r="E25" s="143">
        <f t="shared" si="46"/>
        <v>240000</v>
      </c>
      <c r="F25" s="143">
        <f t="shared" si="46"/>
        <v>0</v>
      </c>
      <c r="G25" s="143">
        <f t="shared" si="46"/>
        <v>0</v>
      </c>
      <c r="H25" s="143">
        <f t="shared" si="46"/>
        <v>0</v>
      </c>
      <c r="I25" s="143">
        <f t="shared" si="46"/>
        <v>0</v>
      </c>
      <c r="J25" s="143">
        <f t="shared" si="46"/>
        <v>0</v>
      </c>
      <c r="K25" s="143">
        <f t="shared" si="46"/>
        <v>0</v>
      </c>
      <c r="L25" s="143">
        <f t="shared" si="46"/>
        <v>0</v>
      </c>
      <c r="M25" s="143">
        <f t="shared" si="46"/>
        <v>0</v>
      </c>
      <c r="N25" s="143">
        <f t="shared" si="46"/>
        <v>0</v>
      </c>
      <c r="O25" s="143">
        <f t="shared" si="46"/>
        <v>0</v>
      </c>
      <c r="P25" s="143">
        <f t="shared" si="46"/>
        <v>0</v>
      </c>
      <c r="Q25" s="143">
        <f t="shared" si="46"/>
        <v>0</v>
      </c>
      <c r="R25" s="143">
        <f t="shared" si="46"/>
        <v>0</v>
      </c>
      <c r="S25" s="143">
        <f t="shared" si="46"/>
        <v>0</v>
      </c>
      <c r="T25" s="143">
        <f t="shared" si="46"/>
        <v>0</v>
      </c>
      <c r="U25" s="143">
        <f t="shared" si="46"/>
        <v>0</v>
      </c>
      <c r="V25" s="143">
        <f t="shared" si="46"/>
        <v>0</v>
      </c>
      <c r="W25" s="143">
        <f t="shared" si="46"/>
        <v>0</v>
      </c>
      <c r="X25" s="143">
        <f t="shared" si="46"/>
        <v>0</v>
      </c>
      <c r="Y25" s="176">
        <f t="shared" si="5"/>
        <v>240000</v>
      </c>
    </row>
    <row r="26" spans="1:133">
      <c r="A26" s="168">
        <f>A103</f>
        <v>37</v>
      </c>
      <c r="B26" s="148" t="str">
        <f>B103</f>
        <v>Stern, udskiftning</v>
      </c>
      <c r="C26" s="143">
        <f t="shared" ref="C26:X26" si="47">IF(C$1&gt;=$I103,IF($M103=0,0,(IF(MOD(($I103-C$1),$M103)=0,$G103,0))),0)</f>
        <v>0</v>
      </c>
      <c r="D26" s="143">
        <f t="shared" si="47"/>
        <v>0</v>
      </c>
      <c r="E26" s="143">
        <f t="shared" si="47"/>
        <v>43750</v>
      </c>
      <c r="F26" s="143">
        <f t="shared" si="47"/>
        <v>0</v>
      </c>
      <c r="G26" s="143">
        <f t="shared" si="47"/>
        <v>0</v>
      </c>
      <c r="H26" s="143">
        <f t="shared" si="47"/>
        <v>0</v>
      </c>
      <c r="I26" s="143">
        <f t="shared" si="47"/>
        <v>0</v>
      </c>
      <c r="J26" s="143">
        <f t="shared" si="47"/>
        <v>0</v>
      </c>
      <c r="K26" s="143">
        <f t="shared" si="47"/>
        <v>0</v>
      </c>
      <c r="L26" s="143">
        <f t="shared" si="47"/>
        <v>0</v>
      </c>
      <c r="M26" s="143">
        <f t="shared" si="47"/>
        <v>0</v>
      </c>
      <c r="N26" s="143">
        <f t="shared" si="47"/>
        <v>0</v>
      </c>
      <c r="O26" s="143">
        <f t="shared" si="47"/>
        <v>0</v>
      </c>
      <c r="P26" s="143">
        <f t="shared" si="47"/>
        <v>0</v>
      </c>
      <c r="Q26" s="143">
        <f t="shared" si="47"/>
        <v>0</v>
      </c>
      <c r="R26" s="143">
        <f t="shared" si="47"/>
        <v>0</v>
      </c>
      <c r="S26" s="143">
        <f t="shared" si="47"/>
        <v>0</v>
      </c>
      <c r="T26" s="143">
        <f t="shared" si="47"/>
        <v>0</v>
      </c>
      <c r="U26" s="143">
        <f t="shared" si="47"/>
        <v>0</v>
      </c>
      <c r="V26" s="143">
        <f t="shared" si="47"/>
        <v>0</v>
      </c>
      <c r="W26" s="143">
        <f t="shared" si="47"/>
        <v>0</v>
      </c>
      <c r="X26" s="143">
        <f t="shared" si="47"/>
        <v>0</v>
      </c>
      <c r="Y26" s="176">
        <f t="shared" si="5"/>
        <v>43750</v>
      </c>
    </row>
    <row r="27" spans="1:133">
      <c r="A27" s="175"/>
      <c r="B27" s="124" t="s">
        <v>1067</v>
      </c>
      <c r="C27" s="145"/>
      <c r="D27" s="24"/>
      <c r="E27" s="396"/>
      <c r="F27" s="378"/>
      <c r="G27" s="379"/>
      <c r="H27" s="380"/>
      <c r="I27" s="377"/>
      <c r="J27" s="378"/>
      <c r="K27" s="377"/>
      <c r="L27" s="396"/>
      <c r="M27" s="24"/>
      <c r="N27" s="24"/>
      <c r="O27" s="516"/>
      <c r="P27" s="517"/>
      <c r="Q27" s="24"/>
      <c r="R27" s="24"/>
      <c r="S27" s="24"/>
      <c r="T27" s="381"/>
      <c r="U27" s="381"/>
      <c r="V27" s="381"/>
      <c r="W27" s="381"/>
      <c r="X27" s="381"/>
      <c r="Y27" s="381"/>
    </row>
    <row r="28" spans="1:133">
      <c r="A28" s="168" t="e">
        <f t="shared" ref="A28:B28" si="48">A105</f>
        <v>#N/A</v>
      </c>
      <c r="B28" s="148">
        <f t="shared" si="48"/>
        <v>0</v>
      </c>
      <c r="C28" s="143">
        <f t="shared" ref="C28:X28" si="49">IF(C$1&gt;=$I105,IF($M105=0,0,(IF(MOD(($I105-C$1),$M105)=0,$G105,0))),0)</f>
        <v>0</v>
      </c>
      <c r="D28" s="143">
        <f t="shared" si="49"/>
        <v>0</v>
      </c>
      <c r="E28" s="143">
        <f t="shared" si="49"/>
        <v>0</v>
      </c>
      <c r="F28" s="143">
        <f t="shared" si="49"/>
        <v>0</v>
      </c>
      <c r="G28" s="143">
        <f t="shared" si="49"/>
        <v>0</v>
      </c>
      <c r="H28" s="143">
        <f t="shared" si="49"/>
        <v>0</v>
      </c>
      <c r="I28" s="143">
        <f t="shared" si="49"/>
        <v>0</v>
      </c>
      <c r="J28" s="143">
        <f t="shared" si="49"/>
        <v>0</v>
      </c>
      <c r="K28" s="143">
        <f t="shared" si="49"/>
        <v>0</v>
      </c>
      <c r="L28" s="143">
        <f t="shared" si="49"/>
        <v>0</v>
      </c>
      <c r="M28" s="143">
        <f t="shared" si="49"/>
        <v>0</v>
      </c>
      <c r="N28" s="143">
        <f t="shared" si="49"/>
        <v>0</v>
      </c>
      <c r="O28" s="143">
        <f t="shared" si="49"/>
        <v>0</v>
      </c>
      <c r="P28" s="143">
        <f t="shared" si="49"/>
        <v>0</v>
      </c>
      <c r="Q28" s="143">
        <f t="shared" si="49"/>
        <v>0</v>
      </c>
      <c r="R28" s="143">
        <f t="shared" si="49"/>
        <v>0</v>
      </c>
      <c r="S28" s="143">
        <f t="shared" si="49"/>
        <v>0</v>
      </c>
      <c r="T28" s="143">
        <f t="shared" si="49"/>
        <v>0</v>
      </c>
      <c r="U28" s="143">
        <f t="shared" si="49"/>
        <v>0</v>
      </c>
      <c r="V28" s="143">
        <f t="shared" si="49"/>
        <v>0</v>
      </c>
      <c r="W28" s="143">
        <f t="shared" si="49"/>
        <v>0</v>
      </c>
      <c r="X28" s="143">
        <f t="shared" si="49"/>
        <v>0</v>
      </c>
      <c r="Y28" s="176">
        <f t="shared" si="5"/>
        <v>0</v>
      </c>
    </row>
    <row r="29" spans="1:133">
      <c r="A29" s="168" t="e">
        <f t="shared" ref="A29:B29" si="50">A106</f>
        <v>#N/A</v>
      </c>
      <c r="B29" s="148">
        <f t="shared" si="50"/>
        <v>0</v>
      </c>
      <c r="C29" s="143">
        <f t="shared" ref="C29:X29" si="51">IF(C$1&gt;=$I106,IF($M106=0,0,(IF(MOD(($I106-C$1),$M106)=0,$G106,0))),0)</f>
        <v>0</v>
      </c>
      <c r="D29" s="143">
        <f t="shared" si="51"/>
        <v>0</v>
      </c>
      <c r="E29" s="143">
        <f t="shared" si="51"/>
        <v>0</v>
      </c>
      <c r="F29" s="143">
        <f t="shared" si="51"/>
        <v>0</v>
      </c>
      <c r="G29" s="143">
        <f t="shared" si="51"/>
        <v>0</v>
      </c>
      <c r="H29" s="143">
        <f t="shared" si="51"/>
        <v>0</v>
      </c>
      <c r="I29" s="143">
        <f t="shared" si="51"/>
        <v>0</v>
      </c>
      <c r="J29" s="143">
        <f t="shared" si="51"/>
        <v>0</v>
      </c>
      <c r="K29" s="143">
        <f t="shared" si="51"/>
        <v>0</v>
      </c>
      <c r="L29" s="143">
        <f t="shared" si="51"/>
        <v>0</v>
      </c>
      <c r="M29" s="143">
        <f t="shared" si="51"/>
        <v>0</v>
      </c>
      <c r="N29" s="143">
        <f t="shared" si="51"/>
        <v>0</v>
      </c>
      <c r="O29" s="143">
        <f t="shared" si="51"/>
        <v>0</v>
      </c>
      <c r="P29" s="143">
        <f t="shared" si="51"/>
        <v>0</v>
      </c>
      <c r="Q29" s="143">
        <f t="shared" si="51"/>
        <v>0</v>
      </c>
      <c r="R29" s="143">
        <f t="shared" si="51"/>
        <v>0</v>
      </c>
      <c r="S29" s="143">
        <f t="shared" si="51"/>
        <v>0</v>
      </c>
      <c r="T29" s="143">
        <f t="shared" si="51"/>
        <v>0</v>
      </c>
      <c r="U29" s="143">
        <f t="shared" si="51"/>
        <v>0</v>
      </c>
      <c r="V29" s="143">
        <f t="shared" si="51"/>
        <v>0</v>
      </c>
      <c r="W29" s="143">
        <f t="shared" si="51"/>
        <v>0</v>
      </c>
      <c r="X29" s="143">
        <f t="shared" si="51"/>
        <v>0</v>
      </c>
      <c r="Y29" s="176">
        <f t="shared" si="5"/>
        <v>0</v>
      </c>
    </row>
    <row r="30" spans="1:133">
      <c r="A30" s="168" t="e">
        <f t="shared" ref="A30:B30" si="52">A107</f>
        <v>#N/A</v>
      </c>
      <c r="B30" s="148">
        <f t="shared" si="52"/>
        <v>0</v>
      </c>
      <c r="C30" s="143">
        <f t="shared" ref="C30:X30" si="53">IF(C$1&gt;=$I107,IF($M107=0,0,(IF(MOD(($I107-C$1),$M107)=0,$G107,0))),0)</f>
        <v>0</v>
      </c>
      <c r="D30" s="143">
        <f t="shared" si="53"/>
        <v>0</v>
      </c>
      <c r="E30" s="143">
        <f t="shared" si="53"/>
        <v>0</v>
      </c>
      <c r="F30" s="143">
        <f t="shared" si="53"/>
        <v>0</v>
      </c>
      <c r="G30" s="143">
        <f t="shared" si="53"/>
        <v>0</v>
      </c>
      <c r="H30" s="143">
        <f t="shared" si="53"/>
        <v>0</v>
      </c>
      <c r="I30" s="143">
        <f t="shared" si="53"/>
        <v>0</v>
      </c>
      <c r="J30" s="143">
        <f t="shared" si="53"/>
        <v>0</v>
      </c>
      <c r="K30" s="143">
        <f t="shared" si="53"/>
        <v>0</v>
      </c>
      <c r="L30" s="143">
        <f t="shared" si="53"/>
        <v>0</v>
      </c>
      <c r="M30" s="143">
        <f t="shared" si="53"/>
        <v>0</v>
      </c>
      <c r="N30" s="143">
        <f t="shared" si="53"/>
        <v>0</v>
      </c>
      <c r="O30" s="143">
        <f t="shared" si="53"/>
        <v>0</v>
      </c>
      <c r="P30" s="143">
        <f t="shared" si="53"/>
        <v>0</v>
      </c>
      <c r="Q30" s="143">
        <f t="shared" si="53"/>
        <v>0</v>
      </c>
      <c r="R30" s="143">
        <f t="shared" si="53"/>
        <v>0</v>
      </c>
      <c r="S30" s="143">
        <f t="shared" si="53"/>
        <v>0</v>
      </c>
      <c r="T30" s="143">
        <f t="shared" si="53"/>
        <v>0</v>
      </c>
      <c r="U30" s="143">
        <f t="shared" si="53"/>
        <v>0</v>
      </c>
      <c r="V30" s="143">
        <f t="shared" si="53"/>
        <v>0</v>
      </c>
      <c r="W30" s="143">
        <f t="shared" si="53"/>
        <v>0</v>
      </c>
      <c r="X30" s="143">
        <f t="shared" si="53"/>
        <v>0</v>
      </c>
      <c r="Y30" s="176">
        <f t="shared" si="5"/>
        <v>0</v>
      </c>
    </row>
    <row r="31" spans="1:133" s="331" customFormat="1">
      <c r="A31" s="169"/>
      <c r="B31" s="149" t="str">
        <f t="shared" ref="A31:B31" si="54">B108</f>
        <v>Bygning 3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</row>
    <row r="32" spans="1:133">
      <c r="A32" s="168">
        <f t="shared" ref="A32:B32" si="55">A109</f>
        <v>47</v>
      </c>
      <c r="B32" s="148" t="str">
        <f t="shared" si="55"/>
        <v>Tagflade, udskifning - tegl/beton</v>
      </c>
      <c r="C32" s="143">
        <f t="shared" ref="C32:X32" si="56">IF(C$1&gt;=$I109,IF($M109=0,0,(IF(MOD(($I109-C$1),$M109)=0,$G109,0))),0)</f>
        <v>0</v>
      </c>
      <c r="D32" s="143">
        <f t="shared" si="56"/>
        <v>0</v>
      </c>
      <c r="E32" s="143">
        <f t="shared" si="56"/>
        <v>0</v>
      </c>
      <c r="F32" s="143">
        <f t="shared" si="56"/>
        <v>0</v>
      </c>
      <c r="G32" s="143">
        <f t="shared" si="56"/>
        <v>0</v>
      </c>
      <c r="H32" s="143">
        <f t="shared" si="56"/>
        <v>0</v>
      </c>
      <c r="I32" s="143">
        <f t="shared" si="56"/>
        <v>0</v>
      </c>
      <c r="J32" s="143">
        <f t="shared" si="56"/>
        <v>0</v>
      </c>
      <c r="K32" s="143">
        <f t="shared" si="56"/>
        <v>0</v>
      </c>
      <c r="L32" s="143">
        <f t="shared" si="56"/>
        <v>1180000</v>
      </c>
      <c r="M32" s="143">
        <f t="shared" si="56"/>
        <v>0</v>
      </c>
      <c r="N32" s="143">
        <f t="shared" si="56"/>
        <v>0</v>
      </c>
      <c r="O32" s="143">
        <f t="shared" si="56"/>
        <v>0</v>
      </c>
      <c r="P32" s="143">
        <f t="shared" si="56"/>
        <v>0</v>
      </c>
      <c r="Q32" s="143">
        <f t="shared" si="56"/>
        <v>0</v>
      </c>
      <c r="R32" s="143">
        <f t="shared" si="56"/>
        <v>0</v>
      </c>
      <c r="S32" s="143">
        <f t="shared" si="56"/>
        <v>0</v>
      </c>
      <c r="T32" s="143">
        <f t="shared" si="56"/>
        <v>0</v>
      </c>
      <c r="U32" s="143">
        <f t="shared" si="56"/>
        <v>0</v>
      </c>
      <c r="V32" s="143">
        <f t="shared" si="56"/>
        <v>0</v>
      </c>
      <c r="W32" s="143">
        <f t="shared" si="56"/>
        <v>0</v>
      </c>
      <c r="X32" s="143">
        <f t="shared" si="56"/>
        <v>0</v>
      </c>
      <c r="Y32" s="176">
        <f t="shared" si="5"/>
        <v>1180000</v>
      </c>
    </row>
    <row r="33" spans="1:133">
      <c r="A33" s="168">
        <f t="shared" ref="A33:B33" si="57">A110</f>
        <v>37</v>
      </c>
      <c r="B33" s="148" t="str">
        <f t="shared" si="57"/>
        <v>Tagnedløb, udskiftning - zink</v>
      </c>
      <c r="C33" s="143">
        <f t="shared" ref="C33:X33" si="58">IF(C$1&gt;=$I110,IF($M110=0,0,(IF(MOD(($I110-C$1),$M110)=0,$G110,0))),0)</f>
        <v>0</v>
      </c>
      <c r="D33" s="143">
        <f t="shared" si="58"/>
        <v>0</v>
      </c>
      <c r="E33" s="143">
        <f t="shared" si="58"/>
        <v>0</v>
      </c>
      <c r="F33" s="143">
        <f t="shared" si="58"/>
        <v>0</v>
      </c>
      <c r="G33" s="143">
        <f t="shared" si="58"/>
        <v>0</v>
      </c>
      <c r="H33" s="143">
        <f t="shared" si="58"/>
        <v>0</v>
      </c>
      <c r="I33" s="143">
        <f t="shared" si="58"/>
        <v>0</v>
      </c>
      <c r="J33" s="143">
        <f t="shared" si="58"/>
        <v>0</v>
      </c>
      <c r="K33" s="143">
        <f t="shared" si="58"/>
        <v>0</v>
      </c>
      <c r="L33" s="143">
        <f t="shared" si="58"/>
        <v>8580</v>
      </c>
      <c r="M33" s="143">
        <f t="shared" si="58"/>
        <v>0</v>
      </c>
      <c r="N33" s="143">
        <f t="shared" si="58"/>
        <v>0</v>
      </c>
      <c r="O33" s="143">
        <f t="shared" si="58"/>
        <v>0</v>
      </c>
      <c r="P33" s="143">
        <f t="shared" si="58"/>
        <v>0</v>
      </c>
      <c r="Q33" s="143">
        <f t="shared" si="58"/>
        <v>0</v>
      </c>
      <c r="R33" s="143">
        <f t="shared" si="58"/>
        <v>0</v>
      </c>
      <c r="S33" s="143">
        <f t="shared" si="58"/>
        <v>0</v>
      </c>
      <c r="T33" s="143">
        <f t="shared" si="58"/>
        <v>0</v>
      </c>
      <c r="U33" s="143">
        <f t="shared" si="58"/>
        <v>0</v>
      </c>
      <c r="V33" s="143">
        <f t="shared" si="58"/>
        <v>0</v>
      </c>
      <c r="W33" s="143">
        <f t="shared" si="58"/>
        <v>0</v>
      </c>
      <c r="X33" s="143">
        <f t="shared" si="58"/>
        <v>0</v>
      </c>
      <c r="Y33" s="176">
        <f t="shared" si="5"/>
        <v>8580</v>
      </c>
    </row>
    <row r="34" spans="1:133">
      <c r="A34" s="168">
        <f t="shared" ref="A34:B34" si="59">A111</f>
        <v>37</v>
      </c>
      <c r="B34" s="148" t="str">
        <f t="shared" si="59"/>
        <v>Tagrende, udskiftning - zink</v>
      </c>
      <c r="C34" s="143">
        <f t="shared" ref="C34:X34" si="60">IF(C$1&gt;=$I111,IF($M111=0,0,(IF(MOD(($I111-C$1),$M111)=0,$G111,0))),0)</f>
        <v>0</v>
      </c>
      <c r="D34" s="143">
        <f t="shared" si="60"/>
        <v>0</v>
      </c>
      <c r="E34" s="143">
        <f t="shared" si="60"/>
        <v>0</v>
      </c>
      <c r="F34" s="143">
        <f t="shared" si="60"/>
        <v>0</v>
      </c>
      <c r="G34" s="143">
        <f t="shared" si="60"/>
        <v>0</v>
      </c>
      <c r="H34" s="143">
        <f t="shared" si="60"/>
        <v>0</v>
      </c>
      <c r="I34" s="143">
        <f t="shared" si="60"/>
        <v>0</v>
      </c>
      <c r="J34" s="143">
        <f t="shared" si="60"/>
        <v>0</v>
      </c>
      <c r="K34" s="143">
        <f t="shared" si="60"/>
        <v>0</v>
      </c>
      <c r="L34" s="143">
        <f t="shared" si="60"/>
        <v>35400</v>
      </c>
      <c r="M34" s="143">
        <f t="shared" si="60"/>
        <v>0</v>
      </c>
      <c r="N34" s="143">
        <f t="shared" si="60"/>
        <v>0</v>
      </c>
      <c r="O34" s="143">
        <f t="shared" si="60"/>
        <v>0</v>
      </c>
      <c r="P34" s="143">
        <f t="shared" si="60"/>
        <v>0</v>
      </c>
      <c r="Q34" s="143">
        <f t="shared" si="60"/>
        <v>0</v>
      </c>
      <c r="R34" s="143">
        <f t="shared" si="60"/>
        <v>0</v>
      </c>
      <c r="S34" s="143">
        <f t="shared" si="60"/>
        <v>0</v>
      </c>
      <c r="T34" s="143">
        <f t="shared" si="60"/>
        <v>0</v>
      </c>
      <c r="U34" s="143">
        <f t="shared" si="60"/>
        <v>0</v>
      </c>
      <c r="V34" s="143">
        <f t="shared" si="60"/>
        <v>0</v>
      </c>
      <c r="W34" s="143">
        <f t="shared" si="60"/>
        <v>0</v>
      </c>
      <c r="X34" s="143">
        <f t="shared" si="60"/>
        <v>0</v>
      </c>
      <c r="Y34" s="176">
        <f t="shared" si="5"/>
        <v>35400</v>
      </c>
    </row>
    <row r="35" spans="1:133">
      <c r="A35" s="168">
        <f t="shared" ref="A35:B35" si="61">A112</f>
        <v>21</v>
      </c>
      <c r="B35" s="148" t="str">
        <f t="shared" si="61"/>
        <v>Facader, eftergang af murværk og fuger</v>
      </c>
      <c r="C35" s="143">
        <f t="shared" ref="C35:X35" si="62">IF(C$1&gt;=$I112,IF($M112=0,0,(IF(MOD(($I112-C$1),$M112)=0,$G112,0))),0)</f>
        <v>14000</v>
      </c>
      <c r="D35" s="143">
        <f t="shared" si="62"/>
        <v>14000</v>
      </c>
      <c r="E35" s="143">
        <f t="shared" si="62"/>
        <v>14000</v>
      </c>
      <c r="F35" s="143">
        <f t="shared" si="62"/>
        <v>14000</v>
      </c>
      <c r="G35" s="143">
        <f t="shared" si="62"/>
        <v>14000</v>
      </c>
      <c r="H35" s="143">
        <f t="shared" si="62"/>
        <v>14000</v>
      </c>
      <c r="I35" s="143">
        <f t="shared" si="62"/>
        <v>14000</v>
      </c>
      <c r="J35" s="143">
        <f t="shared" si="62"/>
        <v>14000</v>
      </c>
      <c r="K35" s="143">
        <f t="shared" si="62"/>
        <v>14000</v>
      </c>
      <c r="L35" s="143">
        <f t="shared" si="62"/>
        <v>14000</v>
      </c>
      <c r="M35" s="143">
        <f t="shared" si="62"/>
        <v>14000</v>
      </c>
      <c r="N35" s="143">
        <f t="shared" si="62"/>
        <v>14000</v>
      </c>
      <c r="O35" s="143">
        <f t="shared" si="62"/>
        <v>14000</v>
      </c>
      <c r="P35" s="143">
        <f t="shared" si="62"/>
        <v>14000</v>
      </c>
      <c r="Q35" s="143">
        <f t="shared" si="62"/>
        <v>14000</v>
      </c>
      <c r="R35" s="143">
        <f t="shared" si="62"/>
        <v>14000</v>
      </c>
      <c r="S35" s="143">
        <f t="shared" si="62"/>
        <v>14000</v>
      </c>
      <c r="T35" s="143">
        <f t="shared" si="62"/>
        <v>14000</v>
      </c>
      <c r="U35" s="143">
        <f t="shared" si="62"/>
        <v>14000</v>
      </c>
      <c r="V35" s="143">
        <f t="shared" si="62"/>
        <v>14000</v>
      </c>
      <c r="W35" s="143">
        <f t="shared" si="62"/>
        <v>14000</v>
      </c>
      <c r="X35" s="143">
        <f t="shared" si="62"/>
        <v>14000</v>
      </c>
      <c r="Y35" s="176">
        <f t="shared" si="5"/>
        <v>308000</v>
      </c>
    </row>
    <row r="36" spans="1:133">
      <c r="A36" s="168">
        <f t="shared" ref="A36:B36" si="63">A113</f>
        <v>41</v>
      </c>
      <c r="B36" s="148" t="str">
        <f t="shared" si="63"/>
        <v>Stern, malerbehandling</v>
      </c>
      <c r="C36" s="143">
        <f t="shared" ref="C36:X36" si="64">IF(C$1&gt;=$I113,IF($M113=0,0,(IF(MOD(($I113-C$1),$M113)=0,$G113,0))),0)</f>
        <v>0</v>
      </c>
      <c r="D36" s="143">
        <f t="shared" si="64"/>
        <v>0</v>
      </c>
      <c r="E36" s="143">
        <f t="shared" si="64"/>
        <v>0</v>
      </c>
      <c r="F36" s="143">
        <f t="shared" si="64"/>
        <v>7500</v>
      </c>
      <c r="G36" s="143">
        <f t="shared" si="64"/>
        <v>0</v>
      </c>
      <c r="H36" s="143">
        <f t="shared" si="64"/>
        <v>0</v>
      </c>
      <c r="I36" s="143">
        <f t="shared" si="64"/>
        <v>0</v>
      </c>
      <c r="J36" s="143">
        <f t="shared" si="64"/>
        <v>0</v>
      </c>
      <c r="K36" s="143">
        <f t="shared" si="64"/>
        <v>7500</v>
      </c>
      <c r="L36" s="143">
        <f t="shared" si="64"/>
        <v>0</v>
      </c>
      <c r="M36" s="143">
        <f t="shared" si="64"/>
        <v>0</v>
      </c>
      <c r="N36" s="143">
        <f t="shared" si="64"/>
        <v>0</v>
      </c>
      <c r="O36" s="143">
        <f t="shared" si="64"/>
        <v>0</v>
      </c>
      <c r="P36" s="143">
        <f t="shared" si="64"/>
        <v>7500</v>
      </c>
      <c r="Q36" s="143">
        <f t="shared" si="64"/>
        <v>0</v>
      </c>
      <c r="R36" s="143">
        <f t="shared" si="64"/>
        <v>0</v>
      </c>
      <c r="S36" s="143">
        <f t="shared" si="64"/>
        <v>0</v>
      </c>
      <c r="T36" s="143">
        <f t="shared" si="64"/>
        <v>0</v>
      </c>
      <c r="U36" s="143">
        <f t="shared" si="64"/>
        <v>7500</v>
      </c>
      <c r="V36" s="143">
        <f t="shared" si="64"/>
        <v>0</v>
      </c>
      <c r="W36" s="143">
        <f t="shared" si="64"/>
        <v>0</v>
      </c>
      <c r="X36" s="143">
        <f t="shared" si="64"/>
        <v>0</v>
      </c>
      <c r="Y36" s="176">
        <f t="shared" si="5"/>
        <v>30000</v>
      </c>
    </row>
    <row r="37" spans="1:133">
      <c r="A37" s="168">
        <f t="shared" ref="A37:B37" si="65">A114</f>
        <v>41</v>
      </c>
      <c r="B37" s="148" t="str">
        <f t="shared" si="65"/>
        <v>Udhæng, malerbehandling</v>
      </c>
      <c r="C37" s="143">
        <f t="shared" ref="C37:X37" si="66">IF(C$1&gt;=$I114,IF($M114=0,0,(IF(MOD(($I114-C$1),$M114)=0,$G114,0))),0)</f>
        <v>0</v>
      </c>
      <c r="D37" s="143">
        <f t="shared" si="66"/>
        <v>0</v>
      </c>
      <c r="E37" s="143">
        <f t="shared" si="66"/>
        <v>0</v>
      </c>
      <c r="F37" s="143">
        <f t="shared" si="66"/>
        <v>11250</v>
      </c>
      <c r="G37" s="143">
        <f t="shared" si="66"/>
        <v>0</v>
      </c>
      <c r="H37" s="143">
        <f t="shared" si="66"/>
        <v>0</v>
      </c>
      <c r="I37" s="143">
        <f t="shared" si="66"/>
        <v>0</v>
      </c>
      <c r="J37" s="143">
        <f t="shared" si="66"/>
        <v>0</v>
      </c>
      <c r="K37" s="143">
        <f t="shared" si="66"/>
        <v>11250</v>
      </c>
      <c r="L37" s="143">
        <f t="shared" si="66"/>
        <v>0</v>
      </c>
      <c r="M37" s="143">
        <f t="shared" si="66"/>
        <v>0</v>
      </c>
      <c r="N37" s="143">
        <f t="shared" si="66"/>
        <v>0</v>
      </c>
      <c r="O37" s="143">
        <f t="shared" si="66"/>
        <v>0</v>
      </c>
      <c r="P37" s="143">
        <f t="shared" si="66"/>
        <v>11250</v>
      </c>
      <c r="Q37" s="143">
        <f t="shared" si="66"/>
        <v>0</v>
      </c>
      <c r="R37" s="143">
        <f t="shared" si="66"/>
        <v>0</v>
      </c>
      <c r="S37" s="143">
        <f t="shared" si="66"/>
        <v>0</v>
      </c>
      <c r="T37" s="143">
        <f t="shared" si="66"/>
        <v>0</v>
      </c>
      <c r="U37" s="143">
        <f t="shared" si="66"/>
        <v>11250</v>
      </c>
      <c r="V37" s="143">
        <f t="shared" si="66"/>
        <v>0</v>
      </c>
      <c r="W37" s="143">
        <f t="shared" si="66"/>
        <v>0</v>
      </c>
      <c r="X37" s="143">
        <f t="shared" si="66"/>
        <v>0</v>
      </c>
      <c r="Y37" s="176">
        <f t="shared" si="5"/>
        <v>45000</v>
      </c>
    </row>
    <row r="38" spans="1:133">
      <c r="A38" s="168">
        <f t="shared" ref="A38:B38" si="67">A115</f>
        <v>31</v>
      </c>
      <c r="B38" s="148" t="str">
        <f t="shared" si="67"/>
        <v>Vinduer, udskiftning - gående</v>
      </c>
      <c r="C38" s="143">
        <f t="shared" ref="C38:X38" si="68">IF(C$1&gt;=$I115,IF($M115=0,0,(IF(MOD(($I115-C$1),$M115)=0,$G115,0))),0)</f>
        <v>0</v>
      </c>
      <c r="D38" s="143">
        <f t="shared" si="68"/>
        <v>0</v>
      </c>
      <c r="E38" s="143">
        <f t="shared" si="68"/>
        <v>69256</v>
      </c>
      <c r="F38" s="143">
        <f t="shared" si="68"/>
        <v>0</v>
      </c>
      <c r="G38" s="143">
        <f t="shared" si="68"/>
        <v>0</v>
      </c>
      <c r="H38" s="143">
        <f t="shared" si="68"/>
        <v>0</v>
      </c>
      <c r="I38" s="143">
        <f t="shared" si="68"/>
        <v>0</v>
      </c>
      <c r="J38" s="143">
        <f t="shared" si="68"/>
        <v>0</v>
      </c>
      <c r="K38" s="143">
        <f t="shared" si="68"/>
        <v>0</v>
      </c>
      <c r="L38" s="143">
        <f t="shared" si="68"/>
        <v>0</v>
      </c>
      <c r="M38" s="143">
        <f t="shared" si="68"/>
        <v>0</v>
      </c>
      <c r="N38" s="143">
        <f t="shared" si="68"/>
        <v>0</v>
      </c>
      <c r="O38" s="143">
        <f t="shared" si="68"/>
        <v>0</v>
      </c>
      <c r="P38" s="143">
        <f t="shared" si="68"/>
        <v>0</v>
      </c>
      <c r="Q38" s="143">
        <f t="shared" si="68"/>
        <v>0</v>
      </c>
      <c r="R38" s="143">
        <f t="shared" si="68"/>
        <v>0</v>
      </c>
      <c r="S38" s="143">
        <f t="shared" si="68"/>
        <v>0</v>
      </c>
      <c r="T38" s="143">
        <f t="shared" si="68"/>
        <v>0</v>
      </c>
      <c r="U38" s="143">
        <f t="shared" si="68"/>
        <v>0</v>
      </c>
      <c r="V38" s="143">
        <f t="shared" si="68"/>
        <v>0</v>
      </c>
      <c r="W38" s="143">
        <f t="shared" si="68"/>
        <v>0</v>
      </c>
      <c r="X38" s="143">
        <f t="shared" si="68"/>
        <v>0</v>
      </c>
      <c r="Y38" s="176">
        <f t="shared" si="5"/>
        <v>69256</v>
      </c>
    </row>
    <row r="39" spans="1:133">
      <c r="A39" s="168">
        <f t="shared" ref="A39:B39" si="69">A116</f>
        <v>31</v>
      </c>
      <c r="B39" s="148" t="str">
        <f t="shared" si="69"/>
        <v>Vinduer, udskiftning - gående</v>
      </c>
      <c r="C39" s="143">
        <f t="shared" ref="C39:X39" si="70">IF(C$1&gt;=$I116,IF($M116=0,0,(IF(MOD(($I116-C$1),$M116)=0,$G116,0))),0)</f>
        <v>0</v>
      </c>
      <c r="D39" s="143">
        <f t="shared" si="70"/>
        <v>0</v>
      </c>
      <c r="E39" s="143">
        <f t="shared" si="70"/>
        <v>22036</v>
      </c>
      <c r="F39" s="143">
        <f t="shared" si="70"/>
        <v>0</v>
      </c>
      <c r="G39" s="143">
        <f t="shared" si="70"/>
        <v>0</v>
      </c>
      <c r="H39" s="143">
        <f t="shared" si="70"/>
        <v>0</v>
      </c>
      <c r="I39" s="143">
        <f t="shared" si="70"/>
        <v>0</v>
      </c>
      <c r="J39" s="143">
        <f t="shared" si="70"/>
        <v>0</v>
      </c>
      <c r="K39" s="143">
        <f t="shared" si="70"/>
        <v>0</v>
      </c>
      <c r="L39" s="143">
        <f t="shared" si="70"/>
        <v>0</v>
      </c>
      <c r="M39" s="143">
        <f t="shared" si="70"/>
        <v>0</v>
      </c>
      <c r="N39" s="143">
        <f t="shared" si="70"/>
        <v>0</v>
      </c>
      <c r="O39" s="143">
        <f t="shared" si="70"/>
        <v>0</v>
      </c>
      <c r="P39" s="143">
        <f t="shared" si="70"/>
        <v>0</v>
      </c>
      <c r="Q39" s="143">
        <f t="shared" si="70"/>
        <v>0</v>
      </c>
      <c r="R39" s="143">
        <f t="shared" si="70"/>
        <v>0</v>
      </c>
      <c r="S39" s="143">
        <f t="shared" si="70"/>
        <v>0</v>
      </c>
      <c r="T39" s="143">
        <f t="shared" si="70"/>
        <v>0</v>
      </c>
      <c r="U39" s="143">
        <f t="shared" si="70"/>
        <v>0</v>
      </c>
      <c r="V39" s="143">
        <f t="shared" si="70"/>
        <v>0</v>
      </c>
      <c r="W39" s="143">
        <f t="shared" si="70"/>
        <v>0</v>
      </c>
      <c r="X39" s="143">
        <f t="shared" si="70"/>
        <v>0</v>
      </c>
      <c r="Y39" s="176">
        <f t="shared" si="5"/>
        <v>22036</v>
      </c>
    </row>
    <row r="40" spans="1:133">
      <c r="A40" s="168">
        <f t="shared" ref="A40:B40" si="71">A117</f>
        <v>47</v>
      </c>
      <c r="B40" s="148" t="str">
        <f t="shared" si="71"/>
        <v>Tagflade, udskiftning - 2 lag tagpap,plader&amp; lægter</v>
      </c>
      <c r="C40" s="143">
        <f t="shared" ref="C40:X40" si="72">IF(C$1&gt;=$I117,IF($M117=0,0,(IF(MOD(($I117-C$1),$M117)=0,$G117,0))),0)</f>
        <v>0</v>
      </c>
      <c r="D40" s="143">
        <f t="shared" si="72"/>
        <v>0</v>
      </c>
      <c r="E40" s="143">
        <f t="shared" si="72"/>
        <v>0</v>
      </c>
      <c r="F40" s="143">
        <f t="shared" si="72"/>
        <v>0</v>
      </c>
      <c r="G40" s="143">
        <f t="shared" si="72"/>
        <v>45210</v>
      </c>
      <c r="H40" s="143">
        <f t="shared" si="72"/>
        <v>0</v>
      </c>
      <c r="I40" s="143">
        <f t="shared" si="72"/>
        <v>0</v>
      </c>
      <c r="J40" s="143">
        <f t="shared" si="72"/>
        <v>0</v>
      </c>
      <c r="K40" s="143">
        <f t="shared" si="72"/>
        <v>0</v>
      </c>
      <c r="L40" s="143">
        <f t="shared" si="72"/>
        <v>0</v>
      </c>
      <c r="M40" s="143">
        <f t="shared" si="72"/>
        <v>0</v>
      </c>
      <c r="N40" s="143">
        <f t="shared" si="72"/>
        <v>0</v>
      </c>
      <c r="O40" s="143">
        <f t="shared" si="72"/>
        <v>0</v>
      </c>
      <c r="P40" s="143">
        <f t="shared" si="72"/>
        <v>0</v>
      </c>
      <c r="Q40" s="143">
        <f t="shared" si="72"/>
        <v>0</v>
      </c>
      <c r="R40" s="143">
        <f t="shared" si="72"/>
        <v>0</v>
      </c>
      <c r="S40" s="143">
        <f t="shared" si="72"/>
        <v>0</v>
      </c>
      <c r="T40" s="143">
        <f t="shared" si="72"/>
        <v>0</v>
      </c>
      <c r="U40" s="143">
        <f t="shared" si="72"/>
        <v>0</v>
      </c>
      <c r="V40" s="143">
        <f t="shared" si="72"/>
        <v>0</v>
      </c>
      <c r="W40" s="143">
        <f t="shared" si="72"/>
        <v>0</v>
      </c>
      <c r="X40" s="143">
        <f t="shared" si="72"/>
        <v>0</v>
      </c>
      <c r="Y40" s="176">
        <f t="shared" si="5"/>
        <v>45210</v>
      </c>
    </row>
    <row r="41" spans="1:133">
      <c r="A41" s="168">
        <f t="shared" ref="A41:B41" si="73">A118</f>
        <v>31</v>
      </c>
      <c r="B41" s="148" t="str">
        <f t="shared" si="73"/>
        <v>Vinduer, udskiftning - gående</v>
      </c>
      <c r="C41" s="143">
        <f t="shared" ref="C41:X41" si="74">IF(C$1&gt;=$I118,IF($M118=0,0,(IF(MOD(($I118-C$1),$M118)=0,$G118,0))),0)</f>
        <v>0</v>
      </c>
      <c r="D41" s="143">
        <f t="shared" si="74"/>
        <v>0</v>
      </c>
      <c r="E41" s="143">
        <f t="shared" si="74"/>
        <v>0</v>
      </c>
      <c r="F41" s="143">
        <f t="shared" si="74"/>
        <v>0</v>
      </c>
      <c r="G41" s="143">
        <f t="shared" si="74"/>
        <v>0</v>
      </c>
      <c r="H41" s="143">
        <f t="shared" si="74"/>
        <v>0</v>
      </c>
      <c r="I41" s="143">
        <f t="shared" si="74"/>
        <v>157400</v>
      </c>
      <c r="J41" s="143">
        <f t="shared" si="74"/>
        <v>0</v>
      </c>
      <c r="K41" s="143">
        <f t="shared" si="74"/>
        <v>0</v>
      </c>
      <c r="L41" s="143">
        <f t="shared" si="74"/>
        <v>0</v>
      </c>
      <c r="M41" s="143">
        <f t="shared" si="74"/>
        <v>0</v>
      </c>
      <c r="N41" s="143">
        <f t="shared" si="74"/>
        <v>0</v>
      </c>
      <c r="O41" s="143">
        <f t="shared" si="74"/>
        <v>0</v>
      </c>
      <c r="P41" s="143">
        <f t="shared" si="74"/>
        <v>0</v>
      </c>
      <c r="Q41" s="143">
        <f t="shared" si="74"/>
        <v>0</v>
      </c>
      <c r="R41" s="143">
        <f t="shared" si="74"/>
        <v>0</v>
      </c>
      <c r="S41" s="143">
        <f t="shared" si="74"/>
        <v>0</v>
      </c>
      <c r="T41" s="143">
        <f t="shared" si="74"/>
        <v>0</v>
      </c>
      <c r="U41" s="143">
        <f t="shared" si="74"/>
        <v>0</v>
      </c>
      <c r="V41" s="143">
        <f t="shared" si="74"/>
        <v>0</v>
      </c>
      <c r="W41" s="143">
        <f t="shared" si="74"/>
        <v>0</v>
      </c>
      <c r="X41" s="143">
        <f t="shared" si="74"/>
        <v>0</v>
      </c>
      <c r="Y41" s="176">
        <f t="shared" si="5"/>
        <v>157400</v>
      </c>
    </row>
    <row r="42" spans="1:133">
      <c r="A42" s="168">
        <f t="shared" ref="A42:B42" si="75">A119</f>
        <v>41</v>
      </c>
      <c r="B42" s="148" t="str">
        <f t="shared" si="75"/>
        <v>Stern, malerbehandling</v>
      </c>
      <c r="C42" s="143">
        <f t="shared" ref="C42:X42" si="76">IF(C$1&gt;=$I119,IF($M119=0,0,(IF(MOD(($I119-C$1),$M119)=0,$G119,0))),0)</f>
        <v>0</v>
      </c>
      <c r="D42" s="143">
        <f t="shared" si="76"/>
        <v>6250</v>
      </c>
      <c r="E42" s="143">
        <f t="shared" si="76"/>
        <v>0</v>
      </c>
      <c r="F42" s="143">
        <f t="shared" si="76"/>
        <v>0</v>
      </c>
      <c r="G42" s="143">
        <f t="shared" si="76"/>
        <v>0</v>
      </c>
      <c r="H42" s="143">
        <f t="shared" si="76"/>
        <v>0</v>
      </c>
      <c r="I42" s="143">
        <f t="shared" si="76"/>
        <v>6250</v>
      </c>
      <c r="J42" s="143">
        <f t="shared" si="76"/>
        <v>0</v>
      </c>
      <c r="K42" s="143">
        <f t="shared" si="76"/>
        <v>0</v>
      </c>
      <c r="L42" s="143">
        <f t="shared" si="76"/>
        <v>0</v>
      </c>
      <c r="M42" s="143">
        <f t="shared" si="76"/>
        <v>0</v>
      </c>
      <c r="N42" s="143">
        <f t="shared" si="76"/>
        <v>6250</v>
      </c>
      <c r="O42" s="143">
        <f t="shared" si="76"/>
        <v>0</v>
      </c>
      <c r="P42" s="143">
        <f t="shared" si="76"/>
        <v>0</v>
      </c>
      <c r="Q42" s="143">
        <f t="shared" si="76"/>
        <v>0</v>
      </c>
      <c r="R42" s="143">
        <f t="shared" si="76"/>
        <v>0</v>
      </c>
      <c r="S42" s="143">
        <f t="shared" si="76"/>
        <v>6250</v>
      </c>
      <c r="T42" s="143">
        <f t="shared" si="76"/>
        <v>0</v>
      </c>
      <c r="U42" s="143">
        <f t="shared" si="76"/>
        <v>0</v>
      </c>
      <c r="V42" s="143">
        <f t="shared" si="76"/>
        <v>0</v>
      </c>
      <c r="W42" s="143">
        <f t="shared" si="76"/>
        <v>0</v>
      </c>
      <c r="X42" s="143">
        <f t="shared" si="76"/>
        <v>6250</v>
      </c>
      <c r="Y42" s="176">
        <f t="shared" si="5"/>
        <v>31250</v>
      </c>
    </row>
    <row r="43" spans="1:133">
      <c r="A43" s="168" t="e">
        <f t="shared" ref="A43:B43" si="77">A120</f>
        <v>#N/A</v>
      </c>
      <c r="B43" s="148">
        <f t="shared" si="77"/>
        <v>0</v>
      </c>
      <c r="C43" s="143">
        <f t="shared" ref="C43:X43" si="78">IF(C$1&gt;=$I120,IF($M120=0,0,(IF(MOD(($I120-C$1),$M120)=0,$G120,0))),0)</f>
        <v>0</v>
      </c>
      <c r="D43" s="143">
        <f t="shared" si="78"/>
        <v>0</v>
      </c>
      <c r="E43" s="143">
        <f t="shared" si="78"/>
        <v>0</v>
      </c>
      <c r="F43" s="143">
        <f t="shared" si="78"/>
        <v>0</v>
      </c>
      <c r="G43" s="143">
        <f t="shared" si="78"/>
        <v>0</v>
      </c>
      <c r="H43" s="143">
        <f t="shared" si="78"/>
        <v>0</v>
      </c>
      <c r="I43" s="143">
        <f t="shared" si="78"/>
        <v>0</v>
      </c>
      <c r="J43" s="143">
        <f t="shared" si="78"/>
        <v>0</v>
      </c>
      <c r="K43" s="143">
        <f t="shared" si="78"/>
        <v>0</v>
      </c>
      <c r="L43" s="143">
        <f t="shared" si="78"/>
        <v>0</v>
      </c>
      <c r="M43" s="143">
        <f t="shared" si="78"/>
        <v>0</v>
      </c>
      <c r="N43" s="143">
        <f t="shared" si="78"/>
        <v>0</v>
      </c>
      <c r="O43" s="143">
        <f t="shared" si="78"/>
        <v>0</v>
      </c>
      <c r="P43" s="143">
        <f t="shared" si="78"/>
        <v>0</v>
      </c>
      <c r="Q43" s="143">
        <f t="shared" si="78"/>
        <v>0</v>
      </c>
      <c r="R43" s="143">
        <f t="shared" si="78"/>
        <v>0</v>
      </c>
      <c r="S43" s="143">
        <f t="shared" si="78"/>
        <v>0</v>
      </c>
      <c r="T43" s="143">
        <f t="shared" si="78"/>
        <v>0</v>
      </c>
      <c r="U43" s="143">
        <f t="shared" si="78"/>
        <v>0</v>
      </c>
      <c r="V43" s="143">
        <f t="shared" si="78"/>
        <v>0</v>
      </c>
      <c r="W43" s="143">
        <f t="shared" si="78"/>
        <v>0</v>
      </c>
      <c r="X43" s="143">
        <f t="shared" si="78"/>
        <v>0</v>
      </c>
      <c r="Y43" s="176">
        <f t="shared" si="5"/>
        <v>0</v>
      </c>
    </row>
    <row r="44" spans="1:133" s="331" customFormat="1">
      <c r="A44" s="169"/>
      <c r="B44" s="149" t="str">
        <f t="shared" ref="A44:B45" si="79">B121</f>
        <v>Indv. Vedligehold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</row>
    <row r="45" spans="1:133" s="23" customFormat="1">
      <c r="A45" s="169"/>
      <c r="B45" s="149" t="str">
        <f t="shared" si="79"/>
        <v>Bygning 3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</row>
    <row r="46" spans="1:133">
      <c r="A46" s="168">
        <f t="shared" ref="A46:B46" si="80">A123</f>
        <v>31</v>
      </c>
      <c r="B46" s="148" t="str">
        <f t="shared" si="80"/>
        <v>Døre, udskiftning</v>
      </c>
      <c r="C46" s="143">
        <f t="shared" ref="C46:X46" si="81">IF(C$1&gt;=$I123,IF($M123=0,0,(IF(MOD(($I123-C$1),$M123)=0,$G123,0))),0)</f>
        <v>0</v>
      </c>
      <c r="D46" s="143">
        <f t="shared" si="81"/>
        <v>0</v>
      </c>
      <c r="E46" s="143">
        <f t="shared" si="81"/>
        <v>0</v>
      </c>
      <c r="F46" s="143">
        <f t="shared" si="81"/>
        <v>0</v>
      </c>
      <c r="G46" s="143">
        <f t="shared" si="81"/>
        <v>0</v>
      </c>
      <c r="H46" s="143">
        <f t="shared" si="81"/>
        <v>0</v>
      </c>
      <c r="I46" s="143">
        <f t="shared" si="81"/>
        <v>52800</v>
      </c>
      <c r="J46" s="143">
        <f t="shared" si="81"/>
        <v>0</v>
      </c>
      <c r="K46" s="143">
        <f t="shared" si="81"/>
        <v>0</v>
      </c>
      <c r="L46" s="143">
        <f t="shared" si="81"/>
        <v>0</v>
      </c>
      <c r="M46" s="143">
        <f t="shared" si="81"/>
        <v>0</v>
      </c>
      <c r="N46" s="143">
        <f t="shared" si="81"/>
        <v>0</v>
      </c>
      <c r="O46" s="143">
        <f t="shared" si="81"/>
        <v>0</v>
      </c>
      <c r="P46" s="143">
        <f t="shared" si="81"/>
        <v>0</v>
      </c>
      <c r="Q46" s="143">
        <f t="shared" si="81"/>
        <v>0</v>
      </c>
      <c r="R46" s="143">
        <f t="shared" si="81"/>
        <v>0</v>
      </c>
      <c r="S46" s="143">
        <f t="shared" si="81"/>
        <v>0</v>
      </c>
      <c r="T46" s="143">
        <f t="shared" si="81"/>
        <v>0</v>
      </c>
      <c r="U46" s="143">
        <f t="shared" si="81"/>
        <v>0</v>
      </c>
      <c r="V46" s="143">
        <f t="shared" si="81"/>
        <v>0</v>
      </c>
      <c r="W46" s="143">
        <f t="shared" si="81"/>
        <v>0</v>
      </c>
      <c r="X46" s="143">
        <f t="shared" si="81"/>
        <v>0</v>
      </c>
      <c r="Y46" s="176">
        <f t="shared" si="5"/>
        <v>52800</v>
      </c>
    </row>
    <row r="47" spans="1:133">
      <c r="A47" s="168">
        <f t="shared" ref="A47:B47" si="82">A124</f>
        <v>31</v>
      </c>
      <c r="B47" s="148" t="str">
        <f t="shared" si="82"/>
        <v>Døre, udskiftning</v>
      </c>
      <c r="C47" s="143">
        <f t="shared" ref="C47:X47" si="83">IF(C$1&gt;=$I124,IF($M124=0,0,(IF(MOD(($I124-C$1),$M124)=0,$G124,0))),0)</f>
        <v>0</v>
      </c>
      <c r="D47" s="143">
        <f t="shared" si="83"/>
        <v>0</v>
      </c>
      <c r="E47" s="143">
        <f t="shared" si="83"/>
        <v>0</v>
      </c>
      <c r="F47" s="143">
        <f t="shared" si="83"/>
        <v>0</v>
      </c>
      <c r="G47" s="143">
        <f t="shared" si="83"/>
        <v>0</v>
      </c>
      <c r="H47" s="143">
        <f t="shared" si="83"/>
        <v>0</v>
      </c>
      <c r="I47" s="143">
        <f t="shared" si="83"/>
        <v>0</v>
      </c>
      <c r="J47" s="143">
        <f t="shared" si="83"/>
        <v>0</v>
      </c>
      <c r="K47" s="143">
        <f t="shared" si="83"/>
        <v>44000</v>
      </c>
      <c r="L47" s="143">
        <f t="shared" si="83"/>
        <v>0</v>
      </c>
      <c r="M47" s="143">
        <f t="shared" si="83"/>
        <v>0</v>
      </c>
      <c r="N47" s="143">
        <f t="shared" si="83"/>
        <v>0</v>
      </c>
      <c r="O47" s="143">
        <f t="shared" si="83"/>
        <v>0</v>
      </c>
      <c r="P47" s="143">
        <f t="shared" si="83"/>
        <v>0</v>
      </c>
      <c r="Q47" s="143">
        <f t="shared" si="83"/>
        <v>0</v>
      </c>
      <c r="R47" s="143">
        <f t="shared" si="83"/>
        <v>0</v>
      </c>
      <c r="S47" s="143">
        <f t="shared" si="83"/>
        <v>0</v>
      </c>
      <c r="T47" s="143">
        <f t="shared" si="83"/>
        <v>0</v>
      </c>
      <c r="U47" s="143">
        <f t="shared" si="83"/>
        <v>0</v>
      </c>
      <c r="V47" s="143">
        <f t="shared" si="83"/>
        <v>0</v>
      </c>
      <c r="W47" s="143">
        <f t="shared" si="83"/>
        <v>0</v>
      </c>
      <c r="X47" s="143">
        <f t="shared" si="83"/>
        <v>0</v>
      </c>
      <c r="Y47" s="176">
        <f t="shared" si="5"/>
        <v>44000</v>
      </c>
    </row>
    <row r="48" spans="1:133">
      <c r="A48" s="168">
        <f t="shared" ref="A48:B48" si="84">A125</f>
        <v>43</v>
      </c>
      <c r="B48" s="148" t="str">
        <f t="shared" si="84"/>
        <v>Gulve, overfladebehandling - rullende aktivitet</v>
      </c>
      <c r="C48" s="143">
        <f t="shared" ref="C48:X48" si="85">IF(C$1&gt;=$I125,IF($M125=0,0,(IF(MOD(($I125-C$1),$M125)=0,$G125,0))),0)</f>
        <v>0</v>
      </c>
      <c r="D48" s="143">
        <f t="shared" si="85"/>
        <v>0</v>
      </c>
      <c r="E48" s="143">
        <f t="shared" si="85"/>
        <v>58000</v>
      </c>
      <c r="F48" s="143">
        <f t="shared" si="85"/>
        <v>0</v>
      </c>
      <c r="G48" s="143">
        <f t="shared" si="85"/>
        <v>0</v>
      </c>
      <c r="H48" s="143">
        <f t="shared" si="85"/>
        <v>0</v>
      </c>
      <c r="I48" s="143">
        <f t="shared" si="85"/>
        <v>0</v>
      </c>
      <c r="J48" s="143">
        <f t="shared" si="85"/>
        <v>0</v>
      </c>
      <c r="K48" s="143">
        <f t="shared" si="85"/>
        <v>0</v>
      </c>
      <c r="L48" s="143">
        <f t="shared" si="85"/>
        <v>0</v>
      </c>
      <c r="M48" s="143">
        <f t="shared" si="85"/>
        <v>0</v>
      </c>
      <c r="N48" s="143">
        <f t="shared" si="85"/>
        <v>0</v>
      </c>
      <c r="O48" s="143">
        <f t="shared" si="85"/>
        <v>58000</v>
      </c>
      <c r="P48" s="143">
        <f t="shared" si="85"/>
        <v>0</v>
      </c>
      <c r="Q48" s="143">
        <f t="shared" si="85"/>
        <v>0</v>
      </c>
      <c r="R48" s="143">
        <f t="shared" si="85"/>
        <v>0</v>
      </c>
      <c r="S48" s="143">
        <f t="shared" si="85"/>
        <v>0</v>
      </c>
      <c r="T48" s="143">
        <f t="shared" si="85"/>
        <v>0</v>
      </c>
      <c r="U48" s="143">
        <f t="shared" si="85"/>
        <v>0</v>
      </c>
      <c r="V48" s="143">
        <f t="shared" si="85"/>
        <v>0</v>
      </c>
      <c r="W48" s="143">
        <f t="shared" si="85"/>
        <v>0</v>
      </c>
      <c r="X48" s="143">
        <f t="shared" si="85"/>
        <v>0</v>
      </c>
      <c r="Y48" s="176">
        <f t="shared" si="5"/>
        <v>116000</v>
      </c>
    </row>
    <row r="49" spans="1:133">
      <c r="A49" s="168">
        <f t="shared" ref="A49:B49" si="86">A126</f>
        <v>42</v>
      </c>
      <c r="B49" s="148" t="str">
        <f t="shared" si="86"/>
        <v>Indvendigt malerarbejde, rullende aktivitet</v>
      </c>
      <c r="C49" s="143">
        <f t="shared" ref="C49:X49" si="87">IF(C$1&gt;=$I126,IF($M126=0,0,(IF(MOD(($I126-C$1),$M126)=0,$G126,0))),0)</f>
        <v>0</v>
      </c>
      <c r="D49" s="143">
        <f t="shared" si="87"/>
        <v>0</v>
      </c>
      <c r="E49" s="143">
        <f t="shared" si="87"/>
        <v>0</v>
      </c>
      <c r="F49" s="143">
        <f t="shared" si="87"/>
        <v>71050</v>
      </c>
      <c r="G49" s="143">
        <f t="shared" si="87"/>
        <v>0</v>
      </c>
      <c r="H49" s="143">
        <f t="shared" si="87"/>
        <v>0</v>
      </c>
      <c r="I49" s="143">
        <f t="shared" si="87"/>
        <v>0</v>
      </c>
      <c r="J49" s="143">
        <f t="shared" si="87"/>
        <v>0</v>
      </c>
      <c r="K49" s="143">
        <f t="shared" si="87"/>
        <v>71050</v>
      </c>
      <c r="L49" s="143">
        <f t="shared" si="87"/>
        <v>0</v>
      </c>
      <c r="M49" s="143">
        <f t="shared" si="87"/>
        <v>0</v>
      </c>
      <c r="N49" s="143">
        <f t="shared" si="87"/>
        <v>0</v>
      </c>
      <c r="O49" s="143">
        <f t="shared" si="87"/>
        <v>0</v>
      </c>
      <c r="P49" s="143">
        <f t="shared" si="87"/>
        <v>71050</v>
      </c>
      <c r="Q49" s="143">
        <f t="shared" si="87"/>
        <v>0</v>
      </c>
      <c r="R49" s="143">
        <f t="shared" si="87"/>
        <v>0</v>
      </c>
      <c r="S49" s="143">
        <f t="shared" si="87"/>
        <v>0</v>
      </c>
      <c r="T49" s="143">
        <f t="shared" si="87"/>
        <v>0</v>
      </c>
      <c r="U49" s="143">
        <f t="shared" si="87"/>
        <v>71050</v>
      </c>
      <c r="V49" s="143">
        <f t="shared" si="87"/>
        <v>0</v>
      </c>
      <c r="W49" s="143">
        <f t="shared" si="87"/>
        <v>0</v>
      </c>
      <c r="X49" s="143">
        <f t="shared" si="87"/>
        <v>0</v>
      </c>
      <c r="Y49" s="176">
        <f t="shared" si="5"/>
        <v>284200</v>
      </c>
    </row>
    <row r="50" spans="1:133">
      <c r="A50" s="168" t="e">
        <f t="shared" ref="A50:B50" si="88">A127</f>
        <v>#N/A</v>
      </c>
      <c r="B50" s="148" t="str">
        <f t="shared" si="88"/>
        <v>Lofter, udskiftning - træbeton</v>
      </c>
      <c r="C50" s="143">
        <f t="shared" ref="C50:X50" si="89">IF(C$1&gt;=$I127,IF($M127=0,0,(IF(MOD(($I127-C$1),$M127)=0,$G127,0))),0)</f>
        <v>0</v>
      </c>
      <c r="D50" s="143">
        <f t="shared" si="89"/>
        <v>0</v>
      </c>
      <c r="E50" s="143">
        <f t="shared" si="89"/>
        <v>0</v>
      </c>
      <c r="F50" s="143">
        <f t="shared" si="89"/>
        <v>0</v>
      </c>
      <c r="G50" s="143">
        <f t="shared" si="89"/>
        <v>0</v>
      </c>
      <c r="H50" s="143">
        <f t="shared" si="89"/>
        <v>0</v>
      </c>
      <c r="I50" s="143">
        <f t="shared" si="89"/>
        <v>0</v>
      </c>
      <c r="J50" s="143">
        <f t="shared" si="89"/>
        <v>0</v>
      </c>
      <c r="K50" s="143">
        <f t="shared" si="89"/>
        <v>0</v>
      </c>
      <c r="L50" s="143">
        <f t="shared" si="89"/>
        <v>0</v>
      </c>
      <c r="M50" s="143">
        <f t="shared" si="89"/>
        <v>0</v>
      </c>
      <c r="N50" s="143">
        <f t="shared" si="89"/>
        <v>0</v>
      </c>
      <c r="O50" s="143">
        <f t="shared" si="89"/>
        <v>0</v>
      </c>
      <c r="P50" s="143">
        <f t="shared" si="89"/>
        <v>0</v>
      </c>
      <c r="Q50" s="143">
        <f t="shared" si="89"/>
        <v>0</v>
      </c>
      <c r="R50" s="143">
        <f t="shared" si="89"/>
        <v>0</v>
      </c>
      <c r="S50" s="143">
        <f t="shared" si="89"/>
        <v>0</v>
      </c>
      <c r="T50" s="143">
        <f t="shared" si="89"/>
        <v>0</v>
      </c>
      <c r="U50" s="143">
        <f t="shared" si="89"/>
        <v>0</v>
      </c>
      <c r="V50" s="143">
        <f t="shared" si="89"/>
        <v>0</v>
      </c>
      <c r="W50" s="143">
        <f t="shared" si="89"/>
        <v>60000</v>
      </c>
      <c r="X50" s="143">
        <f t="shared" si="89"/>
        <v>0</v>
      </c>
      <c r="Y50" s="176">
        <f t="shared" si="5"/>
        <v>60000</v>
      </c>
    </row>
    <row r="51" spans="1:133">
      <c r="A51" s="168" t="e">
        <f t="shared" ref="A51:B51" si="90">A128</f>
        <v>#N/A</v>
      </c>
      <c r="B51" s="148">
        <f t="shared" si="90"/>
        <v>0</v>
      </c>
      <c r="C51" s="143">
        <f t="shared" ref="C51:X51" si="91">IF(C$1&gt;=$I128,IF($M128=0,0,(IF(MOD(($I128-C$1),$M128)=0,$G128,0))),0)</f>
        <v>0</v>
      </c>
      <c r="D51" s="143">
        <f t="shared" si="91"/>
        <v>0</v>
      </c>
      <c r="E51" s="143">
        <f t="shared" si="91"/>
        <v>0</v>
      </c>
      <c r="F51" s="143">
        <f t="shared" si="91"/>
        <v>0</v>
      </c>
      <c r="G51" s="143">
        <f t="shared" si="91"/>
        <v>0</v>
      </c>
      <c r="H51" s="143">
        <f t="shared" si="91"/>
        <v>0</v>
      </c>
      <c r="I51" s="143">
        <f t="shared" si="91"/>
        <v>0</v>
      </c>
      <c r="J51" s="143">
        <f t="shared" si="91"/>
        <v>0</v>
      </c>
      <c r="K51" s="143">
        <f t="shared" si="91"/>
        <v>0</v>
      </c>
      <c r="L51" s="143">
        <f t="shared" si="91"/>
        <v>0</v>
      </c>
      <c r="M51" s="143">
        <f t="shared" si="91"/>
        <v>0</v>
      </c>
      <c r="N51" s="143">
        <f t="shared" si="91"/>
        <v>0</v>
      </c>
      <c r="O51" s="143">
        <f t="shared" si="91"/>
        <v>0</v>
      </c>
      <c r="P51" s="143">
        <f t="shared" si="91"/>
        <v>0</v>
      </c>
      <c r="Q51" s="143">
        <f t="shared" si="91"/>
        <v>0</v>
      </c>
      <c r="R51" s="143">
        <f t="shared" si="91"/>
        <v>0</v>
      </c>
      <c r="S51" s="143">
        <f t="shared" si="91"/>
        <v>0</v>
      </c>
      <c r="T51" s="143">
        <f t="shared" si="91"/>
        <v>0</v>
      </c>
      <c r="U51" s="143">
        <f t="shared" si="91"/>
        <v>0</v>
      </c>
      <c r="V51" s="143">
        <f t="shared" si="91"/>
        <v>0</v>
      </c>
      <c r="W51" s="143">
        <f t="shared" si="91"/>
        <v>0</v>
      </c>
      <c r="X51" s="143">
        <f t="shared" si="91"/>
        <v>0</v>
      </c>
      <c r="Y51" s="176">
        <f t="shared" si="5"/>
        <v>0</v>
      </c>
    </row>
    <row r="52" spans="1:133">
      <c r="A52" s="168" t="e">
        <f t="shared" ref="A52:B52" si="92">A129</f>
        <v>#N/A</v>
      </c>
      <c r="B52" s="148">
        <f t="shared" si="92"/>
        <v>0</v>
      </c>
      <c r="C52" s="143">
        <f t="shared" ref="C52:X52" si="93">IF(C$1&gt;=$I129,IF($M129=0,0,(IF(MOD(($I129-C$1),$M129)=0,$G129,0))),0)</f>
        <v>0</v>
      </c>
      <c r="D52" s="143">
        <f t="shared" si="93"/>
        <v>0</v>
      </c>
      <c r="E52" s="143">
        <f t="shared" si="93"/>
        <v>0</v>
      </c>
      <c r="F52" s="143">
        <f t="shared" si="93"/>
        <v>0</v>
      </c>
      <c r="G52" s="143">
        <f t="shared" si="93"/>
        <v>0</v>
      </c>
      <c r="H52" s="143">
        <f t="shared" si="93"/>
        <v>0</v>
      </c>
      <c r="I52" s="143">
        <f t="shared" si="93"/>
        <v>0</v>
      </c>
      <c r="J52" s="143">
        <f t="shared" si="93"/>
        <v>0</v>
      </c>
      <c r="K52" s="143">
        <f t="shared" si="93"/>
        <v>0</v>
      </c>
      <c r="L52" s="143">
        <f t="shared" si="93"/>
        <v>0</v>
      </c>
      <c r="M52" s="143">
        <f t="shared" si="93"/>
        <v>0</v>
      </c>
      <c r="N52" s="143">
        <f t="shared" si="93"/>
        <v>0</v>
      </c>
      <c r="O52" s="143">
        <f t="shared" si="93"/>
        <v>0</v>
      </c>
      <c r="P52" s="143">
        <f t="shared" si="93"/>
        <v>0</v>
      </c>
      <c r="Q52" s="143">
        <f t="shared" si="93"/>
        <v>0</v>
      </c>
      <c r="R52" s="143">
        <f t="shared" si="93"/>
        <v>0</v>
      </c>
      <c r="S52" s="143">
        <f t="shared" si="93"/>
        <v>0</v>
      </c>
      <c r="T52" s="143">
        <f t="shared" si="93"/>
        <v>0</v>
      </c>
      <c r="U52" s="143">
        <f t="shared" si="93"/>
        <v>0</v>
      </c>
      <c r="V52" s="143">
        <f t="shared" si="93"/>
        <v>0</v>
      </c>
      <c r="W52" s="143">
        <f t="shared" si="93"/>
        <v>0</v>
      </c>
      <c r="X52" s="143">
        <f t="shared" si="93"/>
        <v>0</v>
      </c>
      <c r="Y52" s="176">
        <f t="shared" si="5"/>
        <v>0</v>
      </c>
    </row>
    <row r="53" spans="1:133" s="23" customFormat="1">
      <c r="A53" s="168" t="e">
        <f t="shared" ref="A53:B53" si="94">A130</f>
        <v>#N/A</v>
      </c>
      <c r="B53" s="148">
        <f t="shared" si="94"/>
        <v>0</v>
      </c>
      <c r="C53" s="143">
        <f t="shared" ref="C53:X53" si="95">IF(C$1&gt;=$I130,IF($M130=0,0,(IF(MOD(($I130-C$1),$M130)=0,$G130,0))),0)</f>
        <v>0</v>
      </c>
      <c r="D53" s="143">
        <f t="shared" si="95"/>
        <v>0</v>
      </c>
      <c r="E53" s="143">
        <f t="shared" si="95"/>
        <v>0</v>
      </c>
      <c r="F53" s="143">
        <f t="shared" si="95"/>
        <v>0</v>
      </c>
      <c r="G53" s="143">
        <f t="shared" si="95"/>
        <v>0</v>
      </c>
      <c r="H53" s="143">
        <f t="shared" si="95"/>
        <v>0</v>
      </c>
      <c r="I53" s="143">
        <f t="shared" si="95"/>
        <v>0</v>
      </c>
      <c r="J53" s="143">
        <f t="shared" si="95"/>
        <v>0</v>
      </c>
      <c r="K53" s="143">
        <f t="shared" si="95"/>
        <v>0</v>
      </c>
      <c r="L53" s="143">
        <f t="shared" si="95"/>
        <v>0</v>
      </c>
      <c r="M53" s="143">
        <f t="shared" si="95"/>
        <v>0</v>
      </c>
      <c r="N53" s="143">
        <f t="shared" si="95"/>
        <v>0</v>
      </c>
      <c r="O53" s="143">
        <f t="shared" si="95"/>
        <v>0</v>
      </c>
      <c r="P53" s="143">
        <f t="shared" si="95"/>
        <v>0</v>
      </c>
      <c r="Q53" s="143">
        <f t="shared" si="95"/>
        <v>0</v>
      </c>
      <c r="R53" s="143">
        <f t="shared" si="95"/>
        <v>0</v>
      </c>
      <c r="S53" s="143">
        <f t="shared" si="95"/>
        <v>0</v>
      </c>
      <c r="T53" s="143">
        <f t="shared" si="95"/>
        <v>0</v>
      </c>
      <c r="U53" s="143">
        <f t="shared" si="95"/>
        <v>0</v>
      </c>
      <c r="V53" s="143">
        <f t="shared" si="95"/>
        <v>0</v>
      </c>
      <c r="W53" s="143">
        <f t="shared" si="95"/>
        <v>0</v>
      </c>
      <c r="X53" s="143">
        <f t="shared" si="95"/>
        <v>0</v>
      </c>
      <c r="Y53" s="176">
        <f t="shared" si="5"/>
        <v>0</v>
      </c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</row>
    <row r="54" spans="1:133">
      <c r="A54" s="168" t="e">
        <f t="shared" ref="A54:B54" si="96">A131</f>
        <v>#N/A</v>
      </c>
      <c r="B54" s="148">
        <f t="shared" si="96"/>
        <v>0</v>
      </c>
      <c r="C54" s="143">
        <f t="shared" ref="C54:X54" si="97">IF(C$1&gt;=$I131,IF($M131=0,0,(IF(MOD(($I131-C$1),$M131)=0,$G131,0))),0)</f>
        <v>0</v>
      </c>
      <c r="D54" s="143">
        <f t="shared" si="97"/>
        <v>0</v>
      </c>
      <c r="E54" s="143">
        <f t="shared" si="97"/>
        <v>0</v>
      </c>
      <c r="F54" s="143">
        <f t="shared" si="97"/>
        <v>0</v>
      </c>
      <c r="G54" s="143">
        <f t="shared" si="97"/>
        <v>0</v>
      </c>
      <c r="H54" s="143">
        <f t="shared" si="97"/>
        <v>0</v>
      </c>
      <c r="I54" s="143">
        <f t="shared" si="97"/>
        <v>0</v>
      </c>
      <c r="J54" s="143">
        <f t="shared" si="97"/>
        <v>0</v>
      </c>
      <c r="K54" s="143">
        <f t="shared" si="97"/>
        <v>0</v>
      </c>
      <c r="L54" s="143">
        <f t="shared" si="97"/>
        <v>0</v>
      </c>
      <c r="M54" s="143">
        <f t="shared" si="97"/>
        <v>0</v>
      </c>
      <c r="N54" s="143">
        <f t="shared" si="97"/>
        <v>0</v>
      </c>
      <c r="O54" s="143">
        <f t="shared" si="97"/>
        <v>0</v>
      </c>
      <c r="P54" s="143">
        <f t="shared" si="97"/>
        <v>0</v>
      </c>
      <c r="Q54" s="143">
        <f t="shared" si="97"/>
        <v>0</v>
      </c>
      <c r="R54" s="143">
        <f t="shared" si="97"/>
        <v>0</v>
      </c>
      <c r="S54" s="143">
        <f t="shared" si="97"/>
        <v>0</v>
      </c>
      <c r="T54" s="143">
        <f t="shared" si="97"/>
        <v>0</v>
      </c>
      <c r="U54" s="143">
        <f t="shared" si="97"/>
        <v>0</v>
      </c>
      <c r="V54" s="143">
        <f t="shared" si="97"/>
        <v>0</v>
      </c>
      <c r="W54" s="143">
        <f t="shared" si="97"/>
        <v>0</v>
      </c>
      <c r="X54" s="143">
        <f t="shared" si="97"/>
        <v>0</v>
      </c>
      <c r="Y54" s="176">
        <f t="shared" si="5"/>
        <v>0</v>
      </c>
    </row>
    <row r="55" spans="1:133">
      <c r="A55" s="168" t="e">
        <f t="shared" ref="A55:B55" si="98">A132</f>
        <v>#N/A</v>
      </c>
      <c r="B55" s="148">
        <f t="shared" si="98"/>
        <v>0</v>
      </c>
      <c r="C55" s="143">
        <f t="shared" ref="C55:X55" si="99">IF(C$1&gt;=$I132,IF($M132=0,0,(IF(MOD(($I132-C$1),$M132)=0,$G132,0))),0)</f>
        <v>0</v>
      </c>
      <c r="D55" s="143">
        <f t="shared" si="99"/>
        <v>0</v>
      </c>
      <c r="E55" s="143">
        <f t="shared" si="99"/>
        <v>0</v>
      </c>
      <c r="F55" s="143">
        <f t="shared" si="99"/>
        <v>0</v>
      </c>
      <c r="G55" s="143">
        <f t="shared" si="99"/>
        <v>0</v>
      </c>
      <c r="H55" s="143">
        <f t="shared" si="99"/>
        <v>0</v>
      </c>
      <c r="I55" s="143">
        <f t="shared" si="99"/>
        <v>0</v>
      </c>
      <c r="J55" s="143">
        <f t="shared" si="99"/>
        <v>0</v>
      </c>
      <c r="K55" s="143">
        <f t="shared" si="99"/>
        <v>0</v>
      </c>
      <c r="L55" s="143">
        <f t="shared" si="99"/>
        <v>0</v>
      </c>
      <c r="M55" s="143">
        <f t="shared" si="99"/>
        <v>0</v>
      </c>
      <c r="N55" s="143">
        <f t="shared" si="99"/>
        <v>0</v>
      </c>
      <c r="O55" s="143">
        <f t="shared" si="99"/>
        <v>0</v>
      </c>
      <c r="P55" s="143">
        <f t="shared" si="99"/>
        <v>0</v>
      </c>
      <c r="Q55" s="143">
        <f t="shared" si="99"/>
        <v>0</v>
      </c>
      <c r="R55" s="143">
        <f t="shared" si="99"/>
        <v>0</v>
      </c>
      <c r="S55" s="143">
        <f t="shared" si="99"/>
        <v>0</v>
      </c>
      <c r="T55" s="143">
        <f t="shared" si="99"/>
        <v>0</v>
      </c>
      <c r="U55" s="143">
        <f t="shared" si="99"/>
        <v>0</v>
      </c>
      <c r="V55" s="143">
        <f t="shared" si="99"/>
        <v>0</v>
      </c>
      <c r="W55" s="143">
        <f t="shared" si="99"/>
        <v>0</v>
      </c>
      <c r="X55" s="143">
        <f t="shared" si="99"/>
        <v>0</v>
      </c>
      <c r="Y55" s="176">
        <f t="shared" si="5"/>
        <v>0</v>
      </c>
    </row>
    <row r="56" spans="1:133">
      <c r="A56" s="168" t="e">
        <f t="shared" ref="A56:B56" si="100">A133</f>
        <v>#N/A</v>
      </c>
      <c r="B56" s="148">
        <f t="shared" si="100"/>
        <v>0</v>
      </c>
      <c r="C56" s="143">
        <f t="shared" ref="C56:X56" si="101">IF(C$1&gt;=$I133,IF($M133=0,0,(IF(MOD(($I133-C$1),$M133)=0,$G133,0))),0)</f>
        <v>0</v>
      </c>
      <c r="D56" s="143">
        <f t="shared" si="101"/>
        <v>0</v>
      </c>
      <c r="E56" s="143">
        <f t="shared" si="101"/>
        <v>0</v>
      </c>
      <c r="F56" s="143">
        <f t="shared" si="101"/>
        <v>0</v>
      </c>
      <c r="G56" s="143">
        <f t="shared" si="101"/>
        <v>0</v>
      </c>
      <c r="H56" s="143">
        <f t="shared" si="101"/>
        <v>0</v>
      </c>
      <c r="I56" s="143">
        <f t="shared" si="101"/>
        <v>0</v>
      </c>
      <c r="J56" s="143">
        <f t="shared" si="101"/>
        <v>0</v>
      </c>
      <c r="K56" s="143">
        <f t="shared" si="101"/>
        <v>0</v>
      </c>
      <c r="L56" s="143">
        <f t="shared" si="101"/>
        <v>0</v>
      </c>
      <c r="M56" s="143">
        <f t="shared" si="101"/>
        <v>0</v>
      </c>
      <c r="N56" s="143">
        <f t="shared" si="101"/>
        <v>0</v>
      </c>
      <c r="O56" s="143">
        <f t="shared" si="101"/>
        <v>0</v>
      </c>
      <c r="P56" s="143">
        <f t="shared" si="101"/>
        <v>0</v>
      </c>
      <c r="Q56" s="143">
        <f t="shared" si="101"/>
        <v>0</v>
      </c>
      <c r="R56" s="143">
        <f t="shared" si="101"/>
        <v>0</v>
      </c>
      <c r="S56" s="143">
        <f t="shared" si="101"/>
        <v>0</v>
      </c>
      <c r="T56" s="143">
        <f t="shared" si="101"/>
        <v>0</v>
      </c>
      <c r="U56" s="143">
        <f t="shared" si="101"/>
        <v>0</v>
      </c>
      <c r="V56" s="143">
        <f t="shared" si="101"/>
        <v>0</v>
      </c>
      <c r="W56" s="143">
        <f t="shared" si="101"/>
        <v>0</v>
      </c>
      <c r="X56" s="143">
        <f t="shared" si="101"/>
        <v>0</v>
      </c>
      <c r="Y56" s="176">
        <f t="shared" si="5"/>
        <v>0</v>
      </c>
    </row>
    <row r="57" spans="1:133" s="331" customFormat="1">
      <c r="A57" s="169"/>
      <c r="B57" s="149" t="str">
        <f t="shared" ref="A57:B57" si="102">B134</f>
        <v>Tekniske Installationer</v>
      </c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</row>
    <row r="58" spans="1:133">
      <c r="A58" s="168">
        <f t="shared" ref="A58:B58" si="103">A135</f>
        <v>52</v>
      </c>
      <c r="B58" s="148" t="str">
        <f t="shared" si="103"/>
        <v>Afløb og sanitet, udskiftning - toilet</v>
      </c>
      <c r="C58" s="143">
        <f t="shared" ref="C58:X58" si="104">IF(C$1&gt;=$I135,IF($M135=0,0,(IF(MOD(($I135-C$1),$M135)=0,$G135,0))),0)</f>
        <v>0</v>
      </c>
      <c r="D58" s="143">
        <f t="shared" si="104"/>
        <v>0</v>
      </c>
      <c r="E58" s="143">
        <f t="shared" si="104"/>
        <v>0</v>
      </c>
      <c r="F58" s="143">
        <f t="shared" si="104"/>
        <v>0</v>
      </c>
      <c r="G58" s="143">
        <f t="shared" si="104"/>
        <v>0</v>
      </c>
      <c r="H58" s="143">
        <f t="shared" si="104"/>
        <v>0</v>
      </c>
      <c r="I58" s="143">
        <f t="shared" si="104"/>
        <v>0</v>
      </c>
      <c r="J58" s="143">
        <f t="shared" si="104"/>
        <v>0</v>
      </c>
      <c r="K58" s="143">
        <f t="shared" si="104"/>
        <v>0</v>
      </c>
      <c r="L58" s="143">
        <f t="shared" si="104"/>
        <v>0</v>
      </c>
      <c r="M58" s="143">
        <f t="shared" si="104"/>
        <v>0</v>
      </c>
      <c r="N58" s="143">
        <f t="shared" si="104"/>
        <v>0</v>
      </c>
      <c r="O58" s="143">
        <f t="shared" si="104"/>
        <v>30000</v>
      </c>
      <c r="P58" s="143">
        <f t="shared" si="104"/>
        <v>0</v>
      </c>
      <c r="Q58" s="143">
        <f t="shared" si="104"/>
        <v>0</v>
      </c>
      <c r="R58" s="143">
        <f t="shared" si="104"/>
        <v>0</v>
      </c>
      <c r="S58" s="143">
        <f t="shared" si="104"/>
        <v>0</v>
      </c>
      <c r="T58" s="143">
        <f t="shared" si="104"/>
        <v>0</v>
      </c>
      <c r="U58" s="143">
        <f t="shared" si="104"/>
        <v>0</v>
      </c>
      <c r="V58" s="143">
        <f t="shared" si="104"/>
        <v>0</v>
      </c>
      <c r="W58" s="143">
        <f t="shared" si="104"/>
        <v>0</v>
      </c>
      <c r="X58" s="143">
        <f t="shared" si="104"/>
        <v>0</v>
      </c>
      <c r="Y58" s="176">
        <f t="shared" si="5"/>
        <v>30000</v>
      </c>
    </row>
    <row r="59" spans="1:133">
      <c r="A59" s="168">
        <f t="shared" ref="A59:B59" si="105">A136</f>
        <v>52</v>
      </c>
      <c r="B59" s="148" t="str">
        <f t="shared" si="105"/>
        <v>Afløb og sanitet, udskiftning - håndvask inkl. bl. batteri</v>
      </c>
      <c r="C59" s="143">
        <f t="shared" ref="C59:X59" si="106">IF(C$1&gt;=$I136,IF($M136=0,0,(IF(MOD(($I136-C$1),$M136)=0,$G136,0))),0)</f>
        <v>0</v>
      </c>
      <c r="D59" s="143">
        <f t="shared" si="106"/>
        <v>0</v>
      </c>
      <c r="E59" s="143">
        <f t="shared" si="106"/>
        <v>0</v>
      </c>
      <c r="F59" s="143">
        <f t="shared" si="106"/>
        <v>0</v>
      </c>
      <c r="G59" s="143">
        <f t="shared" si="106"/>
        <v>0</v>
      </c>
      <c r="H59" s="143">
        <f t="shared" si="106"/>
        <v>0</v>
      </c>
      <c r="I59" s="143">
        <f t="shared" si="106"/>
        <v>0</v>
      </c>
      <c r="J59" s="143">
        <f t="shared" si="106"/>
        <v>0</v>
      </c>
      <c r="K59" s="143">
        <f t="shared" si="106"/>
        <v>0</v>
      </c>
      <c r="L59" s="143">
        <f t="shared" si="106"/>
        <v>0</v>
      </c>
      <c r="M59" s="143">
        <f t="shared" si="106"/>
        <v>0</v>
      </c>
      <c r="N59" s="143">
        <f t="shared" si="106"/>
        <v>0</v>
      </c>
      <c r="O59" s="143">
        <f t="shared" si="106"/>
        <v>43200</v>
      </c>
      <c r="P59" s="143">
        <f t="shared" si="106"/>
        <v>0</v>
      </c>
      <c r="Q59" s="143">
        <f t="shared" si="106"/>
        <v>0</v>
      </c>
      <c r="R59" s="143">
        <f t="shared" si="106"/>
        <v>0</v>
      </c>
      <c r="S59" s="143">
        <f t="shared" si="106"/>
        <v>0</v>
      </c>
      <c r="T59" s="143">
        <f t="shared" si="106"/>
        <v>0</v>
      </c>
      <c r="U59" s="143">
        <f t="shared" si="106"/>
        <v>0</v>
      </c>
      <c r="V59" s="143">
        <f t="shared" si="106"/>
        <v>0</v>
      </c>
      <c r="W59" s="143">
        <f t="shared" si="106"/>
        <v>0</v>
      </c>
      <c r="X59" s="143">
        <f t="shared" si="106"/>
        <v>0</v>
      </c>
      <c r="Y59" s="176">
        <f t="shared" si="5"/>
        <v>43200</v>
      </c>
    </row>
    <row r="60" spans="1:133">
      <c r="A60" s="168">
        <f t="shared" ref="A60:B60" si="107">A137</f>
        <v>52</v>
      </c>
      <c r="B60" s="148" t="str">
        <f t="shared" si="107"/>
        <v>Afløb og sanitet, udskiftning - toilet/bad installationer</v>
      </c>
      <c r="C60" s="143">
        <f t="shared" ref="C60:X60" si="108">IF(C$1&gt;=$I137,IF($M137=0,0,(IF(MOD(($I137-C$1),$M137)=0,$G137,0))),0)</f>
        <v>0</v>
      </c>
      <c r="D60" s="143">
        <f t="shared" si="108"/>
        <v>0</v>
      </c>
      <c r="E60" s="143">
        <f t="shared" si="108"/>
        <v>0</v>
      </c>
      <c r="F60" s="143">
        <f t="shared" si="108"/>
        <v>0</v>
      </c>
      <c r="G60" s="143">
        <f t="shared" si="108"/>
        <v>0</v>
      </c>
      <c r="H60" s="143">
        <f t="shared" si="108"/>
        <v>0</v>
      </c>
      <c r="I60" s="143">
        <f t="shared" si="108"/>
        <v>0</v>
      </c>
      <c r="J60" s="143">
        <f t="shared" si="108"/>
        <v>0</v>
      </c>
      <c r="K60" s="143">
        <f t="shared" si="108"/>
        <v>0</v>
      </c>
      <c r="L60" s="143">
        <f t="shared" si="108"/>
        <v>0</v>
      </c>
      <c r="M60" s="143">
        <f t="shared" si="108"/>
        <v>0</v>
      </c>
      <c r="N60" s="143">
        <f t="shared" si="108"/>
        <v>0</v>
      </c>
      <c r="O60" s="143">
        <f t="shared" si="108"/>
        <v>10500</v>
      </c>
      <c r="P60" s="143">
        <f t="shared" si="108"/>
        <v>0</v>
      </c>
      <c r="Q60" s="143">
        <f t="shared" si="108"/>
        <v>0</v>
      </c>
      <c r="R60" s="143">
        <f t="shared" si="108"/>
        <v>0</v>
      </c>
      <c r="S60" s="143">
        <f t="shared" si="108"/>
        <v>0</v>
      </c>
      <c r="T60" s="143">
        <f t="shared" si="108"/>
        <v>0</v>
      </c>
      <c r="U60" s="143">
        <f t="shared" si="108"/>
        <v>0</v>
      </c>
      <c r="V60" s="143">
        <f t="shared" si="108"/>
        <v>0</v>
      </c>
      <c r="W60" s="143">
        <f t="shared" si="108"/>
        <v>0</v>
      </c>
      <c r="X60" s="143">
        <f t="shared" si="108"/>
        <v>0</v>
      </c>
      <c r="Y60" s="176">
        <f t="shared" si="5"/>
        <v>10500</v>
      </c>
    </row>
    <row r="61" spans="1:133" s="331" customFormat="1">
      <c r="A61" s="168">
        <f t="shared" ref="A61:B61" si="109">A138</f>
        <v>57</v>
      </c>
      <c r="B61" s="148" t="str">
        <f t="shared" si="109"/>
        <v>Ventilation, udskiftning - ventilationsanlæg</v>
      </c>
      <c r="C61" s="143">
        <f t="shared" ref="C61:X61" si="110">IF(C$1&gt;=$I138,IF($M138=0,0,(IF(MOD(($I138-C$1),$M138)=0,$G138,0))),0)</f>
        <v>0</v>
      </c>
      <c r="D61" s="143">
        <f t="shared" si="110"/>
        <v>0</v>
      </c>
      <c r="E61" s="143">
        <f t="shared" si="110"/>
        <v>0</v>
      </c>
      <c r="F61" s="143">
        <f t="shared" si="110"/>
        <v>0</v>
      </c>
      <c r="G61" s="143">
        <f t="shared" si="110"/>
        <v>0</v>
      </c>
      <c r="H61" s="143">
        <f t="shared" si="110"/>
        <v>0</v>
      </c>
      <c r="I61" s="143">
        <f t="shared" si="110"/>
        <v>0</v>
      </c>
      <c r="J61" s="143">
        <f t="shared" si="110"/>
        <v>0</v>
      </c>
      <c r="K61" s="143">
        <f t="shared" si="110"/>
        <v>0</v>
      </c>
      <c r="L61" s="143">
        <f t="shared" si="110"/>
        <v>0</v>
      </c>
      <c r="M61" s="143">
        <f t="shared" si="110"/>
        <v>0</v>
      </c>
      <c r="N61" s="143">
        <f t="shared" si="110"/>
        <v>0</v>
      </c>
      <c r="O61" s="143">
        <f t="shared" si="110"/>
        <v>0</v>
      </c>
      <c r="P61" s="143">
        <f t="shared" si="110"/>
        <v>0</v>
      </c>
      <c r="Q61" s="143">
        <f t="shared" si="110"/>
        <v>0</v>
      </c>
      <c r="R61" s="143">
        <f t="shared" si="110"/>
        <v>0</v>
      </c>
      <c r="S61" s="143">
        <f t="shared" si="110"/>
        <v>0</v>
      </c>
      <c r="T61" s="143">
        <f t="shared" si="110"/>
        <v>0</v>
      </c>
      <c r="U61" s="143">
        <f t="shared" si="110"/>
        <v>0</v>
      </c>
      <c r="V61" s="143">
        <f t="shared" si="110"/>
        <v>0</v>
      </c>
      <c r="W61" s="143">
        <f t="shared" si="110"/>
        <v>0</v>
      </c>
      <c r="X61" s="143">
        <f t="shared" si="110"/>
        <v>0</v>
      </c>
      <c r="Y61" s="176">
        <f t="shared" si="5"/>
        <v>0</v>
      </c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</row>
    <row r="62" spans="1:133" ht="15.75" customHeight="1">
      <c r="A62" s="168" t="e">
        <f t="shared" ref="A62:B62" si="111">A139</f>
        <v>#N/A</v>
      </c>
      <c r="B62" s="148">
        <f t="shared" si="111"/>
        <v>0</v>
      </c>
      <c r="C62" s="143">
        <f t="shared" ref="C62:X62" si="112">IF(C$1&gt;=$I139,IF($M139=0,0,(IF(MOD(($I139-C$1),$M139)=0,$G139,0))),0)</f>
        <v>0</v>
      </c>
      <c r="D62" s="143">
        <f t="shared" si="112"/>
        <v>0</v>
      </c>
      <c r="E62" s="143">
        <f t="shared" si="112"/>
        <v>0</v>
      </c>
      <c r="F62" s="143">
        <f t="shared" si="112"/>
        <v>0</v>
      </c>
      <c r="G62" s="143">
        <f t="shared" si="112"/>
        <v>0</v>
      </c>
      <c r="H62" s="143">
        <f t="shared" si="112"/>
        <v>0</v>
      </c>
      <c r="I62" s="143">
        <f t="shared" si="112"/>
        <v>0</v>
      </c>
      <c r="J62" s="143">
        <f t="shared" si="112"/>
        <v>0</v>
      </c>
      <c r="K62" s="143">
        <f t="shared" si="112"/>
        <v>0</v>
      </c>
      <c r="L62" s="143">
        <f t="shared" si="112"/>
        <v>0</v>
      </c>
      <c r="M62" s="143">
        <f t="shared" si="112"/>
        <v>0</v>
      </c>
      <c r="N62" s="143">
        <f t="shared" si="112"/>
        <v>0</v>
      </c>
      <c r="O62" s="143">
        <f t="shared" si="112"/>
        <v>0</v>
      </c>
      <c r="P62" s="143">
        <f t="shared" si="112"/>
        <v>0</v>
      </c>
      <c r="Q62" s="143">
        <f t="shared" si="112"/>
        <v>0</v>
      </c>
      <c r="R62" s="143">
        <f t="shared" si="112"/>
        <v>0</v>
      </c>
      <c r="S62" s="143">
        <f t="shared" si="112"/>
        <v>0</v>
      </c>
      <c r="T62" s="143">
        <f t="shared" si="112"/>
        <v>0</v>
      </c>
      <c r="U62" s="143">
        <f t="shared" si="112"/>
        <v>0</v>
      </c>
      <c r="V62" s="143">
        <f t="shared" si="112"/>
        <v>0</v>
      </c>
      <c r="W62" s="143">
        <f t="shared" si="112"/>
        <v>0</v>
      </c>
      <c r="X62" s="143">
        <f t="shared" si="112"/>
        <v>0</v>
      </c>
      <c r="Y62" s="176">
        <f t="shared" ref="Y62:Y74" si="113">SUM(C62:X62)</f>
        <v>0</v>
      </c>
    </row>
    <row r="63" spans="1:133" ht="15.75" customHeight="1">
      <c r="A63" s="168" t="e">
        <f t="shared" ref="A63:B63" si="114">A140</f>
        <v>#N/A</v>
      </c>
      <c r="B63" s="148">
        <f t="shared" si="114"/>
        <v>0</v>
      </c>
      <c r="C63" s="143">
        <f t="shared" ref="C63:X63" si="115">IF(C$1&gt;=$I140,IF($M140=0,0,(IF(MOD(($I140-C$1),$M140)=0,$G140,0))),0)</f>
        <v>0</v>
      </c>
      <c r="D63" s="143">
        <f t="shared" si="115"/>
        <v>0</v>
      </c>
      <c r="E63" s="143">
        <f t="shared" si="115"/>
        <v>0</v>
      </c>
      <c r="F63" s="143">
        <f t="shared" si="115"/>
        <v>0</v>
      </c>
      <c r="G63" s="143">
        <f t="shared" si="115"/>
        <v>0</v>
      </c>
      <c r="H63" s="143">
        <f t="shared" si="115"/>
        <v>0</v>
      </c>
      <c r="I63" s="143">
        <f t="shared" si="115"/>
        <v>0</v>
      </c>
      <c r="J63" s="143">
        <f t="shared" si="115"/>
        <v>0</v>
      </c>
      <c r="K63" s="143">
        <f t="shared" si="115"/>
        <v>0</v>
      </c>
      <c r="L63" s="143">
        <f t="shared" si="115"/>
        <v>0</v>
      </c>
      <c r="M63" s="143">
        <f t="shared" si="115"/>
        <v>0</v>
      </c>
      <c r="N63" s="143">
        <f t="shared" si="115"/>
        <v>0</v>
      </c>
      <c r="O63" s="143">
        <f t="shared" si="115"/>
        <v>0</v>
      </c>
      <c r="P63" s="143">
        <f t="shared" si="115"/>
        <v>0</v>
      </c>
      <c r="Q63" s="143">
        <f t="shared" si="115"/>
        <v>0</v>
      </c>
      <c r="R63" s="143">
        <f t="shared" si="115"/>
        <v>0</v>
      </c>
      <c r="S63" s="143">
        <f t="shared" si="115"/>
        <v>0</v>
      </c>
      <c r="T63" s="143">
        <f t="shared" si="115"/>
        <v>0</v>
      </c>
      <c r="U63" s="143">
        <f t="shared" si="115"/>
        <v>0</v>
      </c>
      <c r="V63" s="143">
        <f t="shared" si="115"/>
        <v>0</v>
      </c>
      <c r="W63" s="143">
        <f t="shared" si="115"/>
        <v>0</v>
      </c>
      <c r="X63" s="143">
        <f t="shared" si="115"/>
        <v>0</v>
      </c>
      <c r="Y63" s="176">
        <f t="shared" si="113"/>
        <v>0</v>
      </c>
    </row>
    <row r="64" spans="1:133" ht="15.75" customHeight="1">
      <c r="A64" s="168" t="e">
        <f t="shared" ref="A64:B64" si="116">A141</f>
        <v>#N/A</v>
      </c>
      <c r="B64" s="148">
        <f t="shared" si="116"/>
        <v>0</v>
      </c>
      <c r="C64" s="143">
        <f t="shared" ref="C64:X64" si="117">IF(C$1&gt;=$I141,IF($M141=0,0,(IF(MOD(($I141-C$1),$M141)=0,$G141,0))),0)</f>
        <v>0</v>
      </c>
      <c r="D64" s="143">
        <f t="shared" si="117"/>
        <v>0</v>
      </c>
      <c r="E64" s="143">
        <f t="shared" si="117"/>
        <v>0</v>
      </c>
      <c r="F64" s="143">
        <f t="shared" si="117"/>
        <v>0</v>
      </c>
      <c r="G64" s="143">
        <f t="shared" si="117"/>
        <v>0</v>
      </c>
      <c r="H64" s="143">
        <f t="shared" si="117"/>
        <v>0</v>
      </c>
      <c r="I64" s="143">
        <f t="shared" si="117"/>
        <v>0</v>
      </c>
      <c r="J64" s="143">
        <f t="shared" si="117"/>
        <v>0</v>
      </c>
      <c r="K64" s="143">
        <f t="shared" si="117"/>
        <v>0</v>
      </c>
      <c r="L64" s="143">
        <f t="shared" si="117"/>
        <v>0</v>
      </c>
      <c r="M64" s="143">
        <f t="shared" si="117"/>
        <v>0</v>
      </c>
      <c r="N64" s="143">
        <f t="shared" si="117"/>
        <v>0</v>
      </c>
      <c r="O64" s="143">
        <f t="shared" si="117"/>
        <v>0</v>
      </c>
      <c r="P64" s="143">
        <f t="shared" si="117"/>
        <v>0</v>
      </c>
      <c r="Q64" s="143">
        <f t="shared" si="117"/>
        <v>0</v>
      </c>
      <c r="R64" s="143">
        <f t="shared" si="117"/>
        <v>0</v>
      </c>
      <c r="S64" s="143">
        <f t="shared" si="117"/>
        <v>0</v>
      </c>
      <c r="T64" s="143">
        <f t="shared" si="117"/>
        <v>0</v>
      </c>
      <c r="U64" s="143">
        <f t="shared" si="117"/>
        <v>0</v>
      </c>
      <c r="V64" s="143">
        <f t="shared" si="117"/>
        <v>0</v>
      </c>
      <c r="W64" s="143">
        <f t="shared" si="117"/>
        <v>0</v>
      </c>
      <c r="X64" s="143">
        <f t="shared" si="117"/>
        <v>0</v>
      </c>
      <c r="Y64" s="176">
        <f t="shared" si="113"/>
        <v>0</v>
      </c>
    </row>
    <row r="65" spans="1:25" ht="15.75" customHeight="1">
      <c r="A65" s="168" t="e">
        <f t="shared" ref="A65:B65" si="118">A142</f>
        <v>#N/A</v>
      </c>
      <c r="B65" s="148">
        <f t="shared" si="118"/>
        <v>0</v>
      </c>
      <c r="C65" s="143">
        <f t="shared" ref="C65:X65" si="119">IF(C$1&gt;=$I142,IF($M142=0,0,(IF(MOD(($I142-C$1),$M142)=0,$G142,0))),0)</f>
        <v>0</v>
      </c>
      <c r="D65" s="143">
        <f t="shared" si="119"/>
        <v>0</v>
      </c>
      <c r="E65" s="143">
        <f t="shared" si="119"/>
        <v>0</v>
      </c>
      <c r="F65" s="143">
        <f t="shared" si="119"/>
        <v>0</v>
      </c>
      <c r="G65" s="143">
        <f t="shared" si="119"/>
        <v>0</v>
      </c>
      <c r="H65" s="143">
        <f t="shared" si="119"/>
        <v>0</v>
      </c>
      <c r="I65" s="143">
        <f t="shared" si="119"/>
        <v>0</v>
      </c>
      <c r="J65" s="143">
        <f t="shared" si="119"/>
        <v>0</v>
      </c>
      <c r="K65" s="143">
        <f t="shared" si="119"/>
        <v>0</v>
      </c>
      <c r="L65" s="143">
        <f t="shared" si="119"/>
        <v>0</v>
      </c>
      <c r="M65" s="143">
        <f t="shared" si="119"/>
        <v>0</v>
      </c>
      <c r="N65" s="143">
        <f t="shared" si="119"/>
        <v>0</v>
      </c>
      <c r="O65" s="143">
        <f t="shared" si="119"/>
        <v>0</v>
      </c>
      <c r="P65" s="143">
        <f t="shared" si="119"/>
        <v>0</v>
      </c>
      <c r="Q65" s="143">
        <f t="shared" si="119"/>
        <v>0</v>
      </c>
      <c r="R65" s="143">
        <f t="shared" si="119"/>
        <v>0</v>
      </c>
      <c r="S65" s="143">
        <f t="shared" si="119"/>
        <v>0</v>
      </c>
      <c r="T65" s="143">
        <f t="shared" si="119"/>
        <v>0</v>
      </c>
      <c r="U65" s="143">
        <f t="shared" si="119"/>
        <v>0</v>
      </c>
      <c r="V65" s="143">
        <f t="shared" si="119"/>
        <v>0</v>
      </c>
      <c r="W65" s="143">
        <f t="shared" si="119"/>
        <v>0</v>
      </c>
      <c r="X65" s="143">
        <f t="shared" si="119"/>
        <v>0</v>
      </c>
      <c r="Y65" s="176">
        <f t="shared" si="113"/>
        <v>0</v>
      </c>
    </row>
    <row r="66" spans="1:25" ht="15.75" customHeight="1">
      <c r="A66" s="168" t="e">
        <f t="shared" ref="A66:B66" si="120">A143</f>
        <v>#N/A</v>
      </c>
      <c r="B66" s="148">
        <f t="shared" si="120"/>
        <v>0</v>
      </c>
      <c r="C66" s="143">
        <f t="shared" ref="C66:X66" si="121">IF(C$1&gt;=$I143,IF($M143=0,0,(IF(MOD(($I143-C$1),$M143)=0,$G143,0))),0)</f>
        <v>0</v>
      </c>
      <c r="D66" s="143">
        <f t="shared" si="121"/>
        <v>0</v>
      </c>
      <c r="E66" s="143">
        <f t="shared" si="121"/>
        <v>0</v>
      </c>
      <c r="F66" s="143">
        <f t="shared" si="121"/>
        <v>0</v>
      </c>
      <c r="G66" s="143">
        <f t="shared" si="121"/>
        <v>0</v>
      </c>
      <c r="H66" s="143">
        <f t="shared" si="121"/>
        <v>0</v>
      </c>
      <c r="I66" s="143">
        <f t="shared" si="121"/>
        <v>0</v>
      </c>
      <c r="J66" s="143">
        <f t="shared" si="121"/>
        <v>0</v>
      </c>
      <c r="K66" s="143">
        <f t="shared" si="121"/>
        <v>0</v>
      </c>
      <c r="L66" s="143">
        <f t="shared" si="121"/>
        <v>0</v>
      </c>
      <c r="M66" s="143">
        <f t="shared" si="121"/>
        <v>0</v>
      </c>
      <c r="N66" s="143">
        <f t="shared" si="121"/>
        <v>0</v>
      </c>
      <c r="O66" s="143">
        <f t="shared" si="121"/>
        <v>0</v>
      </c>
      <c r="P66" s="143">
        <f t="shared" si="121"/>
        <v>0</v>
      </c>
      <c r="Q66" s="143">
        <f t="shared" si="121"/>
        <v>0</v>
      </c>
      <c r="R66" s="143">
        <f t="shared" si="121"/>
        <v>0</v>
      </c>
      <c r="S66" s="143">
        <f t="shared" si="121"/>
        <v>0</v>
      </c>
      <c r="T66" s="143">
        <f t="shared" si="121"/>
        <v>0</v>
      </c>
      <c r="U66" s="143">
        <f t="shared" si="121"/>
        <v>0</v>
      </c>
      <c r="V66" s="143">
        <f t="shared" si="121"/>
        <v>0</v>
      </c>
      <c r="W66" s="143">
        <f t="shared" si="121"/>
        <v>0</v>
      </c>
      <c r="X66" s="143">
        <f t="shared" si="121"/>
        <v>0</v>
      </c>
      <c r="Y66" s="176">
        <f t="shared" si="113"/>
        <v>0</v>
      </c>
    </row>
    <row r="67" spans="1:25" ht="15.75" customHeight="1">
      <c r="A67" s="169"/>
      <c r="B67" s="149" t="str">
        <f t="shared" ref="A67:B67" si="122">B144</f>
        <v>Sikringsanlæg</v>
      </c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</row>
    <row r="68" spans="1:25" ht="15.75" customHeight="1">
      <c r="A68" s="168" t="e">
        <f t="shared" ref="A68:B68" si="123">A145</f>
        <v>#N/A</v>
      </c>
      <c r="B68" s="148">
        <f t="shared" si="123"/>
        <v>0</v>
      </c>
      <c r="C68" s="143">
        <f t="shared" ref="C68:X68" si="124">IF(C$1&gt;=$I145,IF($M145=0,0,(IF(MOD(($I145-C$1),$M145)=0,$G145,0))),0)</f>
        <v>0</v>
      </c>
      <c r="D68" s="143">
        <f t="shared" si="124"/>
        <v>0</v>
      </c>
      <c r="E68" s="143">
        <f t="shared" si="124"/>
        <v>0</v>
      </c>
      <c r="F68" s="143">
        <f t="shared" si="124"/>
        <v>0</v>
      </c>
      <c r="G68" s="143">
        <f t="shared" si="124"/>
        <v>0</v>
      </c>
      <c r="H68" s="143">
        <f t="shared" si="124"/>
        <v>0</v>
      </c>
      <c r="I68" s="143">
        <f t="shared" si="124"/>
        <v>0</v>
      </c>
      <c r="J68" s="143">
        <f t="shared" si="124"/>
        <v>0</v>
      </c>
      <c r="K68" s="143">
        <f t="shared" si="124"/>
        <v>0</v>
      </c>
      <c r="L68" s="143">
        <f t="shared" si="124"/>
        <v>0</v>
      </c>
      <c r="M68" s="143">
        <f t="shared" si="124"/>
        <v>0</v>
      </c>
      <c r="N68" s="143">
        <f t="shared" si="124"/>
        <v>0</v>
      </c>
      <c r="O68" s="143">
        <f t="shared" si="124"/>
        <v>0</v>
      </c>
      <c r="P68" s="143">
        <f t="shared" si="124"/>
        <v>0</v>
      </c>
      <c r="Q68" s="143">
        <f t="shared" si="124"/>
        <v>0</v>
      </c>
      <c r="R68" s="143">
        <f t="shared" si="124"/>
        <v>0</v>
      </c>
      <c r="S68" s="143">
        <f t="shared" si="124"/>
        <v>0</v>
      </c>
      <c r="T68" s="143">
        <f t="shared" si="124"/>
        <v>0</v>
      </c>
      <c r="U68" s="143">
        <f t="shared" si="124"/>
        <v>0</v>
      </c>
      <c r="V68" s="143">
        <f t="shared" si="124"/>
        <v>0</v>
      </c>
      <c r="W68" s="143">
        <f t="shared" si="124"/>
        <v>0</v>
      </c>
      <c r="X68" s="143">
        <f t="shared" si="124"/>
        <v>0</v>
      </c>
      <c r="Y68" s="176">
        <f t="shared" si="113"/>
        <v>0</v>
      </c>
    </row>
    <row r="69" spans="1:25" ht="15.75" customHeight="1">
      <c r="A69" s="168" t="e">
        <f t="shared" ref="A69:B69" si="125">A146</f>
        <v>#N/A</v>
      </c>
      <c r="B69" s="148">
        <f t="shared" si="125"/>
        <v>0</v>
      </c>
      <c r="C69" s="143">
        <f t="shared" ref="C69:X69" si="126">IF(C$1&gt;=$I146,IF($M146=0,0,(IF(MOD(($I146-C$1),$M146)=0,$G146,0))),0)</f>
        <v>0</v>
      </c>
      <c r="D69" s="143">
        <f t="shared" si="126"/>
        <v>0</v>
      </c>
      <c r="E69" s="143">
        <f t="shared" si="126"/>
        <v>0</v>
      </c>
      <c r="F69" s="143">
        <f t="shared" si="126"/>
        <v>0</v>
      </c>
      <c r="G69" s="143">
        <f t="shared" si="126"/>
        <v>0</v>
      </c>
      <c r="H69" s="143">
        <f t="shared" si="126"/>
        <v>0</v>
      </c>
      <c r="I69" s="143">
        <f t="shared" si="126"/>
        <v>0</v>
      </c>
      <c r="J69" s="143">
        <f t="shared" si="126"/>
        <v>0</v>
      </c>
      <c r="K69" s="143">
        <f t="shared" si="126"/>
        <v>0</v>
      </c>
      <c r="L69" s="143">
        <f t="shared" si="126"/>
        <v>0</v>
      </c>
      <c r="M69" s="143">
        <f t="shared" si="126"/>
        <v>0</v>
      </c>
      <c r="N69" s="143">
        <f t="shared" si="126"/>
        <v>0</v>
      </c>
      <c r="O69" s="143">
        <f t="shared" si="126"/>
        <v>0</v>
      </c>
      <c r="P69" s="143">
        <f t="shared" si="126"/>
        <v>0</v>
      </c>
      <c r="Q69" s="143">
        <f t="shared" si="126"/>
        <v>0</v>
      </c>
      <c r="R69" s="143">
        <f t="shared" si="126"/>
        <v>0</v>
      </c>
      <c r="S69" s="143">
        <f t="shared" si="126"/>
        <v>0</v>
      </c>
      <c r="T69" s="143">
        <f t="shared" si="126"/>
        <v>0</v>
      </c>
      <c r="U69" s="143">
        <f t="shared" si="126"/>
        <v>0</v>
      </c>
      <c r="V69" s="143">
        <f t="shared" si="126"/>
        <v>0</v>
      </c>
      <c r="W69" s="143">
        <f t="shared" si="126"/>
        <v>0</v>
      </c>
      <c r="X69" s="143">
        <f t="shared" si="126"/>
        <v>0</v>
      </c>
      <c r="Y69" s="176">
        <f t="shared" si="113"/>
        <v>0</v>
      </c>
    </row>
    <row r="70" spans="1:25" ht="15.75" customHeight="1">
      <c r="A70" s="168" t="e">
        <f t="shared" ref="A70:B70" si="127">A147</f>
        <v>#N/A</v>
      </c>
      <c r="B70" s="148">
        <f t="shared" si="127"/>
        <v>0</v>
      </c>
      <c r="C70" s="143">
        <f t="shared" ref="C70:X70" si="128">IF(C$1&gt;=$I147,IF($M147=0,0,(IF(MOD(($I147-C$1),$M147)=0,$G147,0))),0)</f>
        <v>0</v>
      </c>
      <c r="D70" s="143">
        <f t="shared" si="128"/>
        <v>0</v>
      </c>
      <c r="E70" s="143">
        <f t="shared" si="128"/>
        <v>0</v>
      </c>
      <c r="F70" s="143">
        <f t="shared" si="128"/>
        <v>0</v>
      </c>
      <c r="G70" s="143">
        <f t="shared" si="128"/>
        <v>0</v>
      </c>
      <c r="H70" s="143">
        <f t="shared" si="128"/>
        <v>0</v>
      </c>
      <c r="I70" s="143">
        <f t="shared" si="128"/>
        <v>0</v>
      </c>
      <c r="J70" s="143">
        <f t="shared" si="128"/>
        <v>0</v>
      </c>
      <c r="K70" s="143">
        <f t="shared" si="128"/>
        <v>0</v>
      </c>
      <c r="L70" s="143">
        <f t="shared" si="128"/>
        <v>0</v>
      </c>
      <c r="M70" s="143">
        <f t="shared" si="128"/>
        <v>0</v>
      </c>
      <c r="N70" s="143">
        <f t="shared" si="128"/>
        <v>0</v>
      </c>
      <c r="O70" s="143">
        <f t="shared" si="128"/>
        <v>0</v>
      </c>
      <c r="P70" s="143">
        <f t="shared" si="128"/>
        <v>0</v>
      </c>
      <c r="Q70" s="143">
        <f t="shared" si="128"/>
        <v>0</v>
      </c>
      <c r="R70" s="143">
        <f t="shared" si="128"/>
        <v>0</v>
      </c>
      <c r="S70" s="143">
        <f t="shared" si="128"/>
        <v>0</v>
      </c>
      <c r="T70" s="143">
        <f t="shared" si="128"/>
        <v>0</v>
      </c>
      <c r="U70" s="143">
        <f t="shared" si="128"/>
        <v>0</v>
      </c>
      <c r="V70" s="143">
        <f t="shared" si="128"/>
        <v>0</v>
      </c>
      <c r="W70" s="143">
        <f t="shared" si="128"/>
        <v>0</v>
      </c>
      <c r="X70" s="143">
        <f t="shared" si="128"/>
        <v>0</v>
      </c>
      <c r="Y70" s="176">
        <f t="shared" si="113"/>
        <v>0</v>
      </c>
    </row>
    <row r="71" spans="1:25" ht="15.75" customHeight="1">
      <c r="A71" s="169"/>
      <c r="B71" s="149" t="str">
        <f t="shared" ref="A71:B71" si="129">B148</f>
        <v>Andet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</row>
    <row r="72" spans="1:25" ht="15.75" customHeight="1">
      <c r="A72" s="168" t="e">
        <f t="shared" ref="A72:B72" si="130">A149</f>
        <v>#N/A</v>
      </c>
      <c r="B72" s="148">
        <f t="shared" si="130"/>
        <v>0</v>
      </c>
      <c r="C72" s="143">
        <f t="shared" ref="C72:X72" si="131">IF(C$1&gt;=$I149,IF($M149=0,0,(IF(MOD(($I149-C$1),$M149)=0,$G149,0))),0)</f>
        <v>0</v>
      </c>
      <c r="D72" s="143">
        <f t="shared" si="131"/>
        <v>0</v>
      </c>
      <c r="E72" s="143">
        <f t="shared" si="131"/>
        <v>0</v>
      </c>
      <c r="F72" s="143">
        <f t="shared" si="131"/>
        <v>0</v>
      </c>
      <c r="G72" s="143">
        <f t="shared" si="131"/>
        <v>0</v>
      </c>
      <c r="H72" s="143">
        <f t="shared" si="131"/>
        <v>0</v>
      </c>
      <c r="I72" s="143">
        <f t="shared" si="131"/>
        <v>0</v>
      </c>
      <c r="J72" s="143">
        <f t="shared" si="131"/>
        <v>0</v>
      </c>
      <c r="K72" s="143">
        <f t="shared" si="131"/>
        <v>0</v>
      </c>
      <c r="L72" s="143">
        <f t="shared" si="131"/>
        <v>0</v>
      </c>
      <c r="M72" s="143">
        <f t="shared" si="131"/>
        <v>0</v>
      </c>
      <c r="N72" s="143">
        <f t="shared" si="131"/>
        <v>0</v>
      </c>
      <c r="O72" s="143">
        <f t="shared" si="131"/>
        <v>0</v>
      </c>
      <c r="P72" s="143">
        <f t="shared" si="131"/>
        <v>0</v>
      </c>
      <c r="Q72" s="143">
        <f t="shared" si="131"/>
        <v>0</v>
      </c>
      <c r="R72" s="143">
        <f t="shared" si="131"/>
        <v>0</v>
      </c>
      <c r="S72" s="143">
        <f t="shared" si="131"/>
        <v>0</v>
      </c>
      <c r="T72" s="143">
        <f t="shared" si="131"/>
        <v>0</v>
      </c>
      <c r="U72" s="143">
        <f t="shared" si="131"/>
        <v>0</v>
      </c>
      <c r="V72" s="143">
        <f t="shared" si="131"/>
        <v>0</v>
      </c>
      <c r="W72" s="143">
        <f t="shared" si="131"/>
        <v>0</v>
      </c>
      <c r="X72" s="143">
        <f t="shared" si="131"/>
        <v>0</v>
      </c>
      <c r="Y72" s="176">
        <f t="shared" si="113"/>
        <v>0</v>
      </c>
    </row>
    <row r="73" spans="1:25" ht="15.75" customHeight="1">
      <c r="A73" s="168" t="e">
        <f t="shared" ref="A73:B73" si="132">A150</f>
        <v>#N/A</v>
      </c>
      <c r="B73" s="148">
        <f t="shared" si="132"/>
        <v>0</v>
      </c>
      <c r="C73" s="143">
        <f t="shared" ref="C73:X73" si="133">IF(C$1&gt;=$I150,IF($M150=0,0,(IF(MOD(($I150-C$1),$M150)=0,$G150,0))),0)</f>
        <v>0</v>
      </c>
      <c r="D73" s="143">
        <f t="shared" si="133"/>
        <v>0</v>
      </c>
      <c r="E73" s="143">
        <f t="shared" si="133"/>
        <v>0</v>
      </c>
      <c r="F73" s="143">
        <f t="shared" si="133"/>
        <v>0</v>
      </c>
      <c r="G73" s="143">
        <f t="shared" si="133"/>
        <v>0</v>
      </c>
      <c r="H73" s="143">
        <f t="shared" si="133"/>
        <v>0</v>
      </c>
      <c r="I73" s="143">
        <f t="shared" si="133"/>
        <v>0</v>
      </c>
      <c r="J73" s="143">
        <f t="shared" si="133"/>
        <v>0</v>
      </c>
      <c r="K73" s="143">
        <f t="shared" si="133"/>
        <v>0</v>
      </c>
      <c r="L73" s="143">
        <f t="shared" si="133"/>
        <v>0</v>
      </c>
      <c r="M73" s="143">
        <f t="shared" si="133"/>
        <v>0</v>
      </c>
      <c r="N73" s="143">
        <f t="shared" si="133"/>
        <v>0</v>
      </c>
      <c r="O73" s="143">
        <f t="shared" si="133"/>
        <v>0</v>
      </c>
      <c r="P73" s="143">
        <f t="shared" si="133"/>
        <v>0</v>
      </c>
      <c r="Q73" s="143">
        <f t="shared" si="133"/>
        <v>0</v>
      </c>
      <c r="R73" s="143">
        <f t="shared" si="133"/>
        <v>0</v>
      </c>
      <c r="S73" s="143">
        <f t="shared" si="133"/>
        <v>0</v>
      </c>
      <c r="T73" s="143">
        <f t="shared" si="133"/>
        <v>0</v>
      </c>
      <c r="U73" s="143">
        <f t="shared" si="133"/>
        <v>0</v>
      </c>
      <c r="V73" s="143">
        <f t="shared" si="133"/>
        <v>0</v>
      </c>
      <c r="W73" s="143">
        <f t="shared" si="133"/>
        <v>0</v>
      </c>
      <c r="X73" s="143">
        <f t="shared" si="133"/>
        <v>0</v>
      </c>
      <c r="Y73" s="176">
        <f t="shared" si="113"/>
        <v>0</v>
      </c>
    </row>
    <row r="74" spans="1:25" ht="15.75" customHeight="1">
      <c r="A74" s="168" t="e">
        <f t="shared" ref="A74:B74" si="134">A151</f>
        <v>#N/A</v>
      </c>
      <c r="B74" s="148">
        <f t="shared" si="134"/>
        <v>0</v>
      </c>
      <c r="C74" s="143">
        <f t="shared" ref="C74:X74" si="135">IF(C$1&gt;=$I151,IF($M151=0,0,(IF(MOD(($I151-C$1),$M151)=0,$G151,0))),0)</f>
        <v>0</v>
      </c>
      <c r="D74" s="143">
        <f t="shared" si="135"/>
        <v>0</v>
      </c>
      <c r="E74" s="143">
        <f t="shared" si="135"/>
        <v>0</v>
      </c>
      <c r="F74" s="143">
        <f t="shared" si="135"/>
        <v>0</v>
      </c>
      <c r="G74" s="143">
        <f t="shared" si="135"/>
        <v>0</v>
      </c>
      <c r="H74" s="143">
        <f t="shared" si="135"/>
        <v>0</v>
      </c>
      <c r="I74" s="143">
        <f t="shared" si="135"/>
        <v>0</v>
      </c>
      <c r="J74" s="143">
        <f t="shared" si="135"/>
        <v>0</v>
      </c>
      <c r="K74" s="143">
        <f t="shared" si="135"/>
        <v>0</v>
      </c>
      <c r="L74" s="143">
        <f t="shared" si="135"/>
        <v>0</v>
      </c>
      <c r="M74" s="143">
        <f t="shared" si="135"/>
        <v>0</v>
      </c>
      <c r="N74" s="143">
        <f t="shared" si="135"/>
        <v>0</v>
      </c>
      <c r="O74" s="143">
        <f t="shared" si="135"/>
        <v>0</v>
      </c>
      <c r="P74" s="143">
        <f t="shared" si="135"/>
        <v>0</v>
      </c>
      <c r="Q74" s="143">
        <f t="shared" si="135"/>
        <v>0</v>
      </c>
      <c r="R74" s="143">
        <f t="shared" si="135"/>
        <v>0</v>
      </c>
      <c r="S74" s="143">
        <f t="shared" si="135"/>
        <v>0</v>
      </c>
      <c r="T74" s="143">
        <f t="shared" si="135"/>
        <v>0</v>
      </c>
      <c r="U74" s="143">
        <f t="shared" si="135"/>
        <v>0</v>
      </c>
      <c r="V74" s="143">
        <f t="shared" si="135"/>
        <v>0</v>
      </c>
      <c r="W74" s="143">
        <f t="shared" si="135"/>
        <v>0</v>
      </c>
      <c r="X74" s="143">
        <f t="shared" si="135"/>
        <v>0</v>
      </c>
      <c r="Y74" s="176">
        <f t="shared" si="113"/>
        <v>0</v>
      </c>
    </row>
    <row r="75" spans="1:25" ht="15.75" customHeight="1">
      <c r="A75" s="170"/>
      <c r="B75" s="150" t="s">
        <v>1017</v>
      </c>
      <c r="C75" s="151">
        <f t="shared" ref="C75:Y75" si="136">SUM(C3:C36)</f>
        <v>82670</v>
      </c>
      <c r="D75" s="89">
        <f t="shared" si="136"/>
        <v>101730</v>
      </c>
      <c r="E75" s="89">
        <f t="shared" si="136"/>
        <v>445345</v>
      </c>
      <c r="F75" s="89">
        <f t="shared" si="136"/>
        <v>77750</v>
      </c>
      <c r="G75" s="89">
        <f t="shared" si="136"/>
        <v>320560</v>
      </c>
      <c r="H75" s="89">
        <f t="shared" si="136"/>
        <v>70250</v>
      </c>
      <c r="I75" s="89">
        <f t="shared" si="136"/>
        <v>1837715</v>
      </c>
      <c r="J75" s="89">
        <f t="shared" si="136"/>
        <v>281210</v>
      </c>
      <c r="K75" s="89">
        <f t="shared" si="136"/>
        <v>77750</v>
      </c>
      <c r="L75" s="89">
        <f>SUM(L3:L36)</f>
        <v>1294230</v>
      </c>
      <c r="M75" s="89">
        <f t="shared" si="136"/>
        <v>70250</v>
      </c>
      <c r="N75" s="89">
        <f t="shared" si="136"/>
        <v>70250</v>
      </c>
      <c r="O75" s="89">
        <f t="shared" si="136"/>
        <v>70250</v>
      </c>
      <c r="P75" s="89">
        <f t="shared" si="136"/>
        <v>77750</v>
      </c>
      <c r="Q75" s="89">
        <f t="shared" si="136"/>
        <v>70250</v>
      </c>
      <c r="R75" s="89">
        <f t="shared" si="136"/>
        <v>70250</v>
      </c>
      <c r="S75" s="89">
        <f t="shared" si="136"/>
        <v>70250</v>
      </c>
      <c r="T75" s="89">
        <f t="shared" si="136"/>
        <v>70250</v>
      </c>
      <c r="U75" s="89">
        <f t="shared" si="136"/>
        <v>77750</v>
      </c>
      <c r="V75" s="89">
        <f t="shared" si="136"/>
        <v>70250</v>
      </c>
      <c r="W75" s="89">
        <f t="shared" si="136"/>
        <v>70250</v>
      </c>
      <c r="X75" s="89">
        <f t="shared" si="136"/>
        <v>70250</v>
      </c>
      <c r="Y75" s="4">
        <f>SUM(Y3:Y62)</f>
        <v>6458062</v>
      </c>
    </row>
    <row r="76" spans="1:25">
      <c r="A76" s="166"/>
    </row>
    <row r="77" spans="1:25">
      <c r="A77" s="171"/>
      <c r="B77" s="110"/>
      <c r="C77" s="16" t="s">
        <v>1018</v>
      </c>
      <c r="D77" s="16" t="s">
        <v>1019</v>
      </c>
      <c r="E77" s="383" t="s">
        <v>1020</v>
      </c>
      <c r="F77" s="384"/>
      <c r="G77" s="383" t="s">
        <v>1021</v>
      </c>
      <c r="H77" s="384"/>
      <c r="I77" s="383" t="s">
        <v>1022</v>
      </c>
      <c r="J77" s="384"/>
      <c r="K77" s="383" t="s">
        <v>1023</v>
      </c>
      <c r="L77" s="384"/>
      <c r="M77" s="383" t="s">
        <v>321</v>
      </c>
      <c r="N77" s="384"/>
      <c r="O77" s="385" t="s">
        <v>1024</v>
      </c>
      <c r="P77" s="386"/>
      <c r="Q77" s="97" t="s">
        <v>1025</v>
      </c>
      <c r="R77" s="16"/>
      <c r="S77" s="16"/>
      <c r="T77" s="382" t="s">
        <v>1026</v>
      </c>
      <c r="U77" s="382"/>
      <c r="V77" s="382"/>
      <c r="W77" s="382"/>
      <c r="X77" s="382"/>
      <c r="Y77" s="382"/>
    </row>
    <row r="78" spans="1:25">
      <c r="A78" s="172"/>
      <c r="B78" s="92" t="s">
        <v>1016</v>
      </c>
      <c r="C78" s="87"/>
      <c r="D78" s="87"/>
      <c r="E78" s="377"/>
      <c r="F78" s="378"/>
      <c r="G78" s="379"/>
      <c r="H78" s="380"/>
      <c r="I78" s="377"/>
      <c r="J78" s="378"/>
      <c r="K78" s="377"/>
      <c r="L78" s="378"/>
      <c r="M78" s="87"/>
      <c r="N78" s="101"/>
      <c r="O78" s="516"/>
      <c r="P78" s="517"/>
      <c r="Q78" s="102"/>
      <c r="R78" s="55"/>
      <c r="S78" s="55"/>
      <c r="T78" s="381"/>
      <c r="U78" s="381"/>
      <c r="V78" s="381"/>
      <c r="W78" s="381"/>
      <c r="X78" s="381"/>
      <c r="Y78" s="381"/>
    </row>
    <row r="79" spans="1:25">
      <c r="A79" s="173"/>
      <c r="B79" s="92" t="s">
        <v>1027</v>
      </c>
      <c r="C79" s="87"/>
      <c r="D79" s="88"/>
      <c r="E79" s="377"/>
      <c r="F79" s="378"/>
      <c r="G79" s="379"/>
      <c r="H79" s="380"/>
      <c r="I79" s="377"/>
      <c r="J79" s="378"/>
      <c r="K79" s="377"/>
      <c r="L79" s="378"/>
      <c r="M79" s="87"/>
      <c r="N79" s="101"/>
      <c r="O79" s="516"/>
      <c r="P79" s="517"/>
      <c r="Q79" s="102"/>
      <c r="R79" s="55"/>
      <c r="S79" s="55"/>
      <c r="T79" s="381"/>
      <c r="U79" s="381"/>
      <c r="V79" s="381"/>
      <c r="W79" s="381"/>
      <c r="X79" s="381"/>
      <c r="Y79" s="381"/>
    </row>
    <row r="80" spans="1:25">
      <c r="A80" s="174">
        <f>VLOOKUP(B80,Priskatalog!A:J,10,FALSE)</f>
        <v>21</v>
      </c>
      <c r="B80" s="147" t="s">
        <v>347</v>
      </c>
      <c r="C80" s="22">
        <v>25</v>
      </c>
      <c r="D80" s="5" t="s">
        <v>349</v>
      </c>
      <c r="E80" s="387">
        <v>100</v>
      </c>
      <c r="F80" s="388"/>
      <c r="G80" s="389">
        <f t="shared" ref="G80:G117" si="137">C80*E80</f>
        <v>2500</v>
      </c>
      <c r="H80" s="390"/>
      <c r="I80" s="391">
        <v>2024</v>
      </c>
      <c r="J80" s="388"/>
      <c r="K80" s="391">
        <v>2045</v>
      </c>
      <c r="L80" s="387"/>
      <c r="M80" s="5">
        <v>1</v>
      </c>
      <c r="N80" s="123" t="s">
        <v>1028</v>
      </c>
      <c r="O80" s="518" t="s">
        <v>1068</v>
      </c>
      <c r="P80" s="519"/>
      <c r="Q80" s="5"/>
      <c r="R80" s="5"/>
      <c r="S80" s="5"/>
      <c r="T80" s="392"/>
      <c r="U80" s="392"/>
      <c r="V80" s="392"/>
      <c r="W80" s="392"/>
      <c r="X80" s="392"/>
      <c r="Y80" s="392"/>
    </row>
    <row r="81" spans="1:25">
      <c r="A81" s="174">
        <f>VLOOKUP(B81,Priskatalog!A:J,10,FALSE)</f>
        <v>37</v>
      </c>
      <c r="B81" s="19" t="s">
        <v>457</v>
      </c>
      <c r="C81" s="22">
        <v>300</v>
      </c>
      <c r="D81" s="5" t="s">
        <v>345</v>
      </c>
      <c r="E81" s="387">
        <v>65</v>
      </c>
      <c r="F81" s="388"/>
      <c r="G81" s="389">
        <f t="shared" si="137"/>
        <v>19500</v>
      </c>
      <c r="H81" s="390"/>
      <c r="I81" s="391">
        <v>2024</v>
      </c>
      <c r="J81" s="388"/>
      <c r="K81" s="401">
        <v>2045</v>
      </c>
      <c r="L81" s="398"/>
      <c r="M81" s="5">
        <v>1</v>
      </c>
      <c r="N81" s="123" t="s">
        <v>1028</v>
      </c>
      <c r="O81" s="518" t="s">
        <v>1068</v>
      </c>
      <c r="P81" s="519"/>
      <c r="Q81" s="5"/>
      <c r="R81" s="5"/>
      <c r="S81" s="5"/>
      <c r="T81" s="392"/>
      <c r="U81" s="392"/>
      <c r="V81" s="392"/>
      <c r="W81" s="392"/>
      <c r="X81" s="392"/>
      <c r="Y81" s="392"/>
    </row>
    <row r="82" spans="1:25">
      <c r="A82" s="175"/>
      <c r="B82" s="144" t="s">
        <v>1035</v>
      </c>
      <c r="C82" s="145"/>
      <c r="D82" s="24"/>
      <c r="E82" s="396"/>
      <c r="F82" s="378"/>
      <c r="G82" s="379"/>
      <c r="H82" s="380"/>
      <c r="I82" s="377"/>
      <c r="J82" s="378"/>
      <c r="K82" s="377"/>
      <c r="L82" s="396"/>
      <c r="M82" s="24"/>
      <c r="N82" s="24"/>
      <c r="O82" s="516"/>
      <c r="P82" s="517"/>
      <c r="Q82" s="24"/>
      <c r="R82" s="24"/>
      <c r="S82" s="24"/>
      <c r="T82" s="381"/>
      <c r="U82" s="381"/>
      <c r="V82" s="381"/>
      <c r="W82" s="381"/>
      <c r="X82" s="381"/>
      <c r="Y82" s="381"/>
    </row>
    <row r="83" spans="1:25">
      <c r="A83" s="174">
        <f>VLOOKUP(B83,Priskatalog!A:J,10,FALSE)</f>
        <v>47</v>
      </c>
      <c r="B83" s="146" t="s">
        <v>473</v>
      </c>
      <c r="C83" s="121">
        <v>960</v>
      </c>
      <c r="D83" s="5" t="s">
        <v>785</v>
      </c>
      <c r="E83" s="387">
        <v>1400</v>
      </c>
      <c r="F83" s="388"/>
      <c r="G83" s="389">
        <f t="shared" si="137"/>
        <v>1344000</v>
      </c>
      <c r="H83" s="390"/>
      <c r="I83" s="391">
        <v>2030</v>
      </c>
      <c r="J83" s="388"/>
      <c r="K83" s="391">
        <v>2032</v>
      </c>
      <c r="L83" s="387"/>
      <c r="M83" s="5">
        <v>40</v>
      </c>
      <c r="N83" s="5" t="s">
        <v>1028</v>
      </c>
      <c r="O83" s="518" t="s">
        <v>1068</v>
      </c>
      <c r="P83" s="519"/>
      <c r="Q83" s="5"/>
      <c r="R83" s="5"/>
      <c r="S83" s="5"/>
      <c r="T83" s="392"/>
      <c r="U83" s="392"/>
      <c r="V83" s="392"/>
      <c r="W83" s="392"/>
      <c r="X83" s="392"/>
      <c r="Y83" s="392"/>
    </row>
    <row r="84" spans="1:25">
      <c r="A84" s="174">
        <f>VLOOKUP(B84,Priskatalog!A:J,10,FALSE)</f>
        <v>37</v>
      </c>
      <c r="B84" s="146" t="s">
        <v>449</v>
      </c>
      <c r="C84" s="121">
        <v>25</v>
      </c>
      <c r="D84" s="5" t="s">
        <v>345</v>
      </c>
      <c r="E84" s="387">
        <v>390</v>
      </c>
      <c r="F84" s="388"/>
      <c r="G84" s="389">
        <f t="shared" si="137"/>
        <v>9750</v>
      </c>
      <c r="H84" s="390"/>
      <c r="I84" s="391">
        <v>2030</v>
      </c>
      <c r="J84" s="388"/>
      <c r="K84" s="391">
        <v>2032</v>
      </c>
      <c r="L84" s="387"/>
      <c r="M84" s="5">
        <v>20</v>
      </c>
      <c r="N84" s="5" t="s">
        <v>1028</v>
      </c>
      <c r="O84" s="518" t="s">
        <v>1059</v>
      </c>
      <c r="P84" s="519"/>
      <c r="Q84" s="5"/>
      <c r="R84" s="5"/>
      <c r="S84" s="5"/>
      <c r="T84" s="392"/>
      <c r="U84" s="392"/>
      <c r="V84" s="392"/>
      <c r="W84" s="392"/>
      <c r="X84" s="392"/>
      <c r="Y84" s="392"/>
    </row>
    <row r="85" spans="1:25">
      <c r="A85" s="174">
        <f>VLOOKUP(B85,Priskatalog!A:J,10,FALSE)</f>
        <v>37</v>
      </c>
      <c r="B85" s="146" t="s">
        <v>453</v>
      </c>
      <c r="C85" s="121">
        <v>180</v>
      </c>
      <c r="D85" s="5" t="s">
        <v>345</v>
      </c>
      <c r="E85" s="387">
        <v>590</v>
      </c>
      <c r="F85" s="388"/>
      <c r="G85" s="389">
        <f t="shared" si="137"/>
        <v>106200</v>
      </c>
      <c r="H85" s="390"/>
      <c r="I85" s="391">
        <v>2030</v>
      </c>
      <c r="J85" s="388"/>
      <c r="K85" s="391">
        <v>2032</v>
      </c>
      <c r="L85" s="387"/>
      <c r="M85" s="5">
        <v>20</v>
      </c>
      <c r="N85" s="5" t="s">
        <v>1028</v>
      </c>
      <c r="O85" s="518" t="s">
        <v>1059</v>
      </c>
      <c r="P85" s="519"/>
      <c r="Q85" s="5"/>
      <c r="R85" s="5"/>
      <c r="S85" s="5"/>
      <c r="T85" s="392"/>
      <c r="U85" s="392"/>
      <c r="V85" s="392"/>
      <c r="W85" s="392"/>
      <c r="X85" s="392"/>
      <c r="Y85" s="392"/>
    </row>
    <row r="86" spans="1:25">
      <c r="A86" s="174">
        <f>VLOOKUP(B86,Priskatalog!A:J,10,FALSE)</f>
        <v>37</v>
      </c>
      <c r="B86" s="146" t="s">
        <v>459</v>
      </c>
      <c r="C86" s="122">
        <v>60</v>
      </c>
      <c r="D86" s="5" t="s">
        <v>785</v>
      </c>
      <c r="E86" s="387">
        <v>875</v>
      </c>
      <c r="F86" s="388"/>
      <c r="G86" s="389">
        <f t="shared" si="137"/>
        <v>52500</v>
      </c>
      <c r="H86" s="390"/>
      <c r="I86" s="391">
        <v>2030</v>
      </c>
      <c r="J86" s="388"/>
      <c r="K86" s="391">
        <v>2032</v>
      </c>
      <c r="L86" s="387"/>
      <c r="M86" s="5">
        <v>20</v>
      </c>
      <c r="N86" s="5" t="s">
        <v>1028</v>
      </c>
      <c r="O86" s="518" t="s">
        <v>1059</v>
      </c>
      <c r="P86" s="519"/>
      <c r="Q86" s="5"/>
      <c r="R86" s="5"/>
      <c r="S86" s="5"/>
      <c r="T86" s="392"/>
      <c r="U86" s="392"/>
      <c r="V86" s="392"/>
      <c r="W86" s="392"/>
      <c r="X86" s="392"/>
      <c r="Y86" s="392"/>
    </row>
    <row r="87" spans="1:25">
      <c r="A87" s="174">
        <f>VLOOKUP(B87,Priskatalog!A:J,10,FALSE)</f>
        <v>37</v>
      </c>
      <c r="B87" s="146" t="s">
        <v>467</v>
      </c>
      <c r="C87" s="122">
        <v>90</v>
      </c>
      <c r="D87" s="5" t="s">
        <v>785</v>
      </c>
      <c r="E87" s="397">
        <v>600</v>
      </c>
      <c r="F87" s="398"/>
      <c r="G87" s="399">
        <f t="shared" ref="G87:G92" si="138">C87*E87</f>
        <v>54000</v>
      </c>
      <c r="H87" s="400"/>
      <c r="I87" s="401">
        <v>2030</v>
      </c>
      <c r="J87" s="398"/>
      <c r="K87" s="401">
        <v>3032</v>
      </c>
      <c r="L87" s="397"/>
      <c r="M87" s="5">
        <v>20</v>
      </c>
      <c r="N87" s="5" t="s">
        <v>1028</v>
      </c>
      <c r="O87" s="522" t="s">
        <v>1059</v>
      </c>
      <c r="P87" s="523"/>
      <c r="Q87" s="5"/>
      <c r="R87" s="5"/>
      <c r="S87" s="5"/>
      <c r="T87" s="402"/>
      <c r="U87" s="402"/>
      <c r="V87" s="402"/>
      <c r="W87" s="402"/>
      <c r="X87" s="402"/>
      <c r="Y87" s="402"/>
    </row>
    <row r="88" spans="1:25">
      <c r="A88" s="174">
        <f>VLOOKUP(B88,Priskatalog!A:J,10,FALSE)</f>
        <v>21</v>
      </c>
      <c r="B88" s="146" t="s">
        <v>340</v>
      </c>
      <c r="C88" s="122">
        <v>20</v>
      </c>
      <c r="D88" s="5" t="s">
        <v>785</v>
      </c>
      <c r="E88" s="397">
        <v>1450</v>
      </c>
      <c r="F88" s="398"/>
      <c r="G88" s="399">
        <f t="shared" si="138"/>
        <v>29000</v>
      </c>
      <c r="H88" s="400"/>
      <c r="I88" s="401">
        <v>2024</v>
      </c>
      <c r="J88" s="398"/>
      <c r="K88" s="401">
        <v>2045</v>
      </c>
      <c r="L88" s="397"/>
      <c r="M88" s="5">
        <v>1</v>
      </c>
      <c r="N88" s="5" t="s">
        <v>1028</v>
      </c>
      <c r="O88" s="522" t="s">
        <v>1059</v>
      </c>
      <c r="P88" s="523"/>
      <c r="Q88" s="5"/>
      <c r="R88" s="5"/>
      <c r="S88" s="5"/>
      <c r="T88" s="402" t="s">
        <v>1069</v>
      </c>
      <c r="U88" s="402"/>
      <c r="V88" s="402"/>
      <c r="W88" s="402"/>
      <c r="X88" s="402"/>
      <c r="Y88" s="402"/>
    </row>
    <row r="89" spans="1:25">
      <c r="A89" s="174">
        <f>VLOOKUP(B89,Priskatalog!A:J,10,FALSE)</f>
        <v>31</v>
      </c>
      <c r="B89" s="146" t="s">
        <v>399</v>
      </c>
      <c r="C89" s="122">
        <v>25</v>
      </c>
      <c r="D89" s="5" t="s">
        <v>785</v>
      </c>
      <c r="E89" s="397">
        <v>2827</v>
      </c>
      <c r="F89" s="398"/>
      <c r="G89" s="399">
        <f t="shared" si="138"/>
        <v>70675</v>
      </c>
      <c r="H89" s="400"/>
      <c r="I89" s="401">
        <v>2026</v>
      </c>
      <c r="J89" s="398"/>
      <c r="K89" s="401">
        <v>2028</v>
      </c>
      <c r="L89" s="397"/>
      <c r="M89" s="5">
        <v>30</v>
      </c>
      <c r="N89" s="5" t="s">
        <v>1028</v>
      </c>
      <c r="O89" s="522" t="s">
        <v>1059</v>
      </c>
      <c r="P89" s="523"/>
      <c r="Q89" s="5"/>
      <c r="R89" s="5"/>
      <c r="S89" s="5"/>
      <c r="T89" s="402" t="s">
        <v>1070</v>
      </c>
      <c r="U89" s="402"/>
      <c r="V89" s="402"/>
      <c r="W89" s="402"/>
      <c r="X89" s="402"/>
      <c r="Y89" s="402"/>
    </row>
    <row r="90" spans="1:25">
      <c r="A90" s="174">
        <f>VLOOKUP(B90,Priskatalog!A:J,10,FALSE)</f>
        <v>31</v>
      </c>
      <c r="B90" s="146" t="s">
        <v>399</v>
      </c>
      <c r="C90" s="122">
        <v>60</v>
      </c>
      <c r="D90" s="5" t="s">
        <v>785</v>
      </c>
      <c r="E90" s="397">
        <v>2827</v>
      </c>
      <c r="F90" s="398"/>
      <c r="G90" s="399">
        <f t="shared" si="138"/>
        <v>169620</v>
      </c>
      <c r="H90" s="400"/>
      <c r="I90" s="401">
        <v>2028</v>
      </c>
      <c r="J90" s="398"/>
      <c r="K90" s="401">
        <v>2030</v>
      </c>
      <c r="L90" s="397"/>
      <c r="M90" s="5">
        <v>30</v>
      </c>
      <c r="N90" s="5" t="s">
        <v>1028</v>
      </c>
      <c r="O90" s="522" t="s">
        <v>1059</v>
      </c>
      <c r="P90" s="523"/>
      <c r="Q90" s="5"/>
      <c r="R90" s="5"/>
      <c r="S90" s="5"/>
      <c r="T90" s="402" t="s">
        <v>1071</v>
      </c>
      <c r="U90" s="402"/>
      <c r="V90" s="402"/>
      <c r="W90" s="402"/>
      <c r="X90" s="402"/>
      <c r="Y90" s="402"/>
    </row>
    <row r="91" spans="1:25">
      <c r="A91" s="174">
        <f>VLOOKUP(B91,Priskatalog!A:J,10,FALSE)</f>
        <v>31</v>
      </c>
      <c r="B91" s="146" t="s">
        <v>399</v>
      </c>
      <c r="C91" s="122">
        <v>45</v>
      </c>
      <c r="D91" s="5" t="s">
        <v>785</v>
      </c>
      <c r="E91" s="397">
        <v>2827</v>
      </c>
      <c r="F91" s="398"/>
      <c r="G91" s="399">
        <f t="shared" si="138"/>
        <v>127215</v>
      </c>
      <c r="H91" s="400"/>
      <c r="I91" s="401">
        <v>2030</v>
      </c>
      <c r="J91" s="398"/>
      <c r="K91" s="401">
        <v>2032</v>
      </c>
      <c r="L91" s="397"/>
      <c r="M91" s="5">
        <v>30</v>
      </c>
      <c r="N91" s="5" t="s">
        <v>1028</v>
      </c>
      <c r="O91" s="522" t="s">
        <v>1059</v>
      </c>
      <c r="P91" s="523"/>
      <c r="Q91" s="5"/>
      <c r="R91" s="5"/>
      <c r="S91" s="5"/>
      <c r="T91" s="402" t="s">
        <v>1072</v>
      </c>
      <c r="U91" s="402"/>
      <c r="V91" s="402"/>
      <c r="W91" s="402"/>
      <c r="X91" s="402"/>
      <c r="Y91" s="402"/>
    </row>
    <row r="92" spans="1:25">
      <c r="A92" s="174">
        <f>VLOOKUP(B92,Priskatalog!A:J,10,FALSE)</f>
        <v>31</v>
      </c>
      <c r="B92" s="146" t="s">
        <v>399</v>
      </c>
      <c r="C92" s="122">
        <v>60</v>
      </c>
      <c r="D92" s="5" t="s">
        <v>785</v>
      </c>
      <c r="E92" s="397">
        <v>2827</v>
      </c>
      <c r="F92" s="398"/>
      <c r="G92" s="399">
        <f t="shared" si="138"/>
        <v>169620</v>
      </c>
      <c r="H92" s="400"/>
      <c r="I92" s="401">
        <v>2031</v>
      </c>
      <c r="J92" s="398"/>
      <c r="K92" s="401">
        <v>2033</v>
      </c>
      <c r="L92" s="397"/>
      <c r="M92" s="5">
        <v>30</v>
      </c>
      <c r="N92" s="5" t="s">
        <v>1028</v>
      </c>
      <c r="O92" s="522" t="s">
        <v>1059</v>
      </c>
      <c r="P92" s="523"/>
      <c r="Q92" s="5"/>
      <c r="R92" s="5"/>
      <c r="S92" s="5"/>
      <c r="T92" s="402" t="s">
        <v>1073</v>
      </c>
      <c r="U92" s="402"/>
      <c r="V92" s="402"/>
      <c r="W92" s="402"/>
      <c r="X92" s="402"/>
      <c r="Y92" s="402"/>
    </row>
    <row r="93" spans="1:25">
      <c r="A93" s="174">
        <f>VLOOKUP(B93,Priskatalog!A:J,10,FALSE)</f>
        <v>31</v>
      </c>
      <c r="B93" s="146" t="s">
        <v>409</v>
      </c>
      <c r="C93" s="122">
        <v>30</v>
      </c>
      <c r="D93" s="5" t="s">
        <v>345</v>
      </c>
      <c r="E93" s="397">
        <v>689</v>
      </c>
      <c r="F93" s="398"/>
      <c r="G93" s="399">
        <f t="shared" ref="G93:G96" si="139">C93*E93</f>
        <v>20670</v>
      </c>
      <c r="H93" s="400"/>
      <c r="I93" s="401">
        <v>2026</v>
      </c>
      <c r="J93" s="398"/>
      <c r="K93" s="401">
        <v>2028</v>
      </c>
      <c r="L93" s="397"/>
      <c r="M93" s="5">
        <v>50</v>
      </c>
      <c r="N93" s="5" t="s">
        <v>1028</v>
      </c>
      <c r="O93" s="522" t="s">
        <v>1059</v>
      </c>
      <c r="P93" s="523"/>
      <c r="Q93" s="5"/>
      <c r="R93" s="5"/>
      <c r="S93" s="5"/>
      <c r="T93" s="402" t="s">
        <v>1073</v>
      </c>
      <c r="U93" s="402"/>
      <c r="V93" s="402"/>
      <c r="W93" s="402"/>
      <c r="X93" s="402"/>
      <c r="Y93" s="402"/>
    </row>
    <row r="94" spans="1:25">
      <c r="A94" s="174">
        <f>VLOOKUP(B94,Priskatalog!A:J,10,FALSE)</f>
        <v>31</v>
      </c>
      <c r="B94" s="146" t="s">
        <v>409</v>
      </c>
      <c r="C94" s="122">
        <v>60</v>
      </c>
      <c r="D94" s="5" t="s">
        <v>345</v>
      </c>
      <c r="E94" s="397">
        <v>689</v>
      </c>
      <c r="F94" s="398"/>
      <c r="G94" s="399">
        <f t="shared" si="139"/>
        <v>41340</v>
      </c>
      <c r="H94" s="400"/>
      <c r="I94" s="401">
        <v>2028</v>
      </c>
      <c r="J94" s="398"/>
      <c r="K94" s="401">
        <v>2030</v>
      </c>
      <c r="L94" s="397"/>
      <c r="M94" s="5">
        <v>50</v>
      </c>
      <c r="N94" s="5" t="s">
        <v>1028</v>
      </c>
      <c r="O94" s="522" t="s">
        <v>1059</v>
      </c>
      <c r="P94" s="523"/>
      <c r="Q94" s="5"/>
      <c r="R94" s="5"/>
      <c r="S94" s="5"/>
      <c r="T94" s="402" t="s">
        <v>1073</v>
      </c>
      <c r="U94" s="402"/>
      <c r="V94" s="402"/>
      <c r="W94" s="402"/>
      <c r="X94" s="402"/>
      <c r="Y94" s="402"/>
    </row>
    <row r="95" spans="1:25">
      <c r="A95" s="174">
        <f>VLOOKUP(B95,Priskatalog!A:J,10,FALSE)</f>
        <v>31</v>
      </c>
      <c r="B95" s="146" t="s">
        <v>409</v>
      </c>
      <c r="C95" s="122">
        <v>50</v>
      </c>
      <c r="D95" s="5" t="s">
        <v>345</v>
      </c>
      <c r="E95" s="397">
        <v>689</v>
      </c>
      <c r="F95" s="398"/>
      <c r="G95" s="399">
        <f t="shared" si="139"/>
        <v>34450</v>
      </c>
      <c r="H95" s="400"/>
      <c r="I95" s="401">
        <v>2030</v>
      </c>
      <c r="J95" s="398"/>
      <c r="K95" s="401">
        <v>2032</v>
      </c>
      <c r="L95" s="397"/>
      <c r="M95" s="5">
        <v>50</v>
      </c>
      <c r="N95" s="5" t="s">
        <v>1028</v>
      </c>
      <c r="O95" s="522" t="s">
        <v>1059</v>
      </c>
      <c r="P95" s="523"/>
      <c r="Q95" s="5"/>
      <c r="R95" s="5"/>
      <c r="S95" s="5"/>
      <c r="T95" s="402" t="s">
        <v>1073</v>
      </c>
      <c r="U95" s="402"/>
      <c r="V95" s="402"/>
      <c r="W95" s="402"/>
      <c r="X95" s="402"/>
      <c r="Y95" s="402"/>
    </row>
    <row r="96" spans="1:25">
      <c r="A96" s="174">
        <f>VLOOKUP(B96,Priskatalog!A:J,10,FALSE)</f>
        <v>31</v>
      </c>
      <c r="B96" s="146" t="s">
        <v>409</v>
      </c>
      <c r="C96" s="122">
        <v>60</v>
      </c>
      <c r="D96" s="5" t="s">
        <v>345</v>
      </c>
      <c r="E96" s="397">
        <v>689</v>
      </c>
      <c r="F96" s="398"/>
      <c r="G96" s="399">
        <f t="shared" si="139"/>
        <v>41340</v>
      </c>
      <c r="H96" s="400"/>
      <c r="I96" s="401">
        <v>2031</v>
      </c>
      <c r="J96" s="398"/>
      <c r="K96" s="401">
        <v>2033</v>
      </c>
      <c r="L96" s="397"/>
      <c r="M96" s="5">
        <v>50</v>
      </c>
      <c r="N96" s="5" t="s">
        <v>1028</v>
      </c>
      <c r="O96" s="522" t="s">
        <v>1059</v>
      </c>
      <c r="P96" s="523"/>
      <c r="Q96" s="5"/>
      <c r="R96" s="5"/>
      <c r="S96" s="5"/>
      <c r="T96" s="402" t="s">
        <v>1073</v>
      </c>
      <c r="U96" s="402"/>
      <c r="V96" s="402"/>
      <c r="W96" s="402"/>
      <c r="X96" s="402"/>
      <c r="Y96" s="402"/>
    </row>
    <row r="97" spans="1:50">
      <c r="A97" s="174">
        <f>VLOOKUP(B97,Priskatalog!A:J,10,FALSE)</f>
        <v>31</v>
      </c>
      <c r="B97" s="146" t="s">
        <v>378</v>
      </c>
      <c r="C97" s="121">
        <v>5</v>
      </c>
      <c r="D97" s="5" t="s">
        <v>349</v>
      </c>
      <c r="E97" s="387">
        <v>7870</v>
      </c>
      <c r="F97" s="388"/>
      <c r="G97" s="389">
        <f t="shared" si="137"/>
        <v>39350</v>
      </c>
      <c r="H97" s="390"/>
      <c r="I97" s="401">
        <v>2030</v>
      </c>
      <c r="J97" s="398"/>
      <c r="K97" s="391">
        <v>2032</v>
      </c>
      <c r="L97" s="387"/>
      <c r="M97" s="5">
        <v>30</v>
      </c>
      <c r="N97" s="5" t="s">
        <v>1028</v>
      </c>
      <c r="O97" s="522" t="s">
        <v>1059</v>
      </c>
      <c r="P97" s="523"/>
      <c r="Q97" s="5"/>
      <c r="R97" s="5"/>
      <c r="S97" s="5"/>
      <c r="T97" s="402"/>
      <c r="U97" s="402"/>
      <c r="V97" s="402"/>
      <c r="W97" s="402"/>
      <c r="X97" s="402"/>
      <c r="Y97" s="402"/>
    </row>
    <row r="98" spans="1:50">
      <c r="A98" s="174">
        <f>VLOOKUP(B98,Priskatalog!A:J,10,FALSE)</f>
        <v>31</v>
      </c>
      <c r="B98" s="146" t="s">
        <v>378</v>
      </c>
      <c r="C98" s="121">
        <v>5</v>
      </c>
      <c r="D98" s="5" t="s">
        <v>349</v>
      </c>
      <c r="E98" s="387">
        <v>7870</v>
      </c>
      <c r="F98" s="388"/>
      <c r="G98" s="389">
        <f t="shared" si="137"/>
        <v>39350</v>
      </c>
      <c r="H98" s="390"/>
      <c r="I98" s="391">
        <v>2028</v>
      </c>
      <c r="J98" s="388"/>
      <c r="K98" s="391">
        <v>2030</v>
      </c>
      <c r="L98" s="387"/>
      <c r="M98" s="5">
        <v>30</v>
      </c>
      <c r="N98" s="5" t="s">
        <v>1028</v>
      </c>
      <c r="O98" s="522" t="s">
        <v>1059</v>
      </c>
      <c r="P98" s="523"/>
      <c r="Q98" s="5"/>
      <c r="R98" s="5"/>
      <c r="S98" s="5"/>
      <c r="T98" s="392"/>
      <c r="U98" s="392"/>
      <c r="V98" s="392"/>
      <c r="W98" s="392"/>
      <c r="X98" s="392"/>
      <c r="Y98" s="392"/>
    </row>
    <row r="99" spans="1:50">
      <c r="A99" s="174">
        <f>VLOOKUP(B99,Priskatalog!A:J,10,FALSE)</f>
        <v>31</v>
      </c>
      <c r="B99" s="146" t="s">
        <v>378</v>
      </c>
      <c r="C99" s="121">
        <v>4</v>
      </c>
      <c r="D99" s="5" t="s">
        <v>349</v>
      </c>
      <c r="E99" s="387">
        <v>7870</v>
      </c>
      <c r="F99" s="388"/>
      <c r="G99" s="389">
        <f t="shared" ref="G99" si="140">C99*E99</f>
        <v>31480</v>
      </c>
      <c r="H99" s="390"/>
      <c r="I99" s="391">
        <v>2025</v>
      </c>
      <c r="J99" s="388"/>
      <c r="K99" s="391">
        <v>2027</v>
      </c>
      <c r="L99" s="387"/>
      <c r="M99" s="5">
        <v>30</v>
      </c>
      <c r="N99" s="5" t="s">
        <v>1028</v>
      </c>
      <c r="O99" s="522" t="s">
        <v>1059</v>
      </c>
      <c r="P99" s="523"/>
      <c r="Q99" s="5"/>
      <c r="R99" s="5"/>
      <c r="S99" s="5"/>
      <c r="T99" s="392"/>
      <c r="U99" s="392"/>
      <c r="V99" s="392"/>
      <c r="W99" s="392"/>
      <c r="X99" s="392"/>
      <c r="Y99" s="392"/>
    </row>
    <row r="100" spans="1:50">
      <c r="A100" s="174">
        <f>VLOOKUP(B100,Priskatalog!A:J,10,FALSE)</f>
        <v>41</v>
      </c>
      <c r="B100" s="146" t="s">
        <v>350</v>
      </c>
      <c r="C100" s="121">
        <v>50</v>
      </c>
      <c r="D100" s="5" t="s">
        <v>785</v>
      </c>
      <c r="E100" s="419">
        <v>105</v>
      </c>
      <c r="F100" s="388"/>
      <c r="G100" s="389">
        <f t="shared" ref="G100:G103" si="141">C100*E100</f>
        <v>5250</v>
      </c>
      <c r="H100" s="390"/>
      <c r="I100" s="391">
        <v>2024</v>
      </c>
      <c r="J100" s="388"/>
      <c r="K100" s="391">
        <v>2045</v>
      </c>
      <c r="L100" s="420"/>
      <c r="M100" s="5">
        <v>1</v>
      </c>
      <c r="N100" s="5" t="s">
        <v>1028</v>
      </c>
      <c r="O100" s="522" t="s">
        <v>1059</v>
      </c>
      <c r="P100" s="523"/>
      <c r="Q100" s="5"/>
      <c r="R100" s="5"/>
      <c r="S100" s="5"/>
      <c r="T100" s="393" t="s">
        <v>1074</v>
      </c>
      <c r="U100" s="394"/>
      <c r="V100" s="394"/>
      <c r="W100" s="394"/>
      <c r="X100" s="394"/>
      <c r="Y100" s="395"/>
    </row>
    <row r="101" spans="1:50">
      <c r="A101" s="174">
        <f>VLOOKUP(B101,Priskatalog!A:J,10,FALSE)</f>
        <v>41</v>
      </c>
      <c r="B101" s="146" t="s">
        <v>363</v>
      </c>
      <c r="C101" s="121">
        <v>20</v>
      </c>
      <c r="D101" s="5" t="s">
        <v>785</v>
      </c>
      <c r="E101" s="419">
        <v>621</v>
      </c>
      <c r="F101" s="388"/>
      <c r="G101" s="389">
        <f t="shared" si="141"/>
        <v>12420</v>
      </c>
      <c r="H101" s="390"/>
      <c r="I101" s="391">
        <v>2024</v>
      </c>
      <c r="J101" s="388"/>
      <c r="K101" s="391">
        <v>2026</v>
      </c>
      <c r="L101" s="420"/>
      <c r="M101" s="5">
        <v>25</v>
      </c>
      <c r="N101" s="5" t="s">
        <v>1028</v>
      </c>
      <c r="O101" s="518" t="s">
        <v>1059</v>
      </c>
      <c r="P101" s="519"/>
      <c r="Q101" s="5"/>
      <c r="R101" s="5"/>
      <c r="S101" s="5"/>
      <c r="T101" s="393" t="s">
        <v>1075</v>
      </c>
      <c r="U101" s="394"/>
      <c r="V101" s="394"/>
      <c r="W101" s="394"/>
      <c r="X101" s="394"/>
      <c r="Y101" s="395"/>
    </row>
    <row r="102" spans="1:50">
      <c r="A102" s="174">
        <f>VLOOKUP(B102,Priskatalog!A:J,10,FALSE)</f>
        <v>47</v>
      </c>
      <c r="B102" s="146" t="s">
        <v>485</v>
      </c>
      <c r="C102" s="121">
        <v>200</v>
      </c>
      <c r="D102" s="5" t="s">
        <v>785</v>
      </c>
      <c r="E102" s="419">
        <v>1200</v>
      </c>
      <c r="F102" s="388"/>
      <c r="G102" s="389">
        <f t="shared" si="141"/>
        <v>240000</v>
      </c>
      <c r="H102" s="390"/>
      <c r="I102" s="391">
        <v>2026</v>
      </c>
      <c r="J102" s="388"/>
      <c r="K102" s="391">
        <v>2028</v>
      </c>
      <c r="L102" s="420"/>
      <c r="M102" s="5">
        <v>20</v>
      </c>
      <c r="N102" s="5" t="s">
        <v>1028</v>
      </c>
      <c r="O102" s="518" t="s">
        <v>1059</v>
      </c>
      <c r="P102" s="519"/>
      <c r="Q102" s="5"/>
      <c r="R102" s="5"/>
      <c r="S102" s="5"/>
      <c r="T102" s="393" t="s">
        <v>1076</v>
      </c>
      <c r="U102" s="394"/>
      <c r="V102" s="394"/>
      <c r="W102" s="394"/>
      <c r="X102" s="394"/>
      <c r="Y102" s="395"/>
    </row>
    <row r="103" spans="1:50">
      <c r="A103" s="174">
        <f>VLOOKUP(B103,Priskatalog!A:J,10,FALSE)</f>
        <v>37</v>
      </c>
      <c r="B103" s="146" t="s">
        <v>459</v>
      </c>
      <c r="C103" s="121">
        <v>50</v>
      </c>
      <c r="D103" s="5" t="s">
        <v>785</v>
      </c>
      <c r="E103" s="419">
        <v>875</v>
      </c>
      <c r="F103" s="388"/>
      <c r="G103" s="389">
        <f t="shared" si="141"/>
        <v>43750</v>
      </c>
      <c r="H103" s="390"/>
      <c r="I103" s="391">
        <v>2026</v>
      </c>
      <c r="J103" s="388"/>
      <c r="K103" s="391">
        <v>2028</v>
      </c>
      <c r="L103" s="420"/>
      <c r="M103" s="5">
        <v>20</v>
      </c>
      <c r="N103" s="5" t="s">
        <v>1028</v>
      </c>
      <c r="O103" s="518" t="s">
        <v>1059</v>
      </c>
      <c r="P103" s="519"/>
      <c r="Q103" s="5"/>
      <c r="R103" s="5"/>
      <c r="S103" s="5"/>
      <c r="T103" s="393" t="s">
        <v>1076</v>
      </c>
      <c r="U103" s="394"/>
      <c r="V103" s="394"/>
      <c r="W103" s="394"/>
      <c r="X103" s="394"/>
      <c r="Y103" s="395"/>
    </row>
    <row r="104" spans="1:50">
      <c r="A104" s="175"/>
      <c r="B104" s="124" t="s">
        <v>1067</v>
      </c>
      <c r="C104" s="145"/>
      <c r="D104" s="24"/>
      <c r="E104" s="396"/>
      <c r="F104" s="378"/>
      <c r="G104" s="379"/>
      <c r="H104" s="380"/>
      <c r="I104" s="377"/>
      <c r="J104" s="378"/>
      <c r="K104" s="377"/>
      <c r="L104" s="396"/>
      <c r="M104" s="24"/>
      <c r="N104" s="24"/>
      <c r="O104" s="516"/>
      <c r="P104" s="517"/>
      <c r="Q104" s="24"/>
      <c r="R104" s="24"/>
      <c r="S104" s="24"/>
      <c r="T104" s="381"/>
      <c r="U104" s="381"/>
      <c r="V104" s="381"/>
      <c r="W104" s="381"/>
      <c r="X104" s="381"/>
      <c r="Y104" s="381"/>
    </row>
    <row r="105" spans="1:50">
      <c r="A105" s="174" t="e">
        <f>VLOOKUP(B105,Priskatalog!A:J,10,FALSE)</f>
        <v>#N/A</v>
      </c>
      <c r="B105" s="146"/>
      <c r="C105" s="121"/>
      <c r="D105" s="5"/>
      <c r="E105" s="387"/>
      <c r="F105" s="388"/>
      <c r="G105" s="389">
        <f t="shared" si="137"/>
        <v>0</v>
      </c>
      <c r="H105" s="390"/>
      <c r="I105" s="391"/>
      <c r="J105" s="388"/>
      <c r="K105" s="391"/>
      <c r="L105" s="387"/>
      <c r="M105" s="5">
        <v>5</v>
      </c>
      <c r="N105" s="5" t="s">
        <v>1028</v>
      </c>
      <c r="O105" s="518"/>
      <c r="P105" s="519"/>
      <c r="Q105" s="5"/>
      <c r="R105" s="5"/>
      <c r="S105" s="5"/>
      <c r="T105" s="392"/>
      <c r="U105" s="392"/>
      <c r="V105" s="392"/>
      <c r="W105" s="392"/>
      <c r="X105" s="392"/>
      <c r="Y105" s="392"/>
    </row>
    <row r="106" spans="1:50">
      <c r="A106" s="174" t="e">
        <f>VLOOKUP(B106,Priskatalog!A:J,10,FALSE)</f>
        <v>#N/A</v>
      </c>
      <c r="B106" s="146"/>
      <c r="C106" s="121"/>
      <c r="D106" s="5"/>
      <c r="E106" s="387"/>
      <c r="F106" s="388"/>
      <c r="G106" s="389">
        <f t="shared" si="137"/>
        <v>0</v>
      </c>
      <c r="H106" s="390"/>
      <c r="I106" s="391"/>
      <c r="J106" s="388"/>
      <c r="K106" s="391"/>
      <c r="L106" s="387"/>
      <c r="M106" s="5"/>
      <c r="N106" s="5" t="s">
        <v>1028</v>
      </c>
      <c r="O106" s="518"/>
      <c r="P106" s="519"/>
      <c r="Q106" s="5"/>
      <c r="R106" s="5"/>
      <c r="S106" s="5"/>
      <c r="T106" s="392"/>
      <c r="U106" s="392"/>
      <c r="V106" s="392"/>
      <c r="W106" s="392"/>
      <c r="X106" s="392"/>
      <c r="Y106" s="392"/>
    </row>
    <row r="107" spans="1:50">
      <c r="A107" s="174" t="e">
        <f>VLOOKUP(B107,Priskatalog!A:J,10,FALSE)</f>
        <v>#N/A</v>
      </c>
      <c r="B107" s="146"/>
      <c r="C107" s="95"/>
      <c r="D107" s="5"/>
      <c r="E107" s="387"/>
      <c r="F107" s="388"/>
      <c r="G107" s="389">
        <f t="shared" si="137"/>
        <v>0</v>
      </c>
      <c r="H107" s="390"/>
      <c r="I107" s="391"/>
      <c r="J107" s="388"/>
      <c r="K107" s="391"/>
      <c r="L107" s="387"/>
      <c r="M107" s="5"/>
      <c r="N107" s="5" t="s">
        <v>1028</v>
      </c>
      <c r="O107" s="518"/>
      <c r="P107" s="519"/>
      <c r="Q107" s="5"/>
      <c r="R107" s="5"/>
      <c r="S107" s="5"/>
      <c r="T107" s="392"/>
      <c r="U107" s="392"/>
      <c r="V107" s="392"/>
      <c r="W107" s="392"/>
      <c r="X107" s="392"/>
      <c r="Y107" s="392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09"/>
      <c r="AP107" s="209"/>
      <c r="AQ107" s="209"/>
      <c r="AR107" s="209"/>
      <c r="AS107" s="209"/>
      <c r="AT107" s="209"/>
      <c r="AU107" s="209"/>
      <c r="AV107" s="209"/>
      <c r="AW107" s="209"/>
      <c r="AX107" s="209"/>
    </row>
    <row r="108" spans="1:50">
      <c r="A108" s="215"/>
      <c r="B108" s="220" t="s">
        <v>1077</v>
      </c>
      <c r="C108" s="217"/>
      <c r="D108" s="218"/>
      <c r="E108" s="403"/>
      <c r="F108" s="404"/>
      <c r="G108" s="405"/>
      <c r="H108" s="406"/>
      <c r="I108" s="407"/>
      <c r="J108" s="404"/>
      <c r="K108" s="407"/>
      <c r="L108" s="403"/>
      <c r="M108" s="218"/>
      <c r="N108" s="218"/>
      <c r="O108" s="520"/>
      <c r="P108" s="521"/>
      <c r="Q108" s="218"/>
      <c r="R108" s="218"/>
      <c r="S108" s="218"/>
      <c r="T108" s="408"/>
      <c r="U108" s="408"/>
      <c r="V108" s="408"/>
      <c r="W108" s="408"/>
      <c r="X108" s="408"/>
      <c r="Y108" s="408"/>
    </row>
    <row r="109" spans="1:50">
      <c r="A109" s="174">
        <f>VLOOKUP(B109,Priskatalog!A:J,10,FALSE)</f>
        <v>47</v>
      </c>
      <c r="B109" s="146" t="s">
        <v>473</v>
      </c>
      <c r="C109" s="121">
        <v>590</v>
      </c>
      <c r="D109" s="5" t="s">
        <v>785</v>
      </c>
      <c r="E109" s="397">
        <v>2000</v>
      </c>
      <c r="F109" s="398"/>
      <c r="G109" s="399">
        <f>C109*E109</f>
        <v>1180000</v>
      </c>
      <c r="H109" s="400"/>
      <c r="I109" s="401">
        <v>2033</v>
      </c>
      <c r="J109" s="398"/>
      <c r="K109" s="401">
        <v>2035</v>
      </c>
      <c r="L109" s="397"/>
      <c r="M109" s="5">
        <v>40</v>
      </c>
      <c r="N109" s="5" t="s">
        <v>1028</v>
      </c>
      <c r="O109" s="522" t="s">
        <v>1068</v>
      </c>
      <c r="P109" s="523"/>
      <c r="Q109" s="5"/>
      <c r="R109" s="5"/>
      <c r="S109" s="5"/>
      <c r="T109" s="402"/>
      <c r="U109" s="402"/>
      <c r="V109" s="402"/>
      <c r="W109" s="402"/>
      <c r="X109" s="402"/>
      <c r="Y109" s="402"/>
    </row>
    <row r="110" spans="1:50">
      <c r="A110" s="174">
        <f>VLOOKUP(B110,Priskatalog!A:J,10,FALSE)</f>
        <v>37</v>
      </c>
      <c r="B110" s="146" t="s">
        <v>449</v>
      </c>
      <c r="C110" s="121">
        <v>22</v>
      </c>
      <c r="D110" s="5" t="s">
        <v>345</v>
      </c>
      <c r="E110" s="397">
        <v>390</v>
      </c>
      <c r="F110" s="398"/>
      <c r="G110" s="399">
        <f>C110*E110</f>
        <v>8580</v>
      </c>
      <c r="H110" s="400"/>
      <c r="I110" s="401">
        <v>2033</v>
      </c>
      <c r="J110" s="398"/>
      <c r="K110" s="401">
        <v>2035</v>
      </c>
      <c r="L110" s="397"/>
      <c r="M110" s="5">
        <v>40</v>
      </c>
      <c r="N110" s="5" t="s">
        <v>1028</v>
      </c>
      <c r="O110" s="522" t="s">
        <v>1059</v>
      </c>
      <c r="P110" s="523"/>
      <c r="Q110" s="5"/>
      <c r="R110" s="5"/>
      <c r="S110" s="5"/>
      <c r="T110" s="402"/>
      <c r="U110" s="402"/>
      <c r="V110" s="402"/>
      <c r="W110" s="402"/>
      <c r="X110" s="402"/>
      <c r="Y110" s="402"/>
    </row>
    <row r="111" spans="1:50">
      <c r="A111" s="174">
        <f>VLOOKUP(B111,Priskatalog!A:J,10,FALSE)</f>
        <v>37</v>
      </c>
      <c r="B111" s="146" t="s">
        <v>453</v>
      </c>
      <c r="C111" s="121">
        <v>60</v>
      </c>
      <c r="D111" s="5" t="s">
        <v>345</v>
      </c>
      <c r="E111" s="397">
        <v>590</v>
      </c>
      <c r="F111" s="398"/>
      <c r="G111" s="399">
        <f>C111*E111</f>
        <v>35400</v>
      </c>
      <c r="H111" s="400"/>
      <c r="I111" s="401">
        <v>2033</v>
      </c>
      <c r="J111" s="398"/>
      <c r="K111" s="401">
        <v>2035</v>
      </c>
      <c r="L111" s="397"/>
      <c r="M111" s="5">
        <v>40</v>
      </c>
      <c r="N111" s="5" t="s">
        <v>1028</v>
      </c>
      <c r="O111" s="522" t="s">
        <v>1059</v>
      </c>
      <c r="P111" s="523"/>
      <c r="Q111" s="5"/>
      <c r="R111" s="5"/>
      <c r="S111" s="5"/>
      <c r="T111" s="402"/>
      <c r="U111" s="402"/>
      <c r="V111" s="402"/>
      <c r="W111" s="402"/>
      <c r="X111" s="402"/>
      <c r="Y111" s="402"/>
    </row>
    <row r="112" spans="1:50">
      <c r="A112" s="174">
        <f>VLOOKUP(B112,Priskatalog!A:J,10,FALSE)</f>
        <v>21</v>
      </c>
      <c r="B112" s="146" t="s">
        <v>340</v>
      </c>
      <c r="C112" s="121">
        <v>10</v>
      </c>
      <c r="D112" s="5" t="s">
        <v>785</v>
      </c>
      <c r="E112" s="397">
        <v>1400</v>
      </c>
      <c r="F112" s="398"/>
      <c r="G112" s="399">
        <f>C112*E112</f>
        <v>14000</v>
      </c>
      <c r="H112" s="400"/>
      <c r="I112" s="401">
        <v>2024</v>
      </c>
      <c r="J112" s="398"/>
      <c r="K112" s="401">
        <v>2045</v>
      </c>
      <c r="L112" s="397"/>
      <c r="M112" s="5">
        <v>1</v>
      </c>
      <c r="N112" s="5" t="s">
        <v>1028</v>
      </c>
      <c r="O112" s="522" t="s">
        <v>1059</v>
      </c>
      <c r="P112" s="523"/>
      <c r="Q112" s="5"/>
      <c r="R112" s="5"/>
      <c r="S112" s="5"/>
      <c r="T112" s="402"/>
      <c r="U112" s="402"/>
      <c r="V112" s="402"/>
      <c r="W112" s="402"/>
      <c r="X112" s="402"/>
      <c r="Y112" s="402"/>
    </row>
    <row r="113" spans="1:50">
      <c r="A113" s="174">
        <f>VLOOKUP(B113,Priskatalog!A:J,10,FALSE)</f>
        <v>41</v>
      </c>
      <c r="B113" s="146" t="s">
        <v>461</v>
      </c>
      <c r="C113" s="121">
        <v>30</v>
      </c>
      <c r="D113" s="5" t="s">
        <v>785</v>
      </c>
      <c r="E113" s="397">
        <v>250</v>
      </c>
      <c r="F113" s="398"/>
      <c r="G113" s="399">
        <f>C113*E113</f>
        <v>7500</v>
      </c>
      <c r="H113" s="400"/>
      <c r="I113" s="401">
        <v>2027</v>
      </c>
      <c r="J113" s="398"/>
      <c r="K113" s="401">
        <v>2029</v>
      </c>
      <c r="L113" s="397"/>
      <c r="M113" s="5">
        <v>5</v>
      </c>
      <c r="N113" s="5" t="s">
        <v>1028</v>
      </c>
      <c r="O113" s="522" t="s">
        <v>1068</v>
      </c>
      <c r="P113" s="523"/>
      <c r="Q113" s="5"/>
      <c r="R113" s="5"/>
      <c r="S113" s="5"/>
      <c r="T113" s="402"/>
      <c r="U113" s="402"/>
      <c r="V113" s="402"/>
      <c r="W113" s="402"/>
      <c r="X113" s="402"/>
      <c r="Y113" s="402"/>
    </row>
    <row r="114" spans="1:50">
      <c r="A114" s="174">
        <f>VLOOKUP(B114,Priskatalog!A:J,10,FALSE)</f>
        <v>41</v>
      </c>
      <c r="B114" s="146" t="s">
        <v>469</v>
      </c>
      <c r="C114" s="121">
        <v>45</v>
      </c>
      <c r="D114" s="5" t="s">
        <v>785</v>
      </c>
      <c r="E114" s="397">
        <v>250</v>
      </c>
      <c r="F114" s="398"/>
      <c r="G114" s="399">
        <f>C114*E114</f>
        <v>11250</v>
      </c>
      <c r="H114" s="400"/>
      <c r="I114" s="401">
        <v>2027</v>
      </c>
      <c r="J114" s="398"/>
      <c r="K114" s="401">
        <v>2029</v>
      </c>
      <c r="L114" s="397"/>
      <c r="M114" s="5">
        <v>5</v>
      </c>
      <c r="N114" s="5" t="s">
        <v>1028</v>
      </c>
      <c r="O114" s="522" t="s">
        <v>1068</v>
      </c>
      <c r="P114" s="523"/>
      <c r="Q114" s="5"/>
      <c r="R114" s="5"/>
      <c r="S114" s="5"/>
      <c r="T114" s="402"/>
      <c r="U114" s="402"/>
      <c r="V114" s="402"/>
      <c r="W114" s="402"/>
      <c r="X114" s="402"/>
      <c r="Y114" s="402"/>
    </row>
    <row r="115" spans="1:50">
      <c r="A115" s="174">
        <f>VLOOKUP(B115,Priskatalog!A:J,10,FALSE)</f>
        <v>31</v>
      </c>
      <c r="B115" s="146" t="s">
        <v>399</v>
      </c>
      <c r="C115" s="121">
        <v>22</v>
      </c>
      <c r="D115" s="5" t="s">
        <v>785</v>
      </c>
      <c r="E115" s="397">
        <v>3148</v>
      </c>
      <c r="F115" s="398"/>
      <c r="G115" s="399">
        <f>C115*E115</f>
        <v>69256</v>
      </c>
      <c r="H115" s="400"/>
      <c r="I115" s="401">
        <v>2026</v>
      </c>
      <c r="J115" s="398"/>
      <c r="K115" s="401">
        <v>2029</v>
      </c>
      <c r="L115" s="397"/>
      <c r="M115" s="5">
        <v>30</v>
      </c>
      <c r="N115" s="5" t="s">
        <v>1028</v>
      </c>
      <c r="O115" s="522" t="s">
        <v>1059</v>
      </c>
      <c r="P115" s="523"/>
      <c r="Q115" s="5"/>
      <c r="R115" s="5"/>
      <c r="S115" s="5"/>
      <c r="T115" s="402"/>
      <c r="U115" s="402"/>
      <c r="V115" s="402"/>
      <c r="W115" s="402"/>
      <c r="X115" s="402"/>
      <c r="Y115" s="402"/>
    </row>
    <row r="116" spans="1:50">
      <c r="A116" s="174">
        <f>VLOOKUP(B116,Priskatalog!A:J,10,FALSE)</f>
        <v>31</v>
      </c>
      <c r="B116" s="146" t="s">
        <v>399</v>
      </c>
      <c r="C116" s="121">
        <v>7</v>
      </c>
      <c r="D116" s="5" t="s">
        <v>785</v>
      </c>
      <c r="E116" s="387">
        <v>3148</v>
      </c>
      <c r="F116" s="388"/>
      <c r="G116" s="389">
        <f t="shared" si="137"/>
        <v>22036</v>
      </c>
      <c r="H116" s="390"/>
      <c r="I116" s="391">
        <v>2026</v>
      </c>
      <c r="J116" s="388"/>
      <c r="K116" s="391">
        <v>2029</v>
      </c>
      <c r="L116" s="387"/>
      <c r="M116" s="5">
        <v>30</v>
      </c>
      <c r="N116" s="5" t="s">
        <v>1028</v>
      </c>
      <c r="O116" s="518" t="s">
        <v>1059</v>
      </c>
      <c r="P116" s="519"/>
      <c r="Q116" s="5"/>
      <c r="R116" s="5"/>
      <c r="S116" s="5"/>
      <c r="T116" s="392"/>
      <c r="U116" s="392"/>
      <c r="V116" s="392"/>
      <c r="W116" s="392"/>
      <c r="X116" s="392"/>
      <c r="Y116" s="392"/>
    </row>
    <row r="117" spans="1:50">
      <c r="A117" s="174">
        <f>VLOOKUP(B117,Priskatalog!A:J,10,FALSE)</f>
        <v>47</v>
      </c>
      <c r="B117" s="146" t="s">
        <v>485</v>
      </c>
      <c r="C117" s="121">
        <v>137</v>
      </c>
      <c r="D117" s="5" t="s">
        <v>785</v>
      </c>
      <c r="E117" s="387">
        <v>330</v>
      </c>
      <c r="F117" s="388"/>
      <c r="G117" s="389">
        <f t="shared" si="137"/>
        <v>45210</v>
      </c>
      <c r="H117" s="390"/>
      <c r="I117" s="391">
        <v>2028</v>
      </c>
      <c r="J117" s="388"/>
      <c r="K117" s="391">
        <v>2030</v>
      </c>
      <c r="L117" s="387"/>
      <c r="M117" s="5">
        <v>20</v>
      </c>
      <c r="N117" s="5" t="s">
        <v>1028</v>
      </c>
      <c r="O117" s="518" t="s">
        <v>1059</v>
      </c>
      <c r="P117" s="519"/>
      <c r="Q117" s="5"/>
      <c r="R117" s="5"/>
      <c r="S117" s="5"/>
      <c r="T117" s="392" t="s">
        <v>1078</v>
      </c>
      <c r="U117" s="392"/>
      <c r="V117" s="392"/>
      <c r="W117" s="392"/>
      <c r="X117" s="392"/>
      <c r="Y117" s="392"/>
    </row>
    <row r="118" spans="1:50">
      <c r="A118" s="174">
        <f>VLOOKUP(B118,Priskatalog!A:J,10,FALSE)</f>
        <v>31</v>
      </c>
      <c r="B118" s="146" t="s">
        <v>399</v>
      </c>
      <c r="C118" s="121">
        <v>50</v>
      </c>
      <c r="D118" s="5" t="s">
        <v>785</v>
      </c>
      <c r="E118" s="387">
        <v>3148</v>
      </c>
      <c r="F118" s="388"/>
      <c r="G118" s="389">
        <f t="shared" ref="G118:G120" si="142">C118*E118</f>
        <v>157400</v>
      </c>
      <c r="H118" s="390"/>
      <c r="I118" s="391">
        <v>2030</v>
      </c>
      <c r="J118" s="388"/>
      <c r="K118" s="391">
        <v>2030</v>
      </c>
      <c r="L118" s="387"/>
      <c r="M118" s="5">
        <v>30</v>
      </c>
      <c r="N118" s="5" t="s">
        <v>1028</v>
      </c>
      <c r="O118" s="518" t="s">
        <v>1059</v>
      </c>
      <c r="P118" s="519"/>
      <c r="Q118" s="5"/>
      <c r="R118" s="5"/>
      <c r="S118" s="5"/>
      <c r="T118" s="392" t="s">
        <v>1078</v>
      </c>
      <c r="U118" s="392"/>
      <c r="V118" s="392"/>
      <c r="W118" s="392"/>
      <c r="X118" s="392"/>
      <c r="Y118" s="392"/>
    </row>
    <row r="119" spans="1:50">
      <c r="A119" s="174">
        <f>VLOOKUP(B119,Priskatalog!A:J,10,FALSE)</f>
        <v>41</v>
      </c>
      <c r="B119" s="146" t="s">
        <v>461</v>
      </c>
      <c r="C119" s="121">
        <v>25</v>
      </c>
      <c r="D119" s="5" t="s">
        <v>785</v>
      </c>
      <c r="E119" s="387">
        <v>250</v>
      </c>
      <c r="F119" s="388"/>
      <c r="G119" s="389">
        <f t="shared" si="142"/>
        <v>6250</v>
      </c>
      <c r="H119" s="390"/>
      <c r="I119" s="391">
        <v>2025</v>
      </c>
      <c r="J119" s="388"/>
      <c r="K119" s="391">
        <v>2027</v>
      </c>
      <c r="L119" s="387"/>
      <c r="M119" s="5">
        <v>5</v>
      </c>
      <c r="N119" s="5" t="s">
        <v>1028</v>
      </c>
      <c r="O119" s="518" t="s">
        <v>1059</v>
      </c>
      <c r="P119" s="519"/>
      <c r="Q119" s="5"/>
      <c r="R119" s="5"/>
      <c r="S119" s="5"/>
      <c r="T119" s="392" t="s">
        <v>1078</v>
      </c>
      <c r="U119" s="392"/>
      <c r="V119" s="392"/>
      <c r="W119" s="392"/>
      <c r="X119" s="392"/>
      <c r="Y119" s="392"/>
    </row>
    <row r="120" spans="1:50">
      <c r="A120" s="174" t="e">
        <f>VLOOKUP(B120,Priskatalog!A:J,10,FALSE)</f>
        <v>#N/A</v>
      </c>
      <c r="B120" s="146"/>
      <c r="C120" s="121"/>
      <c r="D120" s="5"/>
      <c r="E120" s="419"/>
      <c r="F120" s="388"/>
      <c r="G120" s="389">
        <f t="shared" si="142"/>
        <v>0</v>
      </c>
      <c r="H120" s="390"/>
      <c r="I120" s="391"/>
      <c r="J120" s="388"/>
      <c r="K120" s="391"/>
      <c r="L120" s="420"/>
      <c r="M120" s="5"/>
      <c r="N120" s="5" t="s">
        <v>1028</v>
      </c>
      <c r="O120" s="518"/>
      <c r="P120" s="519"/>
      <c r="Q120" s="5"/>
      <c r="R120" s="5"/>
      <c r="S120" s="5"/>
      <c r="T120" s="393"/>
      <c r="U120" s="394"/>
      <c r="V120" s="394"/>
      <c r="W120" s="394"/>
      <c r="X120" s="394"/>
      <c r="Y120" s="395"/>
    </row>
    <row r="121" spans="1:50">
      <c r="A121" s="215"/>
      <c r="B121" s="216" t="s">
        <v>1029</v>
      </c>
      <c r="C121" s="217"/>
      <c r="D121" s="218"/>
      <c r="E121" s="403"/>
      <c r="F121" s="404"/>
      <c r="G121" s="405"/>
      <c r="H121" s="406"/>
      <c r="I121" s="407"/>
      <c r="J121" s="404"/>
      <c r="K121" s="407"/>
      <c r="L121" s="403"/>
      <c r="M121" s="218"/>
      <c r="N121" s="218"/>
      <c r="O121" s="520"/>
      <c r="P121" s="521"/>
      <c r="Q121" s="218"/>
      <c r="R121" s="218"/>
      <c r="S121" s="218"/>
      <c r="T121" s="408"/>
      <c r="U121" s="408"/>
      <c r="V121" s="408"/>
      <c r="W121" s="408"/>
      <c r="X121" s="408"/>
      <c r="Y121" s="408"/>
    </row>
    <row r="122" spans="1:50">
      <c r="A122" s="215"/>
      <c r="B122" s="216" t="s">
        <v>1077</v>
      </c>
      <c r="C122" s="217"/>
      <c r="D122" s="218"/>
      <c r="E122" s="403"/>
      <c r="F122" s="404"/>
      <c r="G122" s="405"/>
      <c r="H122" s="406"/>
      <c r="I122" s="407"/>
      <c r="J122" s="404"/>
      <c r="K122" s="407"/>
      <c r="L122" s="403"/>
      <c r="M122" s="218"/>
      <c r="N122" s="218"/>
      <c r="O122" s="520"/>
      <c r="P122" s="521"/>
      <c r="Q122" s="218"/>
      <c r="R122" s="218"/>
      <c r="S122" s="218"/>
      <c r="T122" s="408"/>
      <c r="U122" s="408"/>
      <c r="V122" s="408"/>
      <c r="W122" s="408"/>
      <c r="X122" s="408"/>
      <c r="Y122" s="408"/>
    </row>
    <row r="123" spans="1:50">
      <c r="A123" s="210">
        <f>VLOOKUP(B123,Priskatalog!A:J,10,FALSE)</f>
        <v>31</v>
      </c>
      <c r="B123" s="211" t="s">
        <v>378</v>
      </c>
      <c r="C123" s="212">
        <v>6</v>
      </c>
      <c r="D123" s="213" t="s">
        <v>349</v>
      </c>
      <c r="E123" s="397">
        <v>8800</v>
      </c>
      <c r="F123" s="398"/>
      <c r="G123" s="399">
        <f t="shared" ref="G123:G133" si="143">C123*E123</f>
        <v>52800</v>
      </c>
      <c r="H123" s="400"/>
      <c r="I123" s="401">
        <v>2030</v>
      </c>
      <c r="J123" s="398"/>
      <c r="K123" s="401">
        <v>2032</v>
      </c>
      <c r="L123" s="397"/>
      <c r="M123" s="213">
        <v>30</v>
      </c>
      <c r="N123" s="213" t="s">
        <v>1028</v>
      </c>
      <c r="O123" s="522" t="s">
        <v>1059</v>
      </c>
      <c r="P123" s="523"/>
      <c r="Q123" s="213"/>
      <c r="R123" s="213"/>
      <c r="S123" s="213"/>
      <c r="T123" s="402"/>
      <c r="U123" s="402"/>
      <c r="V123" s="402"/>
      <c r="W123" s="402"/>
      <c r="X123" s="402"/>
      <c r="Y123" s="402"/>
    </row>
    <row r="124" spans="1:50">
      <c r="A124" s="210">
        <f>VLOOKUP(B124,Priskatalog!A:J,10,FALSE)</f>
        <v>31</v>
      </c>
      <c r="B124" s="211" t="s">
        <v>378</v>
      </c>
      <c r="C124" s="212">
        <v>5</v>
      </c>
      <c r="D124" s="213" t="s">
        <v>349</v>
      </c>
      <c r="E124" s="397">
        <v>8800</v>
      </c>
      <c r="F124" s="398"/>
      <c r="G124" s="399">
        <f t="shared" ref="G124" si="144">C124*E124</f>
        <v>44000</v>
      </c>
      <c r="H124" s="400"/>
      <c r="I124" s="401">
        <v>2032</v>
      </c>
      <c r="J124" s="398"/>
      <c r="K124" s="401">
        <v>2034</v>
      </c>
      <c r="L124" s="397"/>
      <c r="M124" s="213">
        <v>30</v>
      </c>
      <c r="N124" s="213" t="s">
        <v>1028</v>
      </c>
      <c r="O124" s="522" t="s">
        <v>1059</v>
      </c>
      <c r="P124" s="523"/>
      <c r="Q124" s="213"/>
      <c r="R124" s="213"/>
      <c r="S124" s="213"/>
      <c r="T124" s="402"/>
      <c r="U124" s="402"/>
      <c r="V124" s="402"/>
      <c r="W124" s="402"/>
      <c r="X124" s="402"/>
      <c r="Y124" s="402"/>
    </row>
    <row r="125" spans="1:50">
      <c r="A125" s="210">
        <f>VLOOKUP(B125,Priskatalog!A:J,10,FALSE)</f>
        <v>43</v>
      </c>
      <c r="B125" s="211" t="s">
        <v>425</v>
      </c>
      <c r="C125" s="212">
        <v>290</v>
      </c>
      <c r="D125" s="213" t="s">
        <v>785</v>
      </c>
      <c r="E125" s="418">
        <v>200</v>
      </c>
      <c r="F125" s="398"/>
      <c r="G125" s="399">
        <f t="shared" si="143"/>
        <v>58000</v>
      </c>
      <c r="H125" s="400"/>
      <c r="I125" s="401">
        <v>2026</v>
      </c>
      <c r="J125" s="398"/>
      <c r="K125" s="401">
        <v>2028</v>
      </c>
      <c r="L125" s="417"/>
      <c r="M125" s="213">
        <v>10</v>
      </c>
      <c r="N125" s="213" t="s">
        <v>1028</v>
      </c>
      <c r="O125" s="522" t="s">
        <v>1068</v>
      </c>
      <c r="P125" s="523"/>
      <c r="Q125" s="213"/>
      <c r="R125" s="213"/>
      <c r="S125" s="213"/>
      <c r="T125" s="409" t="s">
        <v>1079</v>
      </c>
      <c r="U125" s="410"/>
      <c r="V125" s="410"/>
      <c r="W125" s="410"/>
      <c r="X125" s="410"/>
      <c r="Y125" s="411"/>
    </row>
    <row r="126" spans="1:50">
      <c r="A126" s="210">
        <f>VLOOKUP(B126,Priskatalog!A:J,10,FALSE)</f>
        <v>42</v>
      </c>
      <c r="B126" s="211" t="s">
        <v>437</v>
      </c>
      <c r="C126" s="212">
        <v>290</v>
      </c>
      <c r="D126" s="213" t="s">
        <v>337</v>
      </c>
      <c r="E126" s="397">
        <v>245</v>
      </c>
      <c r="F126" s="398"/>
      <c r="G126" s="399">
        <f t="shared" si="143"/>
        <v>71050</v>
      </c>
      <c r="H126" s="400"/>
      <c r="I126" s="401">
        <v>2027</v>
      </c>
      <c r="J126" s="398"/>
      <c r="K126" s="401">
        <v>2030</v>
      </c>
      <c r="L126" s="397"/>
      <c r="M126" s="213">
        <v>5</v>
      </c>
      <c r="N126" s="213" t="s">
        <v>1028</v>
      </c>
      <c r="O126" s="522" t="s">
        <v>1059</v>
      </c>
      <c r="P126" s="523"/>
      <c r="Q126" s="213"/>
      <c r="R126" s="213"/>
      <c r="S126" s="213"/>
      <c r="T126" s="402"/>
      <c r="U126" s="402"/>
      <c r="V126" s="402"/>
      <c r="W126" s="402"/>
      <c r="X126" s="402"/>
      <c r="Y126" s="402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  <c r="AK126" s="209"/>
      <c r="AL126" s="209"/>
      <c r="AM126" s="209"/>
      <c r="AN126" s="209"/>
      <c r="AO126" s="209"/>
      <c r="AP126" s="209"/>
      <c r="AQ126" s="209"/>
      <c r="AR126" s="209"/>
      <c r="AS126" s="209"/>
      <c r="AT126" s="209"/>
      <c r="AU126" s="209"/>
      <c r="AV126" s="209"/>
      <c r="AW126" s="209"/>
      <c r="AX126" s="209"/>
    </row>
    <row r="127" spans="1:50">
      <c r="A127" s="210" t="e">
        <f>VLOOKUP(B127,Priskatalog!A:J,10,FALSE)</f>
        <v>#N/A</v>
      </c>
      <c r="B127" s="211" t="s">
        <v>1080</v>
      </c>
      <c r="C127" s="219">
        <v>200</v>
      </c>
      <c r="D127" s="213" t="s">
        <v>337</v>
      </c>
      <c r="E127" s="397">
        <v>300</v>
      </c>
      <c r="F127" s="398"/>
      <c r="G127" s="399">
        <f t="shared" si="143"/>
        <v>60000</v>
      </c>
      <c r="H127" s="400"/>
      <c r="I127" s="401">
        <v>2044</v>
      </c>
      <c r="J127" s="398"/>
      <c r="K127" s="401">
        <v>2046</v>
      </c>
      <c r="L127" s="397"/>
      <c r="M127" s="213">
        <v>40</v>
      </c>
      <c r="N127" s="213" t="s">
        <v>1028</v>
      </c>
      <c r="O127" s="522"/>
      <c r="P127" s="523"/>
      <c r="Q127" s="213"/>
      <c r="R127" s="213"/>
      <c r="S127" s="213"/>
      <c r="T127" s="402"/>
      <c r="U127" s="402"/>
      <c r="V127" s="402"/>
      <c r="W127" s="402"/>
      <c r="X127" s="402"/>
      <c r="Y127" s="402"/>
    </row>
    <row r="128" spans="1:50">
      <c r="A128" s="210" t="e">
        <f>VLOOKUP(B128,Priskatalog!A:J,10,FALSE)</f>
        <v>#N/A</v>
      </c>
      <c r="B128" s="211"/>
      <c r="C128" s="212"/>
      <c r="D128" s="213"/>
      <c r="E128" s="397"/>
      <c r="F128" s="398"/>
      <c r="G128" s="399">
        <f t="shared" ref="G128:G130" si="145">C128*E128</f>
        <v>0</v>
      </c>
      <c r="H128" s="400"/>
      <c r="I128" s="401"/>
      <c r="J128" s="398"/>
      <c r="K128" s="401"/>
      <c r="L128" s="397"/>
      <c r="M128" s="213"/>
      <c r="N128" s="213" t="s">
        <v>1028</v>
      </c>
      <c r="O128" s="522"/>
      <c r="P128" s="523"/>
      <c r="Q128" s="213"/>
      <c r="R128" s="213"/>
      <c r="S128" s="213"/>
      <c r="T128" s="402"/>
      <c r="U128" s="402"/>
      <c r="V128" s="402"/>
      <c r="W128" s="402"/>
      <c r="X128" s="402"/>
      <c r="Y128" s="402"/>
    </row>
    <row r="129" spans="1:25">
      <c r="A129" s="210" t="e">
        <f>VLOOKUP(B129,Priskatalog!A:J,10,FALSE)</f>
        <v>#N/A</v>
      </c>
      <c r="B129" s="211"/>
      <c r="C129" s="212"/>
      <c r="D129" s="213"/>
      <c r="E129" s="397"/>
      <c r="F129" s="398"/>
      <c r="G129" s="399">
        <f t="shared" si="145"/>
        <v>0</v>
      </c>
      <c r="H129" s="400"/>
      <c r="I129" s="401"/>
      <c r="J129" s="398"/>
      <c r="K129" s="401"/>
      <c r="L129" s="397"/>
      <c r="M129" s="213"/>
      <c r="N129" s="213" t="s">
        <v>1028</v>
      </c>
      <c r="O129" s="522"/>
      <c r="P129" s="523"/>
      <c r="Q129" s="213"/>
      <c r="R129" s="213"/>
      <c r="S129" s="213"/>
      <c r="T129" s="402"/>
      <c r="U129" s="402"/>
      <c r="V129" s="402"/>
      <c r="W129" s="402"/>
      <c r="X129" s="402"/>
      <c r="Y129" s="402"/>
    </row>
    <row r="130" spans="1:25">
      <c r="A130" s="210" t="e">
        <f>VLOOKUP(B130,Priskatalog!A:J,10,FALSE)</f>
        <v>#N/A</v>
      </c>
      <c r="B130" s="211"/>
      <c r="C130" s="212"/>
      <c r="D130" s="213"/>
      <c r="E130" s="397"/>
      <c r="F130" s="398"/>
      <c r="G130" s="399">
        <f t="shared" si="145"/>
        <v>0</v>
      </c>
      <c r="H130" s="400"/>
      <c r="I130" s="401"/>
      <c r="J130" s="398"/>
      <c r="K130" s="401"/>
      <c r="L130" s="397"/>
      <c r="M130" s="213"/>
      <c r="N130" s="213" t="s">
        <v>1028</v>
      </c>
      <c r="O130" s="522"/>
      <c r="P130" s="523"/>
      <c r="Q130" s="213"/>
      <c r="R130" s="213"/>
      <c r="S130" s="213"/>
      <c r="T130" s="402"/>
      <c r="U130" s="402"/>
      <c r="V130" s="402"/>
      <c r="W130" s="402"/>
      <c r="X130" s="402"/>
      <c r="Y130" s="402"/>
    </row>
    <row r="131" spans="1:25">
      <c r="A131" s="210" t="e">
        <f>VLOOKUP(B131,Priskatalog!A:J,10,FALSE)</f>
        <v>#N/A</v>
      </c>
      <c r="B131" s="211"/>
      <c r="C131" s="212"/>
      <c r="D131" s="213"/>
      <c r="E131" s="397"/>
      <c r="F131" s="398"/>
      <c r="G131" s="399">
        <f t="shared" si="143"/>
        <v>0</v>
      </c>
      <c r="H131" s="400"/>
      <c r="I131" s="401"/>
      <c r="J131" s="398"/>
      <c r="K131" s="401"/>
      <c r="L131" s="397"/>
      <c r="M131" s="213"/>
      <c r="N131" s="213" t="s">
        <v>1028</v>
      </c>
      <c r="O131" s="522"/>
      <c r="P131" s="523"/>
      <c r="Q131" s="213"/>
      <c r="R131" s="213"/>
      <c r="S131" s="213"/>
      <c r="T131" s="402"/>
      <c r="U131" s="402"/>
      <c r="V131" s="402"/>
      <c r="W131" s="402"/>
      <c r="X131" s="402"/>
      <c r="Y131" s="402"/>
    </row>
    <row r="132" spans="1:25">
      <c r="A132" s="210" t="e">
        <f>VLOOKUP(B132,Priskatalog!A:J,10,FALSE)</f>
        <v>#N/A</v>
      </c>
      <c r="B132" s="211"/>
      <c r="C132" s="212"/>
      <c r="D132" s="213"/>
      <c r="E132" s="397"/>
      <c r="F132" s="398"/>
      <c r="G132" s="399">
        <f t="shared" si="143"/>
        <v>0</v>
      </c>
      <c r="H132" s="400"/>
      <c r="I132" s="401"/>
      <c r="J132" s="398"/>
      <c r="K132" s="401"/>
      <c r="L132" s="397"/>
      <c r="M132" s="213"/>
      <c r="N132" s="213" t="s">
        <v>1028</v>
      </c>
      <c r="O132" s="522"/>
      <c r="P132" s="523"/>
      <c r="Q132" s="213"/>
      <c r="R132" s="213"/>
      <c r="S132" s="213"/>
      <c r="T132" s="402"/>
      <c r="U132" s="402"/>
      <c r="V132" s="402"/>
      <c r="W132" s="402"/>
      <c r="X132" s="402"/>
      <c r="Y132" s="402"/>
    </row>
    <row r="133" spans="1:25">
      <c r="A133" s="210" t="e">
        <f>VLOOKUP(B133,Priskatalog!A:J,10,FALSE)</f>
        <v>#N/A</v>
      </c>
      <c r="B133" s="211"/>
      <c r="C133" s="212"/>
      <c r="D133" s="213"/>
      <c r="E133" s="397"/>
      <c r="F133" s="398"/>
      <c r="G133" s="399">
        <f t="shared" si="143"/>
        <v>0</v>
      </c>
      <c r="H133" s="400"/>
      <c r="I133" s="401"/>
      <c r="J133" s="398"/>
      <c r="K133" s="401"/>
      <c r="L133" s="397"/>
      <c r="M133" s="213"/>
      <c r="N133" s="213" t="s">
        <v>1028</v>
      </c>
      <c r="O133" s="522"/>
      <c r="P133" s="523"/>
      <c r="Q133" s="213"/>
      <c r="R133" s="213"/>
      <c r="S133" s="213"/>
      <c r="T133" s="402"/>
      <c r="U133" s="402"/>
      <c r="V133" s="402"/>
      <c r="W133" s="402"/>
      <c r="X133" s="402"/>
      <c r="Y133" s="402"/>
    </row>
    <row r="134" spans="1:25">
      <c r="A134" s="215"/>
      <c r="B134" s="220" t="s">
        <v>1030</v>
      </c>
      <c r="C134" s="217"/>
      <c r="D134" s="218"/>
      <c r="E134" s="403"/>
      <c r="F134" s="404"/>
      <c r="G134" s="405"/>
      <c r="H134" s="406"/>
      <c r="I134" s="407"/>
      <c r="J134" s="404"/>
      <c r="K134" s="407"/>
      <c r="L134" s="403"/>
      <c r="M134" s="218"/>
      <c r="N134" s="218"/>
      <c r="O134" s="520"/>
      <c r="P134" s="521"/>
      <c r="Q134" s="218"/>
      <c r="R134" s="218"/>
      <c r="S134" s="218"/>
      <c r="T134" s="408"/>
      <c r="U134" s="408"/>
      <c r="V134" s="408"/>
      <c r="W134" s="408"/>
      <c r="X134" s="408"/>
      <c r="Y134" s="408"/>
    </row>
    <row r="135" spans="1:25">
      <c r="A135" s="210">
        <f>VLOOKUP(B135,Priskatalog!A:J,10,FALSE)</f>
        <v>52</v>
      </c>
      <c r="B135" s="211" t="s">
        <v>514</v>
      </c>
      <c r="C135" s="212">
        <v>6</v>
      </c>
      <c r="D135" s="213" t="s">
        <v>349</v>
      </c>
      <c r="E135" s="397">
        <v>5000</v>
      </c>
      <c r="F135" s="398"/>
      <c r="G135" s="399">
        <f t="shared" ref="G135:G140" si="146">C135*E135</f>
        <v>30000</v>
      </c>
      <c r="H135" s="400"/>
      <c r="I135" s="401">
        <v>2036</v>
      </c>
      <c r="J135" s="398"/>
      <c r="K135" s="401">
        <v>2038</v>
      </c>
      <c r="L135" s="397"/>
      <c r="M135" s="213">
        <v>20</v>
      </c>
      <c r="N135" s="213" t="s">
        <v>1028</v>
      </c>
      <c r="O135" s="522"/>
      <c r="P135" s="523"/>
      <c r="Q135" s="213"/>
      <c r="R135" s="213"/>
      <c r="S135" s="213"/>
      <c r="T135" s="402"/>
      <c r="U135" s="402"/>
      <c r="V135" s="402"/>
      <c r="W135" s="402"/>
      <c r="X135" s="402"/>
      <c r="Y135" s="402"/>
    </row>
    <row r="136" spans="1:25">
      <c r="A136" s="210">
        <f>VLOOKUP(B136,Priskatalog!A:J,10,FALSE)</f>
        <v>52</v>
      </c>
      <c r="B136" s="211" t="s">
        <v>511</v>
      </c>
      <c r="C136" s="212">
        <v>8</v>
      </c>
      <c r="D136" s="213" t="s">
        <v>349</v>
      </c>
      <c r="E136" s="397">
        <v>5400</v>
      </c>
      <c r="F136" s="398"/>
      <c r="G136" s="399">
        <f t="shared" si="146"/>
        <v>43200</v>
      </c>
      <c r="H136" s="400"/>
      <c r="I136" s="401">
        <v>2036</v>
      </c>
      <c r="J136" s="398"/>
      <c r="K136" s="401">
        <v>2038</v>
      </c>
      <c r="L136" s="397"/>
      <c r="M136" s="213">
        <v>20</v>
      </c>
      <c r="N136" s="213" t="s">
        <v>1028</v>
      </c>
      <c r="O136" s="522"/>
      <c r="P136" s="523"/>
      <c r="Q136" s="213"/>
      <c r="R136" s="213"/>
      <c r="S136" s="213"/>
      <c r="T136" s="402"/>
      <c r="U136" s="402"/>
      <c r="V136" s="402"/>
      <c r="W136" s="402"/>
      <c r="X136" s="402"/>
      <c r="Y136" s="402"/>
    </row>
    <row r="137" spans="1:25">
      <c r="A137" s="210">
        <f>VLOOKUP(B137,Priskatalog!A:J,10,FALSE)</f>
        <v>52</v>
      </c>
      <c r="B137" s="211" t="s">
        <v>509</v>
      </c>
      <c r="C137" s="212">
        <v>1</v>
      </c>
      <c r="D137" s="213" t="s">
        <v>349</v>
      </c>
      <c r="E137" s="397">
        <v>10500</v>
      </c>
      <c r="F137" s="398"/>
      <c r="G137" s="399">
        <f t="shared" si="146"/>
        <v>10500</v>
      </c>
      <c r="H137" s="400"/>
      <c r="I137" s="401">
        <v>2036</v>
      </c>
      <c r="J137" s="398"/>
      <c r="K137" s="401">
        <v>2038</v>
      </c>
      <c r="L137" s="397"/>
      <c r="M137" s="213">
        <v>20</v>
      </c>
      <c r="N137" s="213" t="s">
        <v>1028</v>
      </c>
      <c r="O137" s="522"/>
      <c r="P137" s="523"/>
      <c r="Q137" s="213"/>
      <c r="R137" s="213"/>
      <c r="S137" s="213"/>
      <c r="T137" s="402"/>
      <c r="U137" s="402"/>
      <c r="V137" s="402"/>
      <c r="W137" s="402"/>
      <c r="X137" s="402"/>
      <c r="Y137" s="402"/>
    </row>
    <row r="138" spans="1:25">
      <c r="A138" s="210">
        <f>VLOOKUP(B138,Priskatalog!A:J,10,FALSE)</f>
        <v>57</v>
      </c>
      <c r="B138" s="211" t="s">
        <v>567</v>
      </c>
      <c r="C138" s="212"/>
      <c r="D138" s="213"/>
      <c r="E138" s="397"/>
      <c r="F138" s="398"/>
      <c r="G138" s="399">
        <f t="shared" si="146"/>
        <v>0</v>
      </c>
      <c r="H138" s="400"/>
      <c r="I138" s="401"/>
      <c r="J138" s="398"/>
      <c r="K138" s="401"/>
      <c r="L138" s="397"/>
      <c r="M138" s="213"/>
      <c r="N138" s="213" t="s">
        <v>1028</v>
      </c>
      <c r="O138" s="522"/>
      <c r="P138" s="523"/>
      <c r="Q138" s="213"/>
      <c r="R138" s="213"/>
      <c r="S138" s="213"/>
      <c r="T138" s="402"/>
      <c r="U138" s="402"/>
      <c r="V138" s="402"/>
      <c r="W138" s="402"/>
      <c r="X138" s="402"/>
      <c r="Y138" s="402"/>
    </row>
    <row r="139" spans="1:25">
      <c r="A139" s="210" t="e">
        <f>VLOOKUP(B139,Priskatalog!A:J,10,FALSE)</f>
        <v>#N/A</v>
      </c>
      <c r="B139" s="211"/>
      <c r="C139" s="212"/>
      <c r="D139" s="213"/>
      <c r="E139" s="397"/>
      <c r="F139" s="398"/>
      <c r="G139" s="399">
        <f t="shared" si="146"/>
        <v>0</v>
      </c>
      <c r="H139" s="400"/>
      <c r="I139" s="401"/>
      <c r="J139" s="398"/>
      <c r="K139" s="401"/>
      <c r="L139" s="397"/>
      <c r="M139" s="213"/>
      <c r="N139" s="213" t="s">
        <v>1028</v>
      </c>
      <c r="O139" s="522"/>
      <c r="P139" s="523"/>
      <c r="Q139" s="213"/>
      <c r="R139" s="213"/>
      <c r="S139" s="213"/>
      <c r="T139" s="402"/>
      <c r="U139" s="402"/>
      <c r="V139" s="402"/>
      <c r="W139" s="402"/>
      <c r="X139" s="402"/>
      <c r="Y139" s="402"/>
    </row>
    <row r="140" spans="1:25">
      <c r="A140" s="210" t="e">
        <f>VLOOKUP(B140,Priskatalog!A:J,10,FALSE)</f>
        <v>#N/A</v>
      </c>
      <c r="B140" s="211"/>
      <c r="C140" s="212"/>
      <c r="D140" s="213"/>
      <c r="E140" s="397"/>
      <c r="F140" s="398"/>
      <c r="G140" s="399">
        <f t="shared" si="146"/>
        <v>0</v>
      </c>
      <c r="H140" s="400"/>
      <c r="I140" s="401"/>
      <c r="J140" s="398"/>
      <c r="K140" s="401"/>
      <c r="L140" s="397"/>
      <c r="M140" s="213"/>
      <c r="N140" s="213" t="s">
        <v>1028</v>
      </c>
      <c r="O140" s="522"/>
      <c r="P140" s="523"/>
      <c r="Q140" s="213"/>
      <c r="R140" s="213"/>
      <c r="S140" s="213"/>
      <c r="T140" s="402"/>
      <c r="U140" s="402"/>
      <c r="V140" s="402"/>
      <c r="W140" s="402"/>
      <c r="X140" s="402"/>
      <c r="Y140" s="402"/>
    </row>
    <row r="141" spans="1:25">
      <c r="A141" s="210" t="e">
        <f>VLOOKUP(B141,Priskatalog!A:J,10,FALSE)</f>
        <v>#N/A</v>
      </c>
      <c r="B141" s="211"/>
      <c r="C141" s="212"/>
      <c r="D141" s="213"/>
      <c r="E141" s="397"/>
      <c r="F141" s="398"/>
      <c r="G141" s="399">
        <f>C141*E141</f>
        <v>0</v>
      </c>
      <c r="H141" s="400"/>
      <c r="I141" s="401"/>
      <c r="J141" s="398"/>
      <c r="K141" s="401"/>
      <c r="L141" s="397"/>
      <c r="M141" s="213"/>
      <c r="N141" s="213" t="s">
        <v>1028</v>
      </c>
      <c r="O141" s="522"/>
      <c r="P141" s="523"/>
      <c r="Q141" s="213"/>
      <c r="R141" s="213"/>
      <c r="S141" s="213"/>
      <c r="T141" s="402"/>
      <c r="U141" s="402"/>
      <c r="V141" s="402"/>
      <c r="W141" s="402"/>
      <c r="X141" s="402"/>
      <c r="Y141" s="402"/>
    </row>
    <row r="142" spans="1:25">
      <c r="A142" s="210" t="e">
        <f>VLOOKUP(B142,Priskatalog!A:J,10,FALSE)</f>
        <v>#N/A</v>
      </c>
      <c r="B142" s="211"/>
      <c r="C142" s="212"/>
      <c r="D142" s="213"/>
      <c r="E142" s="397"/>
      <c r="F142" s="398"/>
      <c r="G142" s="399">
        <f>C142*E142</f>
        <v>0</v>
      </c>
      <c r="H142" s="400"/>
      <c r="I142" s="401"/>
      <c r="J142" s="398"/>
      <c r="K142" s="401"/>
      <c r="L142" s="397"/>
      <c r="M142" s="213"/>
      <c r="N142" s="213" t="s">
        <v>1028</v>
      </c>
      <c r="O142" s="522"/>
      <c r="P142" s="523"/>
      <c r="Q142" s="213"/>
      <c r="R142" s="213"/>
      <c r="S142" s="213"/>
      <c r="T142" s="402"/>
      <c r="U142" s="402"/>
      <c r="V142" s="402"/>
      <c r="W142" s="402"/>
      <c r="X142" s="402"/>
      <c r="Y142" s="402"/>
    </row>
    <row r="143" spans="1:25">
      <c r="A143" s="210" t="e">
        <f>VLOOKUP(B143,Priskatalog!A:J,10,FALSE)</f>
        <v>#N/A</v>
      </c>
      <c r="B143" s="211"/>
      <c r="C143" s="214"/>
      <c r="D143" s="213"/>
      <c r="E143" s="397"/>
      <c r="F143" s="398"/>
      <c r="G143" s="399">
        <f>C143*E143</f>
        <v>0</v>
      </c>
      <c r="H143" s="400"/>
      <c r="I143" s="401"/>
      <c r="J143" s="398"/>
      <c r="K143" s="401"/>
      <c r="L143" s="397"/>
      <c r="M143" s="213"/>
      <c r="N143" s="213" t="s">
        <v>1028</v>
      </c>
      <c r="O143" s="522"/>
      <c r="P143" s="523"/>
      <c r="Q143" s="213"/>
      <c r="R143" s="213"/>
      <c r="S143" s="213"/>
      <c r="T143" s="402"/>
      <c r="U143" s="402"/>
      <c r="V143" s="402"/>
      <c r="W143" s="402"/>
      <c r="X143" s="402"/>
      <c r="Y143" s="402"/>
    </row>
    <row r="144" spans="1:25">
      <c r="A144" s="215"/>
      <c r="B144" s="221" t="s">
        <v>1031</v>
      </c>
      <c r="C144" s="217"/>
      <c r="D144" s="218"/>
      <c r="E144" s="403"/>
      <c r="F144" s="404"/>
      <c r="G144" s="405"/>
      <c r="H144" s="406"/>
      <c r="I144" s="407"/>
      <c r="J144" s="404"/>
      <c r="K144" s="407"/>
      <c r="L144" s="403"/>
      <c r="M144" s="218"/>
      <c r="N144" s="218"/>
      <c r="O144" s="520"/>
      <c r="P144" s="521"/>
      <c r="Q144" s="218"/>
      <c r="R144" s="218"/>
      <c r="S144" s="218"/>
      <c r="T144" s="408"/>
      <c r="U144" s="408"/>
      <c r="V144" s="408"/>
      <c r="W144" s="408"/>
      <c r="X144" s="408"/>
      <c r="Y144" s="408"/>
    </row>
    <row r="145" spans="1:25">
      <c r="A145" s="210" t="e">
        <f>VLOOKUP(B145,Priskatalog!A:J,10,FALSE)</f>
        <v>#N/A</v>
      </c>
      <c r="B145" s="211"/>
      <c r="C145" s="212"/>
      <c r="D145" s="213"/>
      <c r="E145" s="397"/>
      <c r="F145" s="398"/>
      <c r="G145" s="399">
        <f>C145*E145</f>
        <v>0</v>
      </c>
      <c r="H145" s="400"/>
      <c r="I145" s="401"/>
      <c r="J145" s="398"/>
      <c r="K145" s="401"/>
      <c r="L145" s="397"/>
      <c r="M145" s="213"/>
      <c r="N145" s="213" t="s">
        <v>1028</v>
      </c>
      <c r="O145" s="522"/>
      <c r="P145" s="523"/>
      <c r="Q145" s="213"/>
      <c r="R145" s="213"/>
      <c r="S145" s="213"/>
      <c r="T145" s="402"/>
      <c r="U145" s="402"/>
      <c r="V145" s="402"/>
      <c r="W145" s="402"/>
      <c r="X145" s="402"/>
      <c r="Y145" s="402"/>
    </row>
    <row r="146" spans="1:25">
      <c r="A146" s="210" t="e">
        <f>VLOOKUP(B146,Priskatalog!A:J,10,FALSE)</f>
        <v>#N/A</v>
      </c>
      <c r="B146" s="211"/>
      <c r="C146" s="212"/>
      <c r="D146" s="213"/>
      <c r="E146" s="397"/>
      <c r="F146" s="398"/>
      <c r="G146" s="399">
        <f>C146*E146</f>
        <v>0</v>
      </c>
      <c r="H146" s="400"/>
      <c r="I146" s="401"/>
      <c r="J146" s="398"/>
      <c r="K146" s="401"/>
      <c r="L146" s="397"/>
      <c r="M146" s="213"/>
      <c r="N146" s="213" t="s">
        <v>1028</v>
      </c>
      <c r="O146" s="522"/>
      <c r="P146" s="523"/>
      <c r="Q146" s="213"/>
      <c r="R146" s="213"/>
      <c r="S146" s="213"/>
      <c r="T146" s="402"/>
      <c r="U146" s="402"/>
      <c r="V146" s="402"/>
      <c r="W146" s="402"/>
      <c r="X146" s="402"/>
      <c r="Y146" s="402"/>
    </row>
    <row r="147" spans="1:25">
      <c r="A147" s="210" t="e">
        <f>VLOOKUP(B147,Priskatalog!A:J,10,FALSE)</f>
        <v>#N/A</v>
      </c>
      <c r="B147" s="211"/>
      <c r="C147" s="212"/>
      <c r="D147" s="213"/>
      <c r="E147" s="397"/>
      <c r="F147" s="398"/>
      <c r="G147" s="399">
        <f>C147*E147</f>
        <v>0</v>
      </c>
      <c r="H147" s="400"/>
      <c r="I147" s="401"/>
      <c r="J147" s="398"/>
      <c r="K147" s="401"/>
      <c r="L147" s="397"/>
      <c r="M147" s="213"/>
      <c r="N147" s="213" t="s">
        <v>1028</v>
      </c>
      <c r="O147" s="522"/>
      <c r="P147" s="523"/>
      <c r="Q147" s="213"/>
      <c r="R147" s="213"/>
      <c r="S147" s="213"/>
      <c r="T147" s="402"/>
      <c r="U147" s="402"/>
      <c r="V147" s="402"/>
      <c r="W147" s="402"/>
      <c r="X147" s="402"/>
      <c r="Y147" s="402"/>
    </row>
    <row r="148" spans="1:25">
      <c r="A148" s="215"/>
      <c r="B148" s="216" t="s">
        <v>1032</v>
      </c>
      <c r="C148" s="217"/>
      <c r="D148" s="218"/>
      <c r="E148" s="403"/>
      <c r="F148" s="404"/>
      <c r="G148" s="405"/>
      <c r="H148" s="406"/>
      <c r="I148" s="407"/>
      <c r="J148" s="404"/>
      <c r="K148" s="407"/>
      <c r="L148" s="403"/>
      <c r="M148" s="218"/>
      <c r="N148" s="218"/>
      <c r="O148" s="520"/>
      <c r="P148" s="521"/>
      <c r="Q148" s="218"/>
      <c r="R148" s="218"/>
      <c r="S148" s="218"/>
      <c r="T148" s="408"/>
      <c r="U148" s="408"/>
      <c r="V148" s="408"/>
      <c r="W148" s="408"/>
      <c r="X148" s="408"/>
      <c r="Y148" s="408"/>
    </row>
    <row r="149" spans="1:25">
      <c r="A149" s="210" t="e">
        <f>VLOOKUP(B149,Priskatalog!A:J,10,FALSE)</f>
        <v>#N/A</v>
      </c>
      <c r="B149" s="211"/>
      <c r="C149" s="212"/>
      <c r="D149" s="213"/>
      <c r="E149" s="397"/>
      <c r="F149" s="398"/>
      <c r="G149" s="399">
        <f>C149*E149</f>
        <v>0</v>
      </c>
      <c r="H149" s="400"/>
      <c r="I149" s="401"/>
      <c r="J149" s="398"/>
      <c r="K149" s="401"/>
      <c r="L149" s="397"/>
      <c r="M149" s="213"/>
      <c r="N149" s="213" t="s">
        <v>1028</v>
      </c>
      <c r="O149" s="522"/>
      <c r="P149" s="523"/>
      <c r="Q149" s="213"/>
      <c r="R149" s="213"/>
      <c r="S149" s="213"/>
      <c r="T149" s="402"/>
      <c r="U149" s="402"/>
      <c r="V149" s="402"/>
      <c r="W149" s="402"/>
      <c r="X149" s="402"/>
      <c r="Y149" s="402"/>
    </row>
    <row r="150" spans="1:25">
      <c r="A150" s="210" t="e">
        <f>VLOOKUP(B150,Priskatalog!A:J,10,FALSE)</f>
        <v>#N/A</v>
      </c>
      <c r="B150" s="211"/>
      <c r="C150" s="212"/>
      <c r="D150" s="213"/>
      <c r="E150" s="397"/>
      <c r="F150" s="398"/>
      <c r="G150" s="399">
        <f>C150*E150</f>
        <v>0</v>
      </c>
      <c r="H150" s="400"/>
      <c r="I150" s="401"/>
      <c r="J150" s="398"/>
      <c r="K150" s="401"/>
      <c r="L150" s="397"/>
      <c r="M150" s="213"/>
      <c r="N150" s="213" t="s">
        <v>1028</v>
      </c>
      <c r="O150" s="522"/>
      <c r="P150" s="523"/>
      <c r="Q150" s="213"/>
      <c r="R150" s="213"/>
      <c r="S150" s="213"/>
      <c r="T150" s="402"/>
      <c r="U150" s="402"/>
      <c r="V150" s="402"/>
      <c r="W150" s="402"/>
      <c r="X150" s="402"/>
      <c r="Y150" s="402"/>
    </row>
    <row r="151" spans="1:25">
      <c r="A151" s="210" t="e">
        <f>VLOOKUP(B151,Priskatalog!A:J,10,FALSE)</f>
        <v>#N/A</v>
      </c>
      <c r="B151" s="211"/>
      <c r="C151" s="212"/>
      <c r="D151" s="213"/>
      <c r="E151" s="397"/>
      <c r="F151" s="398"/>
      <c r="G151" s="399">
        <f>C151*E151</f>
        <v>0</v>
      </c>
      <c r="H151" s="400"/>
      <c r="I151" s="401"/>
      <c r="J151" s="398"/>
      <c r="K151" s="401"/>
      <c r="L151" s="397"/>
      <c r="M151" s="213"/>
      <c r="N151" s="213" t="s">
        <v>1028</v>
      </c>
      <c r="O151" s="522"/>
      <c r="P151" s="523"/>
      <c r="Q151" s="213"/>
      <c r="R151" s="213"/>
      <c r="S151" s="213"/>
      <c r="T151" s="402"/>
      <c r="U151" s="402"/>
      <c r="V151" s="402"/>
      <c r="W151" s="402"/>
      <c r="X151" s="402"/>
      <c r="Y151" s="402"/>
    </row>
    <row r="152" spans="1:25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</row>
    <row r="153" spans="1:25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</row>
    <row r="154" spans="1:25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</row>
    <row r="155" spans="1:25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</row>
    <row r="156" spans="1:25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</row>
    <row r="157" spans="1:25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</row>
    <row r="158" spans="1:25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</row>
    <row r="159" spans="1:25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</row>
    <row r="160" spans="1:25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</row>
    <row r="161" spans="1:25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</row>
    <row r="162" spans="1:25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</row>
    <row r="163" spans="1:25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</row>
    <row r="176" spans="1:25">
      <c r="D176" s="421"/>
      <c r="E176" s="422"/>
      <c r="F176" s="422"/>
      <c r="G176" s="422"/>
      <c r="H176" s="422"/>
      <c r="I176" s="422"/>
      <c r="J176" s="422"/>
      <c r="K176" s="422"/>
      <c r="L176" s="422"/>
      <c r="M176" s="422"/>
      <c r="N176" s="422"/>
      <c r="O176" s="422"/>
      <c r="P176" s="422"/>
      <c r="Q176" s="422"/>
      <c r="R176" s="422"/>
      <c r="S176" s="422"/>
      <c r="T176" s="422"/>
      <c r="U176" s="422"/>
      <c r="V176" s="422"/>
      <c r="W176" s="422"/>
    </row>
  </sheetData>
  <mergeCells count="458">
    <mergeCell ref="E27:F27"/>
    <mergeCell ref="G27:H27"/>
    <mergeCell ref="I27:J27"/>
    <mergeCell ref="K27:L27"/>
    <mergeCell ref="O27:P27"/>
    <mergeCell ref="T27:Y27"/>
    <mergeCell ref="E122:F122"/>
    <mergeCell ref="G122:H122"/>
    <mergeCell ref="I122:J122"/>
    <mergeCell ref="K122:L122"/>
    <mergeCell ref="O122:P122"/>
    <mergeCell ref="T122:Y122"/>
    <mergeCell ref="T120:Y120"/>
    <mergeCell ref="O120:P120"/>
    <mergeCell ref="K120:L120"/>
    <mergeCell ref="I120:J120"/>
    <mergeCell ref="G120:H120"/>
    <mergeCell ref="E120:F120"/>
    <mergeCell ref="E108:F108"/>
    <mergeCell ref="G108:H108"/>
    <mergeCell ref="I108:J108"/>
    <mergeCell ref="K108:L108"/>
    <mergeCell ref="O108:P108"/>
    <mergeCell ref="T108:Y108"/>
    <mergeCell ref="E127:F127"/>
    <mergeCell ref="G127:H127"/>
    <mergeCell ref="I127:J127"/>
    <mergeCell ref="K127:L127"/>
    <mergeCell ref="O127:P127"/>
    <mergeCell ref="E124:F124"/>
    <mergeCell ref="G124:H124"/>
    <mergeCell ref="I124:J124"/>
    <mergeCell ref="K124:L124"/>
    <mergeCell ref="O124:P124"/>
    <mergeCell ref="E111:F111"/>
    <mergeCell ref="G111:H111"/>
    <mergeCell ref="I111:J111"/>
    <mergeCell ref="K111:L111"/>
    <mergeCell ref="O111:P111"/>
    <mergeCell ref="T111:Y111"/>
    <mergeCell ref="E109:F109"/>
    <mergeCell ref="G109:H109"/>
    <mergeCell ref="I109:J109"/>
    <mergeCell ref="E110:F110"/>
    <mergeCell ref="G110:H110"/>
    <mergeCell ref="G115:H115"/>
    <mergeCell ref="I115:J115"/>
    <mergeCell ref="E112:F112"/>
    <mergeCell ref="G112:H112"/>
    <mergeCell ref="I112:J112"/>
    <mergeCell ref="K112:L112"/>
    <mergeCell ref="O112:P112"/>
    <mergeCell ref="T112:Y112"/>
    <mergeCell ref="E113:F113"/>
    <mergeCell ref="G113:H113"/>
    <mergeCell ref="I113:J113"/>
    <mergeCell ref="K113:L113"/>
    <mergeCell ref="O113:P113"/>
    <mergeCell ref="T113:Y113"/>
    <mergeCell ref="E114:F114"/>
    <mergeCell ref="G114:H114"/>
    <mergeCell ref="I114:J114"/>
    <mergeCell ref="K114:L114"/>
    <mergeCell ref="O114:P114"/>
    <mergeCell ref="T114:Y114"/>
    <mergeCell ref="E99:F99"/>
    <mergeCell ref="G99:H99"/>
    <mergeCell ref="I99:J99"/>
    <mergeCell ref="T104:Y104"/>
    <mergeCell ref="T107:Y107"/>
    <mergeCell ref="E107:F107"/>
    <mergeCell ref="G107:H107"/>
    <mergeCell ref="I107:J107"/>
    <mergeCell ref="K107:L107"/>
    <mergeCell ref="O107:P107"/>
    <mergeCell ref="T105:Y105"/>
    <mergeCell ref="E106:F106"/>
    <mergeCell ref="G106:H106"/>
    <mergeCell ref="I106:J106"/>
    <mergeCell ref="K106:L106"/>
    <mergeCell ref="O106:P106"/>
    <mergeCell ref="T106:Y106"/>
    <mergeCell ref="E105:F105"/>
    <mergeCell ref="G105:H105"/>
    <mergeCell ref="I105:J105"/>
    <mergeCell ref="K105:L105"/>
    <mergeCell ref="O105:P105"/>
    <mergeCell ref="O104:P104"/>
    <mergeCell ref="E104:F104"/>
    <mergeCell ref="G104:H104"/>
    <mergeCell ref="I104:J104"/>
    <mergeCell ref="K104:L104"/>
    <mergeCell ref="E101:F101"/>
    <mergeCell ref="G101:H101"/>
    <mergeCell ref="I101:J101"/>
    <mergeCell ref="K101:L101"/>
    <mergeCell ref="E102:F102"/>
    <mergeCell ref="G102:H102"/>
    <mergeCell ref="O82:P82"/>
    <mergeCell ref="T82:Y82"/>
    <mergeCell ref="T87:Y87"/>
    <mergeCell ref="T88:Y88"/>
    <mergeCell ref="T89:Y89"/>
    <mergeCell ref="T90:Y90"/>
    <mergeCell ref="T91:Y91"/>
    <mergeCell ref="T92:Y92"/>
    <mergeCell ref="T86:Y86"/>
    <mergeCell ref="T85:Y85"/>
    <mergeCell ref="O86:P86"/>
    <mergeCell ref="T84:Y84"/>
    <mergeCell ref="E85:F85"/>
    <mergeCell ref="G85:H85"/>
    <mergeCell ref="I85:J85"/>
    <mergeCell ref="K85:L85"/>
    <mergeCell ref="O85:P85"/>
    <mergeCell ref="E97:F97"/>
    <mergeCell ref="G97:H97"/>
    <mergeCell ref="I97:J97"/>
    <mergeCell ref="K97:L97"/>
    <mergeCell ref="E86:F86"/>
    <mergeCell ref="G86:H86"/>
    <mergeCell ref="I86:J86"/>
    <mergeCell ref="K86:L86"/>
    <mergeCell ref="E87:F87"/>
    <mergeCell ref="E88:F88"/>
    <mergeCell ref="E89:F89"/>
    <mergeCell ref="E90:F90"/>
    <mergeCell ref="E91:F91"/>
    <mergeCell ref="O87:P87"/>
    <mergeCell ref="O88:P88"/>
    <mergeCell ref="O89:P89"/>
    <mergeCell ref="O90:P90"/>
    <mergeCell ref="O91:P91"/>
    <mergeCell ref="O92:P92"/>
    <mergeCell ref="I81:J81"/>
    <mergeCell ref="K81:L81"/>
    <mergeCell ref="O81:P81"/>
    <mergeCell ref="T81:Y81"/>
    <mergeCell ref="E80:F80"/>
    <mergeCell ref="G80:H80"/>
    <mergeCell ref="I80:J80"/>
    <mergeCell ref="K80:L80"/>
    <mergeCell ref="O80:P80"/>
    <mergeCell ref="T80:Y80"/>
    <mergeCell ref="K79:L79"/>
    <mergeCell ref="O79:P79"/>
    <mergeCell ref="T79:Y79"/>
    <mergeCell ref="D176:W176"/>
    <mergeCell ref="E83:F83"/>
    <mergeCell ref="G83:H83"/>
    <mergeCell ref="I83:J83"/>
    <mergeCell ref="K83:L83"/>
    <mergeCell ref="O83:P83"/>
    <mergeCell ref="T83:Y83"/>
    <mergeCell ref="E84:F84"/>
    <mergeCell ref="G84:H84"/>
    <mergeCell ref="I84:J84"/>
    <mergeCell ref="K84:L84"/>
    <mergeCell ref="O84:P84"/>
    <mergeCell ref="E98:F98"/>
    <mergeCell ref="G98:H98"/>
    <mergeCell ref="I98:J98"/>
    <mergeCell ref="K98:L98"/>
    <mergeCell ref="O98:P98"/>
    <mergeCell ref="E81:F81"/>
    <mergeCell ref="G81:H81"/>
    <mergeCell ref="G89:H89"/>
    <mergeCell ref="G90:H90"/>
    <mergeCell ref="G91:H91"/>
    <mergeCell ref="G116:H116"/>
    <mergeCell ref="I116:J116"/>
    <mergeCell ref="K116:L116"/>
    <mergeCell ref="O116:P116"/>
    <mergeCell ref="T116:Y116"/>
    <mergeCell ref="E77:F77"/>
    <mergeCell ref="G77:H77"/>
    <mergeCell ref="I77:J77"/>
    <mergeCell ref="K77:L77"/>
    <mergeCell ref="M77:N77"/>
    <mergeCell ref="O77:P77"/>
    <mergeCell ref="T77:Y77"/>
    <mergeCell ref="E78:F78"/>
    <mergeCell ref="G78:H78"/>
    <mergeCell ref="I78:J78"/>
    <mergeCell ref="K78:L78"/>
    <mergeCell ref="O78:P78"/>
    <mergeCell ref="T78:Y78"/>
    <mergeCell ref="E79:F79"/>
    <mergeCell ref="G79:H79"/>
    <mergeCell ref="I79:J79"/>
    <mergeCell ref="E95:F95"/>
    <mergeCell ref="G95:H95"/>
    <mergeCell ref="T125:Y125"/>
    <mergeCell ref="E126:F126"/>
    <mergeCell ref="G126:H126"/>
    <mergeCell ref="I126:J126"/>
    <mergeCell ref="K126:L126"/>
    <mergeCell ref="O126:P126"/>
    <mergeCell ref="T126:Y126"/>
    <mergeCell ref="E121:F121"/>
    <mergeCell ref="G121:H121"/>
    <mergeCell ref="I121:J121"/>
    <mergeCell ref="K121:L121"/>
    <mergeCell ref="O121:P121"/>
    <mergeCell ref="T121:Y121"/>
    <mergeCell ref="E123:F123"/>
    <mergeCell ref="G123:H123"/>
    <mergeCell ref="I123:J123"/>
    <mergeCell ref="K123:L123"/>
    <mergeCell ref="O123:P123"/>
    <mergeCell ref="T123:Y123"/>
    <mergeCell ref="K125:L125"/>
    <mergeCell ref="O125:P125"/>
    <mergeCell ref="G125:H125"/>
    <mergeCell ref="I125:J125"/>
    <mergeCell ref="E125:F125"/>
    <mergeCell ref="O131:P131"/>
    <mergeCell ref="T131:Y131"/>
    <mergeCell ref="T128:Y128"/>
    <mergeCell ref="T129:Y129"/>
    <mergeCell ref="T130:Y130"/>
    <mergeCell ref="E128:F128"/>
    <mergeCell ref="G128:H128"/>
    <mergeCell ref="I128:J128"/>
    <mergeCell ref="K128:L128"/>
    <mergeCell ref="O128:P128"/>
    <mergeCell ref="E129:F129"/>
    <mergeCell ref="G129:H129"/>
    <mergeCell ref="I129:J129"/>
    <mergeCell ref="K129:L129"/>
    <mergeCell ref="O129:P129"/>
    <mergeCell ref="E130:F130"/>
    <mergeCell ref="G130:H130"/>
    <mergeCell ref="I130:J130"/>
    <mergeCell ref="K130:L130"/>
    <mergeCell ref="O130:P130"/>
    <mergeCell ref="O145:P145"/>
    <mergeCell ref="T134:Y134"/>
    <mergeCell ref="E141:F141"/>
    <mergeCell ref="G141:H141"/>
    <mergeCell ref="I141:J141"/>
    <mergeCell ref="K141:L141"/>
    <mergeCell ref="O141:P141"/>
    <mergeCell ref="T141:Y141"/>
    <mergeCell ref="E136:F136"/>
    <mergeCell ref="G136:H136"/>
    <mergeCell ref="I136:J136"/>
    <mergeCell ref="K136:L136"/>
    <mergeCell ref="O136:P136"/>
    <mergeCell ref="T136:Y136"/>
    <mergeCell ref="E137:F137"/>
    <mergeCell ref="G137:H137"/>
    <mergeCell ref="I137:J137"/>
    <mergeCell ref="K137:L137"/>
    <mergeCell ref="O137:P137"/>
    <mergeCell ref="E140:F140"/>
    <mergeCell ref="G140:H140"/>
    <mergeCell ref="I140:J140"/>
    <mergeCell ref="K140:L140"/>
    <mergeCell ref="O140:P140"/>
    <mergeCell ref="E147:F147"/>
    <mergeCell ref="G147:H147"/>
    <mergeCell ref="I147:J147"/>
    <mergeCell ref="K147:L147"/>
    <mergeCell ref="O147:P147"/>
    <mergeCell ref="T147:Y147"/>
    <mergeCell ref="T142:Y142"/>
    <mergeCell ref="E143:F143"/>
    <mergeCell ref="G143:H143"/>
    <mergeCell ref="I143:J143"/>
    <mergeCell ref="K143:L143"/>
    <mergeCell ref="O143:P143"/>
    <mergeCell ref="T143:Y143"/>
    <mergeCell ref="E144:F144"/>
    <mergeCell ref="G144:H144"/>
    <mergeCell ref="I144:J144"/>
    <mergeCell ref="K144:L144"/>
    <mergeCell ref="O144:P144"/>
    <mergeCell ref="T144:Y144"/>
    <mergeCell ref="E145:F145"/>
    <mergeCell ref="G145:H145"/>
    <mergeCell ref="I145:J145"/>
    <mergeCell ref="K145:L145"/>
    <mergeCell ref="T145:Y145"/>
    <mergeCell ref="E151:F151"/>
    <mergeCell ref="G151:H151"/>
    <mergeCell ref="I151:J151"/>
    <mergeCell ref="K151:L151"/>
    <mergeCell ref="O151:P151"/>
    <mergeCell ref="T151:Y151"/>
    <mergeCell ref="E148:F148"/>
    <mergeCell ref="G148:H148"/>
    <mergeCell ref="I148:J148"/>
    <mergeCell ref="K148:L148"/>
    <mergeCell ref="O148:P148"/>
    <mergeCell ref="T148:Y148"/>
    <mergeCell ref="E149:F149"/>
    <mergeCell ref="G149:H149"/>
    <mergeCell ref="I149:J149"/>
    <mergeCell ref="K149:L149"/>
    <mergeCell ref="O149:P149"/>
    <mergeCell ref="T149:Y149"/>
    <mergeCell ref="E150:F150"/>
    <mergeCell ref="G150:H150"/>
    <mergeCell ref="I150:J150"/>
    <mergeCell ref="K150:L150"/>
    <mergeCell ref="T146:Y146"/>
    <mergeCell ref="G87:H87"/>
    <mergeCell ref="G88:H88"/>
    <mergeCell ref="O150:P150"/>
    <mergeCell ref="T150:Y150"/>
    <mergeCell ref="E82:F82"/>
    <mergeCell ref="G82:H82"/>
    <mergeCell ref="I82:J82"/>
    <mergeCell ref="K82:L82"/>
    <mergeCell ref="E146:F146"/>
    <mergeCell ref="G146:H146"/>
    <mergeCell ref="I146:J146"/>
    <mergeCell ref="K146:L146"/>
    <mergeCell ref="O146:P146"/>
    <mergeCell ref="E142:F142"/>
    <mergeCell ref="G142:H142"/>
    <mergeCell ref="I142:J142"/>
    <mergeCell ref="K142:L142"/>
    <mergeCell ref="O142:P142"/>
    <mergeCell ref="E132:F132"/>
    <mergeCell ref="G132:H132"/>
    <mergeCell ref="I132:J132"/>
    <mergeCell ref="K132:L132"/>
    <mergeCell ref="O132:P132"/>
    <mergeCell ref="I95:J95"/>
    <mergeCell ref="K95:L95"/>
    <mergeCell ref="I92:J92"/>
    <mergeCell ref="O93:P93"/>
    <mergeCell ref="T93:Y93"/>
    <mergeCell ref="O97:P97"/>
    <mergeCell ref="T97:Y97"/>
    <mergeCell ref="E96:F96"/>
    <mergeCell ref="G96:H96"/>
    <mergeCell ref="E92:F92"/>
    <mergeCell ref="G92:H92"/>
    <mergeCell ref="K92:L92"/>
    <mergeCell ref="E93:F93"/>
    <mergeCell ref="G93:H93"/>
    <mergeCell ref="I93:J93"/>
    <mergeCell ref="K93:L93"/>
    <mergeCell ref="E94:F94"/>
    <mergeCell ref="G94:H94"/>
    <mergeCell ref="I94:J94"/>
    <mergeCell ref="K94:L94"/>
    <mergeCell ref="O99:P99"/>
    <mergeCell ref="T99:Y99"/>
    <mergeCell ref="I100:J100"/>
    <mergeCell ref="K100:L100"/>
    <mergeCell ref="T94:Y94"/>
    <mergeCell ref="O94:P94"/>
    <mergeCell ref="K87:L87"/>
    <mergeCell ref="K88:L88"/>
    <mergeCell ref="K89:L89"/>
    <mergeCell ref="K90:L90"/>
    <mergeCell ref="K91:L91"/>
    <mergeCell ref="I87:J87"/>
    <mergeCell ref="I88:J88"/>
    <mergeCell ref="I89:J89"/>
    <mergeCell ref="I90:J90"/>
    <mergeCell ref="I91:J91"/>
    <mergeCell ref="O95:P95"/>
    <mergeCell ref="T95:Y95"/>
    <mergeCell ref="I96:J96"/>
    <mergeCell ref="K96:L96"/>
    <mergeCell ref="O96:P96"/>
    <mergeCell ref="T96:Y96"/>
    <mergeCell ref="K99:L99"/>
    <mergeCell ref="T98:Y98"/>
    <mergeCell ref="E100:F100"/>
    <mergeCell ref="G100:H100"/>
    <mergeCell ref="O101:P101"/>
    <mergeCell ref="T101:Y101"/>
    <mergeCell ref="E119:F119"/>
    <mergeCell ref="G119:H119"/>
    <mergeCell ref="I119:J119"/>
    <mergeCell ref="K119:L119"/>
    <mergeCell ref="O119:P119"/>
    <mergeCell ref="T119:Y119"/>
    <mergeCell ref="E103:F103"/>
    <mergeCell ref="G103:H103"/>
    <mergeCell ref="E117:F117"/>
    <mergeCell ref="G117:H117"/>
    <mergeCell ref="I117:J117"/>
    <mergeCell ref="K117:L117"/>
    <mergeCell ref="O117:P117"/>
    <mergeCell ref="T117:Y117"/>
    <mergeCell ref="E118:F118"/>
    <mergeCell ref="G118:H118"/>
    <mergeCell ref="O100:P100"/>
    <mergeCell ref="T100:Y100"/>
    <mergeCell ref="E116:F116"/>
    <mergeCell ref="E115:F115"/>
    <mergeCell ref="I118:J118"/>
    <mergeCell ref="K118:L118"/>
    <mergeCell ref="O118:P118"/>
    <mergeCell ref="T118:Y118"/>
    <mergeCell ref="I103:J103"/>
    <mergeCell ref="K103:L103"/>
    <mergeCell ref="O103:P103"/>
    <mergeCell ref="T103:Y103"/>
    <mergeCell ref="I102:J102"/>
    <mergeCell ref="K102:L102"/>
    <mergeCell ref="O102:P102"/>
    <mergeCell ref="T102:Y102"/>
    <mergeCell ref="K109:L109"/>
    <mergeCell ref="O109:P109"/>
    <mergeCell ref="T109:Y109"/>
    <mergeCell ref="K115:L115"/>
    <mergeCell ref="O115:P115"/>
    <mergeCell ref="T115:Y115"/>
    <mergeCell ref="I110:J110"/>
    <mergeCell ref="K110:L110"/>
    <mergeCell ref="O110:P110"/>
    <mergeCell ref="T110:Y110"/>
    <mergeCell ref="T124:Y124"/>
    <mergeCell ref="E135:F135"/>
    <mergeCell ref="G135:H135"/>
    <mergeCell ref="I135:J135"/>
    <mergeCell ref="K135:L135"/>
    <mergeCell ref="O135:P135"/>
    <mergeCell ref="T135:Y135"/>
    <mergeCell ref="E134:F134"/>
    <mergeCell ref="G134:H134"/>
    <mergeCell ref="I134:J134"/>
    <mergeCell ref="K134:L134"/>
    <mergeCell ref="O134:P134"/>
    <mergeCell ref="T132:Y132"/>
    <mergeCell ref="E133:F133"/>
    <mergeCell ref="G133:H133"/>
    <mergeCell ref="I133:J133"/>
    <mergeCell ref="K133:L133"/>
    <mergeCell ref="O133:P133"/>
    <mergeCell ref="T133:Y133"/>
    <mergeCell ref="T127:Y127"/>
    <mergeCell ref="E131:F131"/>
    <mergeCell ref="G131:H131"/>
    <mergeCell ref="I131:J131"/>
    <mergeCell ref="K131:L131"/>
    <mergeCell ref="T140:Y140"/>
    <mergeCell ref="T137:Y137"/>
    <mergeCell ref="E138:F138"/>
    <mergeCell ref="G138:H138"/>
    <mergeCell ref="I138:J138"/>
    <mergeCell ref="K138:L138"/>
    <mergeCell ref="O138:P138"/>
    <mergeCell ref="T138:Y138"/>
    <mergeCell ref="E139:F139"/>
    <mergeCell ref="G139:H139"/>
    <mergeCell ref="I139:J139"/>
    <mergeCell ref="K139:L139"/>
    <mergeCell ref="O139:P139"/>
    <mergeCell ref="T139:Y139"/>
  </mergeCells>
  <hyperlinks>
    <hyperlink ref="B1" location="'_Planlagt_drift'!A1" display="Tilbage til årsoversigt" xr:uid="{63EE44C1-0154-4073-8502-107E8765045F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1142D2-9E0C-47A0-A91B-78B39706CE41}">
          <x14:formula1>
            <xm:f>Priskatalog!$A$2:$A$167</xm:f>
          </x14:formula1>
          <xm:sqref>B105:B107 B80:B81 B149:B151 B123:B133 B145:B147 B109:B120 B83:B103 B135:B143 A3:A26 A28:A74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6987-76ED-4919-AA7B-2D97A091A172}">
  <dimension ref="A1:Y61"/>
  <sheetViews>
    <sheetView showGridLines="0"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910917F8-0F11-48A2-8819-F0BA7AAABC4F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225A5F-EB41-4F6D-ADCF-7BE2544C028D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0849-71FE-4A4A-AC55-DF3F093AB6C9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B187EA6C-9279-4FE1-A5AD-A959F19AB1EB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2D2194-83D1-4746-BA7E-E5C489482D07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7C43-8C47-4FF9-BB4A-F1DA6881183A}">
  <dimension ref="A1:Y61"/>
  <sheetViews>
    <sheetView workbookViewId="0">
      <selection activeCell="C3" sqref="C3"/>
    </sheetView>
  </sheetViews>
  <sheetFormatPr defaultColWidth="8.85546875" defaultRowHeight="15"/>
  <cols>
    <col min="1" max="1" width="20.7109375" style="18" customWidth="1"/>
    <col min="2" max="2" width="22.7109375" style="18" bestFit="1" customWidth="1"/>
    <col min="3" max="10" width="8.85546875" style="18" bestFit="1" customWidth="1"/>
    <col min="11" max="11" width="10.28515625" style="18" bestFit="1" customWidth="1"/>
    <col min="12" max="19" width="8.85546875" style="18" bestFit="1" customWidth="1"/>
    <col min="20" max="20" width="8.7109375" style="18" customWidth="1"/>
    <col min="21" max="16384" width="8.85546875" style="18"/>
  </cols>
  <sheetData>
    <row r="1" spans="1:25" ht="15.7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5.7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G52:H52"/>
    <mergeCell ref="I52:J52"/>
    <mergeCell ref="K52:L52"/>
    <mergeCell ref="O52:P52"/>
    <mergeCell ref="T52:Y52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E51:F51"/>
    <mergeCell ref="G51:H51"/>
    <mergeCell ref="I51:J51"/>
    <mergeCell ref="K51:L51"/>
    <mergeCell ref="O51:P51"/>
    <mergeCell ref="T51:Y51"/>
    <mergeCell ref="E52:F52"/>
    <mergeCell ref="T47:Y47"/>
    <mergeCell ref="E48:F48"/>
    <mergeCell ref="G48:H48"/>
    <mergeCell ref="I48:J48"/>
    <mergeCell ref="K48:L48"/>
    <mergeCell ref="O48:P48"/>
    <mergeCell ref="T48:Y48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E46:F46"/>
    <mergeCell ref="G46:H46"/>
    <mergeCell ref="I46:J46"/>
    <mergeCell ref="K46:L46"/>
    <mergeCell ref="O46:P46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46:Y46"/>
    <mergeCell ref="E47:F47"/>
    <mergeCell ref="G47:H47"/>
    <mergeCell ref="I47:J47"/>
    <mergeCell ref="K47:L47"/>
    <mergeCell ref="O47:P47"/>
    <mergeCell ref="T32:Y32"/>
    <mergeCell ref="E33:F33"/>
    <mergeCell ref="G33:H33"/>
    <mergeCell ref="I33:J33"/>
    <mergeCell ref="K33:L33"/>
    <mergeCell ref="O33:P33"/>
    <mergeCell ref="T33:Y33"/>
    <mergeCell ref="G32:H32"/>
    <mergeCell ref="I32:J32"/>
    <mergeCell ref="K32:L32"/>
    <mergeCell ref="M32:N32"/>
    <mergeCell ref="O32:P32"/>
    <mergeCell ref="E32:F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24BDEB14-A3C9-49B1-BBA5-CC46F217EF7D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B0B10C-44A8-41E9-B318-EE4A6F7C4C0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7C49-7E7F-421D-A33B-49A3E34D3702}">
  <dimension ref="A1:Y70"/>
  <sheetViews>
    <sheetView workbookViewId="0">
      <selection activeCell="C3" sqref="C3"/>
    </sheetView>
  </sheetViews>
  <sheetFormatPr defaultColWidth="8.7109375" defaultRowHeight="15"/>
  <cols>
    <col min="1" max="1" width="13.85546875" style="20" customWidth="1"/>
    <col min="2" max="2" width="43.85546875" style="20" customWidth="1"/>
    <col min="3" max="3" width="13.28515625" style="20" customWidth="1"/>
    <col min="4" max="4" width="10.140625" style="20" customWidth="1"/>
    <col min="5" max="5" width="11.28515625" style="20" customWidth="1"/>
    <col min="6" max="6" width="13.7109375" style="20" bestFit="1" customWidth="1"/>
    <col min="7" max="7" width="12.42578125" style="20" bestFit="1" customWidth="1"/>
    <col min="8" max="8" width="8.85546875" style="20" bestFit="1" customWidth="1"/>
    <col min="9" max="9" width="13.7109375" style="20" bestFit="1" customWidth="1"/>
    <col min="10" max="11" width="8.85546875" style="20" bestFit="1" customWidth="1"/>
    <col min="12" max="12" width="13.7109375" style="20" bestFit="1" customWidth="1"/>
    <col min="13" max="13" width="8.85546875" style="20" bestFit="1" customWidth="1"/>
    <col min="14" max="14" width="10.7109375" style="20" customWidth="1"/>
    <col min="15" max="20" width="8.85546875" style="20" bestFit="1" customWidth="1"/>
    <col min="21" max="21" width="8.7109375" style="20" customWidth="1"/>
    <col min="22" max="22" width="8.7109375" style="18"/>
    <col min="23" max="16384" width="8.7109375" style="20"/>
  </cols>
  <sheetData>
    <row r="1" spans="1:25" s="25" customFormat="1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5" si="1">A36</f>
        <v>#N/A</v>
      </c>
      <c r="B4" s="148">
        <f t="shared" si="1"/>
        <v>0</v>
      </c>
      <c r="C4" s="143">
        <f t="shared" ref="C4:X5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>A46</f>
        <v>#N/A</v>
      </c>
      <c r="B6" s="148">
        <f>B46</f>
        <v>0</v>
      </c>
      <c r="C6" s="143">
        <f>IF(C$1&gt;=$I46,IF($M46=0,0,(IF(MOD(($I46-C$1),$M46)=0,$G46,0))),0)</f>
        <v>0</v>
      </c>
      <c r="D6" s="143">
        <f>IF(D$1&gt;=$I46,IF($M46=0,0,(IF(MOD(($I46-D$1),$M46)=0,$G46,0))),0)</f>
        <v>0</v>
      </c>
      <c r="E6" s="143">
        <f>IF(E$1&gt;=$I46,IF($M46=0,0,(IF(MOD(($I46-E$1),$M46)=0,$G46,0))),0)</f>
        <v>0</v>
      </c>
      <c r="F6" s="143">
        <f>IF(F$1&gt;=$I46,IF($M46=0,0,(IF(MOD(($I46-F$1),$M46)=0,$G46,0))),0)</f>
        <v>0</v>
      </c>
      <c r="G6" s="143">
        <f>IF(G$1&gt;=$I46,IF($M46=0,0,(IF(MOD(($I46-G$1),$M46)=0,$G46,0))),0)</f>
        <v>0</v>
      </c>
      <c r="H6" s="143">
        <f>IF(H$1&gt;=$I46,IF($M46=0,0,(IF(MOD(($I46-H$1),$M46)=0,$G46,0))),0)</f>
        <v>0</v>
      </c>
      <c r="I6" s="143">
        <f>IF(I$1&gt;=$I46,IF($M46=0,0,(IF(MOD(($I46-I$1),$M46)=0,$G46,0))),0)</f>
        <v>0</v>
      </c>
      <c r="J6" s="143">
        <f>IF(J$1&gt;=$I46,IF($M46=0,0,(IF(MOD(($I46-J$1),$M46)=0,$G46,0))),0)</f>
        <v>0</v>
      </c>
      <c r="K6" s="143">
        <f>IF(K$1&gt;=$I46,IF($M46=0,0,(IF(MOD(($I46-K$1),$M46)=0,$G46,0))),0)</f>
        <v>0</v>
      </c>
      <c r="L6" s="143">
        <f>IF(L$1&gt;=$I46,IF($M46=0,0,(IF(MOD(($I46-L$1),$M46)=0,$G46,0))),0)</f>
        <v>0</v>
      </c>
      <c r="M6" s="143">
        <f>IF(M$1&gt;=$I46,IF($M46=0,0,(IF(MOD(($I46-M$1),$M46)=0,$G46,0))),0)</f>
        <v>0</v>
      </c>
      <c r="N6" s="143">
        <f>IF(N$1&gt;=$I46,IF($M46=0,0,(IF(MOD(($I46-N$1),$M46)=0,$G46,0))),0)</f>
        <v>0</v>
      </c>
      <c r="O6" s="143">
        <f>IF(O$1&gt;=$I46,IF($M46=0,0,(IF(MOD(($I46-O$1),$M46)=0,$G46,0))),0)</f>
        <v>0</v>
      </c>
      <c r="P6" s="143">
        <f>IF(P$1&gt;=$I46,IF($M46=0,0,(IF(MOD(($I46-P$1),$M46)=0,$G46,0))),0)</f>
        <v>0</v>
      </c>
      <c r="Q6" s="143">
        <f>IF(Q$1&gt;=$I46,IF($M46=0,0,(IF(MOD(($I46-Q$1),$M46)=0,$G46,0))),0)</f>
        <v>0</v>
      </c>
      <c r="R6" s="143">
        <f>IF(R$1&gt;=$I46,IF($M46=0,0,(IF(MOD(($I46-R$1),$M46)=0,$G46,0))),0)</f>
        <v>0</v>
      </c>
      <c r="S6" s="143">
        <f>IF(S$1&gt;=$I46,IF($M46=0,0,(IF(MOD(($I46-S$1),$M46)=0,$G46,0))),0)</f>
        <v>0</v>
      </c>
      <c r="T6" s="143">
        <f>IF(T$1&gt;=$I46,IF($M46=0,0,(IF(MOD(($I46-T$1),$M46)=0,$G46,0))),0)</f>
        <v>0</v>
      </c>
      <c r="U6" s="143">
        <f>IF(U$1&gt;=$I46,IF($M46=0,0,(IF(MOD(($I46-U$1),$M46)=0,$G46,0))),0)</f>
        <v>0</v>
      </c>
      <c r="V6" s="143">
        <f>IF(V$1&gt;=$I46,IF($M46=0,0,(IF(MOD(($I46-V$1),$M46)=0,$G46,0))),0)</f>
        <v>0</v>
      </c>
      <c r="W6" s="143">
        <f>IF(W$1&gt;=$I46,IF($M46=0,0,(IF(MOD(($I46-W$1),$M46)=0,$G46,0))),0)</f>
        <v>0</v>
      </c>
      <c r="X6" s="143">
        <f>IF(X$1&gt;=$I46,IF($M46=0,0,(IF(MOD(($I46-X$1),$M46)=0,$G46,0))),0)</f>
        <v>0</v>
      </c>
      <c r="Y6" s="176">
        <f t="shared" si="3"/>
        <v>0</v>
      </c>
    </row>
    <row r="7" spans="1:25">
      <c r="A7" s="168" t="e">
        <f>A47</f>
        <v>#N/A</v>
      </c>
      <c r="B7" s="148">
        <f>B47</f>
        <v>0</v>
      </c>
      <c r="C7" s="143">
        <f>IF(C$1&gt;=$I47,IF($M47=0,0,(IF(MOD(($I47-C$1),$M47)=0,$G47,0))),0)</f>
        <v>0</v>
      </c>
      <c r="D7" s="143">
        <f>IF(D$1&gt;=$I47,IF($M47=0,0,(IF(MOD(($I47-D$1),$M47)=0,$G47,0))),0)</f>
        <v>0</v>
      </c>
      <c r="E7" s="143">
        <f>IF(E$1&gt;=$I47,IF($M47=0,0,(IF(MOD(($I47-E$1),$M47)=0,$G47,0))),0)</f>
        <v>0</v>
      </c>
      <c r="F7" s="143">
        <f>IF(F$1&gt;=$I47,IF($M47=0,0,(IF(MOD(($I47-F$1),$M47)=0,$G47,0))),0)</f>
        <v>0</v>
      </c>
      <c r="G7" s="143">
        <f>IF(G$1&gt;=$I47,IF($M47=0,0,(IF(MOD(($I47-G$1),$M47)=0,$G47,0))),0)</f>
        <v>0</v>
      </c>
      <c r="H7" s="143">
        <f>IF(H$1&gt;=$I47,IF($M47=0,0,(IF(MOD(($I47-H$1),$M47)=0,$G47,0))),0)</f>
        <v>0</v>
      </c>
      <c r="I7" s="143">
        <f>IF(I$1&gt;=$I47,IF($M47=0,0,(IF(MOD(($I47-I$1),$M47)=0,$G47,0))),0)</f>
        <v>0</v>
      </c>
      <c r="J7" s="143">
        <f>IF(J$1&gt;=$I47,IF($M47=0,0,(IF(MOD(($I47-J$1),$M47)=0,$G47,0))),0)</f>
        <v>0</v>
      </c>
      <c r="K7" s="143">
        <f>IF(K$1&gt;=$I47,IF($M47=0,0,(IF(MOD(($I47-K$1),$M47)=0,$G47,0))),0)</f>
        <v>0</v>
      </c>
      <c r="L7" s="143">
        <f>IF(L$1&gt;=$I47,IF($M47=0,0,(IF(MOD(($I47-L$1),$M47)=0,$G47,0))),0)</f>
        <v>0</v>
      </c>
      <c r="M7" s="143">
        <f>IF(M$1&gt;=$I47,IF($M47=0,0,(IF(MOD(($I47-M$1),$M47)=0,$G47,0))),0)</f>
        <v>0</v>
      </c>
      <c r="N7" s="143">
        <f>IF(N$1&gt;=$I47,IF($M47=0,0,(IF(MOD(($I47-N$1),$M47)=0,$G47,0))),0)</f>
        <v>0</v>
      </c>
      <c r="O7" s="143">
        <f>IF(O$1&gt;=$I47,IF($M47=0,0,(IF(MOD(($I47-O$1),$M47)=0,$G47,0))),0)</f>
        <v>0</v>
      </c>
      <c r="P7" s="143">
        <f>IF(P$1&gt;=$I47,IF($M47=0,0,(IF(MOD(($I47-P$1),$M47)=0,$G47,0))),0)</f>
        <v>0</v>
      </c>
      <c r="Q7" s="143">
        <f>IF(Q$1&gt;=$I47,IF($M47=0,0,(IF(MOD(($I47-Q$1),$M47)=0,$G47,0))),0)</f>
        <v>0</v>
      </c>
      <c r="R7" s="143">
        <f>IF(R$1&gt;=$I47,IF($M47=0,0,(IF(MOD(($I47-R$1),$M47)=0,$G47,0))),0)</f>
        <v>0</v>
      </c>
      <c r="S7" s="143">
        <f>IF(S$1&gt;=$I47,IF($M47=0,0,(IF(MOD(($I47-S$1),$M47)=0,$G47,0))),0)</f>
        <v>0</v>
      </c>
      <c r="T7" s="143">
        <f>IF(T$1&gt;=$I47,IF($M47=0,0,(IF(MOD(($I47-T$1),$M47)=0,$G47,0))),0)</f>
        <v>0</v>
      </c>
      <c r="U7" s="143">
        <f>IF(U$1&gt;=$I47,IF($M47=0,0,(IF(MOD(($I47-U$1),$M47)=0,$G47,0))),0)</f>
        <v>0</v>
      </c>
      <c r="V7" s="143">
        <f>IF(V$1&gt;=$I47,IF($M47=0,0,(IF(MOD(($I47-V$1),$M47)=0,$G47,0))),0)</f>
        <v>0</v>
      </c>
      <c r="W7" s="143">
        <f>IF(W$1&gt;=$I47,IF($M47=0,0,(IF(MOD(($I47-W$1),$M47)=0,$G47,0))),0)</f>
        <v>0</v>
      </c>
      <c r="X7" s="143">
        <f>IF(X$1&gt;=$I47,IF($M47=0,0,(IF(MOD(($I47-X$1),$M47)=0,$G47,0))),0)</f>
        <v>0</v>
      </c>
      <c r="Y7" s="176">
        <f t="shared" si="3"/>
        <v>0</v>
      </c>
    </row>
    <row r="8" spans="1:25">
      <c r="A8" s="168" t="e">
        <f>A48</f>
        <v>#N/A</v>
      </c>
      <c r="B8" s="148">
        <f>B48</f>
        <v>0</v>
      </c>
      <c r="C8" s="143">
        <f>IF(C$1&gt;=$I48,IF($M48=0,0,(IF(MOD(($I48-C$1),$M48)=0,$G48,0))),0)</f>
        <v>0</v>
      </c>
      <c r="D8" s="143">
        <f>IF(D$1&gt;=$I48,IF($M48=0,0,(IF(MOD(($I48-D$1),$M48)=0,$G48,0))),0)</f>
        <v>0</v>
      </c>
      <c r="E8" s="143">
        <f>IF(E$1&gt;=$I48,IF($M48=0,0,(IF(MOD(($I48-E$1),$M48)=0,$G48,0))),0)</f>
        <v>0</v>
      </c>
      <c r="F8" s="143">
        <f>IF(F$1&gt;=$I48,IF($M48=0,0,(IF(MOD(($I48-F$1),$M48)=0,$G48,0))),0)</f>
        <v>0</v>
      </c>
      <c r="G8" s="143">
        <f>IF(G$1&gt;=$I48,IF($M48=0,0,(IF(MOD(($I48-G$1),$M48)=0,$G48,0))),0)</f>
        <v>0</v>
      </c>
      <c r="H8" s="143">
        <f>IF(H$1&gt;=$I48,IF($M48=0,0,(IF(MOD(($I48-H$1),$M48)=0,$G48,0))),0)</f>
        <v>0</v>
      </c>
      <c r="I8" s="143">
        <f>IF(I$1&gt;=$I48,IF($M48=0,0,(IF(MOD(($I48-I$1),$M48)=0,$G48,0))),0)</f>
        <v>0</v>
      </c>
      <c r="J8" s="143">
        <f>IF(J$1&gt;=$I48,IF($M48=0,0,(IF(MOD(($I48-J$1),$M48)=0,$G48,0))),0)</f>
        <v>0</v>
      </c>
      <c r="K8" s="143">
        <f>IF(K$1&gt;=$I48,IF($M48=0,0,(IF(MOD(($I48-K$1),$M48)=0,$G48,0))),0)</f>
        <v>0</v>
      </c>
      <c r="L8" s="143">
        <f>IF(L$1&gt;=$I48,IF($M48=0,0,(IF(MOD(($I48-L$1),$M48)=0,$G48,0))),0)</f>
        <v>0</v>
      </c>
      <c r="M8" s="143">
        <f>IF(M$1&gt;=$I48,IF($M48=0,0,(IF(MOD(($I48-M$1),$M48)=0,$G48,0))),0)</f>
        <v>0</v>
      </c>
      <c r="N8" s="143">
        <f>IF(N$1&gt;=$I48,IF($M48=0,0,(IF(MOD(($I48-N$1),$M48)=0,$G48,0))),0)</f>
        <v>0</v>
      </c>
      <c r="O8" s="143">
        <f>IF(O$1&gt;=$I48,IF($M48=0,0,(IF(MOD(($I48-O$1),$M48)=0,$G48,0))),0)</f>
        <v>0</v>
      </c>
      <c r="P8" s="143">
        <f>IF(P$1&gt;=$I48,IF($M48=0,0,(IF(MOD(($I48-P$1),$M48)=0,$G48,0))),0)</f>
        <v>0</v>
      </c>
      <c r="Q8" s="143">
        <f>IF(Q$1&gt;=$I48,IF($M48=0,0,(IF(MOD(($I48-Q$1),$M48)=0,$G48,0))),0)</f>
        <v>0</v>
      </c>
      <c r="R8" s="143">
        <f>IF(R$1&gt;=$I48,IF($M48=0,0,(IF(MOD(($I48-R$1),$M48)=0,$G48,0))),0)</f>
        <v>0</v>
      </c>
      <c r="S8" s="143">
        <f>IF(S$1&gt;=$I48,IF($M48=0,0,(IF(MOD(($I48-S$1),$M48)=0,$G48,0))),0)</f>
        <v>0</v>
      </c>
      <c r="T8" s="143">
        <f>IF(T$1&gt;=$I48,IF($M48=0,0,(IF(MOD(($I48-T$1),$M48)=0,$G48,0))),0)</f>
        <v>0</v>
      </c>
      <c r="U8" s="143">
        <f>IF(U$1&gt;=$I48,IF($M48=0,0,(IF(MOD(($I48-U$1),$M48)=0,$G48,0))),0)</f>
        <v>0</v>
      </c>
      <c r="V8" s="143">
        <f>IF(V$1&gt;=$I48,IF($M48=0,0,(IF(MOD(($I48-V$1),$M48)=0,$G48,0))),0)</f>
        <v>0</v>
      </c>
      <c r="W8" s="143">
        <f>IF(W$1&gt;=$I48,IF($M48=0,0,(IF(MOD(($I48-W$1),$M48)=0,$G48,0))),0)</f>
        <v>0</v>
      </c>
      <c r="X8" s="143">
        <f>IF(X$1&gt;=$I48,IF($M48=0,0,(IF(MOD(($I48-X$1),$M48)=0,$G48,0))),0)</f>
        <v>0</v>
      </c>
      <c r="Y8" s="176">
        <f t="shared" si="3"/>
        <v>0</v>
      </c>
    </row>
    <row r="9" spans="1:25">
      <c r="A9" s="168" t="e">
        <f>A50</f>
        <v>#N/A</v>
      </c>
      <c r="B9" s="148">
        <f>B50</f>
        <v>0</v>
      </c>
      <c r="C9" s="143">
        <f>IF(C$1&gt;=$I50,IF($M50=0,0,(IF(MOD(($I50-C$1),$M50)=0,$G50,0))),0)</f>
        <v>0</v>
      </c>
      <c r="D9" s="143">
        <f>IF(D$1&gt;=$I50,IF($M50=0,0,(IF(MOD(($I50-D$1),$M50)=0,$G50,0))),0)</f>
        <v>0</v>
      </c>
      <c r="E9" s="143">
        <f>IF(E$1&gt;=$I50,IF($M50=0,0,(IF(MOD(($I50-E$1),$M50)=0,$G50,0))),0)</f>
        <v>0</v>
      </c>
      <c r="F9" s="143">
        <f>IF(F$1&gt;=$I50,IF($M50=0,0,(IF(MOD(($I50-F$1),$M50)=0,$G50,0))),0)</f>
        <v>0</v>
      </c>
      <c r="G9" s="143">
        <f>IF(G$1&gt;=$I50,IF($M50=0,0,(IF(MOD(($I50-G$1),$M50)=0,$G50,0))),0)</f>
        <v>0</v>
      </c>
      <c r="H9" s="143">
        <f>IF(H$1&gt;=$I50,IF($M50=0,0,(IF(MOD(($I50-H$1),$M50)=0,$G50,0))),0)</f>
        <v>0</v>
      </c>
      <c r="I9" s="143">
        <f>IF(I$1&gt;=$I50,IF($M50=0,0,(IF(MOD(($I50-I$1),$M50)=0,$G50,0))),0)</f>
        <v>0</v>
      </c>
      <c r="J9" s="143">
        <f>IF(J$1&gt;=$I50,IF($M50=0,0,(IF(MOD(($I50-J$1),$M50)=0,$G50,0))),0)</f>
        <v>0</v>
      </c>
      <c r="K9" s="143">
        <f>IF(K$1&gt;=$I50,IF($M50=0,0,(IF(MOD(($I50-K$1),$M50)=0,$G50,0))),0)</f>
        <v>0</v>
      </c>
      <c r="L9" s="143">
        <f>IF(L$1&gt;=$I50,IF($M50=0,0,(IF(MOD(($I50-L$1),$M50)=0,$G50,0))),0)</f>
        <v>0</v>
      </c>
      <c r="M9" s="143">
        <f>IF(M$1&gt;=$I50,IF($M50=0,0,(IF(MOD(($I50-M$1),$M50)=0,$G50,0))),0)</f>
        <v>0</v>
      </c>
      <c r="N9" s="143">
        <f>IF(N$1&gt;=$I50,IF($M50=0,0,(IF(MOD(($I50-N$1),$M50)=0,$G50,0))),0)</f>
        <v>0</v>
      </c>
      <c r="O9" s="143">
        <f>IF(O$1&gt;=$I50,IF($M50=0,0,(IF(MOD(($I50-O$1),$M50)=0,$G50,0))),0)</f>
        <v>0</v>
      </c>
      <c r="P9" s="143">
        <f>IF(P$1&gt;=$I50,IF($M50=0,0,(IF(MOD(($I50-P$1),$M50)=0,$G50,0))),0)</f>
        <v>0</v>
      </c>
      <c r="Q9" s="143">
        <f>IF(Q$1&gt;=$I50,IF($M50=0,0,(IF(MOD(($I50-Q$1),$M50)=0,$G50,0))),0)</f>
        <v>0</v>
      </c>
      <c r="R9" s="143">
        <f>IF(R$1&gt;=$I50,IF($M50=0,0,(IF(MOD(($I50-R$1),$M50)=0,$G50,0))),0)</f>
        <v>0</v>
      </c>
      <c r="S9" s="143">
        <f>IF(S$1&gt;=$I50,IF($M50=0,0,(IF(MOD(($I50-S$1),$M50)=0,$G50,0))),0)</f>
        <v>0</v>
      </c>
      <c r="T9" s="143">
        <f>IF(T$1&gt;=$I50,IF($M50=0,0,(IF(MOD(($I50-T$1),$M50)=0,$G50,0))),0)</f>
        <v>0</v>
      </c>
      <c r="U9" s="143">
        <f>IF(U$1&gt;=$I50,IF($M50=0,0,(IF(MOD(($I50-U$1),$M50)=0,$G50,0))),0)</f>
        <v>0</v>
      </c>
      <c r="V9" s="143">
        <f>IF(V$1&gt;=$I50,IF($M50=0,0,(IF(MOD(($I50-V$1),$M50)=0,$G50,0))),0)</f>
        <v>0</v>
      </c>
      <c r="W9" s="143">
        <f>IF(W$1&gt;=$I50,IF($M50=0,0,(IF(MOD(($I50-W$1),$M50)=0,$G50,0))),0)</f>
        <v>0</v>
      </c>
      <c r="X9" s="143">
        <f>IF(X$1&gt;=$I50,IF($M50=0,0,(IF(MOD(($I50-X$1),$M50)=0,$G50,0))),0)</f>
        <v>0</v>
      </c>
      <c r="Y9" s="176">
        <f t="shared" si="3"/>
        <v>0</v>
      </c>
    </row>
    <row r="10" spans="1:25">
      <c r="A10" s="169"/>
      <c r="B10" s="149" t="str">
        <f>B51</f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>A52</f>
        <v>#N/A</v>
      </c>
      <c r="B11" s="148">
        <f>B52</f>
        <v>0</v>
      </c>
      <c r="C11" s="143">
        <f>IF(C$1&gt;=$I52,IF($M52=0,0,(IF(MOD(($I52-C$1),$M52)=0,$G52,0))),0)</f>
        <v>0</v>
      </c>
      <c r="D11" s="143">
        <f>IF(D$1&gt;=$I52,IF($M52=0,0,(IF(MOD(($I52-D$1),$M52)=0,$G52,0))),0)</f>
        <v>0</v>
      </c>
      <c r="E11" s="143">
        <f>IF(E$1&gt;=$I52,IF($M52=0,0,(IF(MOD(($I52-E$1),$M52)=0,$G52,0))),0)</f>
        <v>0</v>
      </c>
      <c r="F11" s="143">
        <f>IF(F$1&gt;=$I52,IF($M52=0,0,(IF(MOD(($I52-F$1),$M52)=0,$G52,0))),0)</f>
        <v>0</v>
      </c>
      <c r="G11" s="143">
        <f>IF(G$1&gt;=$I52,IF($M52=0,0,(IF(MOD(($I52-G$1),$M52)=0,$G52,0))),0)</f>
        <v>0</v>
      </c>
      <c r="H11" s="143">
        <f>IF(H$1&gt;=$I52,IF($M52=0,0,(IF(MOD(($I52-H$1),$M52)=0,$G52,0))),0)</f>
        <v>0</v>
      </c>
      <c r="I11" s="143">
        <f>IF(I$1&gt;=$I52,IF($M52=0,0,(IF(MOD(($I52-I$1),$M52)=0,$G52,0))),0)</f>
        <v>0</v>
      </c>
      <c r="J11" s="143">
        <f>IF(J$1&gt;=$I52,IF($M52=0,0,(IF(MOD(($I52-J$1),$M52)=0,$G52,0))),0)</f>
        <v>0</v>
      </c>
      <c r="K11" s="143">
        <f>IF(K$1&gt;=$I52,IF($M52=0,0,(IF(MOD(($I52-K$1),$M52)=0,$G52,0))),0)</f>
        <v>0</v>
      </c>
      <c r="L11" s="143">
        <f>IF(L$1&gt;=$I52,IF($M52=0,0,(IF(MOD(($I52-L$1),$M52)=0,$G52,0))),0)</f>
        <v>0</v>
      </c>
      <c r="M11" s="143">
        <f>IF(M$1&gt;=$I52,IF($M52=0,0,(IF(MOD(($I52-M$1),$M52)=0,$G52,0))),0)</f>
        <v>0</v>
      </c>
      <c r="N11" s="143">
        <f>IF(N$1&gt;=$I52,IF($M52=0,0,(IF(MOD(($I52-N$1),$M52)=0,$G52,0))),0)</f>
        <v>0</v>
      </c>
      <c r="O11" s="143">
        <f>IF(O$1&gt;=$I52,IF($M52=0,0,(IF(MOD(($I52-O$1),$M52)=0,$G52,0))),0)</f>
        <v>0</v>
      </c>
      <c r="P11" s="143">
        <f>IF(P$1&gt;=$I52,IF($M52=0,0,(IF(MOD(($I52-P$1),$M52)=0,$G52,0))),0)</f>
        <v>0</v>
      </c>
      <c r="Q11" s="143">
        <f>IF(Q$1&gt;=$I52,IF($M52=0,0,(IF(MOD(($I52-Q$1),$M52)=0,$G52,0))),0)</f>
        <v>0</v>
      </c>
      <c r="R11" s="143">
        <f>IF(R$1&gt;=$I52,IF($M52=0,0,(IF(MOD(($I52-R$1),$M52)=0,$G52,0))),0)</f>
        <v>0</v>
      </c>
      <c r="S11" s="143">
        <f>IF(S$1&gt;=$I52,IF($M52=0,0,(IF(MOD(($I52-S$1),$M52)=0,$G52,0))),0)</f>
        <v>0</v>
      </c>
      <c r="T11" s="143">
        <f>IF(T$1&gt;=$I52,IF($M52=0,0,(IF(MOD(($I52-T$1),$M52)=0,$G52,0))),0)</f>
        <v>0</v>
      </c>
      <c r="U11" s="143">
        <f>IF(U$1&gt;=$I52,IF($M52=0,0,(IF(MOD(($I52-U$1),$M52)=0,$G52,0))),0)</f>
        <v>0</v>
      </c>
      <c r="V11" s="143">
        <f>IF(V$1&gt;=$I52,IF($M52=0,0,(IF(MOD(($I52-V$1),$M52)=0,$G52,0))),0)</f>
        <v>0</v>
      </c>
      <c r="W11" s="143">
        <f>IF(W$1&gt;=$I52,IF($M52=0,0,(IF(MOD(($I52-W$1),$M52)=0,$G52,0))),0)</f>
        <v>0</v>
      </c>
      <c r="X11" s="143">
        <f>IF(X$1&gt;=$I52,IF($M52=0,0,(IF(MOD(($I52-X$1),$M52)=0,$G52,0))),0)</f>
        <v>0</v>
      </c>
      <c r="Y11" s="176">
        <f t="shared" si="3"/>
        <v>0</v>
      </c>
    </row>
    <row r="12" spans="1:25">
      <c r="A12" s="168" t="e">
        <f>A53</f>
        <v>#N/A</v>
      </c>
      <c r="B12" s="148">
        <f>B53</f>
        <v>0</v>
      </c>
      <c r="C12" s="143">
        <f>IF(C$1&gt;=$I53,IF($M53=0,0,(IF(MOD(($I53-C$1),$M53)=0,$G53,0))),0)</f>
        <v>0</v>
      </c>
      <c r="D12" s="143">
        <f>IF(D$1&gt;=$I53,IF($M53=0,0,(IF(MOD(($I53-D$1),$M53)=0,$G53,0))),0)</f>
        <v>0</v>
      </c>
      <c r="E12" s="143">
        <f>IF(E$1&gt;=$I53,IF($M53=0,0,(IF(MOD(($I53-E$1),$M53)=0,$G53,0))),0)</f>
        <v>0</v>
      </c>
      <c r="F12" s="143">
        <f>IF(F$1&gt;=$I53,IF($M53=0,0,(IF(MOD(($I53-F$1),$M53)=0,$G53,0))),0)</f>
        <v>0</v>
      </c>
      <c r="G12" s="143">
        <f>IF(G$1&gt;=$I53,IF($M53=0,0,(IF(MOD(($I53-G$1),$M53)=0,$G53,0))),0)</f>
        <v>0</v>
      </c>
      <c r="H12" s="143">
        <f>IF(H$1&gt;=$I53,IF($M53=0,0,(IF(MOD(($I53-H$1),$M53)=0,$G53,0))),0)</f>
        <v>0</v>
      </c>
      <c r="I12" s="143">
        <f>IF(I$1&gt;=$I53,IF($M53=0,0,(IF(MOD(($I53-I$1),$M53)=0,$G53,0))),0)</f>
        <v>0</v>
      </c>
      <c r="J12" s="143">
        <f>IF(J$1&gt;=$I53,IF($M53=0,0,(IF(MOD(($I53-J$1),$M53)=0,$G53,0))),0)</f>
        <v>0</v>
      </c>
      <c r="K12" s="143">
        <f>IF(K$1&gt;=$I53,IF($M53=0,0,(IF(MOD(($I53-K$1),$M53)=0,$G53,0))),0)</f>
        <v>0</v>
      </c>
      <c r="L12" s="143">
        <f>IF(L$1&gt;=$I53,IF($M53=0,0,(IF(MOD(($I53-L$1),$M53)=0,$G53,0))),0)</f>
        <v>0</v>
      </c>
      <c r="M12" s="143">
        <f>IF(M$1&gt;=$I53,IF($M53=0,0,(IF(MOD(($I53-M$1),$M53)=0,$G53,0))),0)</f>
        <v>0</v>
      </c>
      <c r="N12" s="143">
        <f>IF(N$1&gt;=$I53,IF($M53=0,0,(IF(MOD(($I53-N$1),$M53)=0,$G53,0))),0)</f>
        <v>0</v>
      </c>
      <c r="O12" s="143">
        <f>IF(O$1&gt;=$I53,IF($M53=0,0,(IF(MOD(($I53-O$1),$M53)=0,$G53,0))),0)</f>
        <v>0</v>
      </c>
      <c r="P12" s="143">
        <f>IF(P$1&gt;=$I53,IF($M53=0,0,(IF(MOD(($I53-P$1),$M53)=0,$G53,0))),0)</f>
        <v>0</v>
      </c>
      <c r="Q12" s="143">
        <f>IF(Q$1&gt;=$I53,IF($M53=0,0,(IF(MOD(($I53-Q$1),$M53)=0,$G53,0))),0)</f>
        <v>0</v>
      </c>
      <c r="R12" s="143">
        <f>IF(R$1&gt;=$I53,IF($M53=0,0,(IF(MOD(($I53-R$1),$M53)=0,$G53,0))),0)</f>
        <v>0</v>
      </c>
      <c r="S12" s="143">
        <f>IF(S$1&gt;=$I53,IF($M53=0,0,(IF(MOD(($I53-S$1),$M53)=0,$G53,0))),0)</f>
        <v>0</v>
      </c>
      <c r="T12" s="143">
        <f>IF(T$1&gt;=$I53,IF($M53=0,0,(IF(MOD(($I53-T$1),$M53)=0,$G53,0))),0)</f>
        <v>0</v>
      </c>
      <c r="U12" s="143">
        <f>IF(U$1&gt;=$I53,IF($M53=0,0,(IF(MOD(($I53-U$1),$M53)=0,$G53,0))),0)</f>
        <v>0</v>
      </c>
      <c r="V12" s="143">
        <f>IF(V$1&gt;=$I53,IF($M53=0,0,(IF(MOD(($I53-V$1),$M53)=0,$G53,0))),0)</f>
        <v>0</v>
      </c>
      <c r="W12" s="143">
        <f>IF(W$1&gt;=$I53,IF($M53=0,0,(IF(MOD(($I53-W$1),$M53)=0,$G53,0))),0)</f>
        <v>0</v>
      </c>
      <c r="X12" s="143">
        <f>IF(X$1&gt;=$I53,IF($M53=0,0,(IF(MOD(($I53-X$1),$M53)=0,$G53,0))),0)</f>
        <v>0</v>
      </c>
      <c r="Y12" s="176">
        <f t="shared" si="3"/>
        <v>0</v>
      </c>
    </row>
    <row r="13" spans="1:25">
      <c r="A13" s="168" t="e">
        <f>A54</f>
        <v>#N/A</v>
      </c>
      <c r="B13" s="148">
        <f>B54</f>
        <v>0</v>
      </c>
      <c r="C13" s="143">
        <f>IF(C$1&gt;=$I54,IF($M54=0,0,(IF(MOD(($I54-C$1),$M54)=0,$G54,0))),0)</f>
        <v>0</v>
      </c>
      <c r="D13" s="143">
        <f>IF(D$1&gt;=$I54,IF($M54=0,0,(IF(MOD(($I54-D$1),$M54)=0,$G54,0))),0)</f>
        <v>0</v>
      </c>
      <c r="E13" s="143">
        <f>IF(E$1&gt;=$I54,IF($M54=0,0,(IF(MOD(($I54-E$1),$M54)=0,$G54,0))),0)</f>
        <v>0</v>
      </c>
      <c r="F13" s="143">
        <f>IF(F$1&gt;=$I54,IF($M54=0,0,(IF(MOD(($I54-F$1),$M54)=0,$G54,0))),0)</f>
        <v>0</v>
      </c>
      <c r="G13" s="143">
        <f>IF(G$1&gt;=$I54,IF($M54=0,0,(IF(MOD(($I54-G$1),$M54)=0,$G54,0))),0)</f>
        <v>0</v>
      </c>
      <c r="H13" s="143">
        <f>IF(H$1&gt;=$I54,IF($M54=0,0,(IF(MOD(($I54-H$1),$M54)=0,$G54,0))),0)</f>
        <v>0</v>
      </c>
      <c r="I13" s="143">
        <f>IF(I$1&gt;=$I54,IF($M54=0,0,(IF(MOD(($I54-I$1),$M54)=0,$G54,0))),0)</f>
        <v>0</v>
      </c>
      <c r="J13" s="143">
        <f>IF(J$1&gt;=$I54,IF($M54=0,0,(IF(MOD(($I54-J$1),$M54)=0,$G54,0))),0)</f>
        <v>0</v>
      </c>
      <c r="K13" s="143">
        <f>IF(K$1&gt;=$I54,IF($M54=0,0,(IF(MOD(($I54-K$1),$M54)=0,$G54,0))),0)</f>
        <v>0</v>
      </c>
      <c r="L13" s="143">
        <f>IF(L$1&gt;=$I54,IF($M54=0,0,(IF(MOD(($I54-L$1),$M54)=0,$G54,0))),0)</f>
        <v>0</v>
      </c>
      <c r="M13" s="143">
        <f>IF(M$1&gt;=$I54,IF($M54=0,0,(IF(MOD(($I54-M$1),$M54)=0,$G54,0))),0)</f>
        <v>0</v>
      </c>
      <c r="N13" s="143">
        <f>IF(N$1&gt;=$I54,IF($M54=0,0,(IF(MOD(($I54-N$1),$M54)=0,$G54,0))),0)</f>
        <v>0</v>
      </c>
      <c r="O13" s="143">
        <f>IF(O$1&gt;=$I54,IF($M54=0,0,(IF(MOD(($I54-O$1),$M54)=0,$G54,0))),0)</f>
        <v>0</v>
      </c>
      <c r="P13" s="143">
        <f>IF(P$1&gt;=$I54,IF($M54=0,0,(IF(MOD(($I54-P$1),$M54)=0,$G54,0))),0)</f>
        <v>0</v>
      </c>
      <c r="Q13" s="143">
        <f>IF(Q$1&gt;=$I54,IF($M54=0,0,(IF(MOD(($I54-Q$1),$M54)=0,$G54,0))),0)</f>
        <v>0</v>
      </c>
      <c r="R13" s="143">
        <f>IF(R$1&gt;=$I54,IF($M54=0,0,(IF(MOD(($I54-R$1),$M54)=0,$G54,0))),0)</f>
        <v>0</v>
      </c>
      <c r="S13" s="143">
        <f>IF(S$1&gt;=$I54,IF($M54=0,0,(IF(MOD(($I54-S$1),$M54)=0,$G54,0))),0)</f>
        <v>0</v>
      </c>
      <c r="T13" s="143">
        <f>IF(T$1&gt;=$I54,IF($M54=0,0,(IF(MOD(($I54-T$1),$M54)=0,$G54,0))),0)</f>
        <v>0</v>
      </c>
      <c r="U13" s="143">
        <f>IF(U$1&gt;=$I54,IF($M54=0,0,(IF(MOD(($I54-U$1),$M54)=0,$G54,0))),0)</f>
        <v>0</v>
      </c>
      <c r="V13" s="143">
        <f>IF(V$1&gt;=$I54,IF($M54=0,0,(IF(MOD(($I54-V$1),$M54)=0,$G54,0))),0)</f>
        <v>0</v>
      </c>
      <c r="W13" s="143">
        <f>IF(W$1&gt;=$I54,IF($M54=0,0,(IF(MOD(($I54-W$1),$M54)=0,$G54,0))),0)</f>
        <v>0</v>
      </c>
      <c r="X13" s="143">
        <f>IF(X$1&gt;=$I54,IF($M54=0,0,(IF(MOD(($I54-X$1),$M54)=0,$G54,0))),0)</f>
        <v>0</v>
      </c>
      <c r="Y13" s="176">
        <f t="shared" si="3"/>
        <v>0</v>
      </c>
    </row>
    <row r="14" spans="1:25">
      <c r="A14" s="168" t="e">
        <f>A55</f>
        <v>#N/A</v>
      </c>
      <c r="B14" s="148">
        <f>B55</f>
        <v>0</v>
      </c>
      <c r="C14" s="143">
        <f>IF(C$1&gt;=$I55,IF($M55=0,0,(IF(MOD(($I55-C$1),$M55)=0,$G55,0))),0)</f>
        <v>0</v>
      </c>
      <c r="D14" s="143">
        <f>IF(D$1&gt;=$I55,IF($M55=0,0,(IF(MOD(($I55-D$1),$M55)=0,$G55,0))),0)</f>
        <v>0</v>
      </c>
      <c r="E14" s="143">
        <f>IF(E$1&gt;=$I55,IF($M55=0,0,(IF(MOD(($I55-E$1),$M55)=0,$G55,0))),0)</f>
        <v>0</v>
      </c>
      <c r="F14" s="143">
        <f>IF(F$1&gt;=$I55,IF($M55=0,0,(IF(MOD(($I55-F$1),$M55)=0,$G55,0))),0)</f>
        <v>0</v>
      </c>
      <c r="G14" s="143">
        <f>IF(G$1&gt;=$I55,IF($M55=0,0,(IF(MOD(($I55-G$1),$M55)=0,$G55,0))),0)</f>
        <v>0</v>
      </c>
      <c r="H14" s="143">
        <f>IF(H$1&gt;=$I55,IF($M55=0,0,(IF(MOD(($I55-H$1),$M55)=0,$G55,0))),0)</f>
        <v>0</v>
      </c>
      <c r="I14" s="143">
        <f>IF(I$1&gt;=$I55,IF($M55=0,0,(IF(MOD(($I55-I$1),$M55)=0,$G55,0))),0)</f>
        <v>0</v>
      </c>
      <c r="J14" s="143">
        <f>IF(J$1&gt;=$I55,IF($M55=0,0,(IF(MOD(($I55-J$1),$M55)=0,$G55,0))),0)</f>
        <v>0</v>
      </c>
      <c r="K14" s="143">
        <f>IF(K$1&gt;=$I55,IF($M55=0,0,(IF(MOD(($I55-K$1),$M55)=0,$G55,0))),0)</f>
        <v>0</v>
      </c>
      <c r="L14" s="143">
        <f>IF(L$1&gt;=$I55,IF($M55=0,0,(IF(MOD(($I55-L$1),$M55)=0,$G55,0))),0)</f>
        <v>0</v>
      </c>
      <c r="M14" s="143">
        <f>IF(M$1&gt;=$I55,IF($M55=0,0,(IF(MOD(($I55-M$1),$M55)=0,$G55,0))),0)</f>
        <v>0</v>
      </c>
      <c r="N14" s="143">
        <f>IF(N$1&gt;=$I55,IF($M55=0,0,(IF(MOD(($I55-N$1),$M55)=0,$G55,0))),0)</f>
        <v>0</v>
      </c>
      <c r="O14" s="143">
        <f>IF(O$1&gt;=$I55,IF($M55=0,0,(IF(MOD(($I55-O$1),$M55)=0,$G55,0))),0)</f>
        <v>0</v>
      </c>
      <c r="P14" s="143">
        <f>IF(P$1&gt;=$I55,IF($M55=0,0,(IF(MOD(($I55-P$1),$M55)=0,$G55,0))),0)</f>
        <v>0</v>
      </c>
      <c r="Q14" s="143">
        <f>IF(Q$1&gt;=$I55,IF($M55=0,0,(IF(MOD(($I55-Q$1),$M55)=0,$G55,0))),0)</f>
        <v>0</v>
      </c>
      <c r="R14" s="143">
        <f>IF(R$1&gt;=$I55,IF($M55=0,0,(IF(MOD(($I55-R$1),$M55)=0,$G55,0))),0)</f>
        <v>0</v>
      </c>
      <c r="S14" s="143">
        <f>IF(S$1&gt;=$I55,IF($M55=0,0,(IF(MOD(($I55-S$1),$M55)=0,$G55,0))),0)</f>
        <v>0</v>
      </c>
      <c r="T14" s="143">
        <f>IF(T$1&gt;=$I55,IF($M55=0,0,(IF(MOD(($I55-T$1),$M55)=0,$G55,0))),0)</f>
        <v>0</v>
      </c>
      <c r="U14" s="143">
        <f>IF(U$1&gt;=$I55,IF($M55=0,0,(IF(MOD(($I55-U$1),$M55)=0,$G55,0))),0)</f>
        <v>0</v>
      </c>
      <c r="V14" s="143">
        <f>IF(V$1&gt;=$I55,IF($M55=0,0,(IF(MOD(($I55-V$1),$M55)=0,$G55,0))),0)</f>
        <v>0</v>
      </c>
      <c r="W14" s="143">
        <f>IF(W$1&gt;=$I55,IF($M55=0,0,(IF(MOD(($I55-W$1),$M55)=0,$G55,0))),0)</f>
        <v>0</v>
      </c>
      <c r="X14" s="143">
        <f>IF(X$1&gt;=$I55,IF($M55=0,0,(IF(MOD(($I55-X$1),$M55)=0,$G55,0))),0)</f>
        <v>0</v>
      </c>
      <c r="Y14" s="176">
        <f t="shared" si="3"/>
        <v>0</v>
      </c>
    </row>
    <row r="15" spans="1:25">
      <c r="A15" s="168" t="e">
        <f>A56</f>
        <v>#N/A</v>
      </c>
      <c r="B15" s="148">
        <f>B56</f>
        <v>0</v>
      </c>
      <c r="C15" s="143">
        <f>IF(C$1&gt;=$I56,IF($M56=0,0,(IF(MOD(($I56-C$1),$M56)=0,$G56,0))),0)</f>
        <v>0</v>
      </c>
      <c r="D15" s="143">
        <f>IF(D$1&gt;=$I56,IF($M56=0,0,(IF(MOD(($I56-D$1),$M56)=0,$G56,0))),0)</f>
        <v>0</v>
      </c>
      <c r="E15" s="143">
        <f>IF(E$1&gt;=$I56,IF($M56=0,0,(IF(MOD(($I56-E$1),$M56)=0,$G56,0))),0)</f>
        <v>0</v>
      </c>
      <c r="F15" s="143">
        <f>IF(F$1&gt;=$I56,IF($M56=0,0,(IF(MOD(($I56-F$1),$M56)=0,$G56,0))),0)</f>
        <v>0</v>
      </c>
      <c r="G15" s="143">
        <f>IF(G$1&gt;=$I56,IF($M56=0,0,(IF(MOD(($I56-G$1),$M56)=0,$G56,0))),0)</f>
        <v>0</v>
      </c>
      <c r="H15" s="143">
        <f>IF(H$1&gt;=$I56,IF($M56=0,0,(IF(MOD(($I56-H$1),$M56)=0,$G56,0))),0)</f>
        <v>0</v>
      </c>
      <c r="I15" s="143">
        <f>IF(I$1&gt;=$I56,IF($M56=0,0,(IF(MOD(($I56-I$1),$M56)=0,$G56,0))),0)</f>
        <v>0</v>
      </c>
      <c r="J15" s="143">
        <f>IF(J$1&gt;=$I56,IF($M56=0,0,(IF(MOD(($I56-J$1),$M56)=0,$G56,0))),0)</f>
        <v>0</v>
      </c>
      <c r="K15" s="143">
        <f>IF(K$1&gt;=$I56,IF($M56=0,0,(IF(MOD(($I56-K$1),$M56)=0,$G56,0))),0)</f>
        <v>0</v>
      </c>
      <c r="L15" s="143">
        <f>IF(L$1&gt;=$I56,IF($M56=0,0,(IF(MOD(($I56-L$1),$M56)=0,$G56,0))),0)</f>
        <v>0</v>
      </c>
      <c r="M15" s="143">
        <f>IF(M$1&gt;=$I56,IF($M56=0,0,(IF(MOD(($I56-M$1),$M56)=0,$G56,0))),0)</f>
        <v>0</v>
      </c>
      <c r="N15" s="143">
        <f>IF(N$1&gt;=$I56,IF($M56=0,0,(IF(MOD(($I56-N$1),$M56)=0,$G56,0))),0)</f>
        <v>0</v>
      </c>
      <c r="O15" s="143">
        <f>IF(O$1&gt;=$I56,IF($M56=0,0,(IF(MOD(($I56-O$1),$M56)=0,$G56,0))),0)</f>
        <v>0</v>
      </c>
      <c r="P15" s="143">
        <f>IF(P$1&gt;=$I56,IF($M56=0,0,(IF(MOD(($I56-P$1),$M56)=0,$G56,0))),0)</f>
        <v>0</v>
      </c>
      <c r="Q15" s="143">
        <f>IF(Q$1&gt;=$I56,IF($M56=0,0,(IF(MOD(($I56-Q$1),$M56)=0,$G56,0))),0)</f>
        <v>0</v>
      </c>
      <c r="R15" s="143">
        <f>IF(R$1&gt;=$I56,IF($M56=0,0,(IF(MOD(($I56-R$1),$M56)=0,$G56,0))),0)</f>
        <v>0</v>
      </c>
      <c r="S15" s="143">
        <f>IF(S$1&gt;=$I56,IF($M56=0,0,(IF(MOD(($I56-S$1),$M56)=0,$G56,0))),0)</f>
        <v>0</v>
      </c>
      <c r="T15" s="143">
        <f>IF(T$1&gt;=$I56,IF($M56=0,0,(IF(MOD(($I56-T$1),$M56)=0,$G56,0))),0)</f>
        <v>0</v>
      </c>
      <c r="U15" s="143">
        <f>IF(U$1&gt;=$I56,IF($M56=0,0,(IF(MOD(($I56-U$1),$M56)=0,$G56,0))),0)</f>
        <v>0</v>
      </c>
      <c r="V15" s="143">
        <f>IF(V$1&gt;=$I56,IF($M56=0,0,(IF(MOD(($I56-V$1),$M56)=0,$G56,0))),0)</f>
        <v>0</v>
      </c>
      <c r="W15" s="143">
        <f>IF(W$1&gt;=$I56,IF($M56=0,0,(IF(MOD(($I56-W$1),$M56)=0,$G56,0))),0)</f>
        <v>0</v>
      </c>
      <c r="X15" s="143">
        <f>IF(X$1&gt;=$I56,IF($M56=0,0,(IF(MOD(($I56-X$1),$M56)=0,$G56,0))),0)</f>
        <v>0</v>
      </c>
      <c r="Y15" s="176">
        <f t="shared" si="3"/>
        <v>0</v>
      </c>
    </row>
    <row r="16" spans="1:25">
      <c r="A16" s="168" t="e">
        <f>A57</f>
        <v>#N/A</v>
      </c>
      <c r="B16" s="148">
        <f>B57</f>
        <v>0</v>
      </c>
      <c r="C16" s="143">
        <f>IF(C$1&gt;=$I57,IF($M57=0,0,(IF(MOD(($I57-C$1),$M57)=0,$G57,0))),0)</f>
        <v>0</v>
      </c>
      <c r="D16" s="143">
        <f>IF(D$1&gt;=$I57,IF($M57=0,0,(IF(MOD(($I57-D$1),$M57)=0,$G57,0))),0)</f>
        <v>0</v>
      </c>
      <c r="E16" s="143">
        <f>IF(E$1&gt;=$I57,IF($M57=0,0,(IF(MOD(($I57-E$1),$M57)=0,$G57,0))),0)</f>
        <v>0</v>
      </c>
      <c r="F16" s="143">
        <f>IF(F$1&gt;=$I57,IF($M57=0,0,(IF(MOD(($I57-F$1),$M57)=0,$G57,0))),0)</f>
        <v>0</v>
      </c>
      <c r="G16" s="143">
        <f>IF(G$1&gt;=$I57,IF($M57=0,0,(IF(MOD(($I57-G$1),$M57)=0,$G57,0))),0)</f>
        <v>0</v>
      </c>
      <c r="H16" s="143">
        <f>IF(H$1&gt;=$I57,IF($M57=0,0,(IF(MOD(($I57-H$1),$M57)=0,$G57,0))),0)</f>
        <v>0</v>
      </c>
      <c r="I16" s="143">
        <f>IF(I$1&gt;=$I57,IF($M57=0,0,(IF(MOD(($I57-I$1),$M57)=0,$G57,0))),0)</f>
        <v>0</v>
      </c>
      <c r="J16" s="143">
        <f>IF(J$1&gt;=$I57,IF($M57=0,0,(IF(MOD(($I57-J$1),$M57)=0,$G57,0))),0)</f>
        <v>0</v>
      </c>
      <c r="K16" s="143">
        <f>IF(K$1&gt;=$I57,IF($M57=0,0,(IF(MOD(($I57-K$1),$M57)=0,$G57,0))),0)</f>
        <v>0</v>
      </c>
      <c r="L16" s="143">
        <f>IF(L$1&gt;=$I57,IF($M57=0,0,(IF(MOD(($I57-L$1),$M57)=0,$G57,0))),0)</f>
        <v>0</v>
      </c>
      <c r="M16" s="143">
        <f>IF(M$1&gt;=$I57,IF($M57=0,0,(IF(MOD(($I57-M$1),$M57)=0,$G57,0))),0)</f>
        <v>0</v>
      </c>
      <c r="N16" s="143">
        <f>IF(N$1&gt;=$I57,IF($M57=0,0,(IF(MOD(($I57-N$1),$M57)=0,$G57,0))),0)</f>
        <v>0</v>
      </c>
      <c r="O16" s="143">
        <f>IF(O$1&gt;=$I57,IF($M57=0,0,(IF(MOD(($I57-O$1),$M57)=0,$G57,0))),0)</f>
        <v>0</v>
      </c>
      <c r="P16" s="143">
        <f>IF(P$1&gt;=$I57,IF($M57=0,0,(IF(MOD(($I57-P$1),$M57)=0,$G57,0))),0)</f>
        <v>0</v>
      </c>
      <c r="Q16" s="143">
        <f>IF(Q$1&gt;=$I57,IF($M57=0,0,(IF(MOD(($I57-Q$1),$M57)=0,$G57,0))),0)</f>
        <v>0</v>
      </c>
      <c r="R16" s="143">
        <f>IF(R$1&gt;=$I57,IF($M57=0,0,(IF(MOD(($I57-R$1),$M57)=0,$G57,0))),0)</f>
        <v>0</v>
      </c>
      <c r="S16" s="143">
        <f>IF(S$1&gt;=$I57,IF($M57=0,0,(IF(MOD(($I57-S$1),$M57)=0,$G57,0))),0)</f>
        <v>0</v>
      </c>
      <c r="T16" s="143">
        <f>IF(T$1&gt;=$I57,IF($M57=0,0,(IF(MOD(($I57-T$1),$M57)=0,$G57,0))),0)</f>
        <v>0</v>
      </c>
      <c r="U16" s="143">
        <f>IF(U$1&gt;=$I57,IF($M57=0,0,(IF(MOD(($I57-U$1),$M57)=0,$G57,0))),0)</f>
        <v>0</v>
      </c>
      <c r="V16" s="143">
        <f>IF(V$1&gt;=$I57,IF($M57=0,0,(IF(MOD(($I57-V$1),$M57)=0,$G57,0))),0)</f>
        <v>0</v>
      </c>
      <c r="W16" s="143">
        <f>IF(W$1&gt;=$I57,IF($M57=0,0,(IF(MOD(($I57-W$1),$M57)=0,$G57,0))),0)</f>
        <v>0</v>
      </c>
      <c r="X16" s="143">
        <f>IF(X$1&gt;=$I57,IF($M57=0,0,(IF(MOD(($I57-X$1),$M57)=0,$G57,0))),0)</f>
        <v>0</v>
      </c>
      <c r="Y16" s="176">
        <f t="shared" si="3"/>
        <v>0</v>
      </c>
    </row>
    <row r="17" spans="1:25">
      <c r="A17" s="168" t="e">
        <f>A58</f>
        <v>#N/A</v>
      </c>
      <c r="B17" s="148">
        <f>B58</f>
        <v>0</v>
      </c>
      <c r="C17" s="143">
        <f>IF(C$1&gt;=$I58,IF($M58=0,0,(IF(MOD(($I58-C$1),$M58)=0,$G58,0))),0)</f>
        <v>0</v>
      </c>
      <c r="D17" s="143">
        <f>IF(D$1&gt;=$I58,IF($M58=0,0,(IF(MOD(($I58-D$1),$M58)=0,$G58,0))),0)</f>
        <v>0</v>
      </c>
      <c r="E17" s="143">
        <f>IF(E$1&gt;=$I58,IF($M58=0,0,(IF(MOD(($I58-E$1),$M58)=0,$G58,0))),0)</f>
        <v>0</v>
      </c>
      <c r="F17" s="143">
        <f>IF(F$1&gt;=$I58,IF($M58=0,0,(IF(MOD(($I58-F$1),$M58)=0,$G58,0))),0)</f>
        <v>0</v>
      </c>
      <c r="G17" s="143">
        <f>IF(G$1&gt;=$I58,IF($M58=0,0,(IF(MOD(($I58-G$1),$M58)=0,$G58,0))),0)</f>
        <v>0</v>
      </c>
      <c r="H17" s="143">
        <f>IF(H$1&gt;=$I58,IF($M58=0,0,(IF(MOD(($I58-H$1),$M58)=0,$G58,0))),0)</f>
        <v>0</v>
      </c>
      <c r="I17" s="143">
        <f>IF(I$1&gt;=$I58,IF($M58=0,0,(IF(MOD(($I58-I$1),$M58)=0,$G58,0))),0)</f>
        <v>0</v>
      </c>
      <c r="J17" s="143">
        <f>IF(J$1&gt;=$I58,IF($M58=0,0,(IF(MOD(($I58-J$1),$M58)=0,$G58,0))),0)</f>
        <v>0</v>
      </c>
      <c r="K17" s="143">
        <f>IF(K$1&gt;=$I58,IF($M58=0,0,(IF(MOD(($I58-K$1),$M58)=0,$G58,0))),0)</f>
        <v>0</v>
      </c>
      <c r="L17" s="143">
        <f>IF(L$1&gt;=$I58,IF($M58=0,0,(IF(MOD(($I58-L$1),$M58)=0,$G58,0))),0)</f>
        <v>0</v>
      </c>
      <c r="M17" s="143">
        <f>IF(M$1&gt;=$I58,IF($M58=0,0,(IF(MOD(($I58-M$1),$M58)=0,$G58,0))),0)</f>
        <v>0</v>
      </c>
      <c r="N17" s="143">
        <f>IF(N$1&gt;=$I58,IF($M58=0,0,(IF(MOD(($I58-N$1),$M58)=0,$G58,0))),0)</f>
        <v>0</v>
      </c>
      <c r="O17" s="143">
        <f>IF(O$1&gt;=$I58,IF($M58=0,0,(IF(MOD(($I58-O$1),$M58)=0,$G58,0))),0)</f>
        <v>0</v>
      </c>
      <c r="P17" s="143">
        <f>IF(P$1&gt;=$I58,IF($M58=0,0,(IF(MOD(($I58-P$1),$M58)=0,$G58,0))),0)</f>
        <v>0</v>
      </c>
      <c r="Q17" s="143">
        <f>IF(Q$1&gt;=$I58,IF($M58=0,0,(IF(MOD(($I58-Q$1),$M58)=0,$G58,0))),0)</f>
        <v>0</v>
      </c>
      <c r="R17" s="143">
        <f>IF(R$1&gt;=$I58,IF($M58=0,0,(IF(MOD(($I58-R$1),$M58)=0,$G58,0))),0)</f>
        <v>0</v>
      </c>
      <c r="S17" s="143">
        <f>IF(S$1&gt;=$I58,IF($M58=0,0,(IF(MOD(($I58-S$1),$M58)=0,$G58,0))),0)</f>
        <v>0</v>
      </c>
      <c r="T17" s="143">
        <f>IF(T$1&gt;=$I58,IF($M58=0,0,(IF(MOD(($I58-T$1),$M58)=0,$G58,0))),0)</f>
        <v>0</v>
      </c>
      <c r="U17" s="143">
        <f>IF(U$1&gt;=$I58,IF($M58=0,0,(IF(MOD(($I58-U$1),$M58)=0,$G58,0))),0)</f>
        <v>0</v>
      </c>
      <c r="V17" s="143">
        <f>IF(V$1&gt;=$I58,IF($M58=0,0,(IF(MOD(($I58-V$1),$M58)=0,$G58,0))),0)</f>
        <v>0</v>
      </c>
      <c r="W17" s="143">
        <f>IF(W$1&gt;=$I58,IF($M58=0,0,(IF(MOD(($I58-W$1),$M58)=0,$G58,0))),0)</f>
        <v>0</v>
      </c>
      <c r="X17" s="143">
        <f>IF(X$1&gt;=$I58,IF($M58=0,0,(IF(MOD(($I58-X$1),$M58)=0,$G58,0))),0)</f>
        <v>0</v>
      </c>
      <c r="Y17" s="176">
        <f t="shared" si="3"/>
        <v>0</v>
      </c>
    </row>
    <row r="18" spans="1:25">
      <c r="A18" s="169"/>
      <c r="B18" s="149" t="str">
        <f>B59</f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>A60</f>
        <v>#N/A</v>
      </c>
      <c r="B19" s="148">
        <f>B60</f>
        <v>0</v>
      </c>
      <c r="C19" s="143">
        <f>IF(C$1&gt;=$I60,IF($M60=0,0,(IF(MOD(($I60-C$1),$M60)=0,$G60,0))),0)</f>
        <v>0</v>
      </c>
      <c r="D19" s="143">
        <f t="shared" ref="D19:X19" si="4">IF(D$1&gt;=$I60,IF($M60=0,0,(IF(MOD(($I60-D$1),$M60)=0,$G60,0))),0)</f>
        <v>0</v>
      </c>
      <c r="E19" s="143">
        <f t="shared" si="4"/>
        <v>0</v>
      </c>
      <c r="F19" s="143">
        <f t="shared" si="4"/>
        <v>0</v>
      </c>
      <c r="G19" s="143">
        <f t="shared" si="4"/>
        <v>0</v>
      </c>
      <c r="H19" s="143">
        <f t="shared" si="4"/>
        <v>0</v>
      </c>
      <c r="I19" s="143">
        <f t="shared" si="4"/>
        <v>0</v>
      </c>
      <c r="J19" s="143">
        <f t="shared" si="4"/>
        <v>0</v>
      </c>
      <c r="K19" s="143">
        <f t="shared" si="4"/>
        <v>0</v>
      </c>
      <c r="L19" s="143">
        <f t="shared" si="4"/>
        <v>0</v>
      </c>
      <c r="M19" s="143">
        <f t="shared" si="4"/>
        <v>0</v>
      </c>
      <c r="N19" s="143">
        <f t="shared" si="4"/>
        <v>0</v>
      </c>
      <c r="O19" s="143">
        <f t="shared" si="4"/>
        <v>0</v>
      </c>
      <c r="P19" s="143">
        <f t="shared" si="4"/>
        <v>0</v>
      </c>
      <c r="Q19" s="143">
        <f t="shared" si="4"/>
        <v>0</v>
      </c>
      <c r="R19" s="143">
        <f t="shared" si="4"/>
        <v>0</v>
      </c>
      <c r="S19" s="143">
        <f t="shared" si="4"/>
        <v>0</v>
      </c>
      <c r="T19" s="143">
        <f t="shared" si="4"/>
        <v>0</v>
      </c>
      <c r="U19" s="143">
        <f t="shared" si="4"/>
        <v>0</v>
      </c>
      <c r="V19" s="143">
        <f t="shared" si="4"/>
        <v>0</v>
      </c>
      <c r="W19" s="143">
        <f t="shared" si="4"/>
        <v>0</v>
      </c>
      <c r="X19" s="143">
        <f t="shared" si="4"/>
        <v>0</v>
      </c>
      <c r="Y19" s="176">
        <f t="shared" si="3"/>
        <v>0</v>
      </c>
    </row>
    <row r="20" spans="1:25">
      <c r="A20" s="168" t="e">
        <f t="shared" ref="A20:B29" si="5">A61</f>
        <v>#N/A</v>
      </c>
      <c r="B20" s="148">
        <f t="shared" si="5"/>
        <v>0</v>
      </c>
      <c r="C20" s="143">
        <f>IF(C18&gt;=$I61,IF($M61=0,0,(IF(MOD(($I61-C$1),$M61)=0,$G61,0))),0)</f>
        <v>0</v>
      </c>
      <c r="D20" s="143">
        <f>IF(D18&gt;=$I61,IF($M61=0,0,(IF(MOD(($I61-D$1),$M61)=0,$G61,0))),0)</f>
        <v>0</v>
      </c>
      <c r="E20" s="143">
        <f>IF(E18&gt;=$I61,IF($M61=0,0,(IF(MOD(($I61-E$1),$M61)=0,$G61,0))),0)</f>
        <v>0</v>
      </c>
      <c r="F20" s="143">
        <f>IF(F18&gt;=$I61,IF($M61=0,0,(IF(MOD(($I61-F$1),$M61)=0,$G61,0))),0)</f>
        <v>0</v>
      </c>
      <c r="G20" s="143">
        <f>IF(G18&gt;=$I61,IF($M61=0,0,(IF(MOD(($I61-G$1),$M61)=0,$G61,0))),0)</f>
        <v>0</v>
      </c>
      <c r="H20" s="143">
        <f>IF(H18&gt;=$I61,IF($M61=0,0,(IF(MOD(($I61-H$1),$M61)=0,$G61,0))),0)</f>
        <v>0</v>
      </c>
      <c r="I20" s="143">
        <f>IF(I18&gt;=$I61,IF($M61=0,0,(IF(MOD(($I61-I$1),$M61)=0,$G61,0))),0)</f>
        <v>0</v>
      </c>
      <c r="J20" s="143">
        <f>IF(J18&gt;=$I61,IF($M61=0,0,(IF(MOD(($I61-J$1),$M61)=0,$G61,0))),0)</f>
        <v>0</v>
      </c>
      <c r="K20" s="143">
        <f>IF(K18&gt;=$I61,IF($M61=0,0,(IF(MOD(($I61-K$1),$M61)=0,$G61,0))),0)</f>
        <v>0</v>
      </c>
      <c r="L20" s="143">
        <f>IF(L18&gt;=$I61,IF($M61=0,0,(IF(MOD(($I61-L$1),$M61)=0,$G61,0))),0)</f>
        <v>0</v>
      </c>
      <c r="M20" s="143">
        <f>IF(M18&gt;=$I61,IF($M61=0,0,(IF(MOD(($I61-M$1),$M61)=0,$G61,0))),0)</f>
        <v>0</v>
      </c>
      <c r="N20" s="143">
        <f>IF(N18&gt;=$I61,IF($M61=0,0,(IF(MOD(($I61-N$1),$M61)=0,$G61,0))),0)</f>
        <v>0</v>
      </c>
      <c r="O20" s="143">
        <f>IF(O18&gt;=$I61,IF($M61=0,0,(IF(MOD(($I61-O$1),$M61)=0,$G61,0))),0)</f>
        <v>0</v>
      </c>
      <c r="P20" s="143">
        <f>IF(P18&gt;=$I61,IF($M61=0,0,(IF(MOD(($I61-P$1),$M61)=0,$G61,0))),0)</f>
        <v>0</v>
      </c>
      <c r="Q20" s="143">
        <f>IF(Q18&gt;=$I61,IF($M61=0,0,(IF(MOD(($I61-Q$1),$M61)=0,$G61,0))),0)</f>
        <v>0</v>
      </c>
      <c r="R20" s="143">
        <f>IF(R18&gt;=$I61,IF($M61=0,0,(IF(MOD(($I61-R$1),$M61)=0,$G61,0))),0)</f>
        <v>0</v>
      </c>
      <c r="S20" s="143">
        <f>IF(S18&gt;=$I61,IF($M61=0,0,(IF(MOD(($I61-S$1),$M61)=0,$G61,0))),0)</f>
        <v>0</v>
      </c>
      <c r="T20" s="143">
        <f>IF(T18&gt;=$I61,IF($M61=0,0,(IF(MOD(($I61-T$1),$M61)=0,$G61,0))),0)</f>
        <v>0</v>
      </c>
      <c r="U20" s="143">
        <f>IF(U18&gt;=$I61,IF($M61=0,0,(IF(MOD(($I61-U$1),$M61)=0,$G61,0))),0)</f>
        <v>0</v>
      </c>
      <c r="V20" s="143">
        <f>IF(V18&gt;=$I61,IF($M61=0,0,(IF(MOD(($I61-V$1),$M61)=0,$G61,0))),0)</f>
        <v>0</v>
      </c>
      <c r="W20" s="143">
        <f>IF(W18&gt;=$I61,IF($M61=0,0,(IF(MOD(($I61-W$1),$M61)=0,$G61,0))),0)</f>
        <v>0</v>
      </c>
      <c r="X20" s="143">
        <f>IF(X18&gt;=$I61,IF($M61=0,0,(IF(MOD(($I61-X$1),$M61)=0,$G61,0))),0)</f>
        <v>0</v>
      </c>
      <c r="Y20" s="176">
        <f t="shared" si="3"/>
        <v>0</v>
      </c>
    </row>
    <row r="21" spans="1:25">
      <c r="A21" s="168" t="e">
        <f t="shared" si="5"/>
        <v>#N/A</v>
      </c>
      <c r="B21" s="148">
        <f t="shared" si="5"/>
        <v>0</v>
      </c>
      <c r="C21" s="143">
        <f>IF(C19&gt;=$I62,IF($M62=0,0,(IF(MOD(($I62-C$1),$M62)=0,$G62,0))),0)</f>
        <v>0</v>
      </c>
      <c r="D21" s="143">
        <f>IF(D19&gt;=$I62,IF($M62=0,0,(IF(MOD(($I62-D$1),$M62)=0,$G62,0))),0)</f>
        <v>0</v>
      </c>
      <c r="E21" s="143">
        <f>IF(E19&gt;=$I62,IF($M62=0,0,(IF(MOD(($I62-E$1),$M62)=0,$G62,0))),0)</f>
        <v>0</v>
      </c>
      <c r="F21" s="143">
        <f>IF(F19&gt;=$I62,IF($M62=0,0,(IF(MOD(($I62-F$1),$M62)=0,$G62,0))),0)</f>
        <v>0</v>
      </c>
      <c r="G21" s="143">
        <f>IF(G19&gt;=$I62,IF($M62=0,0,(IF(MOD(($I62-G$1),$M62)=0,$G62,0))),0)</f>
        <v>0</v>
      </c>
      <c r="H21" s="143">
        <f>IF(H19&gt;=$I62,IF($M62=0,0,(IF(MOD(($I62-H$1),$M62)=0,$G62,0))),0)</f>
        <v>0</v>
      </c>
      <c r="I21" s="143">
        <f>IF(I19&gt;=$I62,IF($M62=0,0,(IF(MOD(($I62-I$1),$M62)=0,$G62,0))),0)</f>
        <v>0</v>
      </c>
      <c r="J21" s="143">
        <f>IF(J19&gt;=$I62,IF($M62=0,0,(IF(MOD(($I62-J$1),$M62)=0,$G62,0))),0)</f>
        <v>0</v>
      </c>
      <c r="K21" s="143">
        <f>IF(K19&gt;=$I62,IF($M62=0,0,(IF(MOD(($I62-K$1),$M62)=0,$G62,0))),0)</f>
        <v>0</v>
      </c>
      <c r="L21" s="143">
        <f>IF(L19&gt;=$I62,IF($M62=0,0,(IF(MOD(($I62-L$1),$M62)=0,$G62,0))),0)</f>
        <v>0</v>
      </c>
      <c r="M21" s="143">
        <f>IF(M19&gt;=$I62,IF($M62=0,0,(IF(MOD(($I62-M$1),$M62)=0,$G62,0))),0)</f>
        <v>0</v>
      </c>
      <c r="N21" s="143">
        <f>IF(N19&gt;=$I62,IF($M62=0,0,(IF(MOD(($I62-N$1),$M62)=0,$G62,0))),0)</f>
        <v>0</v>
      </c>
      <c r="O21" s="143">
        <f>IF(O19&gt;=$I62,IF($M62=0,0,(IF(MOD(($I62-O$1),$M62)=0,$G62,0))),0)</f>
        <v>0</v>
      </c>
      <c r="P21" s="143">
        <f>IF(P19&gt;=$I62,IF($M62=0,0,(IF(MOD(($I62-P$1),$M62)=0,$G62,0))),0)</f>
        <v>0</v>
      </c>
      <c r="Q21" s="143">
        <f>IF(Q19&gt;=$I62,IF($M62=0,0,(IF(MOD(($I62-Q$1),$M62)=0,$G62,0))),0)</f>
        <v>0</v>
      </c>
      <c r="R21" s="143">
        <f>IF(R19&gt;=$I62,IF($M62=0,0,(IF(MOD(($I62-R$1),$M62)=0,$G62,0))),0)</f>
        <v>0</v>
      </c>
      <c r="S21" s="143">
        <f>IF(S19&gt;=$I62,IF($M62=0,0,(IF(MOD(($I62-S$1),$M62)=0,$G62,0))),0)</f>
        <v>0</v>
      </c>
      <c r="T21" s="143">
        <f>IF(T19&gt;=$I62,IF($M62=0,0,(IF(MOD(($I62-T$1),$M62)=0,$G62,0))),0)</f>
        <v>0</v>
      </c>
      <c r="U21" s="143">
        <f>IF(U19&gt;=$I62,IF($M62=0,0,(IF(MOD(($I62-U$1),$M62)=0,$G62,0))),0)</f>
        <v>0</v>
      </c>
      <c r="V21" s="143">
        <f>IF(V19&gt;=$I62,IF($M62=0,0,(IF(MOD(($I62-V$1),$M62)=0,$G62,0))),0)</f>
        <v>0</v>
      </c>
      <c r="W21" s="143">
        <f>IF(W19&gt;=$I62,IF($M62=0,0,(IF(MOD(($I62-W$1),$M62)=0,$G62,0))),0)</f>
        <v>0</v>
      </c>
      <c r="X21" s="143">
        <f>IF(X19&gt;=$I62,IF($M62=0,0,(IF(MOD(($I62-X$1),$M62)=0,$G62,0))),0)</f>
        <v>0</v>
      </c>
      <c r="Y21" s="176">
        <f t="shared" si="3"/>
        <v>0</v>
      </c>
    </row>
    <row r="22" spans="1:25">
      <c r="A22" s="169"/>
      <c r="B22" s="149" t="str">
        <f t="shared" si="5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5"/>
        <v>#N/A</v>
      </c>
      <c r="B23" s="148">
        <f t="shared" si="5"/>
        <v>0</v>
      </c>
      <c r="C23" s="143">
        <f>IF(C$1&gt;=$I64,IF($M64=0,0,(IF(MOD(($I64-C$1),$M64)=0,$G64,0))),0)</f>
        <v>0</v>
      </c>
      <c r="D23" s="143">
        <f>IF(D$1&gt;=$I64,IF($M64=0,0,(IF(MOD(($I64-D$1),$M64)=0,$G64,0))),0)</f>
        <v>0</v>
      </c>
      <c r="E23" s="143">
        <f>IF(E$1&gt;=$I64,IF($M64=0,0,(IF(MOD(($I64-E$1),$M64)=0,$G64,0))),0)</f>
        <v>0</v>
      </c>
      <c r="F23" s="143">
        <f>IF(F$1&gt;=$I64,IF($M64=0,0,(IF(MOD(($I64-F$1),$M64)=0,$G64,0))),0)</f>
        <v>0</v>
      </c>
      <c r="G23" s="143">
        <f>IF(G$1&gt;=$I64,IF($M64=0,0,(IF(MOD(($I64-G$1),$M64)=0,$G64,0))),0)</f>
        <v>0</v>
      </c>
      <c r="H23" s="143">
        <f>IF(H$1&gt;=$I64,IF($M64=0,0,(IF(MOD(($I64-H$1),$M64)=0,$G64,0))),0)</f>
        <v>0</v>
      </c>
      <c r="I23" s="143">
        <f>IF(I$1&gt;=$I64,IF($M64=0,0,(IF(MOD(($I64-I$1),$M64)=0,$G64,0))),0)</f>
        <v>0</v>
      </c>
      <c r="J23" s="143">
        <f>IF(J$1&gt;=$I64,IF($M64=0,0,(IF(MOD(($I64-J$1),$M64)=0,$G64,0))),0)</f>
        <v>0</v>
      </c>
      <c r="K23" s="143">
        <f>IF(K$1&gt;=$I64,IF($M64=0,0,(IF(MOD(($I64-K$1),$M64)=0,$G64,0))),0)</f>
        <v>0</v>
      </c>
      <c r="L23" s="143">
        <f>IF(L$1&gt;=$I64,IF($M64=0,0,(IF(MOD(($I64-L$1),$M64)=0,$G64,0))),0)</f>
        <v>0</v>
      </c>
      <c r="M23" s="143">
        <f>IF(M$1&gt;=$I64,IF($M64=0,0,(IF(MOD(($I64-M$1),$M64)=0,$G64,0))),0)</f>
        <v>0</v>
      </c>
      <c r="N23" s="143">
        <f>IF(N$1&gt;=$I64,IF($M64=0,0,(IF(MOD(($I64-N$1),$M64)=0,$G64,0))),0)</f>
        <v>0</v>
      </c>
      <c r="O23" s="143">
        <f>IF(O$1&gt;=$I64,IF($M64=0,0,(IF(MOD(($I64-O$1),$M64)=0,$G64,0))),0)</f>
        <v>0</v>
      </c>
      <c r="P23" s="143">
        <f>IF(P$1&gt;=$I64,IF($M64=0,0,(IF(MOD(($I64-P$1),$M64)=0,$G64,0))),0)</f>
        <v>0</v>
      </c>
      <c r="Q23" s="143">
        <f>IF(Q$1&gt;=$I64,IF($M64=0,0,(IF(MOD(($I64-Q$1),$M64)=0,$G64,0))),0)</f>
        <v>0</v>
      </c>
      <c r="R23" s="143">
        <f>IF(R$1&gt;=$I64,IF($M64=0,0,(IF(MOD(($I64-R$1),$M64)=0,$G64,0))),0)</f>
        <v>0</v>
      </c>
      <c r="S23" s="143">
        <f>IF(S$1&gt;=$I64,IF($M64=0,0,(IF(MOD(($I64-S$1),$M64)=0,$G64,0))),0)</f>
        <v>0</v>
      </c>
      <c r="T23" s="143">
        <f>IF(T$1&gt;=$I64,IF($M64=0,0,(IF(MOD(($I64-T$1),$M64)=0,$G64,0))),0)</f>
        <v>0</v>
      </c>
      <c r="U23" s="143">
        <f>IF(U$1&gt;=$I64,IF($M64=0,0,(IF(MOD(($I64-U$1),$M64)=0,$G64,0))),0)</f>
        <v>0</v>
      </c>
      <c r="V23" s="143">
        <f>IF(V$1&gt;=$I64,IF($M64=0,0,(IF(MOD(($I64-V$1),$M64)=0,$G64,0))),0)</f>
        <v>0</v>
      </c>
      <c r="W23" s="143">
        <f>IF(W$1&gt;=$I64,IF($M64=0,0,(IF(MOD(($I64-W$1),$M64)=0,$G64,0))),0)</f>
        <v>0</v>
      </c>
      <c r="X23" s="143">
        <f>IF(X$1&gt;=$I64,IF($M64=0,0,(IF(MOD(($I64-X$1),$M64)=0,$G64,0))),0)</f>
        <v>0</v>
      </c>
      <c r="Y23" s="176">
        <f t="shared" si="3"/>
        <v>0</v>
      </c>
    </row>
    <row r="24" spans="1:25">
      <c r="A24" s="168" t="e">
        <f t="shared" si="5"/>
        <v>#N/A</v>
      </c>
      <c r="B24" s="148">
        <f t="shared" si="5"/>
        <v>0</v>
      </c>
      <c r="C24" s="143">
        <f>IF(C$1&gt;=$I65,IF($M65=0,0,(IF(MOD(($I65-C$1),$M65)=0,$G65,0))),0)</f>
        <v>0</v>
      </c>
      <c r="D24" s="143">
        <f>IF(D$1&gt;=$I65,IF($M65=0,0,(IF(MOD(($I65-D$1),$M65)=0,$G65,0))),0)</f>
        <v>0</v>
      </c>
      <c r="E24" s="143">
        <f>IF(E$1&gt;=$I65,IF($M65=0,0,(IF(MOD(($I65-E$1),$M65)=0,$G65,0))),0)</f>
        <v>0</v>
      </c>
      <c r="F24" s="143">
        <f>IF(F$1&gt;=$I65,IF($M65=0,0,(IF(MOD(($I65-F$1),$M65)=0,$G65,0))),0)</f>
        <v>0</v>
      </c>
      <c r="G24" s="143">
        <f>IF(G$1&gt;=$I65,IF($M65=0,0,(IF(MOD(($I65-G$1),$M65)=0,$G65,0))),0)</f>
        <v>0</v>
      </c>
      <c r="H24" s="143">
        <f>IF(H$1&gt;=$I65,IF($M65=0,0,(IF(MOD(($I65-H$1),$M65)=0,$G65,0))),0)</f>
        <v>0</v>
      </c>
      <c r="I24" s="143">
        <f>IF(I$1&gt;=$I65,IF($M65=0,0,(IF(MOD(($I65-I$1),$M65)=0,$G65,0))),0)</f>
        <v>0</v>
      </c>
      <c r="J24" s="143">
        <f>IF(J$1&gt;=$I65,IF($M65=0,0,(IF(MOD(($I65-J$1),$M65)=0,$G65,0))),0)</f>
        <v>0</v>
      </c>
      <c r="K24" s="143">
        <f>IF(K$1&gt;=$I65,IF($M65=0,0,(IF(MOD(($I65-K$1),$M65)=0,$G65,0))),0)</f>
        <v>0</v>
      </c>
      <c r="L24" s="143">
        <f>IF(L$1&gt;=$I65,IF($M65=0,0,(IF(MOD(($I65-L$1),$M65)=0,$G65,0))),0)</f>
        <v>0</v>
      </c>
      <c r="M24" s="143">
        <f>IF(M$1&gt;=$I65,IF($M65=0,0,(IF(MOD(($I65-M$1),$M65)=0,$G65,0))),0)</f>
        <v>0</v>
      </c>
      <c r="N24" s="143">
        <f>IF(N$1&gt;=$I65,IF($M65=0,0,(IF(MOD(($I65-N$1),$M65)=0,$G65,0))),0)</f>
        <v>0</v>
      </c>
      <c r="O24" s="143">
        <f>IF(O$1&gt;=$I65,IF($M65=0,0,(IF(MOD(($I65-O$1),$M65)=0,$G65,0))),0)</f>
        <v>0</v>
      </c>
      <c r="P24" s="143">
        <f>IF(P$1&gt;=$I65,IF($M65=0,0,(IF(MOD(($I65-P$1),$M65)=0,$G65,0))),0)</f>
        <v>0</v>
      </c>
      <c r="Q24" s="143">
        <f>IF(Q$1&gt;=$I65,IF($M65=0,0,(IF(MOD(($I65-Q$1),$M65)=0,$G65,0))),0)</f>
        <v>0</v>
      </c>
      <c r="R24" s="143">
        <f>IF(R$1&gt;=$I65,IF($M65=0,0,(IF(MOD(($I65-R$1),$M65)=0,$G65,0))),0)</f>
        <v>0</v>
      </c>
      <c r="S24" s="143">
        <f>IF(S$1&gt;=$I65,IF($M65=0,0,(IF(MOD(($I65-S$1),$M65)=0,$G65,0))),0)</f>
        <v>0</v>
      </c>
      <c r="T24" s="143">
        <f>IF(T$1&gt;=$I65,IF($M65=0,0,(IF(MOD(($I65-T$1),$M65)=0,$G65,0))),0)</f>
        <v>0</v>
      </c>
      <c r="U24" s="143">
        <f>IF(U$1&gt;=$I65,IF($M65=0,0,(IF(MOD(($I65-U$1),$M65)=0,$G65,0))),0)</f>
        <v>0</v>
      </c>
      <c r="V24" s="143">
        <f>IF(V$1&gt;=$I65,IF($M65=0,0,(IF(MOD(($I65-V$1),$M65)=0,$G65,0))),0)</f>
        <v>0</v>
      </c>
      <c r="W24" s="143">
        <f>IF(W$1&gt;=$I65,IF($M65=0,0,(IF(MOD(($I65-W$1),$M65)=0,$G65,0))),0)</f>
        <v>0</v>
      </c>
      <c r="X24" s="143">
        <f>IF(X$1&gt;=$I65,IF($M65=0,0,(IF(MOD(($I65-X$1),$M65)=0,$G65,0))),0)</f>
        <v>0</v>
      </c>
      <c r="Y24" s="176">
        <f t="shared" si="3"/>
        <v>0</v>
      </c>
    </row>
    <row r="25" spans="1:25">
      <c r="A25" s="168" t="e">
        <f t="shared" si="5"/>
        <v>#N/A</v>
      </c>
      <c r="B25" s="148">
        <f t="shared" si="5"/>
        <v>0</v>
      </c>
      <c r="C25" s="143">
        <f>IF(C$1&gt;=$I66,IF($M66=0,0,(IF(MOD(($I66-C$1),$M66)=0,$G66,0))),0)</f>
        <v>0</v>
      </c>
      <c r="D25" s="143">
        <f>IF(D$1&gt;=$I66,IF($M66=0,0,(IF(MOD(($I66-D$1),$M66)=0,$G66,0))),0)</f>
        <v>0</v>
      </c>
      <c r="E25" s="143">
        <f>IF(E$1&gt;=$I66,IF($M66=0,0,(IF(MOD(($I66-E$1),$M66)=0,$G66,0))),0)</f>
        <v>0</v>
      </c>
      <c r="F25" s="143">
        <f>IF(F$1&gt;=$I66,IF($M66=0,0,(IF(MOD(($I66-F$1),$M66)=0,$G66,0))),0)</f>
        <v>0</v>
      </c>
      <c r="G25" s="143">
        <f>IF(G$1&gt;=$I66,IF($M66=0,0,(IF(MOD(($I66-G$1),$M66)=0,$G66,0))),0)</f>
        <v>0</v>
      </c>
      <c r="H25" s="143">
        <f>IF(H$1&gt;=$I66,IF($M66=0,0,(IF(MOD(($I66-H$1),$M66)=0,$G66,0))),0)</f>
        <v>0</v>
      </c>
      <c r="I25" s="143">
        <f>IF(I$1&gt;=$I66,IF($M66=0,0,(IF(MOD(($I66-I$1),$M66)=0,$G66,0))),0)</f>
        <v>0</v>
      </c>
      <c r="J25" s="143">
        <f>IF(J$1&gt;=$I66,IF($M66=0,0,(IF(MOD(($I66-J$1),$M66)=0,$G66,0))),0)</f>
        <v>0</v>
      </c>
      <c r="K25" s="143">
        <f>IF(K$1&gt;=$I66,IF($M66=0,0,(IF(MOD(($I66-K$1),$M66)=0,$G66,0))),0)</f>
        <v>0</v>
      </c>
      <c r="L25" s="143">
        <f>IF(L$1&gt;=$I66,IF($M66=0,0,(IF(MOD(($I66-L$1),$M66)=0,$G66,0))),0)</f>
        <v>0</v>
      </c>
      <c r="M25" s="143">
        <f>IF(M$1&gt;=$I66,IF($M66=0,0,(IF(MOD(($I66-M$1),$M66)=0,$G66,0))),0)</f>
        <v>0</v>
      </c>
      <c r="N25" s="143">
        <f>IF(N$1&gt;=$I66,IF($M66=0,0,(IF(MOD(($I66-N$1),$M66)=0,$G66,0))),0)</f>
        <v>0</v>
      </c>
      <c r="O25" s="143">
        <f>IF(O$1&gt;=$I66,IF($M66=0,0,(IF(MOD(($I66-O$1),$M66)=0,$G66,0))),0)</f>
        <v>0</v>
      </c>
      <c r="P25" s="143">
        <f>IF(P$1&gt;=$I66,IF($M66=0,0,(IF(MOD(($I66-P$1),$M66)=0,$G66,0))),0)</f>
        <v>0</v>
      </c>
      <c r="Q25" s="143">
        <f>IF(Q$1&gt;=$I66,IF($M66=0,0,(IF(MOD(($I66-Q$1),$M66)=0,$G66,0))),0)</f>
        <v>0</v>
      </c>
      <c r="R25" s="143">
        <f>IF(R$1&gt;=$I66,IF($M66=0,0,(IF(MOD(($I66-R$1),$M66)=0,$G66,0))),0)</f>
        <v>0</v>
      </c>
      <c r="S25" s="143">
        <f>IF(S$1&gt;=$I66,IF($M66=0,0,(IF(MOD(($I66-S$1),$M66)=0,$G66,0))),0)</f>
        <v>0</v>
      </c>
      <c r="T25" s="143">
        <f>IF(T$1&gt;=$I66,IF($M66=0,0,(IF(MOD(($I66-T$1),$M66)=0,$G66,0))),0)</f>
        <v>0</v>
      </c>
      <c r="U25" s="143">
        <f>IF(U$1&gt;=$I66,IF($M66=0,0,(IF(MOD(($I66-U$1),$M66)=0,$G66,0))),0)</f>
        <v>0</v>
      </c>
      <c r="V25" s="143">
        <f>IF(V$1&gt;=$I66,IF($M66=0,0,(IF(MOD(($I66-V$1),$M66)=0,$G66,0))),0)</f>
        <v>0</v>
      </c>
      <c r="W25" s="143">
        <f>IF(W$1&gt;=$I66,IF($M66=0,0,(IF(MOD(($I66-W$1),$M66)=0,$G66,0))),0)</f>
        <v>0</v>
      </c>
      <c r="X25" s="143">
        <f>IF(X$1&gt;=$I66,IF($M66=0,0,(IF(MOD(($I66-X$1),$M66)=0,$G66,0))),0)</f>
        <v>0</v>
      </c>
      <c r="Y25" s="176">
        <f t="shared" si="3"/>
        <v>0</v>
      </c>
    </row>
    <row r="26" spans="1:25" ht="15.75" customHeight="1">
      <c r="A26" s="169"/>
      <c r="B26" s="149" t="str">
        <f t="shared" si="5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s="18" customFormat="1" ht="15.75" customHeight="1">
      <c r="A27" s="168" t="e">
        <f t="shared" si="5"/>
        <v>#N/A</v>
      </c>
      <c r="B27" s="148">
        <f t="shared" si="5"/>
        <v>0</v>
      </c>
      <c r="C27" s="143">
        <f>IF(C$1&gt;=$I68,IF($M68=0,0,(IF(MOD(($I68-C$1),$M68)=0,$G68,0))),0)</f>
        <v>0</v>
      </c>
      <c r="D27" s="143">
        <f>IF(D$1&gt;=$I68,IF($M68=0,0,(IF(MOD(($I68-D$1),$M68)=0,$G68,0))),0)</f>
        <v>0</v>
      </c>
      <c r="E27" s="143">
        <f>IF(E$1&gt;=$I68,IF($M68=0,0,(IF(MOD(($I68-E$1),$M68)=0,$G68,0))),0)</f>
        <v>0</v>
      </c>
      <c r="F27" s="143">
        <f>IF(F$1&gt;=$I68,IF($M68=0,0,(IF(MOD(($I68-F$1),$M68)=0,$G68,0))),0)</f>
        <v>0</v>
      </c>
      <c r="G27" s="143">
        <f>IF(G$1&gt;=$I68,IF($M68=0,0,(IF(MOD(($I68-G$1),$M68)=0,$G68,0))),0)</f>
        <v>0</v>
      </c>
      <c r="H27" s="143">
        <f>IF(H$1&gt;=$I68,IF($M68=0,0,(IF(MOD(($I68-H$1),$M68)=0,$G68,0))),0)</f>
        <v>0</v>
      </c>
      <c r="I27" s="143">
        <f>IF(I$1&gt;=$I68,IF($M68=0,0,(IF(MOD(($I68-I$1),$M68)=0,$G68,0))),0)</f>
        <v>0</v>
      </c>
      <c r="J27" s="143">
        <f>IF(J$1&gt;=$I68,IF($M68=0,0,(IF(MOD(($I68-J$1),$M68)=0,$G68,0))),0)</f>
        <v>0</v>
      </c>
      <c r="K27" s="143">
        <f>IF(K$1&gt;=$I68,IF($M68=0,0,(IF(MOD(($I68-K$1),$M68)=0,$G68,0))),0)</f>
        <v>0</v>
      </c>
      <c r="L27" s="143">
        <f>IF(L$1&gt;=$I68,IF($M68=0,0,(IF(MOD(($I68-L$1),$M68)=0,$G68,0))),0)</f>
        <v>0</v>
      </c>
      <c r="M27" s="143">
        <f>IF(M$1&gt;=$I68,IF($M68=0,0,(IF(MOD(($I68-M$1),$M68)=0,$G68,0))),0)</f>
        <v>0</v>
      </c>
      <c r="N27" s="143">
        <f>IF(N$1&gt;=$I68,IF($M68=0,0,(IF(MOD(($I68-N$1),$M68)=0,$G68,0))),0)</f>
        <v>0</v>
      </c>
      <c r="O27" s="143">
        <f>IF(O$1&gt;=$I68,IF($M68=0,0,(IF(MOD(($I68-O$1),$M68)=0,$G68,0))),0)</f>
        <v>0</v>
      </c>
      <c r="P27" s="143">
        <f>IF(P$1&gt;=$I68,IF($M68=0,0,(IF(MOD(($I68-P$1),$M68)=0,$G68,0))),0)</f>
        <v>0</v>
      </c>
      <c r="Q27" s="143">
        <f>IF(Q$1&gt;=$I68,IF($M68=0,0,(IF(MOD(($I68-Q$1),$M68)=0,$G68,0))),0)</f>
        <v>0</v>
      </c>
      <c r="R27" s="143">
        <f>IF(R$1&gt;=$I68,IF($M68=0,0,(IF(MOD(($I68-R$1),$M68)=0,$G68,0))),0)</f>
        <v>0</v>
      </c>
      <c r="S27" s="143">
        <f>IF(S$1&gt;=$I68,IF($M68=0,0,(IF(MOD(($I68-S$1),$M68)=0,$G68,0))),0)</f>
        <v>0</v>
      </c>
      <c r="T27" s="143">
        <f>IF(T$1&gt;=$I68,IF($M68=0,0,(IF(MOD(($I68-T$1),$M68)=0,$G68,0))),0)</f>
        <v>0</v>
      </c>
      <c r="U27" s="143">
        <f>IF(U$1&gt;=$I68,IF($M68=0,0,(IF(MOD(($I68-U$1),$M68)=0,$G68,0))),0)</f>
        <v>0</v>
      </c>
      <c r="V27" s="143">
        <f>IF(V$1&gt;=$I68,IF($M68=0,0,(IF(MOD(($I68-V$1),$M68)=0,$G68,0))),0)</f>
        <v>0</v>
      </c>
      <c r="W27" s="143">
        <f>IF(W$1&gt;=$I68,IF($M68=0,0,(IF(MOD(($I68-W$1),$M68)=0,$G68,0))),0)</f>
        <v>0</v>
      </c>
      <c r="X27" s="143">
        <f>IF(X$1&gt;=$I68,IF($M68=0,0,(IF(MOD(($I68-X$1),$M68)=0,$G68,0))),0)</f>
        <v>0</v>
      </c>
      <c r="Y27" s="176">
        <f t="shared" si="3"/>
        <v>0</v>
      </c>
    </row>
    <row r="28" spans="1:25" s="18" customFormat="1">
      <c r="A28" s="168" t="e">
        <f t="shared" si="5"/>
        <v>#N/A</v>
      </c>
      <c r="B28" s="148">
        <f t="shared" si="5"/>
        <v>0</v>
      </c>
      <c r="C28" s="143">
        <f>IF(C$1&gt;=$I69,IF($M69=0,0,(IF(MOD(($I69-C$1),$M69)=0,$G69,0))),0)</f>
        <v>0</v>
      </c>
      <c r="D28" s="143">
        <f>IF(D$1&gt;=$I69,IF($M69=0,0,(IF(MOD(($I69-D$1),$M69)=0,$G69,0))),0)</f>
        <v>0</v>
      </c>
      <c r="E28" s="143">
        <f>IF(E$1&gt;=$I69,IF($M69=0,0,(IF(MOD(($I69-E$1),$M69)=0,$G69,0))),0)</f>
        <v>0</v>
      </c>
      <c r="F28" s="143">
        <f>IF(F$1&gt;=$I69,IF($M69=0,0,(IF(MOD(($I69-F$1),$M69)=0,$G69,0))),0)</f>
        <v>0</v>
      </c>
      <c r="G28" s="143">
        <f>IF(G$1&gt;=$I69,IF($M69=0,0,(IF(MOD(($I69-G$1),$M69)=0,$G69,0))),0)</f>
        <v>0</v>
      </c>
      <c r="H28" s="143">
        <f>IF(H$1&gt;=$I69,IF($M69=0,0,(IF(MOD(($I69-H$1),$M69)=0,$G69,0))),0)</f>
        <v>0</v>
      </c>
      <c r="I28" s="143">
        <f>IF(I$1&gt;=$I69,IF($M69=0,0,(IF(MOD(($I69-I$1),$M69)=0,$G69,0))),0)</f>
        <v>0</v>
      </c>
      <c r="J28" s="143">
        <f>IF(J$1&gt;=$I69,IF($M69=0,0,(IF(MOD(($I69-J$1),$M69)=0,$G69,0))),0)</f>
        <v>0</v>
      </c>
      <c r="K28" s="143">
        <f>IF(K$1&gt;=$I69,IF($M69=0,0,(IF(MOD(($I69-K$1),$M69)=0,$G69,0))),0)</f>
        <v>0</v>
      </c>
      <c r="L28" s="143">
        <f>IF(L$1&gt;=$I69,IF($M69=0,0,(IF(MOD(($I69-L$1),$M69)=0,$G69,0))),0)</f>
        <v>0</v>
      </c>
      <c r="M28" s="143">
        <f>IF(M$1&gt;=$I69,IF($M69=0,0,(IF(MOD(($I69-M$1),$M69)=0,$G69,0))),0)</f>
        <v>0</v>
      </c>
      <c r="N28" s="143">
        <f>IF(N$1&gt;=$I69,IF($M69=0,0,(IF(MOD(($I69-N$1),$M69)=0,$G69,0))),0)</f>
        <v>0</v>
      </c>
      <c r="O28" s="143">
        <f>IF(O$1&gt;=$I69,IF($M69=0,0,(IF(MOD(($I69-O$1),$M69)=0,$G69,0))),0)</f>
        <v>0</v>
      </c>
      <c r="P28" s="143">
        <f>IF(P$1&gt;=$I69,IF($M69=0,0,(IF(MOD(($I69-P$1),$M69)=0,$G69,0))),0)</f>
        <v>0</v>
      </c>
      <c r="Q28" s="143">
        <f>IF(Q$1&gt;=$I69,IF($M69=0,0,(IF(MOD(($I69-Q$1),$M69)=0,$G69,0))),0)</f>
        <v>0</v>
      </c>
      <c r="R28" s="143">
        <f>IF(R$1&gt;=$I69,IF($M69=0,0,(IF(MOD(($I69-R$1),$M69)=0,$G69,0))),0)</f>
        <v>0</v>
      </c>
      <c r="S28" s="143">
        <f>IF(S$1&gt;=$I69,IF($M69=0,0,(IF(MOD(($I69-S$1),$M69)=0,$G69,0))),0)</f>
        <v>0</v>
      </c>
      <c r="T28" s="143">
        <f>IF(T$1&gt;=$I69,IF($M69=0,0,(IF(MOD(($I69-T$1),$M69)=0,$G69,0))),0)</f>
        <v>0</v>
      </c>
      <c r="U28" s="143">
        <f>IF(U$1&gt;=$I69,IF($M69=0,0,(IF(MOD(($I69-U$1),$M69)=0,$G69,0))),0)</f>
        <v>0</v>
      </c>
      <c r="V28" s="143">
        <f>IF(V$1&gt;=$I69,IF($M69=0,0,(IF(MOD(($I69-V$1),$M69)=0,$G69,0))),0)</f>
        <v>0</v>
      </c>
      <c r="W28" s="143">
        <f>IF(W$1&gt;=$I69,IF($M69=0,0,(IF(MOD(($I69-W$1),$M69)=0,$G69,0))),0)</f>
        <v>0</v>
      </c>
      <c r="X28" s="143">
        <f>IF(X$1&gt;=$I69,IF($M69=0,0,(IF(MOD(($I69-X$1),$M69)=0,$G69,0))),0)</f>
        <v>0</v>
      </c>
      <c r="Y28" s="176">
        <f t="shared" si="3"/>
        <v>0</v>
      </c>
    </row>
    <row r="29" spans="1:25">
      <c r="A29" s="168" t="e">
        <f t="shared" si="5"/>
        <v>#N/A</v>
      </c>
      <c r="B29" s="148">
        <f t="shared" si="5"/>
        <v>0</v>
      </c>
      <c r="C29" s="143">
        <f>IF(C$1&gt;=$I70,IF($M70=0,0,(IF(MOD(($I70-C$1),$M70)=0,$G70,0))),0)</f>
        <v>0</v>
      </c>
      <c r="D29" s="143">
        <f>IF(D$1&gt;=$I70,IF($M70=0,0,(IF(MOD(($I70-D$1),$M70)=0,$G70,0))),0)</f>
        <v>0</v>
      </c>
      <c r="E29" s="143">
        <f>IF(E$1&gt;=$I70,IF($M70=0,0,(IF(MOD(($I70-E$1),$M70)=0,$G70,0))),0)</f>
        <v>0</v>
      </c>
      <c r="F29" s="143">
        <f>IF(F$1&gt;=$I70,IF($M70=0,0,(IF(MOD(($I70-F$1),$M70)=0,$G70,0))),0)</f>
        <v>0</v>
      </c>
      <c r="G29" s="143">
        <f>IF(G$1&gt;=$I70,IF($M70=0,0,(IF(MOD(($I70-G$1),$M70)=0,$G70,0))),0)</f>
        <v>0</v>
      </c>
      <c r="H29" s="143">
        <f>IF(H$1&gt;=$I70,IF($M70=0,0,(IF(MOD(($I70-H$1),$M70)=0,$G70,0))),0)</f>
        <v>0</v>
      </c>
      <c r="I29" s="143">
        <f>IF(I$1&gt;=$I70,IF($M70=0,0,(IF(MOD(($I70-I$1),$M70)=0,$G70,0))),0)</f>
        <v>0</v>
      </c>
      <c r="J29" s="143">
        <f>IF(J$1&gt;=$I70,IF($M70=0,0,(IF(MOD(($I70-J$1),$M70)=0,$G70,0))),0)</f>
        <v>0</v>
      </c>
      <c r="K29" s="143">
        <f>IF(K$1&gt;=$I70,IF($M70=0,0,(IF(MOD(($I70-K$1),$M70)=0,$G70,0))),0)</f>
        <v>0</v>
      </c>
      <c r="L29" s="143">
        <f>IF(L$1&gt;=$I70,IF($M70=0,0,(IF(MOD(($I70-L$1),$M70)=0,$G70,0))),0)</f>
        <v>0</v>
      </c>
      <c r="M29" s="143">
        <f>IF(M$1&gt;=$I70,IF($M70=0,0,(IF(MOD(($I70-M$1),$M70)=0,$G70,0))),0)</f>
        <v>0</v>
      </c>
      <c r="N29" s="143">
        <f>IF(N$1&gt;=$I70,IF($M70=0,0,(IF(MOD(($I70-N$1),$M70)=0,$G70,0))),0)</f>
        <v>0</v>
      </c>
      <c r="O29" s="143">
        <f>IF(O$1&gt;=$I70,IF($M70=0,0,(IF(MOD(($I70-O$1),$M70)=0,$G70,0))),0)</f>
        <v>0</v>
      </c>
      <c r="P29" s="143">
        <f>IF(P$1&gt;=$I70,IF($M70=0,0,(IF(MOD(($I70-P$1),$M70)=0,$G70,0))),0)</f>
        <v>0</v>
      </c>
      <c r="Q29" s="143">
        <f>IF(Q$1&gt;=$I70,IF($M70=0,0,(IF(MOD(($I70-Q$1),$M70)=0,$G70,0))),0)</f>
        <v>0</v>
      </c>
      <c r="R29" s="143">
        <f>IF(R$1&gt;=$I70,IF($M70=0,0,(IF(MOD(($I70-R$1),$M70)=0,$G70,0))),0)</f>
        <v>0</v>
      </c>
      <c r="S29" s="143">
        <f>IF(S$1&gt;=$I70,IF($M70=0,0,(IF(MOD(($I70-S$1),$M70)=0,$G70,0))),0)</f>
        <v>0</v>
      </c>
      <c r="T29" s="143">
        <f>IF(T$1&gt;=$I70,IF($M70=0,0,(IF(MOD(($I70-T$1),$M70)=0,$G70,0))),0)</f>
        <v>0</v>
      </c>
      <c r="U29" s="143">
        <f>IF(U$1&gt;=$I70,IF($M70=0,0,(IF(MOD(($I70-U$1),$M70)=0,$G70,0))),0)</f>
        <v>0</v>
      </c>
      <c r="V29" s="143">
        <f>IF(V$1&gt;=$I70,IF($M70=0,0,(IF(MOD(($I70-V$1),$M70)=0,$G70,0))),0)</f>
        <v>0</v>
      </c>
      <c r="W29" s="143">
        <f>IF(W$1&gt;=$I70,IF($M70=0,0,(IF(MOD(($I70-W$1),$M70)=0,$G70,0))),0)</f>
        <v>0</v>
      </c>
      <c r="X29" s="143">
        <f>IF(X$1&gt;=$I70,IF($M70=0,0,(IF(MOD(($I70-X$1),$M70)=0,$G70,0))),0)</f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6">SUM(D3:D26)</f>
        <v>0</v>
      </c>
      <c r="E30" s="89">
        <f t="shared" si="6"/>
        <v>0</v>
      </c>
      <c r="F30" s="89">
        <f t="shared" si="6"/>
        <v>0</v>
      </c>
      <c r="G30" s="89">
        <f t="shared" si="6"/>
        <v>0</v>
      </c>
      <c r="H30" s="89">
        <f t="shared" si="6"/>
        <v>0</v>
      </c>
      <c r="I30" s="89">
        <f t="shared" si="6"/>
        <v>0</v>
      </c>
      <c r="J30" s="89">
        <f t="shared" si="6"/>
        <v>0</v>
      </c>
      <c r="K30" s="89">
        <f t="shared" si="6"/>
        <v>0</v>
      </c>
      <c r="L30" s="89">
        <f t="shared" si="6"/>
        <v>0</v>
      </c>
      <c r="M30" s="89">
        <f t="shared" si="6"/>
        <v>0</v>
      </c>
      <c r="N30" s="89">
        <f t="shared" si="6"/>
        <v>0</v>
      </c>
      <c r="O30" s="89">
        <f t="shared" si="6"/>
        <v>0</v>
      </c>
      <c r="P30" s="89">
        <f t="shared" si="6"/>
        <v>0</v>
      </c>
      <c r="Q30" s="89">
        <f t="shared" si="6"/>
        <v>0</v>
      </c>
      <c r="R30" s="89">
        <f t="shared" si="6"/>
        <v>0</v>
      </c>
      <c r="S30" s="89">
        <f t="shared" si="6"/>
        <v>0</v>
      </c>
      <c r="T30" s="89">
        <f t="shared" si="6"/>
        <v>0</v>
      </c>
      <c r="U30" s="89">
        <f t="shared" si="6"/>
        <v>0</v>
      </c>
      <c r="V30" s="89">
        <f t="shared" si="6"/>
        <v>0</v>
      </c>
      <c r="W30" s="89">
        <f t="shared" si="6"/>
        <v>0</v>
      </c>
      <c r="X30" s="89">
        <f t="shared" si="6"/>
        <v>0</v>
      </c>
      <c r="Y30" s="4">
        <f t="shared" si="6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70" si="7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7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9"/>
      <c r="C38" s="22"/>
      <c r="D38" s="5"/>
      <c r="E38" s="387"/>
      <c r="F38" s="388"/>
      <c r="G38" s="389">
        <f t="shared" ref="G38:G46" si="8">C38*E38</f>
        <v>0</v>
      </c>
      <c r="H38" s="390"/>
      <c r="I38" s="391"/>
      <c r="J38" s="388"/>
      <c r="K38" s="391"/>
      <c r="L38" s="387"/>
      <c r="M38" s="5"/>
      <c r="N38" s="123" t="s">
        <v>1028</v>
      </c>
      <c r="O38" s="518"/>
      <c r="P38" s="519"/>
      <c r="Q38" s="5"/>
      <c r="R38" s="5"/>
      <c r="S38" s="5"/>
      <c r="T38" s="392"/>
      <c r="U38" s="392"/>
      <c r="V38" s="392"/>
      <c r="W38" s="392"/>
      <c r="X38" s="392"/>
      <c r="Y38" s="392"/>
    </row>
    <row r="39" spans="1:25">
      <c r="A39" s="174" t="e">
        <f>VLOOKUP(B39,Priskatalog!A:J,10,FALSE)</f>
        <v>#N/A</v>
      </c>
      <c r="B39" s="19"/>
      <c r="C39" s="22"/>
      <c r="D39" s="5"/>
      <c r="E39" s="387"/>
      <c r="F39" s="388"/>
      <c r="G39" s="389">
        <f t="shared" si="8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9"/>
      <c r="C40" s="22"/>
      <c r="D40" s="5"/>
      <c r="E40" s="387"/>
      <c r="F40" s="388"/>
      <c r="G40" s="389">
        <f t="shared" si="8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9"/>
      <c r="C41" s="22"/>
      <c r="D41" s="5"/>
      <c r="E41" s="387"/>
      <c r="F41" s="388"/>
      <c r="G41" s="389">
        <f t="shared" si="8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4" t="e">
        <f>VLOOKUP(B42,Priskatalog!A:J,10,FALSE)</f>
        <v>#N/A</v>
      </c>
      <c r="B42" s="19"/>
      <c r="C42" s="22"/>
      <c r="D42" s="5"/>
      <c r="E42" s="387"/>
      <c r="F42" s="388"/>
      <c r="G42" s="389">
        <f t="shared" si="8"/>
        <v>0</v>
      </c>
      <c r="H42" s="390"/>
      <c r="I42" s="391"/>
      <c r="J42" s="388"/>
      <c r="K42" s="391"/>
      <c r="L42" s="387"/>
      <c r="M42" s="5"/>
      <c r="N42" s="123" t="s">
        <v>1028</v>
      </c>
      <c r="O42" s="518"/>
      <c r="P42" s="519"/>
      <c r="Q42" s="5"/>
      <c r="R42" s="5"/>
      <c r="S42" s="5"/>
      <c r="T42" s="392"/>
      <c r="U42" s="392"/>
      <c r="V42" s="392"/>
      <c r="W42" s="392"/>
      <c r="X42" s="392"/>
      <c r="Y42" s="392"/>
    </row>
    <row r="43" spans="1:25">
      <c r="A43" s="174" t="e">
        <f>VLOOKUP(B43,Priskatalog!A:J,10,FALSE)</f>
        <v>#N/A</v>
      </c>
      <c r="B43" s="19"/>
      <c r="C43" s="22"/>
      <c r="D43" s="5"/>
      <c r="E43" s="387"/>
      <c r="F43" s="388"/>
      <c r="G43" s="389">
        <f t="shared" si="8"/>
        <v>0</v>
      </c>
      <c r="H43" s="390"/>
      <c r="I43" s="391"/>
      <c r="J43" s="388"/>
      <c r="K43" s="391"/>
      <c r="L43" s="387"/>
      <c r="M43" s="5"/>
      <c r="N43" s="123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9"/>
      <c r="C44" s="22"/>
      <c r="D44" s="5"/>
      <c r="E44" s="387"/>
      <c r="F44" s="388"/>
      <c r="G44" s="389">
        <f t="shared" si="8"/>
        <v>0</v>
      </c>
      <c r="H44" s="390"/>
      <c r="I44" s="391"/>
      <c r="J44" s="388"/>
      <c r="K44" s="391"/>
      <c r="L44" s="387"/>
      <c r="M44" s="5"/>
      <c r="N44" s="123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9"/>
      <c r="C45" s="22"/>
      <c r="D45" s="5"/>
      <c r="E45" s="387"/>
      <c r="F45" s="388"/>
      <c r="G45" s="389">
        <f t="shared" si="8"/>
        <v>0</v>
      </c>
      <c r="H45" s="390"/>
      <c r="I45" s="391"/>
      <c r="J45" s="388"/>
      <c r="K45" s="391"/>
      <c r="L45" s="387"/>
      <c r="M45" s="5"/>
      <c r="N45" s="123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9"/>
      <c r="C46" s="22"/>
      <c r="D46" s="5"/>
      <c r="E46" s="387"/>
      <c r="F46" s="388"/>
      <c r="G46" s="389">
        <f t="shared" si="8"/>
        <v>0</v>
      </c>
      <c r="H46" s="390"/>
      <c r="I46" s="391"/>
      <c r="J46" s="388"/>
      <c r="K46" s="391"/>
      <c r="L46" s="387"/>
      <c r="M46" s="5"/>
      <c r="N46" s="123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7"/>
        <v>0</v>
      </c>
      <c r="H47" s="390"/>
      <c r="I47" s="391"/>
      <c r="J47" s="388"/>
      <c r="K47" s="391"/>
      <c r="L47" s="387"/>
      <c r="M47" s="5"/>
      <c r="N47" s="123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7"/>
        <v>0</v>
      </c>
      <c r="H48" s="390"/>
      <c r="I48" s="391"/>
      <c r="J48" s="388"/>
      <c r="K48" s="391"/>
      <c r="L48" s="387"/>
      <c r="M48" s="5"/>
      <c r="N48" s="123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ref="G49" si="9">C49*E49</f>
        <v>0</v>
      </c>
      <c r="H49" s="390"/>
      <c r="I49" s="391"/>
      <c r="J49" s="388"/>
      <c r="K49" s="391"/>
      <c r="L49" s="387"/>
      <c r="M49" s="5"/>
      <c r="N49" s="123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4" t="e">
        <f>VLOOKUP(B50,Priskatalog!A:J,10,FALSE)</f>
        <v>#N/A</v>
      </c>
      <c r="B50" s="146"/>
      <c r="C50" s="121"/>
      <c r="D50" s="5"/>
      <c r="E50" s="387"/>
      <c r="F50" s="388"/>
      <c r="G50" s="389">
        <f t="shared" si="7"/>
        <v>0</v>
      </c>
      <c r="H50" s="390"/>
      <c r="I50" s="391"/>
      <c r="J50" s="388"/>
      <c r="K50" s="391"/>
      <c r="L50" s="387"/>
      <c r="M50" s="5"/>
      <c r="N50" s="123" t="s">
        <v>1028</v>
      </c>
      <c r="O50" s="518"/>
      <c r="P50" s="519"/>
      <c r="Q50" s="5"/>
      <c r="R50" s="5"/>
      <c r="S50" s="5"/>
      <c r="T50" s="392"/>
      <c r="U50" s="392"/>
      <c r="V50" s="392"/>
      <c r="W50" s="392"/>
      <c r="X50" s="392"/>
      <c r="Y50" s="392"/>
    </row>
    <row r="51" spans="1:25">
      <c r="A51" s="175"/>
      <c r="B51" s="144" t="s">
        <v>1029</v>
      </c>
      <c r="C51" s="145"/>
      <c r="D51" s="24"/>
      <c r="E51" s="396"/>
      <c r="F51" s="378"/>
      <c r="G51" s="379"/>
      <c r="H51" s="380"/>
      <c r="I51" s="377"/>
      <c r="J51" s="378"/>
      <c r="K51" s="377"/>
      <c r="L51" s="396"/>
      <c r="M51" s="24"/>
      <c r="N51" s="24"/>
      <c r="O51" s="516"/>
      <c r="P51" s="517"/>
      <c r="Q51" s="24"/>
      <c r="R51" s="24"/>
      <c r="S51" s="24"/>
      <c r="T51" s="381"/>
      <c r="U51" s="381"/>
      <c r="V51" s="381"/>
      <c r="W51" s="381"/>
      <c r="X51" s="381"/>
      <c r="Y51" s="381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7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121"/>
      <c r="D53" s="5"/>
      <c r="E53" s="387"/>
      <c r="F53" s="388"/>
      <c r="G53" s="389">
        <f t="shared" si="7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4" t="e">
        <f>VLOOKUP(B54,Priskatalog!A:J,10,FALSE)</f>
        <v>#N/A</v>
      </c>
      <c r="B54" s="146"/>
      <c r="C54" s="121"/>
      <c r="D54" s="5"/>
      <c r="E54" s="387"/>
      <c r="F54" s="388"/>
      <c r="G54" s="389">
        <f t="shared" si="7"/>
        <v>0</v>
      </c>
      <c r="H54" s="390"/>
      <c r="I54" s="391"/>
      <c r="J54" s="388"/>
      <c r="K54" s="391"/>
      <c r="L54" s="387"/>
      <c r="M54" s="5"/>
      <c r="N54" s="5" t="s">
        <v>1028</v>
      </c>
      <c r="O54" s="518"/>
      <c r="P54" s="519"/>
      <c r="Q54" s="5"/>
      <c r="R54" s="5"/>
      <c r="S54" s="5"/>
      <c r="T54" s="392"/>
      <c r="U54" s="392"/>
      <c r="V54" s="392"/>
      <c r="W54" s="392"/>
      <c r="X54" s="392"/>
      <c r="Y54" s="392"/>
    </row>
    <row r="55" spans="1:25">
      <c r="A55" s="174" t="e">
        <f>VLOOKUP(B55,Priskatalog!A:J,10,FALSE)</f>
        <v>#N/A</v>
      </c>
      <c r="B55" s="146"/>
      <c r="C55" s="122"/>
      <c r="D55" s="5"/>
      <c r="E55" s="387"/>
      <c r="F55" s="388"/>
      <c r="G55" s="389">
        <f t="shared" si="7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7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7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4" t="e">
        <f>VLOOKUP(B58,Priskatalog!A:J,10,FALSE)</f>
        <v>#N/A</v>
      </c>
      <c r="B58" s="146"/>
      <c r="C58" s="121"/>
      <c r="D58" s="5"/>
      <c r="E58" s="387"/>
      <c r="F58" s="388"/>
      <c r="G58" s="389">
        <f t="shared" si="7"/>
        <v>0</v>
      </c>
      <c r="H58" s="390"/>
      <c r="I58" s="391"/>
      <c r="J58" s="388"/>
      <c r="K58" s="391"/>
      <c r="L58" s="387"/>
      <c r="M58" s="5"/>
      <c r="N58" s="5" t="s">
        <v>1028</v>
      </c>
      <c r="O58" s="518"/>
      <c r="P58" s="519"/>
      <c r="Q58" s="5"/>
      <c r="R58" s="5"/>
      <c r="S58" s="5"/>
      <c r="T58" s="392"/>
      <c r="U58" s="392"/>
      <c r="V58" s="392"/>
      <c r="W58" s="392"/>
      <c r="X58" s="392"/>
      <c r="Y58" s="392"/>
    </row>
    <row r="59" spans="1:25">
      <c r="A59" s="175"/>
      <c r="B59" s="124" t="s">
        <v>1030</v>
      </c>
      <c r="C59" s="145"/>
      <c r="D59" s="24"/>
      <c r="E59" s="396"/>
      <c r="F59" s="378"/>
      <c r="G59" s="379"/>
      <c r="H59" s="380"/>
      <c r="I59" s="377"/>
      <c r="J59" s="378"/>
      <c r="K59" s="377"/>
      <c r="L59" s="396"/>
      <c r="M59" s="24"/>
      <c r="N59" s="24"/>
      <c r="O59" s="516"/>
      <c r="P59" s="517"/>
      <c r="Q59" s="24"/>
      <c r="R59" s="24"/>
      <c r="S59" s="24"/>
      <c r="T59" s="381"/>
      <c r="U59" s="381"/>
      <c r="V59" s="381"/>
      <c r="W59" s="381"/>
      <c r="X59" s="381"/>
      <c r="Y59" s="381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7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7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  <row r="62" spans="1:25">
      <c r="A62" s="174" t="e">
        <f>VLOOKUP(B62,Priskatalog!A:J,10,FALSE)</f>
        <v>#N/A</v>
      </c>
      <c r="B62" s="146"/>
      <c r="C62" s="95"/>
      <c r="D62" s="5"/>
      <c r="E62" s="387"/>
      <c r="F62" s="388"/>
      <c r="G62" s="389">
        <f t="shared" si="7"/>
        <v>0</v>
      </c>
      <c r="H62" s="390"/>
      <c r="I62" s="391"/>
      <c r="J62" s="388"/>
      <c r="K62" s="391"/>
      <c r="L62" s="387"/>
      <c r="M62" s="5"/>
      <c r="N62" s="5" t="s">
        <v>1028</v>
      </c>
      <c r="O62" s="518"/>
      <c r="P62" s="519"/>
      <c r="Q62" s="5"/>
      <c r="R62" s="5"/>
      <c r="S62" s="5"/>
      <c r="T62" s="392"/>
      <c r="U62" s="392"/>
      <c r="V62" s="392"/>
      <c r="W62" s="392"/>
      <c r="X62" s="392"/>
      <c r="Y62" s="392"/>
    </row>
    <row r="63" spans="1:25">
      <c r="A63" s="175"/>
      <c r="B63" s="125" t="s">
        <v>1031</v>
      </c>
      <c r="C63" s="145"/>
      <c r="D63" s="24"/>
      <c r="E63" s="396"/>
      <c r="F63" s="378"/>
      <c r="G63" s="379"/>
      <c r="H63" s="380"/>
      <c r="I63" s="377"/>
      <c r="J63" s="378"/>
      <c r="K63" s="377"/>
      <c r="L63" s="396"/>
      <c r="M63" s="24"/>
      <c r="N63" s="24"/>
      <c r="O63" s="516"/>
      <c r="P63" s="517"/>
      <c r="Q63" s="24"/>
      <c r="R63" s="24"/>
      <c r="S63" s="24"/>
      <c r="T63" s="381"/>
      <c r="U63" s="381"/>
      <c r="V63" s="381"/>
      <c r="W63" s="381"/>
      <c r="X63" s="381"/>
      <c r="Y63" s="381"/>
    </row>
    <row r="64" spans="1:25">
      <c r="A64" s="174" t="e">
        <f>VLOOKUP(B64,Priskatalog!A:J,10,FALSE)</f>
        <v>#N/A</v>
      </c>
      <c r="B64" s="146"/>
      <c r="C64" s="121"/>
      <c r="D64" s="5"/>
      <c r="E64" s="387"/>
      <c r="F64" s="388"/>
      <c r="G64" s="389">
        <f t="shared" si="7"/>
        <v>0</v>
      </c>
      <c r="H64" s="390"/>
      <c r="I64" s="391"/>
      <c r="J64" s="388"/>
      <c r="K64" s="391"/>
      <c r="L64" s="387"/>
      <c r="M64" s="5"/>
      <c r="N64" s="5" t="s">
        <v>1028</v>
      </c>
      <c r="O64" s="518"/>
      <c r="P64" s="519"/>
      <c r="Q64" s="5"/>
      <c r="R64" s="5"/>
      <c r="S64" s="5"/>
      <c r="T64" s="392"/>
      <c r="U64" s="392"/>
      <c r="V64" s="392"/>
      <c r="W64" s="392"/>
      <c r="X64" s="392"/>
      <c r="Y64" s="392"/>
    </row>
    <row r="65" spans="1:25">
      <c r="A65" s="174" t="e">
        <f>VLOOKUP(B65,Priskatalog!A:J,10,FALSE)</f>
        <v>#N/A</v>
      </c>
      <c r="B65" s="146"/>
      <c r="C65" s="121"/>
      <c r="D65" s="5"/>
      <c r="E65" s="387"/>
      <c r="F65" s="388"/>
      <c r="G65" s="389">
        <f t="shared" si="7"/>
        <v>0</v>
      </c>
      <c r="H65" s="390"/>
      <c r="I65" s="391"/>
      <c r="J65" s="388"/>
      <c r="K65" s="391"/>
      <c r="L65" s="387"/>
      <c r="M65" s="5"/>
      <c r="N65" s="5" t="s">
        <v>1028</v>
      </c>
      <c r="O65" s="518"/>
      <c r="P65" s="519"/>
      <c r="Q65" s="5"/>
      <c r="R65" s="5"/>
      <c r="S65" s="5"/>
      <c r="T65" s="392"/>
      <c r="U65" s="392"/>
      <c r="V65" s="392"/>
      <c r="W65" s="392"/>
      <c r="X65" s="392"/>
      <c r="Y65" s="392"/>
    </row>
    <row r="66" spans="1:25">
      <c r="A66" s="174" t="e">
        <f>VLOOKUP(B66,Priskatalog!A:J,10,FALSE)</f>
        <v>#N/A</v>
      </c>
      <c r="B66" s="146"/>
      <c r="C66" s="121"/>
      <c r="D66" s="5"/>
      <c r="E66" s="387"/>
      <c r="F66" s="388"/>
      <c r="G66" s="389">
        <f t="shared" si="7"/>
        <v>0</v>
      </c>
      <c r="H66" s="390"/>
      <c r="I66" s="391"/>
      <c r="J66" s="388"/>
      <c r="K66" s="391"/>
      <c r="L66" s="387"/>
      <c r="M66" s="5"/>
      <c r="N66" s="5" t="s">
        <v>1028</v>
      </c>
      <c r="O66" s="518"/>
      <c r="P66" s="519"/>
      <c r="Q66" s="5"/>
      <c r="R66" s="5"/>
      <c r="S66" s="5"/>
      <c r="T66" s="392"/>
      <c r="U66" s="392"/>
      <c r="V66" s="392"/>
      <c r="W66" s="392"/>
      <c r="X66" s="392"/>
      <c r="Y66" s="392"/>
    </row>
    <row r="67" spans="1:25">
      <c r="A67" s="175"/>
      <c r="B67" s="144" t="s">
        <v>1032</v>
      </c>
      <c r="C67" s="145"/>
      <c r="D67" s="24"/>
      <c r="E67" s="396"/>
      <c r="F67" s="378"/>
      <c r="G67" s="379"/>
      <c r="H67" s="380"/>
      <c r="I67" s="377"/>
      <c r="J67" s="378"/>
      <c r="K67" s="377"/>
      <c r="L67" s="396"/>
      <c r="M67" s="24"/>
      <c r="N67" s="24"/>
      <c r="O67" s="516"/>
      <c r="P67" s="517"/>
      <c r="Q67" s="24"/>
      <c r="R67" s="24"/>
      <c r="S67" s="24"/>
      <c r="T67" s="381"/>
      <c r="U67" s="381"/>
      <c r="V67" s="381"/>
      <c r="W67" s="381"/>
      <c r="X67" s="381"/>
      <c r="Y67" s="381"/>
    </row>
    <row r="68" spans="1:25">
      <c r="A68" s="174" t="e">
        <f>VLOOKUP(B68,Priskatalog!A:J,10,FALSE)</f>
        <v>#N/A</v>
      </c>
      <c r="B68" s="146"/>
      <c r="C68" s="121"/>
      <c r="D68" s="5"/>
      <c r="E68" s="387"/>
      <c r="F68" s="388"/>
      <c r="G68" s="389">
        <f t="shared" si="7"/>
        <v>0</v>
      </c>
      <c r="H68" s="390"/>
      <c r="I68" s="391"/>
      <c r="J68" s="388"/>
      <c r="K68" s="391"/>
      <c r="L68" s="387"/>
      <c r="M68" s="5"/>
      <c r="N68" s="5" t="s">
        <v>1028</v>
      </c>
      <c r="O68" s="518"/>
      <c r="P68" s="519"/>
      <c r="Q68" s="5"/>
      <c r="R68" s="5"/>
      <c r="S68" s="5"/>
      <c r="T68" s="392"/>
      <c r="U68" s="392"/>
      <c r="V68" s="392"/>
      <c r="W68" s="392"/>
      <c r="X68" s="392"/>
      <c r="Y68" s="392"/>
    </row>
    <row r="69" spans="1:25">
      <c r="A69" s="174" t="e">
        <f>VLOOKUP(B69,Priskatalog!A:J,10,FALSE)</f>
        <v>#N/A</v>
      </c>
      <c r="B69" s="146"/>
      <c r="C69" s="121"/>
      <c r="D69" s="5"/>
      <c r="E69" s="387"/>
      <c r="F69" s="388"/>
      <c r="G69" s="389">
        <f t="shared" si="7"/>
        <v>0</v>
      </c>
      <c r="H69" s="390"/>
      <c r="I69" s="391"/>
      <c r="J69" s="388"/>
      <c r="K69" s="391"/>
      <c r="L69" s="387"/>
      <c r="M69" s="5"/>
      <c r="N69" s="5" t="s">
        <v>1028</v>
      </c>
      <c r="O69" s="518"/>
      <c r="P69" s="519"/>
      <c r="Q69" s="5"/>
      <c r="R69" s="5"/>
      <c r="S69" s="5"/>
      <c r="T69" s="392"/>
      <c r="U69" s="392"/>
      <c r="V69" s="392"/>
      <c r="W69" s="392"/>
      <c r="X69" s="392"/>
      <c r="Y69" s="392"/>
    </row>
    <row r="70" spans="1:25">
      <c r="A70" s="174" t="e">
        <f>VLOOKUP(B70,Priskatalog!A:J,10,FALSE)</f>
        <v>#N/A</v>
      </c>
      <c r="B70" s="146"/>
      <c r="C70" s="121"/>
      <c r="D70" s="5"/>
      <c r="E70" s="387"/>
      <c r="F70" s="388"/>
      <c r="G70" s="389">
        <f t="shared" si="7"/>
        <v>0</v>
      </c>
      <c r="H70" s="390"/>
      <c r="I70" s="391"/>
      <c r="J70" s="388"/>
      <c r="K70" s="391"/>
      <c r="L70" s="387"/>
      <c r="M70" s="5"/>
      <c r="N70" s="5" t="s">
        <v>1028</v>
      </c>
      <c r="O70" s="518"/>
      <c r="P70" s="519"/>
      <c r="Q70" s="5"/>
      <c r="R70" s="5"/>
      <c r="S70" s="5"/>
      <c r="T70" s="392"/>
      <c r="U70" s="392"/>
      <c r="V70" s="392"/>
      <c r="W70" s="392"/>
      <c r="X70" s="392"/>
      <c r="Y70" s="392"/>
    </row>
  </sheetData>
  <mergeCells count="235">
    <mergeCell ref="T44:Y44"/>
    <mergeCell ref="E45:F45"/>
    <mergeCell ref="G45:H45"/>
    <mergeCell ref="I45:J45"/>
    <mergeCell ref="K45:L45"/>
    <mergeCell ref="O45:P45"/>
    <mergeCell ref="T45:Y45"/>
    <mergeCell ref="T41:Y41"/>
    <mergeCell ref="E42:F42"/>
    <mergeCell ref="G42:H42"/>
    <mergeCell ref="I42:J42"/>
    <mergeCell ref="K42:L42"/>
    <mergeCell ref="O42:P42"/>
    <mergeCell ref="T42:Y42"/>
    <mergeCell ref="E43:F43"/>
    <mergeCell ref="G43:H43"/>
    <mergeCell ref="I43:J43"/>
    <mergeCell ref="K43:L43"/>
    <mergeCell ref="O43:P43"/>
    <mergeCell ref="T43:Y43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40:Y40"/>
    <mergeCell ref="I49:J49"/>
    <mergeCell ref="K46:L46"/>
    <mergeCell ref="K49:L49"/>
    <mergeCell ref="O46:P46"/>
    <mergeCell ref="O49:P49"/>
    <mergeCell ref="E46:F46"/>
    <mergeCell ref="E49:F49"/>
    <mergeCell ref="E38:F38"/>
    <mergeCell ref="G38:H38"/>
    <mergeCell ref="I38:J38"/>
    <mergeCell ref="K38:L38"/>
    <mergeCell ref="O38:P38"/>
    <mergeCell ref="E41:F41"/>
    <mergeCell ref="G41:H41"/>
    <mergeCell ref="I41:J41"/>
    <mergeCell ref="K41:L41"/>
    <mergeCell ref="O41:P41"/>
    <mergeCell ref="E44:F44"/>
    <mergeCell ref="G44:H44"/>
    <mergeCell ref="I44:J44"/>
    <mergeCell ref="K44:L44"/>
    <mergeCell ref="O44:P44"/>
    <mergeCell ref="T69:Y69"/>
    <mergeCell ref="E70:F70"/>
    <mergeCell ref="G70:H70"/>
    <mergeCell ref="I70:J70"/>
    <mergeCell ref="K70:L70"/>
    <mergeCell ref="O70:P70"/>
    <mergeCell ref="T70:Y70"/>
    <mergeCell ref="E69:F69"/>
    <mergeCell ref="G69:H69"/>
    <mergeCell ref="I69:J69"/>
    <mergeCell ref="K69:L69"/>
    <mergeCell ref="O69:P69"/>
    <mergeCell ref="T67:Y67"/>
    <mergeCell ref="E68:F68"/>
    <mergeCell ref="G68:H68"/>
    <mergeCell ref="I68:J68"/>
    <mergeCell ref="K68:L68"/>
    <mergeCell ref="O68:P68"/>
    <mergeCell ref="T68:Y68"/>
    <mergeCell ref="E67:F67"/>
    <mergeCell ref="G67:H67"/>
    <mergeCell ref="I67:J67"/>
    <mergeCell ref="K67:L67"/>
    <mergeCell ref="O67:P67"/>
    <mergeCell ref="T65:Y65"/>
    <mergeCell ref="E66:F66"/>
    <mergeCell ref="G66:H66"/>
    <mergeCell ref="I66:J66"/>
    <mergeCell ref="K66:L66"/>
    <mergeCell ref="O66:P66"/>
    <mergeCell ref="T66:Y66"/>
    <mergeCell ref="E65:F65"/>
    <mergeCell ref="G65:H65"/>
    <mergeCell ref="I65:J65"/>
    <mergeCell ref="K65:L65"/>
    <mergeCell ref="O65:P65"/>
    <mergeCell ref="T63:Y63"/>
    <mergeCell ref="E64:F64"/>
    <mergeCell ref="G64:H64"/>
    <mergeCell ref="I64:J64"/>
    <mergeCell ref="K64:L64"/>
    <mergeCell ref="O64:P64"/>
    <mergeCell ref="T64:Y64"/>
    <mergeCell ref="E63:F63"/>
    <mergeCell ref="G63:H63"/>
    <mergeCell ref="I63:J63"/>
    <mergeCell ref="K63:L63"/>
    <mergeCell ref="O63:P63"/>
    <mergeCell ref="T61:Y61"/>
    <mergeCell ref="E62:F62"/>
    <mergeCell ref="G62:H62"/>
    <mergeCell ref="I62:J62"/>
    <mergeCell ref="K62:L62"/>
    <mergeCell ref="O62:P62"/>
    <mergeCell ref="T62:Y62"/>
    <mergeCell ref="E61:F61"/>
    <mergeCell ref="G61:H61"/>
    <mergeCell ref="I61:J61"/>
    <mergeCell ref="K61:L61"/>
    <mergeCell ref="O61:P61"/>
    <mergeCell ref="G60:H60"/>
    <mergeCell ref="I60:J60"/>
    <mergeCell ref="K60:L60"/>
    <mergeCell ref="O60:P60"/>
    <mergeCell ref="T60:Y60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E59:F59"/>
    <mergeCell ref="G59:H59"/>
    <mergeCell ref="I59:J59"/>
    <mergeCell ref="K59:L59"/>
    <mergeCell ref="O59:P59"/>
    <mergeCell ref="T59:Y59"/>
    <mergeCell ref="E60:F60"/>
    <mergeCell ref="T55:Y55"/>
    <mergeCell ref="E56:F56"/>
    <mergeCell ref="G56:H56"/>
    <mergeCell ref="I56:J56"/>
    <mergeCell ref="K56:L56"/>
    <mergeCell ref="O56:P56"/>
    <mergeCell ref="T56:Y56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E54:F54"/>
    <mergeCell ref="G54:H54"/>
    <mergeCell ref="I54:J54"/>
    <mergeCell ref="K54:L54"/>
    <mergeCell ref="O54:P54"/>
    <mergeCell ref="E51:F51"/>
    <mergeCell ref="G51:H51"/>
    <mergeCell ref="I51:J51"/>
    <mergeCell ref="K51:L51"/>
    <mergeCell ref="O51:P51"/>
    <mergeCell ref="T51:Y51"/>
    <mergeCell ref="G46:H46"/>
    <mergeCell ref="T46:Y46"/>
    <mergeCell ref="E47:F47"/>
    <mergeCell ref="G47:H47"/>
    <mergeCell ref="I47:J47"/>
    <mergeCell ref="K47:L47"/>
    <mergeCell ref="O47:P47"/>
    <mergeCell ref="T47:Y47"/>
    <mergeCell ref="E48:F48"/>
    <mergeCell ref="G48:H48"/>
    <mergeCell ref="I48:J48"/>
    <mergeCell ref="K48:L48"/>
    <mergeCell ref="O48:P48"/>
    <mergeCell ref="T48:Y48"/>
    <mergeCell ref="E50:F50"/>
    <mergeCell ref="G50:H50"/>
    <mergeCell ref="I50:J50"/>
    <mergeCell ref="G49:H49"/>
    <mergeCell ref="O33:P33"/>
    <mergeCell ref="T33:Y33"/>
    <mergeCell ref="E34:F34"/>
    <mergeCell ref="G34:H34"/>
    <mergeCell ref="I34:J34"/>
    <mergeCell ref="K34:L34"/>
    <mergeCell ref="O34:P34"/>
    <mergeCell ref="T34:Y34"/>
    <mergeCell ref="T50:Y50"/>
    <mergeCell ref="T35:Y35"/>
    <mergeCell ref="E36:F36"/>
    <mergeCell ref="G36:H36"/>
    <mergeCell ref="I36:J36"/>
    <mergeCell ref="K36:L36"/>
    <mergeCell ref="O36:P36"/>
    <mergeCell ref="T36:Y36"/>
    <mergeCell ref="E37:F37"/>
    <mergeCell ref="G37:H37"/>
    <mergeCell ref="I37:J37"/>
    <mergeCell ref="K37:L37"/>
    <mergeCell ref="O37:P37"/>
    <mergeCell ref="T37:Y37"/>
    <mergeCell ref="T49:Y49"/>
    <mergeCell ref="I46:J46"/>
    <mergeCell ref="T54:Y54"/>
    <mergeCell ref="E55:F55"/>
    <mergeCell ref="G55:H55"/>
    <mergeCell ref="I55:J55"/>
    <mergeCell ref="K55:L55"/>
    <mergeCell ref="O55:P55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K50:L50"/>
    <mergeCell ref="O50:P50"/>
    <mergeCell ref="E35:F35"/>
    <mergeCell ref="G35:H35"/>
    <mergeCell ref="I35:J35"/>
    <mergeCell ref="K35:L35"/>
    <mergeCell ref="O35:P35"/>
  </mergeCells>
  <hyperlinks>
    <hyperlink ref="B1" location="'_Planlagt_drift'!A1" display="Tilbage til årsoversigt" xr:uid="{121C2F74-A32D-4D5D-8394-252E52AB277A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62FAB3-180A-4CFD-A5D0-B88D240E912E}">
          <x14:formula1>
            <xm:f>Priskatalog!$A$2:$A$167</xm:f>
          </x14:formula1>
          <xm:sqref>A3:B3 A4:A29 B68:B70 B52:B58 B60:B62 B64:B66 B35:B50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269F-FCB3-475D-9F73-91B191C84924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20" customWidth="1"/>
    <col min="2" max="2" width="43.85546875" style="20" customWidth="1"/>
    <col min="3" max="3" width="13.28515625" style="20" customWidth="1"/>
    <col min="4" max="4" width="10.140625" style="20" customWidth="1"/>
    <col min="5" max="5" width="11.28515625" style="20" customWidth="1"/>
    <col min="6" max="6" width="13.7109375" style="20" bestFit="1" customWidth="1"/>
    <col min="7" max="7" width="12.42578125" style="20" bestFit="1" customWidth="1"/>
    <col min="8" max="8" width="8.85546875" style="20" bestFit="1" customWidth="1"/>
    <col min="9" max="9" width="13.7109375" style="20" bestFit="1" customWidth="1"/>
    <col min="10" max="11" width="8.85546875" style="20" bestFit="1" customWidth="1"/>
    <col min="12" max="12" width="13.7109375" style="20" bestFit="1" customWidth="1"/>
    <col min="13" max="13" width="8.85546875" style="20" bestFit="1" customWidth="1"/>
    <col min="14" max="14" width="10.7109375" style="20" customWidth="1"/>
    <col min="15" max="20" width="8.85546875" style="20" bestFit="1" customWidth="1"/>
    <col min="21" max="21" width="8.7109375" style="20" customWidth="1"/>
    <col min="22" max="22" width="8.85546875" style="18"/>
    <col min="23" max="16384" width="8.7109375" style="20"/>
  </cols>
  <sheetData>
    <row r="1" spans="1:25" s="25" customFormat="1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s="18" customFormat="1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s="18" customForma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8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I51:J51"/>
    <mergeCell ref="K51:L51"/>
    <mergeCell ref="O51:P51"/>
    <mergeCell ref="T51:Y51"/>
    <mergeCell ref="E52:F52"/>
    <mergeCell ref="G52:H52"/>
    <mergeCell ref="I52:J52"/>
    <mergeCell ref="K52:L52"/>
    <mergeCell ref="O52:P52"/>
    <mergeCell ref="T52:Y52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E47:F47"/>
    <mergeCell ref="G47:H47"/>
    <mergeCell ref="I47:J47"/>
    <mergeCell ref="K47:L47"/>
    <mergeCell ref="O47:P47"/>
    <mergeCell ref="T47:Y47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G38:H38"/>
    <mergeCell ref="T38:Y38"/>
    <mergeCell ref="E39:F39"/>
    <mergeCell ref="G39:H39"/>
    <mergeCell ref="I39:J39"/>
    <mergeCell ref="K39:L39"/>
    <mergeCell ref="O39:P39"/>
    <mergeCell ref="T39:Y39"/>
    <mergeCell ref="O46:P46"/>
    <mergeCell ref="T46:Y46"/>
    <mergeCell ref="E34:F34"/>
    <mergeCell ref="G34:H34"/>
    <mergeCell ref="I34:J34"/>
    <mergeCell ref="K34:L34"/>
    <mergeCell ref="O34:P34"/>
    <mergeCell ref="T34:Y34"/>
    <mergeCell ref="E35:F35"/>
    <mergeCell ref="G35:H35"/>
    <mergeCell ref="I35:J35"/>
    <mergeCell ref="K35:L35"/>
    <mergeCell ref="O35:P35"/>
    <mergeCell ref="T35:Y35"/>
    <mergeCell ref="E50:F50"/>
    <mergeCell ref="G50:H50"/>
    <mergeCell ref="I50:J50"/>
    <mergeCell ref="K50:L50"/>
    <mergeCell ref="O50:P50"/>
    <mergeCell ref="T50:Y50"/>
    <mergeCell ref="E51:F51"/>
    <mergeCell ref="G51:H51"/>
    <mergeCell ref="E40:F40"/>
    <mergeCell ref="G40:H40"/>
    <mergeCell ref="I40:J40"/>
    <mergeCell ref="K40:L40"/>
    <mergeCell ref="O40:P40"/>
    <mergeCell ref="T40:Y40"/>
    <mergeCell ref="E41:F41"/>
    <mergeCell ref="G41:H41"/>
    <mergeCell ref="I41:J41"/>
    <mergeCell ref="K41:L41"/>
    <mergeCell ref="O41:P41"/>
    <mergeCell ref="T41:Y41"/>
    <mergeCell ref="E42:F42"/>
    <mergeCell ref="G42:H42"/>
    <mergeCell ref="I42:J42"/>
    <mergeCell ref="K42:L42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K36:L36"/>
    <mergeCell ref="O36:P36"/>
    <mergeCell ref="E45:F45"/>
    <mergeCell ref="G45:H45"/>
    <mergeCell ref="I45:J45"/>
    <mergeCell ref="K45:L45"/>
    <mergeCell ref="O45:P45"/>
    <mergeCell ref="T45:Y45"/>
    <mergeCell ref="E46:F46"/>
    <mergeCell ref="G46:H46"/>
    <mergeCell ref="I46:J46"/>
    <mergeCell ref="K46:L46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O42:P42"/>
    <mergeCell ref="T42:Y42"/>
  </mergeCells>
  <hyperlinks>
    <hyperlink ref="B1" location="'_Planlagt_drift'!A1" display="Tilbage til årsoversigt" xr:uid="{90FA7252-9F70-4DE4-A696-F99CDEF0924F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DD47E4-5FD7-4C6B-AB2B-D9F36B145EBD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6B77-75E9-4F4E-8678-72AB28B49C22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D9314CAD-0326-410A-ABA1-746EB7640D88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E92D26-862B-4D0E-AF5B-A821EED89118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6238-ACFF-490D-9CC1-F973497C74DE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FF5FEFBA-93B1-4B94-AC08-43666CB9F607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95AC6-C6C7-4199-A999-56085B79426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6127-F8AB-45C0-ADFC-C62F2E6C9FDB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E34:F34"/>
    <mergeCell ref="G34:H34"/>
    <mergeCell ref="I34:J34"/>
    <mergeCell ref="K34:L34"/>
    <mergeCell ref="O34:P34"/>
    <mergeCell ref="T34:Y34"/>
    <mergeCell ref="E44:F44"/>
    <mergeCell ref="G44:H44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</mergeCells>
  <hyperlinks>
    <hyperlink ref="B1" location="'_Planlagt_drift'!A1" display="Tilbage til årsoversigt" xr:uid="{1472083E-978F-4665-B7FF-FCFF7E98524D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B85654-1CF1-4098-AF63-9A76684D1F9F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13B9-85CC-4531-B43B-D36EA1988945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E34:F34"/>
    <mergeCell ref="G34:H34"/>
    <mergeCell ref="I34:J34"/>
    <mergeCell ref="K34:L34"/>
    <mergeCell ref="O34:P34"/>
    <mergeCell ref="T34:Y34"/>
    <mergeCell ref="E44:F44"/>
    <mergeCell ref="G44:H44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</mergeCells>
  <hyperlinks>
    <hyperlink ref="B1" location="'_Planlagt_drift'!A1" display="Tilbage til årsoversigt" xr:uid="{1B3891D8-8CBC-4EF8-AECD-92CC073C742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44037A-982B-4484-B603-8FA5B5FB2868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50D8-A33C-488B-A559-F4A62FC280AE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2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11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15" width="13" style="18" bestFit="1" customWidth="1"/>
    <col min="16" max="19" width="8.85546875" style="18" bestFit="1" customWidth="1"/>
    <col min="20" max="20" width="11.85546875" style="18" bestFit="1" customWidth="1"/>
    <col min="21" max="21" width="13" style="18" bestFit="1" customWidth="1"/>
    <col min="22" max="23" width="8.85546875" style="18"/>
    <col min="24" max="24" width="11.85546875" style="18" bestFit="1" customWidth="1"/>
    <col min="25" max="25" width="13" style="18" bestFit="1" customWidth="1"/>
    <col min="26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A35</f>
        <v>47</v>
      </c>
      <c r="B3" s="148" t="str">
        <f>B35</f>
        <v>Tagflade, udskiftning - metalplader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5500</v>
      </c>
      <c r="Y3" s="176">
        <f>SUM(C3:X3)</f>
        <v>5500</v>
      </c>
    </row>
    <row r="4" spans="1:25">
      <c r="A4" s="168">
        <f t="shared" ref="A4:B19" si="1">A36</f>
        <v>41</v>
      </c>
      <c r="B4" s="148" t="str">
        <f t="shared" si="1"/>
        <v>Facader, afrensning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1500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1500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1500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1500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6000</v>
      </c>
    </row>
    <row r="5" spans="1:25">
      <c r="A5" s="168">
        <f t="shared" si="1"/>
        <v>41</v>
      </c>
      <c r="B5" s="148" t="str">
        <f t="shared" si="1"/>
        <v>Facader, malerbehandling - træ</v>
      </c>
      <c r="C5" s="143">
        <f t="shared" si="2"/>
        <v>0</v>
      </c>
      <c r="D5" s="143">
        <f t="shared" si="2"/>
        <v>0</v>
      </c>
      <c r="E5" s="143">
        <f t="shared" si="2"/>
        <v>2850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2850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2850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2850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11400</v>
      </c>
    </row>
    <row r="6" spans="1:25">
      <c r="A6" s="168">
        <f t="shared" si="1"/>
        <v>41</v>
      </c>
      <c r="B6" s="148" t="str">
        <f t="shared" si="1"/>
        <v>Facader, beklædning - træ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16500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16500</v>
      </c>
    </row>
    <row r="7" spans="1:25">
      <c r="A7" s="168">
        <f t="shared" si="1"/>
        <v>37</v>
      </c>
      <c r="B7" s="148" t="str">
        <f t="shared" si="1"/>
        <v>Tagnedløb, udskiftning - zink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2200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2200</v>
      </c>
      <c r="Y7" s="176">
        <f t="shared" si="3"/>
        <v>4400</v>
      </c>
    </row>
    <row r="8" spans="1:25">
      <c r="A8" s="168">
        <f t="shared" si="1"/>
        <v>37</v>
      </c>
      <c r="B8" s="148" t="str">
        <f t="shared" si="1"/>
        <v>Tagrende, udskiftning - zink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8400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8400</v>
      </c>
    </row>
    <row r="9" spans="1:25">
      <c r="A9" s="168">
        <f t="shared" si="1"/>
        <v>31</v>
      </c>
      <c r="B9" s="148" t="str">
        <f t="shared" si="1"/>
        <v>Døre, udskiftning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32000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32000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>
        <f t="shared" si="1"/>
        <v>43</v>
      </c>
      <c r="B11" s="148" t="str">
        <f t="shared" si="1"/>
        <v>Gulve, udskiftning - rullende aktivitet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>
        <f t="shared" si="1"/>
        <v>42</v>
      </c>
      <c r="B12" s="148" t="str">
        <f t="shared" si="1"/>
        <v>Indvendigt malerarbejde, rullende aktivitet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>
        <f t="shared" si="1"/>
        <v>52</v>
      </c>
      <c r="B19" s="148" t="str">
        <f t="shared" si="1"/>
        <v>Afløb og sanitet, udskiftning - toilet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>
        <f t="shared" ref="A20:B29" si="7">A52</f>
        <v>52</v>
      </c>
      <c r="B20" s="148" t="str">
        <f t="shared" si="7"/>
        <v>Afløb og sanitet, udskiftning - håndvask inkl. bl. batteri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4350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2200</v>
      </c>
      <c r="J30" s="89">
        <f t="shared" si="13"/>
        <v>4350</v>
      </c>
      <c r="K30" s="89">
        <f t="shared" si="13"/>
        <v>8400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20850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4350</v>
      </c>
      <c r="U30" s="89">
        <f t="shared" si="13"/>
        <v>32000</v>
      </c>
      <c r="V30" s="89">
        <f t="shared" si="13"/>
        <v>0</v>
      </c>
      <c r="W30" s="89">
        <f t="shared" si="13"/>
        <v>0</v>
      </c>
      <c r="X30" s="89">
        <f t="shared" si="13"/>
        <v>7700</v>
      </c>
      <c r="Y30" s="4">
        <f t="shared" si="13"/>
        <v>84200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>
        <f>VLOOKUP(B35,Priskatalog!A:J,10,FALSE)</f>
        <v>47</v>
      </c>
      <c r="B35" s="146" t="s">
        <v>481</v>
      </c>
      <c r="C35" s="7">
        <v>11</v>
      </c>
      <c r="D35" s="2" t="s">
        <v>337</v>
      </c>
      <c r="E35" s="387">
        <v>500</v>
      </c>
      <c r="F35" s="388"/>
      <c r="G35" s="389">
        <f>C35*E35</f>
        <v>5500</v>
      </c>
      <c r="H35" s="390"/>
      <c r="I35" s="391">
        <v>2045</v>
      </c>
      <c r="J35" s="388"/>
      <c r="K35" s="391">
        <v>2050</v>
      </c>
      <c r="L35" s="388"/>
      <c r="M35" s="11">
        <v>30</v>
      </c>
      <c r="N35" s="123" t="s">
        <v>1028</v>
      </c>
      <c r="O35" s="518" t="s">
        <v>1059</v>
      </c>
      <c r="P35" s="519"/>
      <c r="Q35" s="95">
        <v>2</v>
      </c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>
        <f>VLOOKUP(B36,Priskatalog!A:J,10,FALSE)</f>
        <v>41</v>
      </c>
      <c r="B36" s="147" t="s">
        <v>353</v>
      </c>
      <c r="C36" s="22">
        <v>30</v>
      </c>
      <c r="D36" s="5" t="s">
        <v>337</v>
      </c>
      <c r="E36" s="387">
        <v>50</v>
      </c>
      <c r="F36" s="388"/>
      <c r="G36" s="389">
        <f t="shared" ref="G36:G61" si="14">C36*E36</f>
        <v>1500</v>
      </c>
      <c r="H36" s="390"/>
      <c r="I36" s="391">
        <v>2026</v>
      </c>
      <c r="J36" s="388"/>
      <c r="K36" s="391">
        <v>2030</v>
      </c>
      <c r="L36" s="387"/>
      <c r="M36" s="5">
        <v>5</v>
      </c>
      <c r="N36" s="123" t="s">
        <v>1028</v>
      </c>
      <c r="O36" s="518" t="s">
        <v>1059</v>
      </c>
      <c r="P36" s="519"/>
      <c r="Q36" s="5">
        <v>3</v>
      </c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>
        <f>VLOOKUP(B37,Priskatalog!A:J,10,FALSE)</f>
        <v>41</v>
      </c>
      <c r="B37" s="19" t="s">
        <v>374</v>
      </c>
      <c r="C37" s="22">
        <v>30</v>
      </c>
      <c r="D37" s="5" t="s">
        <v>337</v>
      </c>
      <c r="E37" s="387">
        <v>95</v>
      </c>
      <c r="F37" s="388"/>
      <c r="G37" s="389">
        <f t="shared" si="14"/>
        <v>2850</v>
      </c>
      <c r="H37" s="390"/>
      <c r="I37" s="391">
        <v>2026</v>
      </c>
      <c r="J37" s="388"/>
      <c r="K37" s="391">
        <v>2045</v>
      </c>
      <c r="L37" s="387"/>
      <c r="M37" s="5">
        <v>5</v>
      </c>
      <c r="N37" s="123" t="s">
        <v>1028</v>
      </c>
      <c r="O37" s="518" t="s">
        <v>1059</v>
      </c>
      <c r="P37" s="519"/>
      <c r="Q37" s="5">
        <v>3</v>
      </c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>
        <f>VLOOKUP(B38,Priskatalog!A:J,10,FALSE)</f>
        <v>41</v>
      </c>
      <c r="B38" s="152" t="s">
        <v>363</v>
      </c>
      <c r="C38" s="22">
        <v>30</v>
      </c>
      <c r="D38" s="5" t="s">
        <v>337</v>
      </c>
      <c r="E38" s="419">
        <v>550</v>
      </c>
      <c r="F38" s="388"/>
      <c r="G38" s="389">
        <f t="shared" si="14"/>
        <v>16500</v>
      </c>
      <c r="H38" s="390"/>
      <c r="I38" s="391">
        <v>2036</v>
      </c>
      <c r="J38" s="388"/>
      <c r="K38" s="391">
        <v>2040</v>
      </c>
      <c r="L38" s="420"/>
      <c r="M38" s="5">
        <v>15</v>
      </c>
      <c r="N38" s="123" t="s">
        <v>1028</v>
      </c>
      <c r="O38" s="518" t="s">
        <v>1059</v>
      </c>
      <c r="P38" s="519"/>
      <c r="Q38" s="5">
        <v>2</v>
      </c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>
        <f>VLOOKUP(B39,Priskatalog!A:J,10,FALSE)</f>
        <v>37</v>
      </c>
      <c r="B39" s="146" t="s">
        <v>449</v>
      </c>
      <c r="C39" s="121">
        <v>5</v>
      </c>
      <c r="D39" s="5" t="s">
        <v>345</v>
      </c>
      <c r="E39" s="387">
        <v>440</v>
      </c>
      <c r="F39" s="388"/>
      <c r="G39" s="389">
        <f t="shared" si="14"/>
        <v>2200</v>
      </c>
      <c r="H39" s="390"/>
      <c r="I39" s="391">
        <v>2030</v>
      </c>
      <c r="J39" s="388"/>
      <c r="K39" s="391">
        <v>2035</v>
      </c>
      <c r="L39" s="387"/>
      <c r="M39" s="5">
        <v>15</v>
      </c>
      <c r="N39" s="123" t="s">
        <v>1028</v>
      </c>
      <c r="O39" s="518" t="s">
        <v>1059</v>
      </c>
      <c r="P39" s="519"/>
      <c r="Q39" s="5">
        <v>3</v>
      </c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>
        <f>VLOOKUP(B40,Priskatalog!A:J,10,FALSE)</f>
        <v>37</v>
      </c>
      <c r="B40" s="146" t="s">
        <v>453</v>
      </c>
      <c r="C40" s="121">
        <v>14</v>
      </c>
      <c r="D40" s="5" t="s">
        <v>345</v>
      </c>
      <c r="E40" s="387">
        <v>600</v>
      </c>
      <c r="F40" s="388"/>
      <c r="G40" s="389">
        <f t="shared" si="14"/>
        <v>8400</v>
      </c>
      <c r="H40" s="390"/>
      <c r="I40" s="391">
        <v>2032</v>
      </c>
      <c r="J40" s="388"/>
      <c r="K40" s="391">
        <v>2037</v>
      </c>
      <c r="L40" s="387"/>
      <c r="M40" s="5">
        <v>15</v>
      </c>
      <c r="N40" s="123" t="s">
        <v>1028</v>
      </c>
      <c r="O40" s="518" t="s">
        <v>1059</v>
      </c>
      <c r="P40" s="519"/>
      <c r="Q40" s="5">
        <v>3</v>
      </c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>
        <f>VLOOKUP(B41,Priskatalog!A:J,10,FALSE)</f>
        <v>31</v>
      </c>
      <c r="B41" s="146" t="s">
        <v>378</v>
      </c>
      <c r="C41" s="121">
        <v>4</v>
      </c>
      <c r="D41" s="5" t="s">
        <v>349</v>
      </c>
      <c r="E41" s="387">
        <v>8000</v>
      </c>
      <c r="F41" s="388"/>
      <c r="G41" s="389">
        <f t="shared" si="14"/>
        <v>32000</v>
      </c>
      <c r="H41" s="390"/>
      <c r="I41" s="391">
        <v>2042</v>
      </c>
      <c r="J41" s="388"/>
      <c r="K41" s="391">
        <v>2047</v>
      </c>
      <c r="L41" s="387"/>
      <c r="M41" s="5">
        <v>25</v>
      </c>
      <c r="N41" s="123" t="s">
        <v>1028</v>
      </c>
      <c r="O41" s="518" t="s">
        <v>1059</v>
      </c>
      <c r="P41" s="519"/>
      <c r="Q41" s="5">
        <v>2</v>
      </c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>
        <f>VLOOKUP(B43,Priskatalog!A:J,10,FALSE)</f>
        <v>43</v>
      </c>
      <c r="B43" s="146" t="s">
        <v>422</v>
      </c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>
        <f>VLOOKUP(B44,Priskatalog!A:J,10,FALSE)</f>
        <v>42</v>
      </c>
      <c r="B44" s="146" t="s">
        <v>437</v>
      </c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>
        <f>VLOOKUP(B51,Priskatalog!A:J,10,FALSE)</f>
        <v>52</v>
      </c>
      <c r="B51" s="146" t="s">
        <v>514</v>
      </c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>
        <f>VLOOKUP(B52,Priskatalog!A:J,10,FALSE)</f>
        <v>52</v>
      </c>
      <c r="B52" s="146" t="s">
        <v>511</v>
      </c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81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K40:L40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36:J36"/>
    <mergeCell ref="O36:P36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M32:N32"/>
    <mergeCell ref="O40:P40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E38:F38"/>
    <mergeCell ref="K38:L38"/>
    <mergeCell ref="I38:J38"/>
    <mergeCell ref="O38:P38"/>
    <mergeCell ref="G36:H36"/>
    <mergeCell ref="O32:P32"/>
    <mergeCell ref="K36:L36"/>
    <mergeCell ref="E35:F35"/>
    <mergeCell ref="G35:H35"/>
    <mergeCell ref="I35:J35"/>
    <mergeCell ref="K35:L35"/>
    <mergeCell ref="O35:P35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T34:Y34"/>
    <mergeCell ref="E32:F32"/>
    <mergeCell ref="G32:H32"/>
    <mergeCell ref="I32:J32"/>
    <mergeCell ref="K32:L32"/>
  </mergeCells>
  <hyperlinks>
    <hyperlink ref="B1" location="'_Planlagt_drift'!A1" display="Tilbage til årsoversigt" xr:uid="{868B4BC8-B885-4184-AA4A-C5607E26CB51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20CFD1-B12B-4E0D-BA1A-9C489CED5618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D5DD-300F-4303-9506-6F871173162A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E34:F34"/>
    <mergeCell ref="G34:H34"/>
    <mergeCell ref="I34:J34"/>
    <mergeCell ref="K34:L34"/>
    <mergeCell ref="O34:P34"/>
    <mergeCell ref="T34:Y34"/>
    <mergeCell ref="E44:F44"/>
    <mergeCell ref="G44:H44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</mergeCells>
  <hyperlinks>
    <hyperlink ref="B1" location="'_Planlagt_drift'!A1" display="Tilbage til årsoversigt" xr:uid="{12841848-6699-4AA0-9428-8FB7FE6DAAB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CE5F48-E3EC-45C6-AD89-036CACFAFF5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2320-0B2E-4B3D-8828-0CBAC536D42B}">
  <dimension ref="A1:Y115"/>
  <sheetViews>
    <sheetView topLeftCell="A74" workbookViewId="0">
      <selection activeCell="A3" sqref="A3:A36"/>
    </sheetView>
  </sheetViews>
  <sheetFormatPr defaultColWidth="8.85546875" defaultRowHeight="15"/>
  <cols>
    <col min="1" max="1" width="13.85546875" style="18" customWidth="1"/>
    <col min="2" max="2" width="52.71093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A62</f>
        <v>21</v>
      </c>
      <c r="B3" s="148" t="str">
        <f>B62</f>
        <v>Lyskasser, rensning</v>
      </c>
      <c r="C3" s="143">
        <f>IF(C$1&gt;=$I52,IF($M52=0,0,(IF(MOD(($I52-C$1),$M52)=0,$G52,0))),0)</f>
        <v>0</v>
      </c>
      <c r="D3" s="143">
        <f t="shared" ref="D3:X3" si="0">IF(D$1&gt;=$I52,IF($M52=0,0,(IF(MOD(($I52-D$1),$M52)=0,$G52,0))),0)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>
        <f t="shared" ref="A4:A36" si="1">A63</f>
        <v>21</v>
      </c>
      <c r="B4" s="148" t="str">
        <f t="shared" ref="A4:B19" si="2">B63</f>
        <v>Facader, eftergang af murværk og fuger</v>
      </c>
      <c r="C4" s="143">
        <f>IF(C$1&gt;=$I53,IF($M53=0,0,(IF(MOD(($I53-C$1),$M53)=0,$G53,0))),0)</f>
        <v>0</v>
      </c>
      <c r="D4" s="143">
        <f>IF(D$1&gt;=$I53,IF($M53=0,0,(IF(MOD(($I53-D$1),$M53)=0,$G53,0))),0)</f>
        <v>0</v>
      </c>
      <c r="E4" s="143">
        <f>IF(E$1&gt;=$I53,IF($M53=0,0,(IF(MOD(($I53-E$1),$M53)=0,$G53,0))),0)</f>
        <v>0</v>
      </c>
      <c r="F4" s="143">
        <f>IF(F$1&gt;=$I53,IF($M53=0,0,(IF(MOD(($I53-F$1),$M53)=0,$G53,0))),0)</f>
        <v>0</v>
      </c>
      <c r="G4" s="143">
        <f>IF(G$1&gt;=$I53,IF($M53=0,0,(IF(MOD(($I53-G$1),$M53)=0,$G53,0))),0)</f>
        <v>0</v>
      </c>
      <c r="H4" s="143">
        <f>IF(H$1&gt;=$I53,IF($M53=0,0,(IF(MOD(($I53-H$1),$M53)=0,$G53,0))),0)</f>
        <v>0</v>
      </c>
      <c r="I4" s="143">
        <f>IF(I$1&gt;=$I53,IF($M53=0,0,(IF(MOD(($I53-I$1),$M53)=0,$G53,0))),0)</f>
        <v>0</v>
      </c>
      <c r="J4" s="143">
        <f>IF(J$1&gt;=$I53,IF($M53=0,0,(IF(MOD(($I53-J$1),$M53)=0,$G53,0))),0)</f>
        <v>0</v>
      </c>
      <c r="K4" s="143">
        <f>IF(K$1&gt;=$I53,IF($M53=0,0,(IF(MOD(($I53-K$1),$M53)=0,$G53,0))),0)</f>
        <v>0</v>
      </c>
      <c r="L4" s="143">
        <f>IF(L$1&gt;=$I53,IF($M53=0,0,(IF(MOD(($I53-L$1),$M53)=0,$G53,0))),0)</f>
        <v>0</v>
      </c>
      <c r="M4" s="143">
        <f>IF(M$1&gt;=$I53,IF($M53=0,0,(IF(MOD(($I53-M$1),$M53)=0,$G53,0))),0)</f>
        <v>0</v>
      </c>
      <c r="N4" s="143">
        <f>IF(N$1&gt;=$I53,IF($M53=0,0,(IF(MOD(($I53-N$1),$M53)=0,$G53,0))),0)</f>
        <v>0</v>
      </c>
      <c r="O4" s="143">
        <f>IF(O$1&gt;=$I53,IF($M53=0,0,(IF(MOD(($I53-O$1),$M53)=0,$G53,0))),0)</f>
        <v>0</v>
      </c>
      <c r="P4" s="143">
        <f>IF(P$1&gt;=$I53,IF($M53=0,0,(IF(MOD(($I53-P$1),$M53)=0,$G53,0))),0)</f>
        <v>0</v>
      </c>
      <c r="Q4" s="143">
        <f>IF(Q$1&gt;=$I53,IF($M53=0,0,(IF(MOD(($I53-Q$1),$M53)=0,$G53,0))),0)</f>
        <v>0</v>
      </c>
      <c r="R4" s="143">
        <f>IF(R$1&gt;=$I53,IF($M53=0,0,(IF(MOD(($I53-R$1),$M53)=0,$G53,0))),0)</f>
        <v>0</v>
      </c>
      <c r="S4" s="143">
        <f>IF(S$1&gt;=$I53,IF($M53=0,0,(IF(MOD(($I53-S$1),$M53)=0,$G53,0))),0)</f>
        <v>0</v>
      </c>
      <c r="T4" s="143">
        <f>IF(T$1&gt;=$I53,IF($M53=0,0,(IF(MOD(($I53-T$1),$M53)=0,$G53,0))),0)</f>
        <v>0</v>
      </c>
      <c r="U4" s="143">
        <f>IF(U$1&gt;=$I53,IF($M53=0,0,(IF(MOD(($I53-U$1),$M53)=0,$G53,0))),0)</f>
        <v>0</v>
      </c>
      <c r="V4" s="143">
        <f>IF(V$1&gt;=$I53,IF($M53=0,0,(IF(MOD(($I53-V$1),$M53)=0,$G53,0))),0)</f>
        <v>0</v>
      </c>
      <c r="W4" s="143">
        <f>IF(W$1&gt;=$I53,IF($M53=0,0,(IF(MOD(($I53-W$1),$M53)=0,$G53,0))),0)</f>
        <v>0</v>
      </c>
      <c r="X4" s="143">
        <f>IF(X$1&gt;=$I53,IF($M53=0,0,(IF(MOD(($I53-X$1),$M53)=0,$G53,0))),0)</f>
        <v>0</v>
      </c>
      <c r="Y4" s="176">
        <f t="shared" ref="Y4:Y56" si="3">SUM(C4:X4)</f>
        <v>0</v>
      </c>
    </row>
    <row r="5" spans="1:25">
      <c r="A5" s="168">
        <f t="shared" si="1"/>
        <v>28</v>
      </c>
      <c r="B5" s="148" t="str">
        <f t="shared" si="2"/>
        <v>Facader, udskiftning af dilationsfuger</v>
      </c>
      <c r="C5" s="143">
        <f>IF(C$1&gt;=$I54,IF($M54=0,0,(IF(MOD(($I54-C$1),$M54)=0,$G54,0))),0)</f>
        <v>0</v>
      </c>
      <c r="D5" s="143">
        <f>IF(D$1&gt;=$I54,IF($M54=0,0,(IF(MOD(($I54-D$1),$M54)=0,$G54,0))),0)</f>
        <v>0</v>
      </c>
      <c r="E5" s="143">
        <f>IF(E$1&gt;=$I54,IF($M54=0,0,(IF(MOD(($I54-E$1),$M54)=0,$G54,0))),0)</f>
        <v>0</v>
      </c>
      <c r="F5" s="143">
        <f>IF(F$1&gt;=$I54,IF($M54=0,0,(IF(MOD(($I54-F$1),$M54)=0,$G54,0))),0)</f>
        <v>0</v>
      </c>
      <c r="G5" s="143">
        <f>IF(G$1&gt;=$I54,IF($M54=0,0,(IF(MOD(($I54-G$1),$M54)=0,$G54,0))),0)</f>
        <v>0</v>
      </c>
      <c r="H5" s="143">
        <f>IF(H$1&gt;=$I54,IF($M54=0,0,(IF(MOD(($I54-H$1),$M54)=0,$G54,0))),0)</f>
        <v>0</v>
      </c>
      <c r="I5" s="143">
        <f>IF(I$1&gt;=$I54,IF($M54=0,0,(IF(MOD(($I54-I$1),$M54)=0,$G54,0))),0)</f>
        <v>0</v>
      </c>
      <c r="J5" s="143">
        <f>IF(J$1&gt;=$I54,IF($M54=0,0,(IF(MOD(($I54-J$1),$M54)=0,$G54,0))),0)</f>
        <v>0</v>
      </c>
      <c r="K5" s="143">
        <f>IF(K$1&gt;=$I54,IF($M54=0,0,(IF(MOD(($I54-K$1),$M54)=0,$G54,0))),0)</f>
        <v>0</v>
      </c>
      <c r="L5" s="143">
        <f>IF(L$1&gt;=$I54,IF($M54=0,0,(IF(MOD(($I54-L$1),$M54)=0,$G54,0))),0)</f>
        <v>0</v>
      </c>
      <c r="M5" s="143">
        <f>IF(M$1&gt;=$I54,IF($M54=0,0,(IF(MOD(($I54-M$1),$M54)=0,$G54,0))),0)</f>
        <v>0</v>
      </c>
      <c r="N5" s="143">
        <f>IF(N$1&gt;=$I54,IF($M54=0,0,(IF(MOD(($I54-N$1),$M54)=0,$G54,0))),0)</f>
        <v>0</v>
      </c>
      <c r="O5" s="143">
        <f>IF(O$1&gt;=$I54,IF($M54=0,0,(IF(MOD(($I54-O$1),$M54)=0,$G54,0))),0)</f>
        <v>0</v>
      </c>
      <c r="P5" s="143">
        <f>IF(P$1&gt;=$I54,IF($M54=0,0,(IF(MOD(($I54-P$1),$M54)=0,$G54,0))),0)</f>
        <v>0</v>
      </c>
      <c r="Q5" s="143">
        <f>IF(Q$1&gt;=$I54,IF($M54=0,0,(IF(MOD(($I54-Q$1),$M54)=0,$G54,0))),0)</f>
        <v>0</v>
      </c>
      <c r="R5" s="143">
        <f>IF(R$1&gt;=$I54,IF($M54=0,0,(IF(MOD(($I54-R$1),$M54)=0,$G54,0))),0)</f>
        <v>0</v>
      </c>
      <c r="S5" s="143">
        <f>IF(S$1&gt;=$I54,IF($M54=0,0,(IF(MOD(($I54-S$1),$M54)=0,$G54,0))),0)</f>
        <v>0</v>
      </c>
      <c r="T5" s="143">
        <f>IF(T$1&gt;=$I54,IF($M54=0,0,(IF(MOD(($I54-T$1),$M54)=0,$G54,0))),0)</f>
        <v>0</v>
      </c>
      <c r="U5" s="143">
        <f>IF(U$1&gt;=$I54,IF($M54=0,0,(IF(MOD(($I54-U$1),$M54)=0,$G54,0))),0)</f>
        <v>0</v>
      </c>
      <c r="V5" s="143">
        <f>IF(V$1&gt;=$I54,IF($M54=0,0,(IF(MOD(($I54-V$1),$M54)=0,$G54,0))),0)</f>
        <v>0</v>
      </c>
      <c r="W5" s="143">
        <f>IF(W$1&gt;=$I54,IF($M54=0,0,(IF(MOD(($I54-W$1),$M54)=0,$G54,0))),0)</f>
        <v>0</v>
      </c>
      <c r="X5" s="143">
        <f>IF(X$1&gt;=$I54,IF($M54=0,0,(IF(MOD(($I54-X$1),$M54)=0,$G54,0))),0)</f>
        <v>0</v>
      </c>
      <c r="Y5" s="176"/>
    </row>
    <row r="6" spans="1:25">
      <c r="A6" s="168">
        <f t="shared" si="1"/>
        <v>41</v>
      </c>
      <c r="B6" s="148" t="str">
        <f t="shared" si="2"/>
        <v>Facader, beklædning - eternit</v>
      </c>
      <c r="C6" s="143">
        <f>IF(C$1&gt;=$I55,IF($M55=0,0,(IF(MOD(($I55-C$1),$M55)=0,$G55,0))),0)</f>
        <v>0</v>
      </c>
      <c r="D6" s="143">
        <f>IF(D$1&gt;=$I55,IF($M55=0,0,(IF(MOD(($I55-D$1),$M55)=0,$G55,0))),0)</f>
        <v>0</v>
      </c>
      <c r="E6" s="143">
        <f>IF(E$1&gt;=$I55,IF($M55=0,0,(IF(MOD(($I55-E$1),$M55)=0,$G55,0))),0)</f>
        <v>0</v>
      </c>
      <c r="F6" s="143">
        <f>IF(F$1&gt;=$I55,IF($M55=0,0,(IF(MOD(($I55-F$1),$M55)=0,$G55,0))),0)</f>
        <v>0</v>
      </c>
      <c r="G6" s="143">
        <f>IF(G$1&gt;=$I55,IF($M55=0,0,(IF(MOD(($I55-G$1),$M55)=0,$G55,0))),0)</f>
        <v>0</v>
      </c>
      <c r="H6" s="143">
        <f>IF(H$1&gt;=$I55,IF($M55=0,0,(IF(MOD(($I55-H$1),$M55)=0,$G55,0))),0)</f>
        <v>0</v>
      </c>
      <c r="I6" s="143">
        <f>IF(I$1&gt;=$I55,IF($M55=0,0,(IF(MOD(($I55-I$1),$M55)=0,$G55,0))),0)</f>
        <v>0</v>
      </c>
      <c r="J6" s="143">
        <f>IF(J$1&gt;=$I55,IF($M55=0,0,(IF(MOD(($I55-J$1),$M55)=0,$G55,0))),0)</f>
        <v>0</v>
      </c>
      <c r="K6" s="143">
        <f>IF(K$1&gt;=$I55,IF($M55=0,0,(IF(MOD(($I55-K$1),$M55)=0,$G55,0))),0)</f>
        <v>0</v>
      </c>
      <c r="L6" s="143">
        <f>IF(L$1&gt;=$I55,IF($M55=0,0,(IF(MOD(($I55-L$1),$M55)=0,$G55,0))),0)</f>
        <v>0</v>
      </c>
      <c r="M6" s="143">
        <f>IF(M$1&gt;=$I55,IF($M55=0,0,(IF(MOD(($I55-M$1),$M55)=0,$G55,0))),0)</f>
        <v>0</v>
      </c>
      <c r="N6" s="143">
        <f>IF(N$1&gt;=$I55,IF($M55=0,0,(IF(MOD(($I55-N$1),$M55)=0,$G55,0))),0)</f>
        <v>0</v>
      </c>
      <c r="O6" s="143">
        <f>IF(O$1&gt;=$I55,IF($M55=0,0,(IF(MOD(($I55-O$1),$M55)=0,$G55,0))),0)</f>
        <v>0</v>
      </c>
      <c r="P6" s="143">
        <f>IF(P$1&gt;=$I55,IF($M55=0,0,(IF(MOD(($I55-P$1),$M55)=0,$G55,0))),0)</f>
        <v>0</v>
      </c>
      <c r="Q6" s="143">
        <f>IF(Q$1&gt;=$I55,IF($M55=0,0,(IF(MOD(($I55-Q$1),$M55)=0,$G55,0))),0)</f>
        <v>0</v>
      </c>
      <c r="R6" s="143">
        <f>IF(R$1&gt;=$I55,IF($M55=0,0,(IF(MOD(($I55-R$1),$M55)=0,$G55,0))),0)</f>
        <v>0</v>
      </c>
      <c r="S6" s="143">
        <f>IF(S$1&gt;=$I55,IF($M55=0,0,(IF(MOD(($I55-S$1),$M55)=0,$G55,0))),0)</f>
        <v>0</v>
      </c>
      <c r="T6" s="143">
        <f>IF(T$1&gt;=$I55,IF($M55=0,0,(IF(MOD(($I55-T$1),$M55)=0,$G55,0))),0)</f>
        <v>0</v>
      </c>
      <c r="U6" s="143">
        <f>IF(U$1&gt;=$I55,IF($M55=0,0,(IF(MOD(($I55-U$1),$M55)=0,$G55,0))),0)</f>
        <v>0</v>
      </c>
      <c r="V6" s="143">
        <f>IF(V$1&gt;=$I55,IF($M55=0,0,(IF(MOD(($I55-V$1),$M55)=0,$G55,0))),0)</f>
        <v>0</v>
      </c>
      <c r="W6" s="143">
        <f>IF(W$1&gt;=$I55,IF($M55=0,0,(IF(MOD(($I55-W$1),$M55)=0,$G55,0))),0)</f>
        <v>0</v>
      </c>
      <c r="X6" s="143">
        <f>IF(X$1&gt;=$I55,IF($M55=0,0,(IF(MOD(($I55-X$1),$M55)=0,$G55,0))),0)</f>
        <v>0</v>
      </c>
      <c r="Y6" s="176"/>
    </row>
    <row r="7" spans="1:25">
      <c r="A7" s="168" t="e">
        <f t="shared" si="1"/>
        <v>#N/A</v>
      </c>
      <c r="B7" s="148">
        <f t="shared" si="2"/>
        <v>0</v>
      </c>
      <c r="C7" s="143">
        <f>IF(C$1&gt;=$I56,IF($M56=0,0,(IF(MOD(($I56-C$1),$M56)=0,$G56,0))),0)</f>
        <v>0</v>
      </c>
      <c r="D7" s="143">
        <f>IF(D$1&gt;=$I56,IF($M56=0,0,(IF(MOD(($I56-D$1),$M56)=0,$G56,0))),0)</f>
        <v>0</v>
      </c>
      <c r="E7" s="143">
        <f>IF(E$1&gt;=$I56,IF($M56=0,0,(IF(MOD(($I56-E$1),$M56)=0,$G56,0))),0)</f>
        <v>0</v>
      </c>
      <c r="F7" s="143">
        <f>IF(F$1&gt;=$I56,IF($M56=0,0,(IF(MOD(($I56-F$1),$M56)=0,$G56,0))),0)</f>
        <v>0</v>
      </c>
      <c r="G7" s="143">
        <f>IF(G$1&gt;=$I56,IF($M56=0,0,(IF(MOD(($I56-G$1),$M56)=0,$G56,0))),0)</f>
        <v>0</v>
      </c>
      <c r="H7" s="143">
        <f>IF(H$1&gt;=$I56,IF($M56=0,0,(IF(MOD(($I56-H$1),$M56)=0,$G56,0))),0)</f>
        <v>0</v>
      </c>
      <c r="I7" s="143">
        <f>IF(I$1&gt;=$I56,IF($M56=0,0,(IF(MOD(($I56-I$1),$M56)=0,$G56,0))),0)</f>
        <v>0</v>
      </c>
      <c r="J7" s="143">
        <f>IF(J$1&gt;=$I56,IF($M56=0,0,(IF(MOD(($I56-J$1),$M56)=0,$G56,0))),0)</f>
        <v>0</v>
      </c>
      <c r="K7" s="143">
        <f>IF(K$1&gt;=$I56,IF($M56=0,0,(IF(MOD(($I56-K$1),$M56)=0,$G56,0))),0)</f>
        <v>0</v>
      </c>
      <c r="L7" s="143">
        <f>IF(L$1&gt;=$I56,IF($M56=0,0,(IF(MOD(($I56-L$1),$M56)=0,$G56,0))),0)</f>
        <v>0</v>
      </c>
      <c r="M7" s="143">
        <f>IF(M$1&gt;=$I56,IF($M56=0,0,(IF(MOD(($I56-M$1),$M56)=0,$G56,0))),0)</f>
        <v>0</v>
      </c>
      <c r="N7" s="143">
        <f>IF(N$1&gt;=$I56,IF($M56=0,0,(IF(MOD(($I56-N$1),$M56)=0,$G56,0))),0)</f>
        <v>0</v>
      </c>
      <c r="O7" s="143">
        <f>IF(O$1&gt;=$I56,IF($M56=0,0,(IF(MOD(($I56-O$1),$M56)=0,$G56,0))),0)</f>
        <v>0</v>
      </c>
      <c r="P7" s="143">
        <f>IF(P$1&gt;=$I56,IF($M56=0,0,(IF(MOD(($I56-P$1),$M56)=0,$G56,0))),0)</f>
        <v>0</v>
      </c>
      <c r="Q7" s="143">
        <f>IF(Q$1&gt;=$I56,IF($M56=0,0,(IF(MOD(($I56-Q$1),$M56)=0,$G56,0))),0)</f>
        <v>0</v>
      </c>
      <c r="R7" s="143">
        <f>IF(R$1&gt;=$I56,IF($M56=0,0,(IF(MOD(($I56-R$1),$M56)=0,$G56,0))),0)</f>
        <v>0</v>
      </c>
      <c r="S7" s="143">
        <f>IF(S$1&gt;=$I56,IF($M56=0,0,(IF(MOD(($I56-S$1),$M56)=0,$G56,0))),0)</f>
        <v>0</v>
      </c>
      <c r="T7" s="143">
        <f>IF(T$1&gt;=$I56,IF($M56=0,0,(IF(MOD(($I56-T$1),$M56)=0,$G56,0))),0)</f>
        <v>0</v>
      </c>
      <c r="U7" s="143">
        <f>IF(U$1&gt;=$I56,IF($M56=0,0,(IF(MOD(($I56-U$1),$M56)=0,$G56,0))),0)</f>
        <v>0</v>
      </c>
      <c r="V7" s="143">
        <f>IF(V$1&gt;=$I56,IF($M56=0,0,(IF(MOD(($I56-V$1),$M56)=0,$G56,0))),0)</f>
        <v>0</v>
      </c>
      <c r="W7" s="143">
        <f>IF(W$1&gt;=$I56,IF($M56=0,0,(IF(MOD(($I56-W$1),$M56)=0,$G56,0))),0)</f>
        <v>0</v>
      </c>
      <c r="X7" s="143">
        <f>IF(X$1&gt;=$I56,IF($M56=0,0,(IF(MOD(($I56-X$1),$M56)=0,$G56,0))),0)</f>
        <v>0</v>
      </c>
      <c r="Y7" s="176"/>
    </row>
    <row r="8" spans="1:25">
      <c r="A8" s="168" t="e">
        <f t="shared" si="1"/>
        <v>#N/A</v>
      </c>
      <c r="B8" s="148">
        <f t="shared" si="2"/>
        <v>0</v>
      </c>
      <c r="C8" s="143">
        <f ca="1">IF(C$1&gt;=$I57,IF($M57=0,0,(IF(MOD(($I57-C$1),$M57)=0,$G57,0))),0)</f>
        <v>0</v>
      </c>
      <c r="D8" s="143">
        <f ca="1">IF(D$1&gt;=$I57,IF($M57=0,0,(IF(MOD(($I57-D$1),$M57)=0,$G57,0))),0)</f>
        <v>0</v>
      </c>
      <c r="E8" s="143">
        <f ca="1">IF(E$1&gt;=$I57,IF($M57=0,0,(IF(MOD(($I57-E$1),$M57)=0,$G57,0))),0)</f>
        <v>0</v>
      </c>
      <c r="F8" s="143">
        <f ca="1">IF(F$1&gt;=$I57,IF($M57=0,0,(IF(MOD(($I57-F$1),$M57)=0,$G57,0))),0)</f>
        <v>0</v>
      </c>
      <c r="G8" s="143">
        <f ca="1">IF(G$1&gt;=$I57,IF($M57=0,0,(IF(MOD(($I57-G$1),$M57)=0,$G57,0))),0)</f>
        <v>0</v>
      </c>
      <c r="H8" s="143">
        <f ca="1">IF(H$1&gt;=$I57,IF($M57=0,0,(IF(MOD(($I57-H$1),$M57)=0,$G57,0))),0)</f>
        <v>0</v>
      </c>
      <c r="I8" s="143">
        <f ca="1">IF(I$1&gt;=$I57,IF($M57=0,0,(IF(MOD(($I57-I$1),$M57)=0,$G57,0))),0)</f>
        <v>0</v>
      </c>
      <c r="J8" s="143">
        <f ca="1">IF(J$1&gt;=$I57,IF($M57=0,0,(IF(MOD(($I57-J$1),$M57)=0,$G57,0))),0)</f>
        <v>0</v>
      </c>
      <c r="K8" s="143">
        <f ca="1">IF(K$1&gt;=$I57,IF($M57=0,0,(IF(MOD(($I57-K$1),$M57)=0,$G57,0))),0)</f>
        <v>0</v>
      </c>
      <c r="L8" s="143">
        <f ca="1">IF(L$1&gt;=$I57,IF($M57=0,0,(IF(MOD(($I57-L$1),$M57)=0,$G57,0))),0)</f>
        <v>0</v>
      </c>
      <c r="M8" s="143">
        <f ca="1">IF(M$1&gt;=$I57,IF($M57=0,0,(IF(MOD(($I57-M$1),$M57)=0,$G57,0))),0)</f>
        <v>0</v>
      </c>
      <c r="N8" s="143">
        <f ca="1">IF(N$1&gt;=$I57,IF($M57=0,0,(IF(MOD(($I57-N$1),$M57)=0,$G57,0))),0)</f>
        <v>0</v>
      </c>
      <c r="O8" s="143">
        <f ca="1">IF(O$1&gt;=$I57,IF($M57=0,0,(IF(MOD(($I57-O$1),$M57)=0,$G57,0))),0)</f>
        <v>0</v>
      </c>
      <c r="P8" s="143">
        <f ca="1">IF(P$1&gt;=$I57,IF($M57=0,0,(IF(MOD(($I57-P$1),$M57)=0,$G57,0))),0)</f>
        <v>0</v>
      </c>
      <c r="Q8" s="143">
        <f ca="1">IF(Q$1&gt;=$I57,IF($M57=0,0,(IF(MOD(($I57-Q$1),$M57)=0,$G57,0))),0)</f>
        <v>0</v>
      </c>
      <c r="R8" s="143">
        <f ca="1">IF(R$1&gt;=$I57,IF($M57=0,0,(IF(MOD(($I57-R$1),$M57)=0,$G57,0))),0)</f>
        <v>0</v>
      </c>
      <c r="S8" s="143">
        <f ca="1">IF(S$1&gt;=$I57,IF($M57=0,0,(IF(MOD(($I57-S$1),$M57)=0,$G57,0))),0)</f>
        <v>0</v>
      </c>
      <c r="T8" s="143">
        <f ca="1">IF(T$1&gt;=$I57,IF($M57=0,0,(IF(MOD(($I57-T$1),$M57)=0,$G57,0))),0)</f>
        <v>0</v>
      </c>
      <c r="U8" s="143">
        <f ca="1">IF(U$1&gt;=$I57,IF($M57=0,0,(IF(MOD(($I57-U$1),$M57)=0,$G57,0))),0)</f>
        <v>0</v>
      </c>
      <c r="V8" s="143">
        <f ca="1">IF(V$1&gt;=$I57,IF($M57=0,0,(IF(MOD(($I57-V$1),$M57)=0,$G57,0))),0)</f>
        <v>0</v>
      </c>
      <c r="W8" s="143">
        <f ca="1">IF(W$1&gt;=$I57,IF($M57=0,0,(IF(MOD(($I57-W$1),$M57)=0,$G57,0))),0)</f>
        <v>0</v>
      </c>
      <c r="X8" s="143">
        <f ca="1">IF(X$1&gt;=$I57,IF($M57=0,0,(IF(MOD(($I57-X$1),$M57)=0,$G57,0))),0)</f>
        <v>0</v>
      </c>
      <c r="Y8" s="176"/>
    </row>
    <row r="9" spans="1:25">
      <c r="A9" s="168">
        <f t="shared" si="1"/>
        <v>31</v>
      </c>
      <c r="B9" s="148" t="str">
        <f t="shared" si="2"/>
        <v>Døre, service - automatiske (lovpligtig)</v>
      </c>
      <c r="C9" s="143">
        <f>IF(C$1&gt;=$I58,IF($M58=0,0,(IF(MOD(($I58-C$1),$M58)=0,$G58,0))),0)</f>
        <v>0</v>
      </c>
      <c r="D9" s="143">
        <f>IF(D$1&gt;=$I58,IF($M58=0,0,(IF(MOD(($I58-D$1),$M58)=0,$G58,0))),0)</f>
        <v>0</v>
      </c>
      <c r="E9" s="143">
        <f>IF(E$1&gt;=$I58,IF($M58=0,0,(IF(MOD(($I58-E$1),$M58)=0,$G58,0))),0)</f>
        <v>0</v>
      </c>
      <c r="F9" s="143">
        <f>IF(F$1&gt;=$I58,IF($M58=0,0,(IF(MOD(($I58-F$1),$M58)=0,$G58,0))),0)</f>
        <v>0</v>
      </c>
      <c r="G9" s="143">
        <f>IF(G$1&gt;=$I58,IF($M58=0,0,(IF(MOD(($I58-G$1),$M58)=0,$G58,0))),0)</f>
        <v>0</v>
      </c>
      <c r="H9" s="143">
        <f>IF(H$1&gt;=$I58,IF($M58=0,0,(IF(MOD(($I58-H$1),$M58)=0,$G58,0))),0)</f>
        <v>0</v>
      </c>
      <c r="I9" s="143">
        <f>IF(I$1&gt;=$I58,IF($M58=0,0,(IF(MOD(($I58-I$1),$M58)=0,$G58,0))),0)</f>
        <v>0</v>
      </c>
      <c r="J9" s="143">
        <f>IF(J$1&gt;=$I58,IF($M58=0,0,(IF(MOD(($I58-J$1),$M58)=0,$G58,0))),0)</f>
        <v>0</v>
      </c>
      <c r="K9" s="143">
        <f>IF(K$1&gt;=$I58,IF($M58=0,0,(IF(MOD(($I58-K$1),$M58)=0,$G58,0))),0)</f>
        <v>0</v>
      </c>
      <c r="L9" s="143">
        <f>IF(L$1&gt;=$I58,IF($M58=0,0,(IF(MOD(($I58-L$1),$M58)=0,$G58,0))),0)</f>
        <v>0</v>
      </c>
      <c r="M9" s="143">
        <f>IF(M$1&gt;=$I58,IF($M58=0,0,(IF(MOD(($I58-M$1),$M58)=0,$G58,0))),0)</f>
        <v>0</v>
      </c>
      <c r="N9" s="143">
        <f>IF(N$1&gt;=$I58,IF($M58=0,0,(IF(MOD(($I58-N$1),$M58)=0,$G58,0))),0)</f>
        <v>0</v>
      </c>
      <c r="O9" s="143">
        <f>IF(O$1&gt;=$I58,IF($M58=0,0,(IF(MOD(($I58-O$1),$M58)=0,$G58,0))),0)</f>
        <v>0</v>
      </c>
      <c r="P9" s="143">
        <f>IF(P$1&gt;=$I58,IF($M58=0,0,(IF(MOD(($I58-P$1),$M58)=0,$G58,0))),0)</f>
        <v>0</v>
      </c>
      <c r="Q9" s="143">
        <f>IF(Q$1&gt;=$I58,IF($M58=0,0,(IF(MOD(($I58-Q$1),$M58)=0,$G58,0))),0)</f>
        <v>0</v>
      </c>
      <c r="R9" s="143">
        <f>IF(R$1&gt;=$I58,IF($M58=0,0,(IF(MOD(($I58-R$1),$M58)=0,$G58,0))),0)</f>
        <v>0</v>
      </c>
      <c r="S9" s="143">
        <f>IF(S$1&gt;=$I58,IF($M58=0,0,(IF(MOD(($I58-S$1),$M58)=0,$G58,0))),0)</f>
        <v>0</v>
      </c>
      <c r="T9" s="143">
        <f>IF(T$1&gt;=$I58,IF($M58=0,0,(IF(MOD(($I58-T$1),$M58)=0,$G58,0))),0)</f>
        <v>0</v>
      </c>
      <c r="U9" s="143">
        <f>IF(U$1&gt;=$I58,IF($M58=0,0,(IF(MOD(($I58-U$1),$M58)=0,$G58,0))),0)</f>
        <v>0</v>
      </c>
      <c r="V9" s="143">
        <f>IF(V$1&gt;=$I58,IF($M58=0,0,(IF(MOD(($I58-V$1),$M58)=0,$G58,0))),0)</f>
        <v>0</v>
      </c>
      <c r="W9" s="143">
        <f>IF(W$1&gt;=$I58,IF($M58=0,0,(IF(MOD(($I58-W$1),$M58)=0,$G58,0))),0)</f>
        <v>0</v>
      </c>
      <c r="X9" s="143">
        <f>IF(X$1&gt;=$I58,IF($M58=0,0,(IF(MOD(($I58-X$1),$M58)=0,$G58,0))),0)</f>
        <v>0</v>
      </c>
      <c r="Y9" s="176">
        <f t="shared" si="3"/>
        <v>0</v>
      </c>
    </row>
    <row r="10" spans="1:25">
      <c r="A10" s="168">
        <f t="shared" si="1"/>
        <v>31</v>
      </c>
      <c r="B10" s="148" t="str">
        <f t="shared" si="2"/>
        <v>Vinduer og døre, justering og smørring</v>
      </c>
      <c r="C10" s="143">
        <f t="shared" ref="C10:X10" si="4">IF(C$1&gt;=$I59,IF($M59=0,0,(IF(MOD(($I59-C$1),$M59)=0,$G59,0))),0)</f>
        <v>0</v>
      </c>
      <c r="D10" s="143">
        <f t="shared" si="4"/>
        <v>0</v>
      </c>
      <c r="E10" s="143">
        <f t="shared" si="4"/>
        <v>0</v>
      </c>
      <c r="F10" s="143">
        <f t="shared" si="4"/>
        <v>0</v>
      </c>
      <c r="G10" s="143">
        <f t="shared" si="4"/>
        <v>0</v>
      </c>
      <c r="H10" s="143">
        <f t="shared" si="4"/>
        <v>0</v>
      </c>
      <c r="I10" s="143">
        <f t="shared" si="4"/>
        <v>0</v>
      </c>
      <c r="J10" s="143">
        <f t="shared" si="4"/>
        <v>0</v>
      </c>
      <c r="K10" s="143">
        <f t="shared" si="4"/>
        <v>0</v>
      </c>
      <c r="L10" s="143">
        <f t="shared" si="4"/>
        <v>0</v>
      </c>
      <c r="M10" s="143">
        <f t="shared" si="4"/>
        <v>0</v>
      </c>
      <c r="N10" s="143">
        <f t="shared" si="4"/>
        <v>0</v>
      </c>
      <c r="O10" s="143">
        <f t="shared" si="4"/>
        <v>0</v>
      </c>
      <c r="P10" s="143">
        <f t="shared" si="4"/>
        <v>0</v>
      </c>
      <c r="Q10" s="143">
        <f t="shared" si="4"/>
        <v>0</v>
      </c>
      <c r="R10" s="143">
        <f t="shared" si="4"/>
        <v>0</v>
      </c>
      <c r="S10" s="143">
        <f t="shared" si="4"/>
        <v>0</v>
      </c>
      <c r="T10" s="143">
        <f t="shared" si="4"/>
        <v>0</v>
      </c>
      <c r="U10" s="143">
        <f t="shared" si="4"/>
        <v>0</v>
      </c>
      <c r="V10" s="143">
        <f t="shared" si="4"/>
        <v>0</v>
      </c>
      <c r="W10" s="143">
        <f t="shared" si="4"/>
        <v>0</v>
      </c>
      <c r="X10" s="143">
        <f t="shared" si="4"/>
        <v>0</v>
      </c>
      <c r="Y10" s="176">
        <f t="shared" si="3"/>
        <v>0</v>
      </c>
    </row>
    <row r="11" spans="1:25">
      <c r="A11" s="168">
        <f t="shared" si="1"/>
        <v>31</v>
      </c>
      <c r="B11" s="148" t="str">
        <f t="shared" si="2"/>
        <v>Vinduer og døre, udskiftning - fuge/fugebånd</v>
      </c>
      <c r="C11" s="143">
        <f t="shared" ref="C11:X11" si="5">IF(C$1&gt;=$I60,IF($M60=0,0,(IF(MOD(($I60-C$1),$M60)=0,$G60,0))),0)</f>
        <v>0</v>
      </c>
      <c r="D11" s="143">
        <f t="shared" si="5"/>
        <v>0</v>
      </c>
      <c r="E11" s="143">
        <f t="shared" si="5"/>
        <v>0</v>
      </c>
      <c r="F11" s="143">
        <f t="shared" si="5"/>
        <v>0</v>
      </c>
      <c r="G11" s="143">
        <f t="shared" si="5"/>
        <v>0</v>
      </c>
      <c r="H11" s="143">
        <f t="shared" si="5"/>
        <v>0</v>
      </c>
      <c r="I11" s="143">
        <f t="shared" si="5"/>
        <v>0</v>
      </c>
      <c r="J11" s="143">
        <f t="shared" si="5"/>
        <v>0</v>
      </c>
      <c r="K11" s="143">
        <f t="shared" si="5"/>
        <v>0</v>
      </c>
      <c r="L11" s="143">
        <f t="shared" si="5"/>
        <v>0</v>
      </c>
      <c r="M11" s="143">
        <f t="shared" si="5"/>
        <v>0</v>
      </c>
      <c r="N11" s="143">
        <f t="shared" si="5"/>
        <v>0</v>
      </c>
      <c r="O11" s="143">
        <f t="shared" si="5"/>
        <v>0</v>
      </c>
      <c r="P11" s="143">
        <f t="shared" si="5"/>
        <v>0</v>
      </c>
      <c r="Q11" s="143">
        <f t="shared" si="5"/>
        <v>0</v>
      </c>
      <c r="R11" s="143">
        <f t="shared" si="5"/>
        <v>0</v>
      </c>
      <c r="S11" s="143">
        <f t="shared" si="5"/>
        <v>0</v>
      </c>
      <c r="T11" s="143">
        <f t="shared" si="5"/>
        <v>0</v>
      </c>
      <c r="U11" s="143">
        <f t="shared" si="5"/>
        <v>0</v>
      </c>
      <c r="V11" s="143">
        <f t="shared" si="5"/>
        <v>0</v>
      </c>
      <c r="W11" s="143">
        <f t="shared" si="5"/>
        <v>0</v>
      </c>
      <c r="X11" s="143">
        <f t="shared" si="5"/>
        <v>0</v>
      </c>
      <c r="Y11" s="176">
        <f t="shared" si="3"/>
        <v>0</v>
      </c>
    </row>
    <row r="12" spans="1:25">
      <c r="A12" s="168">
        <f t="shared" si="1"/>
        <v>41</v>
      </c>
      <c r="B12" s="148" t="str">
        <f t="shared" si="2"/>
        <v>Vinduer, malerbehandling</v>
      </c>
      <c r="C12" s="143">
        <f t="shared" ref="C12:X12" si="6">IF(C$1&gt;=$I61,IF($M61=0,0,(IF(MOD(($I61-C$1),$M61)=0,$G61,0))),0)</f>
        <v>0</v>
      </c>
      <c r="D12" s="143">
        <f t="shared" si="6"/>
        <v>0</v>
      </c>
      <c r="E12" s="143">
        <f t="shared" si="6"/>
        <v>0</v>
      </c>
      <c r="F12" s="143">
        <f t="shared" si="6"/>
        <v>0</v>
      </c>
      <c r="G12" s="143">
        <f t="shared" si="6"/>
        <v>0</v>
      </c>
      <c r="H12" s="143">
        <f t="shared" si="6"/>
        <v>0</v>
      </c>
      <c r="I12" s="143">
        <f t="shared" si="6"/>
        <v>0</v>
      </c>
      <c r="J12" s="143">
        <f t="shared" si="6"/>
        <v>0</v>
      </c>
      <c r="K12" s="143">
        <f t="shared" si="6"/>
        <v>0</v>
      </c>
      <c r="L12" s="143">
        <f t="shared" si="6"/>
        <v>0</v>
      </c>
      <c r="M12" s="143">
        <f t="shared" si="6"/>
        <v>0</v>
      </c>
      <c r="N12" s="143">
        <f t="shared" si="6"/>
        <v>0</v>
      </c>
      <c r="O12" s="143">
        <f t="shared" si="6"/>
        <v>0</v>
      </c>
      <c r="P12" s="143">
        <f t="shared" si="6"/>
        <v>0</v>
      </c>
      <c r="Q12" s="143">
        <f t="shared" si="6"/>
        <v>0</v>
      </c>
      <c r="R12" s="143">
        <f t="shared" si="6"/>
        <v>0</v>
      </c>
      <c r="S12" s="143">
        <f t="shared" si="6"/>
        <v>0</v>
      </c>
      <c r="T12" s="143">
        <f t="shared" si="6"/>
        <v>0</v>
      </c>
      <c r="U12" s="143">
        <f t="shared" si="6"/>
        <v>0</v>
      </c>
      <c r="V12" s="143">
        <f t="shared" si="6"/>
        <v>0</v>
      </c>
      <c r="W12" s="143">
        <f t="shared" si="6"/>
        <v>0</v>
      </c>
      <c r="X12" s="143">
        <f t="shared" si="6"/>
        <v>0</v>
      </c>
      <c r="Y12" s="176">
        <f t="shared" si="3"/>
        <v>0</v>
      </c>
    </row>
    <row r="13" spans="1:25">
      <c r="A13" s="168">
        <f t="shared" si="1"/>
        <v>31</v>
      </c>
      <c r="B13" s="148" t="str">
        <f t="shared" si="2"/>
        <v>Vinduer, udskiftning - gående</v>
      </c>
      <c r="C13" s="143">
        <f t="shared" ref="C13:X13" si="7">IF(C$1&gt;=$I62,IF($M62=0,0,(IF(MOD(($I62-C$1),$M62)=0,$G62,0))),0)</f>
        <v>0</v>
      </c>
      <c r="D13" s="143">
        <f t="shared" si="7"/>
        <v>0</v>
      </c>
      <c r="E13" s="143">
        <f t="shared" si="7"/>
        <v>0</v>
      </c>
      <c r="F13" s="143">
        <f t="shared" si="7"/>
        <v>0</v>
      </c>
      <c r="G13" s="143">
        <f t="shared" si="7"/>
        <v>0</v>
      </c>
      <c r="H13" s="143">
        <f t="shared" si="7"/>
        <v>0</v>
      </c>
      <c r="I13" s="143">
        <f t="shared" si="7"/>
        <v>0</v>
      </c>
      <c r="J13" s="143">
        <f t="shared" si="7"/>
        <v>0</v>
      </c>
      <c r="K13" s="143">
        <f t="shared" si="7"/>
        <v>0</v>
      </c>
      <c r="L13" s="143">
        <f t="shared" si="7"/>
        <v>0</v>
      </c>
      <c r="M13" s="143">
        <f t="shared" si="7"/>
        <v>0</v>
      </c>
      <c r="N13" s="143">
        <f t="shared" si="7"/>
        <v>0</v>
      </c>
      <c r="O13" s="143">
        <f t="shared" si="7"/>
        <v>0</v>
      </c>
      <c r="P13" s="143">
        <f t="shared" si="7"/>
        <v>0</v>
      </c>
      <c r="Q13" s="143">
        <f t="shared" si="7"/>
        <v>0</v>
      </c>
      <c r="R13" s="143">
        <f t="shared" si="7"/>
        <v>0</v>
      </c>
      <c r="S13" s="143">
        <f t="shared" si="7"/>
        <v>0</v>
      </c>
      <c r="T13" s="143">
        <f t="shared" si="7"/>
        <v>0</v>
      </c>
      <c r="U13" s="143">
        <f t="shared" si="7"/>
        <v>0</v>
      </c>
      <c r="V13" s="143">
        <f t="shared" si="7"/>
        <v>0</v>
      </c>
      <c r="W13" s="143">
        <f t="shared" si="7"/>
        <v>0</v>
      </c>
      <c r="X13" s="143">
        <f t="shared" si="7"/>
        <v>0</v>
      </c>
      <c r="Y13" s="176">
        <f t="shared" si="3"/>
        <v>0</v>
      </c>
    </row>
    <row r="14" spans="1:25">
      <c r="A14" s="168">
        <f t="shared" si="1"/>
        <v>31</v>
      </c>
      <c r="B14" s="148" t="str">
        <f t="shared" si="2"/>
        <v>Vinduer, udskiftning - sålbænke</v>
      </c>
      <c r="C14" s="143">
        <f t="shared" ref="C14:X14" si="8">IF(C$1&gt;=$I63,IF($M63=0,0,(IF(MOD(($I63-C$1),$M63)=0,$G63,0))),0)</f>
        <v>0</v>
      </c>
      <c r="D14" s="143">
        <f t="shared" si="8"/>
        <v>0</v>
      </c>
      <c r="E14" s="143">
        <f t="shared" si="8"/>
        <v>0</v>
      </c>
      <c r="F14" s="143">
        <f t="shared" si="8"/>
        <v>0</v>
      </c>
      <c r="G14" s="143">
        <f t="shared" si="8"/>
        <v>0</v>
      </c>
      <c r="H14" s="143">
        <f t="shared" si="8"/>
        <v>0</v>
      </c>
      <c r="I14" s="143">
        <f t="shared" si="8"/>
        <v>0</v>
      </c>
      <c r="J14" s="143">
        <f t="shared" si="8"/>
        <v>0</v>
      </c>
      <c r="K14" s="143">
        <f t="shared" si="8"/>
        <v>0</v>
      </c>
      <c r="L14" s="143">
        <f t="shared" si="8"/>
        <v>0</v>
      </c>
      <c r="M14" s="143">
        <f t="shared" si="8"/>
        <v>0</v>
      </c>
      <c r="N14" s="143">
        <f t="shared" si="8"/>
        <v>0</v>
      </c>
      <c r="O14" s="143">
        <f t="shared" si="8"/>
        <v>0</v>
      </c>
      <c r="P14" s="143">
        <f t="shared" si="8"/>
        <v>0</v>
      </c>
      <c r="Q14" s="143">
        <f t="shared" si="8"/>
        <v>0</v>
      </c>
      <c r="R14" s="143">
        <f t="shared" si="8"/>
        <v>0</v>
      </c>
      <c r="S14" s="143">
        <f t="shared" si="8"/>
        <v>0</v>
      </c>
      <c r="T14" s="143">
        <f t="shared" si="8"/>
        <v>0</v>
      </c>
      <c r="U14" s="143">
        <f t="shared" si="8"/>
        <v>0</v>
      </c>
      <c r="V14" s="143">
        <f t="shared" si="8"/>
        <v>0</v>
      </c>
      <c r="W14" s="143">
        <f t="shared" si="8"/>
        <v>0</v>
      </c>
      <c r="X14" s="143">
        <f t="shared" si="8"/>
        <v>0</v>
      </c>
      <c r="Y14" s="176"/>
    </row>
    <row r="15" spans="1:25">
      <c r="A15" s="168">
        <f t="shared" si="1"/>
        <v>37</v>
      </c>
      <c r="B15" s="148" t="str">
        <f t="shared" si="2"/>
        <v>Tage og komplementering - tagrende, rensning</v>
      </c>
      <c r="C15" s="143">
        <f t="shared" ref="C15:X15" si="9">IF(C$1&gt;=$I64,IF($M64=0,0,(IF(MOD(($I64-C$1),$M64)=0,$G64,0))),0)</f>
        <v>0</v>
      </c>
      <c r="D15" s="143">
        <f t="shared" si="9"/>
        <v>0</v>
      </c>
      <c r="E15" s="143">
        <f t="shared" si="9"/>
        <v>0</v>
      </c>
      <c r="F15" s="143">
        <f t="shared" si="9"/>
        <v>0</v>
      </c>
      <c r="G15" s="143">
        <f t="shared" si="9"/>
        <v>0</v>
      </c>
      <c r="H15" s="143">
        <f t="shared" si="9"/>
        <v>0</v>
      </c>
      <c r="I15" s="143">
        <f t="shared" si="9"/>
        <v>0</v>
      </c>
      <c r="J15" s="143">
        <f t="shared" si="9"/>
        <v>0</v>
      </c>
      <c r="K15" s="143">
        <f t="shared" si="9"/>
        <v>0</v>
      </c>
      <c r="L15" s="143">
        <f t="shared" si="9"/>
        <v>0</v>
      </c>
      <c r="M15" s="143">
        <f t="shared" si="9"/>
        <v>0</v>
      </c>
      <c r="N15" s="143">
        <f t="shared" si="9"/>
        <v>0</v>
      </c>
      <c r="O15" s="143">
        <f t="shared" si="9"/>
        <v>0</v>
      </c>
      <c r="P15" s="143">
        <f t="shared" si="9"/>
        <v>0</v>
      </c>
      <c r="Q15" s="143">
        <f t="shared" si="9"/>
        <v>0</v>
      </c>
      <c r="R15" s="143">
        <f t="shared" si="9"/>
        <v>0</v>
      </c>
      <c r="S15" s="143">
        <f t="shared" si="9"/>
        <v>0</v>
      </c>
      <c r="T15" s="143">
        <f t="shared" si="9"/>
        <v>0</v>
      </c>
      <c r="U15" s="143">
        <f t="shared" si="9"/>
        <v>0</v>
      </c>
      <c r="V15" s="143">
        <f t="shared" si="9"/>
        <v>0</v>
      </c>
      <c r="W15" s="143">
        <f t="shared" si="9"/>
        <v>0</v>
      </c>
      <c r="X15" s="143">
        <f t="shared" si="9"/>
        <v>0</v>
      </c>
      <c r="Y15" s="176"/>
    </row>
    <row r="16" spans="1:25">
      <c r="A16" s="168">
        <f t="shared" si="1"/>
        <v>37</v>
      </c>
      <c r="B16" s="148" t="str">
        <f t="shared" si="2"/>
        <v>Tagnedløb, udskiftning - zink</v>
      </c>
      <c r="C16" s="143">
        <f t="shared" ref="C16:X16" si="10">IF(C$1&gt;=$I65,IF($M65=0,0,(IF(MOD(($I65-C$1),$M65)=0,$G65,0))),0)</f>
        <v>0</v>
      </c>
      <c r="D16" s="143">
        <f t="shared" si="10"/>
        <v>0</v>
      </c>
      <c r="E16" s="143">
        <f t="shared" si="10"/>
        <v>0</v>
      </c>
      <c r="F16" s="143">
        <f t="shared" si="10"/>
        <v>0</v>
      </c>
      <c r="G16" s="143">
        <f t="shared" si="10"/>
        <v>0</v>
      </c>
      <c r="H16" s="143">
        <f t="shared" si="10"/>
        <v>0</v>
      </c>
      <c r="I16" s="143">
        <f t="shared" si="10"/>
        <v>0</v>
      </c>
      <c r="J16" s="143">
        <f t="shared" si="10"/>
        <v>0</v>
      </c>
      <c r="K16" s="143">
        <f t="shared" si="10"/>
        <v>0</v>
      </c>
      <c r="L16" s="143">
        <f t="shared" si="10"/>
        <v>0</v>
      </c>
      <c r="M16" s="143">
        <f t="shared" si="10"/>
        <v>0</v>
      </c>
      <c r="N16" s="143">
        <f t="shared" si="10"/>
        <v>0</v>
      </c>
      <c r="O16" s="143">
        <f t="shared" si="10"/>
        <v>0</v>
      </c>
      <c r="P16" s="143">
        <f t="shared" si="10"/>
        <v>0</v>
      </c>
      <c r="Q16" s="143">
        <f t="shared" si="10"/>
        <v>0</v>
      </c>
      <c r="R16" s="143">
        <f t="shared" si="10"/>
        <v>0</v>
      </c>
      <c r="S16" s="143">
        <f t="shared" si="10"/>
        <v>0</v>
      </c>
      <c r="T16" s="143">
        <f t="shared" si="10"/>
        <v>0</v>
      </c>
      <c r="U16" s="143">
        <f t="shared" si="10"/>
        <v>0</v>
      </c>
      <c r="V16" s="143">
        <f t="shared" si="10"/>
        <v>0</v>
      </c>
      <c r="W16" s="143">
        <f t="shared" si="10"/>
        <v>0</v>
      </c>
      <c r="X16" s="143">
        <f t="shared" si="10"/>
        <v>0</v>
      </c>
      <c r="Y16" s="176"/>
    </row>
    <row r="17" spans="1:25">
      <c r="A17" s="168">
        <f t="shared" si="1"/>
        <v>37</v>
      </c>
      <c r="B17" s="148" t="str">
        <f t="shared" si="2"/>
        <v>Tagrende, udskiftning - zink</v>
      </c>
      <c r="C17" s="143">
        <f t="shared" ref="C17:X17" si="11">IF(C$1&gt;=$I66,IF($M66=0,0,(IF(MOD(($I66-C$1),$M66)=0,$G66,0))),0)</f>
        <v>0</v>
      </c>
      <c r="D17" s="143">
        <f t="shared" si="11"/>
        <v>0</v>
      </c>
      <c r="E17" s="143">
        <f t="shared" si="11"/>
        <v>0</v>
      </c>
      <c r="F17" s="143">
        <f t="shared" si="11"/>
        <v>0</v>
      </c>
      <c r="G17" s="143">
        <f t="shared" si="11"/>
        <v>0</v>
      </c>
      <c r="H17" s="143">
        <f t="shared" si="11"/>
        <v>0</v>
      </c>
      <c r="I17" s="143">
        <f t="shared" si="11"/>
        <v>0</v>
      </c>
      <c r="J17" s="143">
        <f t="shared" si="11"/>
        <v>0</v>
      </c>
      <c r="K17" s="143">
        <f t="shared" si="11"/>
        <v>0</v>
      </c>
      <c r="L17" s="143">
        <f t="shared" si="11"/>
        <v>0</v>
      </c>
      <c r="M17" s="143">
        <f t="shared" si="11"/>
        <v>0</v>
      </c>
      <c r="N17" s="143">
        <f t="shared" si="11"/>
        <v>0</v>
      </c>
      <c r="O17" s="143">
        <f t="shared" si="11"/>
        <v>0</v>
      </c>
      <c r="P17" s="143">
        <f t="shared" si="11"/>
        <v>0</v>
      </c>
      <c r="Q17" s="143">
        <f t="shared" si="11"/>
        <v>0</v>
      </c>
      <c r="R17" s="143">
        <f t="shared" si="11"/>
        <v>0</v>
      </c>
      <c r="S17" s="143">
        <f t="shared" si="11"/>
        <v>0</v>
      </c>
      <c r="T17" s="143">
        <f t="shared" si="11"/>
        <v>0</v>
      </c>
      <c r="U17" s="143">
        <f t="shared" si="11"/>
        <v>0</v>
      </c>
      <c r="V17" s="143">
        <f t="shared" si="11"/>
        <v>0</v>
      </c>
      <c r="W17" s="143">
        <f t="shared" si="11"/>
        <v>0</v>
      </c>
      <c r="X17" s="143">
        <f t="shared" si="11"/>
        <v>0</v>
      </c>
      <c r="Y17" s="176"/>
    </row>
    <row r="18" spans="1:25">
      <c r="A18" s="168">
        <f t="shared" si="1"/>
        <v>41</v>
      </c>
      <c r="B18" s="148" t="str">
        <f t="shared" si="2"/>
        <v>Stern, malerbehandling</v>
      </c>
      <c r="C18" s="143">
        <f t="shared" ref="C18:X18" si="12">IF(C$1&gt;=$I67,IF($M67=0,0,(IF(MOD(($I67-C$1),$M67)=0,$G67,0))),0)</f>
        <v>0</v>
      </c>
      <c r="D18" s="143">
        <f t="shared" si="12"/>
        <v>0</v>
      </c>
      <c r="E18" s="143">
        <f t="shared" si="12"/>
        <v>0</v>
      </c>
      <c r="F18" s="143">
        <f t="shared" si="12"/>
        <v>0</v>
      </c>
      <c r="G18" s="143">
        <f t="shared" si="12"/>
        <v>0</v>
      </c>
      <c r="H18" s="143">
        <f t="shared" si="12"/>
        <v>0</v>
      </c>
      <c r="I18" s="143">
        <f t="shared" si="12"/>
        <v>0</v>
      </c>
      <c r="J18" s="143">
        <f t="shared" si="12"/>
        <v>0</v>
      </c>
      <c r="K18" s="143">
        <f t="shared" si="12"/>
        <v>0</v>
      </c>
      <c r="L18" s="143">
        <f t="shared" si="12"/>
        <v>0</v>
      </c>
      <c r="M18" s="143">
        <f t="shared" si="12"/>
        <v>0</v>
      </c>
      <c r="N18" s="143">
        <f t="shared" si="12"/>
        <v>0</v>
      </c>
      <c r="O18" s="143">
        <f t="shared" si="12"/>
        <v>0</v>
      </c>
      <c r="P18" s="143">
        <f t="shared" si="12"/>
        <v>0</v>
      </c>
      <c r="Q18" s="143">
        <f t="shared" si="12"/>
        <v>0</v>
      </c>
      <c r="R18" s="143">
        <f t="shared" si="12"/>
        <v>0</v>
      </c>
      <c r="S18" s="143">
        <f t="shared" si="12"/>
        <v>0</v>
      </c>
      <c r="T18" s="143">
        <f t="shared" si="12"/>
        <v>0</v>
      </c>
      <c r="U18" s="143">
        <f t="shared" si="12"/>
        <v>0</v>
      </c>
      <c r="V18" s="143">
        <f t="shared" si="12"/>
        <v>0</v>
      </c>
      <c r="W18" s="143">
        <f t="shared" si="12"/>
        <v>0</v>
      </c>
      <c r="X18" s="143">
        <f t="shared" si="12"/>
        <v>0</v>
      </c>
      <c r="Y18" s="176"/>
    </row>
    <row r="19" spans="1:25">
      <c r="A19" s="168">
        <f t="shared" si="1"/>
        <v>37</v>
      </c>
      <c r="B19" s="148" t="str">
        <f t="shared" si="2"/>
        <v>Vindskede, udskiftning</v>
      </c>
      <c r="C19" s="143">
        <f t="shared" ref="C19:X19" si="13">IF(C$1&gt;=$I68,IF($M68=0,0,(IF(MOD(($I68-C$1),$M68)=0,$G68,0))),0)</f>
        <v>0</v>
      </c>
      <c r="D19" s="143">
        <f t="shared" si="13"/>
        <v>0</v>
      </c>
      <c r="E19" s="143">
        <f t="shared" si="13"/>
        <v>0</v>
      </c>
      <c r="F19" s="143">
        <f t="shared" si="13"/>
        <v>0</v>
      </c>
      <c r="G19" s="143">
        <f t="shared" si="13"/>
        <v>0</v>
      </c>
      <c r="H19" s="143">
        <f t="shared" si="13"/>
        <v>0</v>
      </c>
      <c r="I19" s="143">
        <f t="shared" si="13"/>
        <v>0</v>
      </c>
      <c r="J19" s="143">
        <f t="shared" si="13"/>
        <v>0</v>
      </c>
      <c r="K19" s="143">
        <f t="shared" si="13"/>
        <v>0</v>
      </c>
      <c r="L19" s="143">
        <f t="shared" si="13"/>
        <v>0</v>
      </c>
      <c r="M19" s="143">
        <f t="shared" si="13"/>
        <v>0</v>
      </c>
      <c r="N19" s="143">
        <f t="shared" si="13"/>
        <v>0</v>
      </c>
      <c r="O19" s="143">
        <f t="shared" si="13"/>
        <v>0</v>
      </c>
      <c r="P19" s="143">
        <f t="shared" si="13"/>
        <v>0</v>
      </c>
      <c r="Q19" s="143">
        <f t="shared" si="13"/>
        <v>0</v>
      </c>
      <c r="R19" s="143">
        <f t="shared" si="13"/>
        <v>0</v>
      </c>
      <c r="S19" s="143">
        <f t="shared" si="13"/>
        <v>0</v>
      </c>
      <c r="T19" s="143">
        <f t="shared" si="13"/>
        <v>0</v>
      </c>
      <c r="U19" s="143">
        <f t="shared" si="13"/>
        <v>0</v>
      </c>
      <c r="V19" s="143">
        <f t="shared" si="13"/>
        <v>0</v>
      </c>
      <c r="W19" s="143">
        <f t="shared" si="13"/>
        <v>0</v>
      </c>
      <c r="X19" s="143">
        <f t="shared" si="13"/>
        <v>0</v>
      </c>
      <c r="Y19" s="176"/>
    </row>
    <row r="20" spans="1:25">
      <c r="A20" s="168">
        <f t="shared" si="1"/>
        <v>37</v>
      </c>
      <c r="B20" s="148" t="str">
        <f t="shared" ref="B20:B36" si="14">B79</f>
        <v>Udhæng, udskift udhængsbrædder</v>
      </c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76"/>
    </row>
    <row r="21" spans="1:25">
      <c r="A21" s="168" t="e">
        <f t="shared" si="1"/>
        <v>#N/A</v>
      </c>
      <c r="B21" s="148">
        <f t="shared" si="14"/>
        <v>0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76"/>
    </row>
    <row r="22" spans="1:25">
      <c r="A22" s="168">
        <f t="shared" si="1"/>
        <v>41</v>
      </c>
      <c r="B22" s="148" t="str">
        <f t="shared" si="14"/>
        <v>Udhæng, malerbehandling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76"/>
    </row>
    <row r="23" spans="1:25">
      <c r="A23" s="168" t="e">
        <f t="shared" si="1"/>
        <v>#N/A</v>
      </c>
      <c r="B23" s="148">
        <f t="shared" si="14"/>
        <v>0</v>
      </c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76"/>
    </row>
    <row r="24" spans="1:25">
      <c r="A24" s="168" t="e">
        <f t="shared" si="1"/>
        <v>#N/A</v>
      </c>
      <c r="B24" s="148">
        <f t="shared" si="14"/>
        <v>0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76"/>
    </row>
    <row r="25" spans="1:25">
      <c r="A25" s="168">
        <f t="shared" si="1"/>
        <v>57</v>
      </c>
      <c r="B25" s="148" t="str">
        <f t="shared" si="14"/>
        <v xml:space="preserve">Ventilation, service 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76"/>
    </row>
    <row r="26" spans="1:25">
      <c r="A26" s="168" t="e">
        <f t="shared" si="1"/>
        <v>#N/A</v>
      </c>
      <c r="B26" s="148">
        <f t="shared" si="14"/>
        <v>0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76"/>
    </row>
    <row r="27" spans="1:25">
      <c r="A27" s="168">
        <f t="shared" si="1"/>
        <v>60</v>
      </c>
      <c r="B27" s="148" t="str">
        <f t="shared" si="14"/>
        <v>El nstallationer i terræn, vedligehold - belysningsstandere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76"/>
    </row>
    <row r="28" spans="1:25">
      <c r="A28" s="168">
        <f t="shared" si="1"/>
        <v>60</v>
      </c>
      <c r="B28" s="148" t="str">
        <f t="shared" si="14"/>
        <v>El installationer i terræn, udskiftning - belysningsstandere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76"/>
    </row>
    <row r="29" spans="1:25">
      <c r="A29" s="168" t="e">
        <f t="shared" si="1"/>
        <v>#N/A</v>
      </c>
      <c r="B29" s="148">
        <f t="shared" si="14"/>
        <v>0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76"/>
    </row>
    <row r="30" spans="1:25">
      <c r="A30" s="168">
        <f t="shared" si="1"/>
        <v>63</v>
      </c>
      <c r="B30" s="148" t="str">
        <f t="shared" si="14"/>
        <v>Nød- og panikbelysning, batteriskift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76"/>
    </row>
    <row r="31" spans="1:25">
      <c r="A31" s="168">
        <f t="shared" si="1"/>
        <v>64</v>
      </c>
      <c r="B31" s="148" t="str">
        <f t="shared" si="14"/>
        <v>Styring og sikring, service - ADK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76"/>
    </row>
    <row r="32" spans="1:25">
      <c r="A32" s="168">
        <f t="shared" si="1"/>
        <v>64</v>
      </c>
      <c r="B32" s="148" t="str">
        <f t="shared" si="14"/>
        <v>Styring og sikring, service - AIA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76"/>
    </row>
    <row r="33" spans="1:25">
      <c r="A33" s="168">
        <f t="shared" si="1"/>
        <v>73</v>
      </c>
      <c r="B33" s="148" t="str">
        <f t="shared" si="14"/>
        <v>Nagelfast inventar, udskiftning - bænke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76"/>
    </row>
    <row r="34" spans="1:25">
      <c r="A34" s="168" t="e">
        <f t="shared" si="1"/>
        <v>#N/A</v>
      </c>
      <c r="B34" s="148">
        <f t="shared" si="14"/>
        <v>0</v>
      </c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76"/>
    </row>
    <row r="35" spans="1:25">
      <c r="A35" s="168" t="e">
        <f t="shared" si="1"/>
        <v>#N/A</v>
      </c>
      <c r="B35" s="148">
        <f t="shared" si="14"/>
        <v>0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76"/>
    </row>
    <row r="36" spans="1:25">
      <c r="A36" s="168" t="e">
        <f t="shared" si="1"/>
        <v>#N/A</v>
      </c>
      <c r="B36" s="148">
        <f t="shared" si="14"/>
        <v>0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76"/>
    </row>
    <row r="37" spans="1:25">
      <c r="A37" s="169"/>
      <c r="B37" s="149" t="str">
        <f t="shared" ref="B37:B46" si="15">B96</f>
        <v>Indv. Vedligehold</v>
      </c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</row>
    <row r="38" spans="1:25">
      <c r="A38" s="168">
        <f t="shared" ref="A38:A44" si="16">A97</f>
        <v>42</v>
      </c>
      <c r="B38" s="148" t="str">
        <f t="shared" si="15"/>
        <v>Indvendigt malerarbejde, rullende aktivitet</v>
      </c>
      <c r="C38" s="143">
        <f t="shared" ref="C38:X38" si="17">IF(C$1&gt;=$I70,IF($M70=0,0,(IF(MOD(($I70-C$1),$M70)=0,$G70,0))),0)</f>
        <v>0</v>
      </c>
      <c r="D38" s="143">
        <f t="shared" si="17"/>
        <v>0</v>
      </c>
      <c r="E38" s="143">
        <f t="shared" si="17"/>
        <v>0</v>
      </c>
      <c r="F38" s="143">
        <f t="shared" si="17"/>
        <v>0</v>
      </c>
      <c r="G38" s="143">
        <f t="shared" si="17"/>
        <v>0</v>
      </c>
      <c r="H38" s="143">
        <f t="shared" si="17"/>
        <v>0</v>
      </c>
      <c r="I38" s="143">
        <f t="shared" si="17"/>
        <v>0</v>
      </c>
      <c r="J38" s="143">
        <f t="shared" si="17"/>
        <v>0</v>
      </c>
      <c r="K38" s="143">
        <f t="shared" si="17"/>
        <v>0</v>
      </c>
      <c r="L38" s="143">
        <f t="shared" si="17"/>
        <v>0</v>
      </c>
      <c r="M38" s="143">
        <f t="shared" si="17"/>
        <v>0</v>
      </c>
      <c r="N38" s="143">
        <f t="shared" si="17"/>
        <v>0</v>
      </c>
      <c r="O38" s="143">
        <f t="shared" si="17"/>
        <v>0</v>
      </c>
      <c r="P38" s="143">
        <f t="shared" si="17"/>
        <v>0</v>
      </c>
      <c r="Q38" s="143">
        <f t="shared" si="17"/>
        <v>0</v>
      </c>
      <c r="R38" s="143">
        <f t="shared" si="17"/>
        <v>0</v>
      </c>
      <c r="S38" s="143">
        <f t="shared" si="17"/>
        <v>0</v>
      </c>
      <c r="T38" s="143">
        <f t="shared" si="17"/>
        <v>0</v>
      </c>
      <c r="U38" s="143">
        <f t="shared" si="17"/>
        <v>0</v>
      </c>
      <c r="V38" s="143">
        <f t="shared" si="17"/>
        <v>0</v>
      </c>
      <c r="W38" s="143">
        <f t="shared" si="17"/>
        <v>0</v>
      </c>
      <c r="X38" s="143">
        <f t="shared" si="17"/>
        <v>0</v>
      </c>
      <c r="Y38" s="176">
        <f t="shared" si="3"/>
        <v>0</v>
      </c>
    </row>
    <row r="39" spans="1:25">
      <c r="A39" s="168" t="e">
        <f t="shared" si="16"/>
        <v>#N/A</v>
      </c>
      <c r="B39" s="148">
        <f t="shared" si="15"/>
        <v>0</v>
      </c>
      <c r="C39" s="143">
        <f t="shared" ref="C39:X39" si="18">IF(C$1&gt;=$I71,IF($M71=0,0,(IF(MOD(($I71-C$1),$M71)=0,$G71,0))),0)</f>
        <v>0</v>
      </c>
      <c r="D39" s="143">
        <f t="shared" si="18"/>
        <v>0</v>
      </c>
      <c r="E39" s="143">
        <f t="shared" si="18"/>
        <v>0</v>
      </c>
      <c r="F39" s="143">
        <f t="shared" si="18"/>
        <v>0</v>
      </c>
      <c r="G39" s="143">
        <f t="shared" si="18"/>
        <v>0</v>
      </c>
      <c r="H39" s="143">
        <f t="shared" si="18"/>
        <v>0</v>
      </c>
      <c r="I39" s="143">
        <f t="shared" si="18"/>
        <v>0</v>
      </c>
      <c r="J39" s="143">
        <f t="shared" si="18"/>
        <v>0</v>
      </c>
      <c r="K39" s="143">
        <f t="shared" si="18"/>
        <v>0</v>
      </c>
      <c r="L39" s="143">
        <f t="shared" si="18"/>
        <v>0</v>
      </c>
      <c r="M39" s="143">
        <f t="shared" si="18"/>
        <v>0</v>
      </c>
      <c r="N39" s="143">
        <f t="shared" si="18"/>
        <v>0</v>
      </c>
      <c r="O39" s="143">
        <f t="shared" si="18"/>
        <v>0</v>
      </c>
      <c r="P39" s="143">
        <f t="shared" si="18"/>
        <v>0</v>
      </c>
      <c r="Q39" s="143">
        <f t="shared" si="18"/>
        <v>0</v>
      </c>
      <c r="R39" s="143">
        <f t="shared" si="18"/>
        <v>0</v>
      </c>
      <c r="S39" s="143">
        <f t="shared" si="18"/>
        <v>0</v>
      </c>
      <c r="T39" s="143">
        <f t="shared" si="18"/>
        <v>0</v>
      </c>
      <c r="U39" s="143">
        <f t="shared" si="18"/>
        <v>0</v>
      </c>
      <c r="V39" s="143">
        <f t="shared" si="18"/>
        <v>0</v>
      </c>
      <c r="W39" s="143">
        <f t="shared" si="18"/>
        <v>0</v>
      </c>
      <c r="X39" s="143">
        <f t="shared" si="18"/>
        <v>0</v>
      </c>
      <c r="Y39" s="176">
        <f t="shared" si="3"/>
        <v>0</v>
      </c>
    </row>
    <row r="40" spans="1:25">
      <c r="A40" s="168" t="e">
        <f t="shared" si="16"/>
        <v>#N/A</v>
      </c>
      <c r="B40" s="148">
        <f t="shared" si="15"/>
        <v>0</v>
      </c>
      <c r="C40" s="143">
        <f t="shared" ref="C40:X40" si="19">IF(C$1&gt;=$I72,IF($M72=0,0,(IF(MOD(($I72-C$1),$M72)=0,$G72,0))),0)</f>
        <v>0</v>
      </c>
      <c r="D40" s="143">
        <f t="shared" si="19"/>
        <v>0</v>
      </c>
      <c r="E40" s="143">
        <f t="shared" si="19"/>
        <v>0</v>
      </c>
      <c r="F40" s="143">
        <f t="shared" si="19"/>
        <v>0</v>
      </c>
      <c r="G40" s="143">
        <f t="shared" si="19"/>
        <v>0</v>
      </c>
      <c r="H40" s="143">
        <f t="shared" si="19"/>
        <v>0</v>
      </c>
      <c r="I40" s="143">
        <f t="shared" si="19"/>
        <v>0</v>
      </c>
      <c r="J40" s="143">
        <f t="shared" si="19"/>
        <v>0</v>
      </c>
      <c r="K40" s="143">
        <f t="shared" si="19"/>
        <v>0</v>
      </c>
      <c r="L40" s="143">
        <f t="shared" si="19"/>
        <v>0</v>
      </c>
      <c r="M40" s="143">
        <f t="shared" si="19"/>
        <v>0</v>
      </c>
      <c r="N40" s="143">
        <f t="shared" si="19"/>
        <v>0</v>
      </c>
      <c r="O40" s="143">
        <f t="shared" si="19"/>
        <v>0</v>
      </c>
      <c r="P40" s="143">
        <f t="shared" si="19"/>
        <v>0</v>
      </c>
      <c r="Q40" s="143">
        <f t="shared" si="19"/>
        <v>0</v>
      </c>
      <c r="R40" s="143">
        <f t="shared" si="19"/>
        <v>0</v>
      </c>
      <c r="S40" s="143">
        <f t="shared" si="19"/>
        <v>0</v>
      </c>
      <c r="T40" s="143">
        <f t="shared" si="19"/>
        <v>0</v>
      </c>
      <c r="U40" s="143">
        <f t="shared" si="19"/>
        <v>0</v>
      </c>
      <c r="V40" s="143">
        <f t="shared" si="19"/>
        <v>0</v>
      </c>
      <c r="W40" s="143">
        <f t="shared" si="19"/>
        <v>0</v>
      </c>
      <c r="X40" s="143">
        <f t="shared" si="19"/>
        <v>0</v>
      </c>
      <c r="Y40" s="176">
        <f t="shared" si="3"/>
        <v>0</v>
      </c>
    </row>
    <row r="41" spans="1:25">
      <c r="A41" s="168" t="e">
        <f t="shared" si="16"/>
        <v>#N/A</v>
      </c>
      <c r="B41" s="148">
        <f t="shared" si="15"/>
        <v>0</v>
      </c>
      <c r="C41" s="143">
        <f t="shared" ref="C41:X41" si="20">IF(C$1&gt;=$I73,IF($M73=0,0,(IF(MOD(($I73-C$1),$M73)=0,$G73,0))),0)</f>
        <v>0</v>
      </c>
      <c r="D41" s="143">
        <f t="shared" si="20"/>
        <v>0</v>
      </c>
      <c r="E41" s="143">
        <f t="shared" si="20"/>
        <v>0</v>
      </c>
      <c r="F41" s="143">
        <f t="shared" si="20"/>
        <v>0</v>
      </c>
      <c r="G41" s="143">
        <f t="shared" si="20"/>
        <v>0</v>
      </c>
      <c r="H41" s="143">
        <f t="shared" si="20"/>
        <v>0</v>
      </c>
      <c r="I41" s="143">
        <f t="shared" si="20"/>
        <v>0</v>
      </c>
      <c r="J41" s="143">
        <f t="shared" si="20"/>
        <v>0</v>
      </c>
      <c r="K41" s="143">
        <f t="shared" si="20"/>
        <v>0</v>
      </c>
      <c r="L41" s="143">
        <f t="shared" si="20"/>
        <v>0</v>
      </c>
      <c r="M41" s="143">
        <f t="shared" si="20"/>
        <v>0</v>
      </c>
      <c r="N41" s="143">
        <f t="shared" si="20"/>
        <v>0</v>
      </c>
      <c r="O41" s="143">
        <f t="shared" si="20"/>
        <v>0</v>
      </c>
      <c r="P41" s="143">
        <f t="shared" si="20"/>
        <v>0</v>
      </c>
      <c r="Q41" s="143">
        <f t="shared" si="20"/>
        <v>0</v>
      </c>
      <c r="R41" s="143">
        <f t="shared" si="20"/>
        <v>0</v>
      </c>
      <c r="S41" s="143">
        <f t="shared" si="20"/>
        <v>0</v>
      </c>
      <c r="T41" s="143">
        <f t="shared" si="20"/>
        <v>0</v>
      </c>
      <c r="U41" s="143">
        <f t="shared" si="20"/>
        <v>0</v>
      </c>
      <c r="V41" s="143">
        <f t="shared" si="20"/>
        <v>0</v>
      </c>
      <c r="W41" s="143">
        <f t="shared" si="20"/>
        <v>0</v>
      </c>
      <c r="X41" s="143">
        <f t="shared" si="20"/>
        <v>0</v>
      </c>
      <c r="Y41" s="176">
        <f t="shared" si="3"/>
        <v>0</v>
      </c>
    </row>
    <row r="42" spans="1:25">
      <c r="A42" s="168" t="e">
        <f t="shared" si="16"/>
        <v>#N/A</v>
      </c>
      <c r="B42" s="148">
        <f t="shared" si="15"/>
        <v>0</v>
      </c>
      <c r="C42" s="143">
        <f t="shared" ref="C42:X42" si="21">IF(C$1&gt;=$I74,IF($M74=0,0,(IF(MOD(($I74-C$1),$M74)=0,$G74,0))),0)</f>
        <v>0</v>
      </c>
      <c r="D42" s="143">
        <f t="shared" si="21"/>
        <v>0</v>
      </c>
      <c r="E42" s="143">
        <f t="shared" si="21"/>
        <v>0</v>
      </c>
      <c r="F42" s="143">
        <f t="shared" si="21"/>
        <v>0</v>
      </c>
      <c r="G42" s="143">
        <f t="shared" si="21"/>
        <v>0</v>
      </c>
      <c r="H42" s="143">
        <f t="shared" si="21"/>
        <v>0</v>
      </c>
      <c r="I42" s="143">
        <f t="shared" si="21"/>
        <v>0</v>
      </c>
      <c r="J42" s="143">
        <f t="shared" si="21"/>
        <v>0</v>
      </c>
      <c r="K42" s="143">
        <f t="shared" si="21"/>
        <v>0</v>
      </c>
      <c r="L42" s="143">
        <f t="shared" si="21"/>
        <v>0</v>
      </c>
      <c r="M42" s="143">
        <f t="shared" si="21"/>
        <v>0</v>
      </c>
      <c r="N42" s="143">
        <f t="shared" si="21"/>
        <v>0</v>
      </c>
      <c r="O42" s="143">
        <f t="shared" si="21"/>
        <v>0</v>
      </c>
      <c r="P42" s="143">
        <f t="shared" si="21"/>
        <v>0</v>
      </c>
      <c r="Q42" s="143">
        <f t="shared" si="21"/>
        <v>0</v>
      </c>
      <c r="R42" s="143">
        <f t="shared" si="21"/>
        <v>0</v>
      </c>
      <c r="S42" s="143">
        <f t="shared" si="21"/>
        <v>0</v>
      </c>
      <c r="T42" s="143">
        <f t="shared" si="21"/>
        <v>0</v>
      </c>
      <c r="U42" s="143">
        <f t="shared" si="21"/>
        <v>0</v>
      </c>
      <c r="V42" s="143">
        <f t="shared" si="21"/>
        <v>0</v>
      </c>
      <c r="W42" s="143">
        <f t="shared" si="21"/>
        <v>0</v>
      </c>
      <c r="X42" s="143">
        <f t="shared" si="21"/>
        <v>0</v>
      </c>
      <c r="Y42" s="176">
        <f t="shared" si="3"/>
        <v>0</v>
      </c>
    </row>
    <row r="43" spans="1:25">
      <c r="A43" s="168" t="e">
        <f t="shared" si="16"/>
        <v>#N/A</v>
      </c>
      <c r="B43" s="148">
        <f t="shared" si="15"/>
        <v>0</v>
      </c>
      <c r="C43" s="143">
        <f t="shared" ref="C43:X43" si="22">IF(C$1&gt;=$I75,IF($M75=0,0,(IF(MOD(($I75-C$1),$M75)=0,$G75,0))),0)</f>
        <v>0</v>
      </c>
      <c r="D43" s="143">
        <f t="shared" si="22"/>
        <v>0</v>
      </c>
      <c r="E43" s="143">
        <f t="shared" si="22"/>
        <v>0</v>
      </c>
      <c r="F43" s="143">
        <f t="shared" si="22"/>
        <v>0</v>
      </c>
      <c r="G43" s="143">
        <f t="shared" si="22"/>
        <v>0</v>
      </c>
      <c r="H43" s="143">
        <f t="shared" si="22"/>
        <v>0</v>
      </c>
      <c r="I43" s="143">
        <f t="shared" si="22"/>
        <v>0</v>
      </c>
      <c r="J43" s="143">
        <f t="shared" si="22"/>
        <v>0</v>
      </c>
      <c r="K43" s="143">
        <f t="shared" si="22"/>
        <v>0</v>
      </c>
      <c r="L43" s="143">
        <f t="shared" si="22"/>
        <v>0</v>
      </c>
      <c r="M43" s="143">
        <f t="shared" si="22"/>
        <v>0</v>
      </c>
      <c r="N43" s="143">
        <f t="shared" si="22"/>
        <v>0</v>
      </c>
      <c r="O43" s="143">
        <f t="shared" si="22"/>
        <v>0</v>
      </c>
      <c r="P43" s="143">
        <f t="shared" si="22"/>
        <v>0</v>
      </c>
      <c r="Q43" s="143">
        <f t="shared" si="22"/>
        <v>0</v>
      </c>
      <c r="R43" s="143">
        <f t="shared" si="22"/>
        <v>0</v>
      </c>
      <c r="S43" s="143">
        <f t="shared" si="22"/>
        <v>0</v>
      </c>
      <c r="T43" s="143">
        <f t="shared" si="22"/>
        <v>0</v>
      </c>
      <c r="U43" s="143">
        <f t="shared" si="22"/>
        <v>0</v>
      </c>
      <c r="V43" s="143">
        <f t="shared" si="22"/>
        <v>0</v>
      </c>
      <c r="W43" s="143">
        <f t="shared" si="22"/>
        <v>0</v>
      </c>
      <c r="X43" s="143">
        <f t="shared" si="22"/>
        <v>0</v>
      </c>
      <c r="Y43" s="176">
        <f t="shared" si="3"/>
        <v>0</v>
      </c>
    </row>
    <row r="44" spans="1:25">
      <c r="A44" s="168" t="e">
        <f t="shared" si="16"/>
        <v>#N/A</v>
      </c>
      <c r="B44" s="148">
        <f t="shared" si="15"/>
        <v>0</v>
      </c>
      <c r="C44" s="143">
        <f t="shared" ref="C44:X44" si="23">IF(C$1&gt;=$I76,IF($M76=0,0,(IF(MOD(($I76-C$1),$M76)=0,$G76,0))),0)</f>
        <v>0</v>
      </c>
      <c r="D44" s="143">
        <f t="shared" si="23"/>
        <v>0</v>
      </c>
      <c r="E44" s="143">
        <f t="shared" si="23"/>
        <v>0</v>
      </c>
      <c r="F44" s="143">
        <f t="shared" si="23"/>
        <v>0</v>
      </c>
      <c r="G44" s="143">
        <f t="shared" si="23"/>
        <v>0</v>
      </c>
      <c r="H44" s="143">
        <f t="shared" si="23"/>
        <v>0</v>
      </c>
      <c r="I44" s="143">
        <f t="shared" si="23"/>
        <v>0</v>
      </c>
      <c r="J44" s="143">
        <f t="shared" si="23"/>
        <v>0</v>
      </c>
      <c r="K44" s="143">
        <f t="shared" si="23"/>
        <v>0</v>
      </c>
      <c r="L44" s="143">
        <f t="shared" si="23"/>
        <v>0</v>
      </c>
      <c r="M44" s="143">
        <f t="shared" si="23"/>
        <v>0</v>
      </c>
      <c r="N44" s="143">
        <f t="shared" si="23"/>
        <v>0</v>
      </c>
      <c r="O44" s="143">
        <f t="shared" si="23"/>
        <v>0</v>
      </c>
      <c r="P44" s="143">
        <f t="shared" si="23"/>
        <v>0</v>
      </c>
      <c r="Q44" s="143">
        <f t="shared" si="23"/>
        <v>0</v>
      </c>
      <c r="R44" s="143">
        <f t="shared" si="23"/>
        <v>0</v>
      </c>
      <c r="S44" s="143">
        <f t="shared" si="23"/>
        <v>0</v>
      </c>
      <c r="T44" s="143">
        <f t="shared" si="23"/>
        <v>0</v>
      </c>
      <c r="U44" s="143">
        <f t="shared" si="23"/>
        <v>0</v>
      </c>
      <c r="V44" s="143">
        <f t="shared" si="23"/>
        <v>0</v>
      </c>
      <c r="W44" s="143">
        <f t="shared" si="23"/>
        <v>0</v>
      </c>
      <c r="X44" s="143">
        <f t="shared" si="23"/>
        <v>0</v>
      </c>
      <c r="Y44" s="176">
        <f t="shared" si="3"/>
        <v>0</v>
      </c>
    </row>
    <row r="45" spans="1:25">
      <c r="A45" s="169"/>
      <c r="B45" s="149" t="str">
        <f t="shared" si="15"/>
        <v>Tekniske Installationer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</row>
    <row r="46" spans="1:25">
      <c r="A46" s="168" t="e">
        <f>A105</f>
        <v>#N/A</v>
      </c>
      <c r="B46" s="148">
        <f t="shared" si="15"/>
        <v>0</v>
      </c>
      <c r="C46" s="143">
        <f t="shared" ref="C46:X46" si="24">IF(C$1&gt;=$I78,IF($M78=0,0,(IF(MOD(($I78-C$1),$M78)=0,$G78,0))),0)</f>
        <v>0</v>
      </c>
      <c r="D46" s="143">
        <f t="shared" si="24"/>
        <v>0</v>
      </c>
      <c r="E46" s="143">
        <f t="shared" si="24"/>
        <v>0</v>
      </c>
      <c r="F46" s="143">
        <f t="shared" si="24"/>
        <v>0</v>
      </c>
      <c r="G46" s="143">
        <f t="shared" si="24"/>
        <v>0</v>
      </c>
      <c r="H46" s="143">
        <f t="shared" si="24"/>
        <v>0</v>
      </c>
      <c r="I46" s="143">
        <f t="shared" si="24"/>
        <v>0</v>
      </c>
      <c r="J46" s="143">
        <f t="shared" si="24"/>
        <v>0</v>
      </c>
      <c r="K46" s="143">
        <f t="shared" si="24"/>
        <v>0</v>
      </c>
      <c r="L46" s="143">
        <f t="shared" si="24"/>
        <v>0</v>
      </c>
      <c r="M46" s="143">
        <f t="shared" si="24"/>
        <v>0</v>
      </c>
      <c r="N46" s="143">
        <f t="shared" si="24"/>
        <v>0</v>
      </c>
      <c r="O46" s="143">
        <f t="shared" si="24"/>
        <v>0</v>
      </c>
      <c r="P46" s="143">
        <f t="shared" si="24"/>
        <v>0</v>
      </c>
      <c r="Q46" s="143">
        <f t="shared" si="24"/>
        <v>0</v>
      </c>
      <c r="R46" s="143">
        <f t="shared" si="24"/>
        <v>0</v>
      </c>
      <c r="S46" s="143">
        <f t="shared" si="24"/>
        <v>0</v>
      </c>
      <c r="T46" s="143">
        <f t="shared" si="24"/>
        <v>0</v>
      </c>
      <c r="U46" s="143">
        <f t="shared" si="24"/>
        <v>0</v>
      </c>
      <c r="V46" s="143">
        <f t="shared" si="24"/>
        <v>0</v>
      </c>
      <c r="W46" s="143">
        <f t="shared" si="24"/>
        <v>0</v>
      </c>
      <c r="X46" s="143">
        <f t="shared" si="24"/>
        <v>0</v>
      </c>
      <c r="Y46" s="176">
        <f t="shared" si="3"/>
        <v>0</v>
      </c>
    </row>
    <row r="47" spans="1:25">
      <c r="A47" s="168" t="e">
        <f t="shared" ref="A47:B56" si="25">A106</f>
        <v>#N/A</v>
      </c>
      <c r="B47" s="148">
        <f t="shared" si="25"/>
        <v>0</v>
      </c>
      <c r="C47" s="143">
        <f t="shared" ref="C47:X47" si="26">IF(C$1&gt;=$I96,IF($M96=0,0,(IF(MOD(($I96-C$1),$M96)=0,$G96,0))),0)</f>
        <v>0</v>
      </c>
      <c r="D47" s="143">
        <f t="shared" si="26"/>
        <v>0</v>
      </c>
      <c r="E47" s="143">
        <f t="shared" si="26"/>
        <v>0</v>
      </c>
      <c r="F47" s="143">
        <f t="shared" si="26"/>
        <v>0</v>
      </c>
      <c r="G47" s="143">
        <f t="shared" si="26"/>
        <v>0</v>
      </c>
      <c r="H47" s="143">
        <f t="shared" si="26"/>
        <v>0</v>
      </c>
      <c r="I47" s="143">
        <f t="shared" si="26"/>
        <v>0</v>
      </c>
      <c r="J47" s="143">
        <f t="shared" si="26"/>
        <v>0</v>
      </c>
      <c r="K47" s="143">
        <f t="shared" si="26"/>
        <v>0</v>
      </c>
      <c r="L47" s="143">
        <f t="shared" si="26"/>
        <v>0</v>
      </c>
      <c r="M47" s="143">
        <f t="shared" si="26"/>
        <v>0</v>
      </c>
      <c r="N47" s="143">
        <f t="shared" si="26"/>
        <v>0</v>
      </c>
      <c r="O47" s="143">
        <f t="shared" si="26"/>
        <v>0</v>
      </c>
      <c r="P47" s="143">
        <f t="shared" si="26"/>
        <v>0</v>
      </c>
      <c r="Q47" s="143">
        <f t="shared" si="26"/>
        <v>0</v>
      </c>
      <c r="R47" s="143">
        <f t="shared" si="26"/>
        <v>0</v>
      </c>
      <c r="S47" s="143">
        <f t="shared" si="26"/>
        <v>0</v>
      </c>
      <c r="T47" s="143">
        <f t="shared" si="26"/>
        <v>0</v>
      </c>
      <c r="U47" s="143">
        <f t="shared" si="26"/>
        <v>0</v>
      </c>
      <c r="V47" s="143">
        <f t="shared" si="26"/>
        <v>0</v>
      </c>
      <c r="W47" s="143">
        <f t="shared" si="26"/>
        <v>0</v>
      </c>
      <c r="X47" s="143">
        <f t="shared" si="26"/>
        <v>0</v>
      </c>
      <c r="Y47" s="176">
        <f t="shared" si="3"/>
        <v>0</v>
      </c>
    </row>
    <row r="48" spans="1:25">
      <c r="A48" s="168" t="e">
        <f t="shared" si="25"/>
        <v>#N/A</v>
      </c>
      <c r="B48" s="148">
        <f t="shared" si="25"/>
        <v>0</v>
      </c>
      <c r="C48" s="143">
        <f t="shared" ref="C48:X48" si="27">IF(C$1&gt;=$I97,IF($M97=0,0,(IF(MOD(($I97-C$1),$M97)=0,$G97,0))),0)</f>
        <v>0</v>
      </c>
      <c r="D48" s="143">
        <f t="shared" si="27"/>
        <v>0</v>
      </c>
      <c r="E48" s="143">
        <f t="shared" si="27"/>
        <v>0</v>
      </c>
      <c r="F48" s="143">
        <f t="shared" si="27"/>
        <v>0</v>
      </c>
      <c r="G48" s="143">
        <f t="shared" si="27"/>
        <v>0</v>
      </c>
      <c r="H48" s="143">
        <f t="shared" si="27"/>
        <v>0</v>
      </c>
      <c r="I48" s="143">
        <f t="shared" si="27"/>
        <v>0</v>
      </c>
      <c r="J48" s="143">
        <f t="shared" si="27"/>
        <v>0</v>
      </c>
      <c r="K48" s="143">
        <f t="shared" si="27"/>
        <v>0</v>
      </c>
      <c r="L48" s="143">
        <f t="shared" si="27"/>
        <v>0</v>
      </c>
      <c r="M48" s="143">
        <f t="shared" si="27"/>
        <v>0</v>
      </c>
      <c r="N48" s="143">
        <f t="shared" si="27"/>
        <v>0</v>
      </c>
      <c r="O48" s="143">
        <f t="shared" si="27"/>
        <v>0</v>
      </c>
      <c r="P48" s="143">
        <f t="shared" si="27"/>
        <v>0</v>
      </c>
      <c r="Q48" s="143">
        <f t="shared" si="27"/>
        <v>0</v>
      </c>
      <c r="R48" s="143">
        <f t="shared" si="27"/>
        <v>0</v>
      </c>
      <c r="S48" s="143">
        <f t="shared" si="27"/>
        <v>0</v>
      </c>
      <c r="T48" s="143">
        <f t="shared" si="27"/>
        <v>0</v>
      </c>
      <c r="U48" s="143">
        <f t="shared" si="27"/>
        <v>0</v>
      </c>
      <c r="V48" s="143">
        <f t="shared" si="27"/>
        <v>0</v>
      </c>
      <c r="W48" s="143">
        <f t="shared" si="27"/>
        <v>0</v>
      </c>
      <c r="X48" s="143">
        <f t="shared" si="27"/>
        <v>0</v>
      </c>
      <c r="Y48" s="176">
        <f t="shared" si="3"/>
        <v>0</v>
      </c>
    </row>
    <row r="49" spans="1:25">
      <c r="A49" s="169"/>
      <c r="B49" s="149" t="str">
        <f t="shared" si="25"/>
        <v>Sikringsanlæg</v>
      </c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</row>
    <row r="50" spans="1:25">
      <c r="A50" s="168" t="e">
        <f t="shared" si="25"/>
        <v>#N/A</v>
      </c>
      <c r="B50" s="148">
        <f t="shared" si="25"/>
        <v>0</v>
      </c>
      <c r="C50" s="143">
        <f t="shared" ref="C50:X50" si="28">IF(C$1&gt;=$I99,IF($M99=0,0,(IF(MOD(($I99-C$1),$M99)=0,$G99,0))),0)</f>
        <v>0</v>
      </c>
      <c r="D50" s="143">
        <f t="shared" si="28"/>
        <v>0</v>
      </c>
      <c r="E50" s="143">
        <f t="shared" si="28"/>
        <v>0</v>
      </c>
      <c r="F50" s="143">
        <f t="shared" si="28"/>
        <v>0</v>
      </c>
      <c r="G50" s="143">
        <f t="shared" si="28"/>
        <v>0</v>
      </c>
      <c r="H50" s="143">
        <f t="shared" si="28"/>
        <v>0</v>
      </c>
      <c r="I50" s="143">
        <f t="shared" si="28"/>
        <v>0</v>
      </c>
      <c r="J50" s="143">
        <f t="shared" si="28"/>
        <v>0</v>
      </c>
      <c r="K50" s="143">
        <f t="shared" si="28"/>
        <v>0</v>
      </c>
      <c r="L50" s="143">
        <f t="shared" si="28"/>
        <v>0</v>
      </c>
      <c r="M50" s="143">
        <f t="shared" si="28"/>
        <v>0</v>
      </c>
      <c r="N50" s="143">
        <f t="shared" si="28"/>
        <v>0</v>
      </c>
      <c r="O50" s="143">
        <f t="shared" si="28"/>
        <v>0</v>
      </c>
      <c r="P50" s="143">
        <f t="shared" si="28"/>
        <v>0</v>
      </c>
      <c r="Q50" s="143">
        <f t="shared" si="28"/>
        <v>0</v>
      </c>
      <c r="R50" s="143">
        <f t="shared" si="28"/>
        <v>0</v>
      </c>
      <c r="S50" s="143">
        <f t="shared" si="28"/>
        <v>0</v>
      </c>
      <c r="T50" s="143">
        <f t="shared" si="28"/>
        <v>0</v>
      </c>
      <c r="U50" s="143">
        <f t="shared" si="28"/>
        <v>0</v>
      </c>
      <c r="V50" s="143">
        <f t="shared" si="28"/>
        <v>0</v>
      </c>
      <c r="W50" s="143">
        <f t="shared" si="28"/>
        <v>0</v>
      </c>
      <c r="X50" s="143">
        <f t="shared" si="28"/>
        <v>0</v>
      </c>
      <c r="Y50" s="176">
        <f t="shared" si="3"/>
        <v>0</v>
      </c>
    </row>
    <row r="51" spans="1:25">
      <c r="A51" s="168" t="e">
        <f t="shared" si="25"/>
        <v>#N/A</v>
      </c>
      <c r="B51" s="148">
        <f t="shared" si="25"/>
        <v>0</v>
      </c>
      <c r="C51" s="143">
        <f t="shared" ref="C51:X51" si="29">IF(C$1&gt;=$I100,IF($M100=0,0,(IF(MOD(($I100-C$1),$M100)=0,$G100,0))),0)</f>
        <v>0</v>
      </c>
      <c r="D51" s="143">
        <f t="shared" si="29"/>
        <v>0</v>
      </c>
      <c r="E51" s="143">
        <f t="shared" si="29"/>
        <v>0</v>
      </c>
      <c r="F51" s="143">
        <f t="shared" si="29"/>
        <v>0</v>
      </c>
      <c r="G51" s="143">
        <f t="shared" si="29"/>
        <v>0</v>
      </c>
      <c r="H51" s="143">
        <f t="shared" si="29"/>
        <v>0</v>
      </c>
      <c r="I51" s="143">
        <f t="shared" si="29"/>
        <v>0</v>
      </c>
      <c r="J51" s="143">
        <f t="shared" si="29"/>
        <v>0</v>
      </c>
      <c r="K51" s="143">
        <f t="shared" si="29"/>
        <v>0</v>
      </c>
      <c r="L51" s="143">
        <f t="shared" si="29"/>
        <v>0</v>
      </c>
      <c r="M51" s="143">
        <f t="shared" si="29"/>
        <v>0</v>
      </c>
      <c r="N51" s="143">
        <f t="shared" si="29"/>
        <v>0</v>
      </c>
      <c r="O51" s="143">
        <f t="shared" si="29"/>
        <v>0</v>
      </c>
      <c r="P51" s="143">
        <f t="shared" si="29"/>
        <v>0</v>
      </c>
      <c r="Q51" s="143">
        <f t="shared" si="29"/>
        <v>0</v>
      </c>
      <c r="R51" s="143">
        <f t="shared" si="29"/>
        <v>0</v>
      </c>
      <c r="S51" s="143">
        <f t="shared" si="29"/>
        <v>0</v>
      </c>
      <c r="T51" s="143">
        <f t="shared" si="29"/>
        <v>0</v>
      </c>
      <c r="U51" s="143">
        <f t="shared" si="29"/>
        <v>0</v>
      </c>
      <c r="V51" s="143">
        <f t="shared" si="29"/>
        <v>0</v>
      </c>
      <c r="W51" s="143">
        <f t="shared" si="29"/>
        <v>0</v>
      </c>
      <c r="X51" s="143">
        <f t="shared" si="29"/>
        <v>0</v>
      </c>
      <c r="Y51" s="176">
        <f t="shared" si="3"/>
        <v>0</v>
      </c>
    </row>
    <row r="52" spans="1:25">
      <c r="A52" s="168" t="e">
        <f t="shared" si="25"/>
        <v>#N/A</v>
      </c>
      <c r="B52" s="148">
        <f t="shared" si="25"/>
        <v>0</v>
      </c>
      <c r="C52" s="143">
        <f t="shared" ref="C52:X52" si="30">IF(C$1&gt;=$I101,IF($M101=0,0,(IF(MOD(($I101-C$1),$M101)=0,$G101,0))),0)</f>
        <v>0</v>
      </c>
      <c r="D52" s="143">
        <f t="shared" si="30"/>
        <v>0</v>
      </c>
      <c r="E52" s="143">
        <f t="shared" si="30"/>
        <v>0</v>
      </c>
      <c r="F52" s="143">
        <f t="shared" si="30"/>
        <v>0</v>
      </c>
      <c r="G52" s="143">
        <f t="shared" si="30"/>
        <v>0</v>
      </c>
      <c r="H52" s="143">
        <f t="shared" si="30"/>
        <v>0</v>
      </c>
      <c r="I52" s="143">
        <f t="shared" si="30"/>
        <v>0</v>
      </c>
      <c r="J52" s="143">
        <f t="shared" si="30"/>
        <v>0</v>
      </c>
      <c r="K52" s="143">
        <f t="shared" si="30"/>
        <v>0</v>
      </c>
      <c r="L52" s="143">
        <f t="shared" si="30"/>
        <v>0</v>
      </c>
      <c r="M52" s="143">
        <f t="shared" si="30"/>
        <v>0</v>
      </c>
      <c r="N52" s="143">
        <f t="shared" si="30"/>
        <v>0</v>
      </c>
      <c r="O52" s="143">
        <f t="shared" si="30"/>
        <v>0</v>
      </c>
      <c r="P52" s="143">
        <f t="shared" si="30"/>
        <v>0</v>
      </c>
      <c r="Q52" s="143">
        <f t="shared" si="30"/>
        <v>0</v>
      </c>
      <c r="R52" s="143">
        <f t="shared" si="30"/>
        <v>0</v>
      </c>
      <c r="S52" s="143">
        <f t="shared" si="30"/>
        <v>0</v>
      </c>
      <c r="T52" s="143">
        <f t="shared" si="30"/>
        <v>0</v>
      </c>
      <c r="U52" s="143">
        <f t="shared" si="30"/>
        <v>0</v>
      </c>
      <c r="V52" s="143">
        <f t="shared" si="30"/>
        <v>0</v>
      </c>
      <c r="W52" s="143">
        <f t="shared" si="30"/>
        <v>0</v>
      </c>
      <c r="X52" s="143">
        <f t="shared" si="30"/>
        <v>0</v>
      </c>
      <c r="Y52" s="176">
        <f t="shared" si="3"/>
        <v>0</v>
      </c>
    </row>
    <row r="53" spans="1:25">
      <c r="A53" s="169"/>
      <c r="B53" s="149" t="str">
        <f t="shared" si="25"/>
        <v>Andet</v>
      </c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</row>
    <row r="54" spans="1:25">
      <c r="A54" s="168" t="e">
        <f t="shared" si="25"/>
        <v>#N/A</v>
      </c>
      <c r="B54" s="148">
        <f t="shared" si="25"/>
        <v>0</v>
      </c>
      <c r="C54" s="143">
        <f t="shared" ref="C54:X54" si="31">IF(C$1&gt;=$I103,IF($M103=0,0,(IF(MOD(($I103-C$1),$M103)=0,$G103,0))),0)</f>
        <v>0</v>
      </c>
      <c r="D54" s="143">
        <f t="shared" si="31"/>
        <v>0</v>
      </c>
      <c r="E54" s="143">
        <f t="shared" si="31"/>
        <v>0</v>
      </c>
      <c r="F54" s="143">
        <f t="shared" si="31"/>
        <v>0</v>
      </c>
      <c r="G54" s="143">
        <f t="shared" si="31"/>
        <v>0</v>
      </c>
      <c r="H54" s="143">
        <f t="shared" si="31"/>
        <v>0</v>
      </c>
      <c r="I54" s="143">
        <f t="shared" si="31"/>
        <v>0</v>
      </c>
      <c r="J54" s="143">
        <f t="shared" si="31"/>
        <v>0</v>
      </c>
      <c r="K54" s="143">
        <f t="shared" si="31"/>
        <v>0</v>
      </c>
      <c r="L54" s="143">
        <f t="shared" si="31"/>
        <v>0</v>
      </c>
      <c r="M54" s="143">
        <f t="shared" si="31"/>
        <v>0</v>
      </c>
      <c r="N54" s="143">
        <f t="shared" si="31"/>
        <v>0</v>
      </c>
      <c r="O54" s="143">
        <f t="shared" si="31"/>
        <v>0</v>
      </c>
      <c r="P54" s="143">
        <f t="shared" si="31"/>
        <v>0</v>
      </c>
      <c r="Q54" s="143">
        <f t="shared" si="31"/>
        <v>0</v>
      </c>
      <c r="R54" s="143">
        <f t="shared" si="31"/>
        <v>0</v>
      </c>
      <c r="S54" s="143">
        <f t="shared" si="31"/>
        <v>0</v>
      </c>
      <c r="T54" s="143">
        <f t="shared" si="31"/>
        <v>0</v>
      </c>
      <c r="U54" s="143">
        <f t="shared" si="31"/>
        <v>0</v>
      </c>
      <c r="V54" s="143">
        <f t="shared" si="31"/>
        <v>0</v>
      </c>
      <c r="W54" s="143">
        <f t="shared" si="31"/>
        <v>0</v>
      </c>
      <c r="X54" s="143">
        <f t="shared" si="31"/>
        <v>0</v>
      </c>
      <c r="Y54" s="176">
        <f t="shared" si="3"/>
        <v>0</v>
      </c>
    </row>
    <row r="55" spans="1:25">
      <c r="A55" s="168" t="e">
        <f t="shared" si="25"/>
        <v>#N/A</v>
      </c>
      <c r="B55" s="148">
        <f t="shared" si="25"/>
        <v>0</v>
      </c>
      <c r="C55" s="143">
        <f t="shared" ref="C55:X55" si="32">IF(C$1&gt;=$I104,IF($M104=0,0,(IF(MOD(($I104-C$1),$M104)=0,$G104,0))),0)</f>
        <v>0</v>
      </c>
      <c r="D55" s="143">
        <f t="shared" si="32"/>
        <v>0</v>
      </c>
      <c r="E55" s="143">
        <f t="shared" si="32"/>
        <v>0</v>
      </c>
      <c r="F55" s="143">
        <f t="shared" si="32"/>
        <v>0</v>
      </c>
      <c r="G55" s="143">
        <f t="shared" si="32"/>
        <v>0</v>
      </c>
      <c r="H55" s="143">
        <f t="shared" si="32"/>
        <v>0</v>
      </c>
      <c r="I55" s="143">
        <f t="shared" si="32"/>
        <v>0</v>
      </c>
      <c r="J55" s="143">
        <f t="shared" si="32"/>
        <v>0</v>
      </c>
      <c r="K55" s="143">
        <f t="shared" si="32"/>
        <v>0</v>
      </c>
      <c r="L55" s="143">
        <f t="shared" si="32"/>
        <v>0</v>
      </c>
      <c r="M55" s="143">
        <f t="shared" si="32"/>
        <v>0</v>
      </c>
      <c r="N55" s="143">
        <f t="shared" si="32"/>
        <v>0</v>
      </c>
      <c r="O55" s="143">
        <f t="shared" si="32"/>
        <v>0</v>
      </c>
      <c r="P55" s="143">
        <f t="shared" si="32"/>
        <v>0</v>
      </c>
      <c r="Q55" s="143">
        <f t="shared" si="32"/>
        <v>0</v>
      </c>
      <c r="R55" s="143">
        <f t="shared" si="32"/>
        <v>0</v>
      </c>
      <c r="S55" s="143">
        <f t="shared" si="32"/>
        <v>0</v>
      </c>
      <c r="T55" s="143">
        <f t="shared" si="32"/>
        <v>0</v>
      </c>
      <c r="U55" s="143">
        <f t="shared" si="32"/>
        <v>0</v>
      </c>
      <c r="V55" s="143">
        <f t="shared" si="32"/>
        <v>0</v>
      </c>
      <c r="W55" s="143">
        <f t="shared" si="32"/>
        <v>0</v>
      </c>
      <c r="X55" s="143">
        <f t="shared" si="32"/>
        <v>0</v>
      </c>
      <c r="Y55" s="176">
        <f t="shared" si="3"/>
        <v>0</v>
      </c>
    </row>
    <row r="56" spans="1:25">
      <c r="A56" s="168" t="e">
        <f t="shared" si="25"/>
        <v>#N/A</v>
      </c>
      <c r="B56" s="148">
        <f t="shared" si="25"/>
        <v>0</v>
      </c>
      <c r="C56" s="143">
        <f t="shared" ref="C56:X56" si="33">IF(C$1&gt;=$I105,IF($M105=0,0,(IF(MOD(($I105-C$1),$M105)=0,$G105,0))),0)</f>
        <v>0</v>
      </c>
      <c r="D56" s="143">
        <f t="shared" si="33"/>
        <v>0</v>
      </c>
      <c r="E56" s="143">
        <f t="shared" si="33"/>
        <v>0</v>
      </c>
      <c r="F56" s="143">
        <f t="shared" si="33"/>
        <v>0</v>
      </c>
      <c r="G56" s="143">
        <f t="shared" si="33"/>
        <v>0</v>
      </c>
      <c r="H56" s="143">
        <f t="shared" si="33"/>
        <v>0</v>
      </c>
      <c r="I56" s="143">
        <f t="shared" si="33"/>
        <v>0</v>
      </c>
      <c r="J56" s="143">
        <f t="shared" si="33"/>
        <v>0</v>
      </c>
      <c r="K56" s="143">
        <f t="shared" si="33"/>
        <v>0</v>
      </c>
      <c r="L56" s="143">
        <f t="shared" si="33"/>
        <v>0</v>
      </c>
      <c r="M56" s="143">
        <f t="shared" si="33"/>
        <v>0</v>
      </c>
      <c r="N56" s="143">
        <f t="shared" si="33"/>
        <v>0</v>
      </c>
      <c r="O56" s="143">
        <f t="shared" si="33"/>
        <v>0</v>
      </c>
      <c r="P56" s="143">
        <f t="shared" si="33"/>
        <v>0</v>
      </c>
      <c r="Q56" s="143">
        <f t="shared" si="33"/>
        <v>0</v>
      </c>
      <c r="R56" s="143">
        <f t="shared" si="33"/>
        <v>0</v>
      </c>
      <c r="S56" s="143">
        <f t="shared" si="33"/>
        <v>0</v>
      </c>
      <c r="T56" s="143">
        <f t="shared" si="33"/>
        <v>0</v>
      </c>
      <c r="U56" s="143">
        <f t="shared" si="33"/>
        <v>0</v>
      </c>
      <c r="V56" s="143">
        <f t="shared" si="33"/>
        <v>0</v>
      </c>
      <c r="W56" s="143">
        <f t="shared" si="33"/>
        <v>0</v>
      </c>
      <c r="X56" s="143">
        <f t="shared" si="33"/>
        <v>0</v>
      </c>
      <c r="Y56" s="176">
        <f t="shared" si="3"/>
        <v>0</v>
      </c>
    </row>
    <row r="57" spans="1:25">
      <c r="A57" s="170"/>
      <c r="B57" s="150" t="s">
        <v>1017</v>
      </c>
      <c r="C57" s="151">
        <f ca="1">SUM(C3:C56)</f>
        <v>0</v>
      </c>
      <c r="D57" s="151">
        <f t="shared" ref="D57:X57" ca="1" si="34">SUM(D3:D56)</f>
        <v>0</v>
      </c>
      <c r="E57" s="151">
        <f t="shared" ca="1" si="34"/>
        <v>0</v>
      </c>
      <c r="F57" s="151">
        <f t="shared" ca="1" si="34"/>
        <v>0</v>
      </c>
      <c r="G57" s="151">
        <f t="shared" ca="1" si="34"/>
        <v>0</v>
      </c>
      <c r="H57" s="151">
        <f t="shared" ca="1" si="34"/>
        <v>0</v>
      </c>
      <c r="I57" s="151">
        <f t="shared" ca="1" si="34"/>
        <v>0</v>
      </c>
      <c r="J57" s="151">
        <f t="shared" ca="1" si="34"/>
        <v>0</v>
      </c>
      <c r="K57" s="151">
        <f t="shared" ca="1" si="34"/>
        <v>0</v>
      </c>
      <c r="L57" s="151">
        <f t="shared" ca="1" si="34"/>
        <v>0</v>
      </c>
      <c r="M57" s="151">
        <f t="shared" ca="1" si="34"/>
        <v>0</v>
      </c>
      <c r="N57" s="151">
        <f t="shared" ca="1" si="34"/>
        <v>0</v>
      </c>
      <c r="O57" s="151">
        <f t="shared" ca="1" si="34"/>
        <v>0</v>
      </c>
      <c r="P57" s="151">
        <f t="shared" ca="1" si="34"/>
        <v>0</v>
      </c>
      <c r="Q57" s="151">
        <f t="shared" ca="1" si="34"/>
        <v>0</v>
      </c>
      <c r="R57" s="151">
        <f t="shared" ca="1" si="34"/>
        <v>0</v>
      </c>
      <c r="S57" s="151">
        <f t="shared" ca="1" si="34"/>
        <v>0</v>
      </c>
      <c r="T57" s="151">
        <f t="shared" ca="1" si="34"/>
        <v>0</v>
      </c>
      <c r="U57" s="151">
        <f t="shared" ca="1" si="34"/>
        <v>0</v>
      </c>
      <c r="V57" s="151">
        <f t="shared" ca="1" si="34"/>
        <v>0</v>
      </c>
      <c r="W57" s="151">
        <f t="shared" ca="1" si="34"/>
        <v>0</v>
      </c>
      <c r="X57" s="151">
        <f t="shared" ca="1" si="34"/>
        <v>0</v>
      </c>
      <c r="Y57" s="4">
        <f t="shared" ref="Y57" si="35">SUM(Y3:Y53)</f>
        <v>0</v>
      </c>
    </row>
    <row r="58" spans="1:25">
      <c r="A58" s="166"/>
    </row>
    <row r="59" spans="1:25" s="17" customFormat="1">
      <c r="A59" s="171"/>
      <c r="B59" s="110"/>
      <c r="C59" s="16" t="s">
        <v>1018</v>
      </c>
      <c r="D59" s="16" t="s">
        <v>1019</v>
      </c>
      <c r="E59" s="383" t="s">
        <v>1020</v>
      </c>
      <c r="F59" s="384"/>
      <c r="G59" s="383" t="s">
        <v>1021</v>
      </c>
      <c r="H59" s="384"/>
      <c r="I59" s="383" t="s">
        <v>1022</v>
      </c>
      <c r="J59" s="384"/>
      <c r="K59" s="383" t="s">
        <v>1023</v>
      </c>
      <c r="L59" s="384"/>
      <c r="M59" s="383" t="s">
        <v>321</v>
      </c>
      <c r="N59" s="384"/>
      <c r="O59" s="385" t="s">
        <v>1024</v>
      </c>
      <c r="P59" s="386"/>
      <c r="Q59" s="97" t="s">
        <v>1025</v>
      </c>
      <c r="R59" s="16"/>
      <c r="S59" s="16"/>
      <c r="T59" s="382" t="s">
        <v>1026</v>
      </c>
      <c r="U59" s="382"/>
      <c r="V59" s="382"/>
      <c r="W59" s="382"/>
      <c r="X59" s="382"/>
      <c r="Y59" s="382"/>
    </row>
    <row r="60" spans="1:25" s="1" customFormat="1">
      <c r="A60" s="172"/>
      <c r="B60" s="92" t="s">
        <v>1016</v>
      </c>
      <c r="C60" s="87"/>
      <c r="D60" s="87"/>
      <c r="E60" s="377"/>
      <c r="F60" s="378"/>
      <c r="G60" s="379"/>
      <c r="H60" s="380"/>
      <c r="I60" s="377"/>
      <c r="J60" s="378"/>
      <c r="K60" s="377"/>
      <c r="L60" s="378"/>
      <c r="M60" s="87"/>
      <c r="N60" s="101"/>
      <c r="O60" s="516"/>
      <c r="P60" s="517"/>
      <c r="Q60" s="102"/>
      <c r="R60" s="55"/>
      <c r="S60" s="55"/>
      <c r="T60" s="381"/>
      <c r="U60" s="381"/>
      <c r="V60" s="381"/>
      <c r="W60" s="381"/>
      <c r="X60" s="381"/>
      <c r="Y60" s="381"/>
    </row>
    <row r="61" spans="1:25" s="6" customFormat="1">
      <c r="A61" s="173"/>
      <c r="B61" s="92" t="s">
        <v>1027</v>
      </c>
      <c r="C61" s="87"/>
      <c r="D61" s="88"/>
      <c r="E61" s="377"/>
      <c r="F61" s="378"/>
      <c r="G61" s="379"/>
      <c r="H61" s="380"/>
      <c r="I61" s="377"/>
      <c r="J61" s="378"/>
      <c r="K61" s="377"/>
      <c r="L61" s="378"/>
      <c r="M61" s="87"/>
      <c r="N61" s="101"/>
      <c r="O61" s="516"/>
      <c r="P61" s="517"/>
      <c r="Q61" s="102"/>
      <c r="R61" s="55"/>
      <c r="S61" s="55"/>
      <c r="T61" s="381"/>
      <c r="U61" s="381"/>
      <c r="V61" s="381"/>
      <c r="W61" s="381"/>
      <c r="X61" s="381"/>
      <c r="Y61" s="381"/>
    </row>
    <row r="62" spans="1:25" s="6" customFormat="1">
      <c r="A62" s="174">
        <f>VLOOKUP(B62,Priskatalog!A:J,10,FALSE)</f>
        <v>21</v>
      </c>
      <c r="B62" s="146" t="s">
        <v>347</v>
      </c>
      <c r="C62" s="7"/>
      <c r="D62" s="2"/>
      <c r="E62" s="387"/>
      <c r="F62" s="388"/>
      <c r="G62" s="389">
        <f t="shared" ref="G62:G78" si="36">C62*E62</f>
        <v>0</v>
      </c>
      <c r="H62" s="390"/>
      <c r="I62" s="391"/>
      <c r="J62" s="388"/>
      <c r="K62" s="391"/>
      <c r="L62" s="388"/>
      <c r="M62" s="11"/>
      <c r="N62" s="123" t="s">
        <v>1028</v>
      </c>
      <c r="O62" s="518"/>
      <c r="P62" s="519"/>
      <c r="Q62" s="95"/>
      <c r="R62" s="2"/>
      <c r="S62" s="2"/>
      <c r="T62" s="392"/>
      <c r="U62" s="392"/>
      <c r="V62" s="392"/>
      <c r="W62" s="392"/>
      <c r="X62" s="392"/>
      <c r="Y62" s="392"/>
    </row>
    <row r="63" spans="1:25" s="6" customFormat="1">
      <c r="A63" s="174">
        <f>VLOOKUP(B63,Priskatalog!A:J,10,FALSE)</f>
        <v>21</v>
      </c>
      <c r="B63" s="147" t="s">
        <v>340</v>
      </c>
      <c r="C63" s="7"/>
      <c r="D63" s="2"/>
      <c r="E63" s="397"/>
      <c r="F63" s="398"/>
      <c r="G63" s="399">
        <f t="shared" si="36"/>
        <v>0</v>
      </c>
      <c r="H63" s="400"/>
      <c r="I63" s="401"/>
      <c r="J63" s="398"/>
      <c r="K63" s="401"/>
      <c r="L63" s="398"/>
      <c r="M63" s="279"/>
      <c r="N63" s="123" t="s">
        <v>1028</v>
      </c>
      <c r="O63" s="522"/>
      <c r="P63" s="523"/>
      <c r="Q63" s="95"/>
      <c r="R63" s="2"/>
      <c r="S63" s="2"/>
      <c r="T63" s="402"/>
      <c r="U63" s="402"/>
      <c r="V63" s="402"/>
      <c r="W63" s="402"/>
      <c r="X63" s="402"/>
      <c r="Y63" s="402"/>
    </row>
    <row r="64" spans="1:25" s="6" customFormat="1">
      <c r="A64" s="174">
        <f>VLOOKUP(B64,Priskatalog!A:J,10,FALSE)</f>
        <v>28</v>
      </c>
      <c r="B64" s="147" t="s">
        <v>342</v>
      </c>
      <c r="C64" s="7"/>
      <c r="D64" s="2"/>
      <c r="E64" s="397"/>
      <c r="F64" s="398"/>
      <c r="G64" s="399">
        <f t="shared" si="36"/>
        <v>0</v>
      </c>
      <c r="H64" s="400"/>
      <c r="I64" s="401"/>
      <c r="J64" s="398"/>
      <c r="K64" s="401"/>
      <c r="L64" s="398"/>
      <c r="M64" s="279"/>
      <c r="N64" s="123" t="s">
        <v>1028</v>
      </c>
      <c r="O64" s="522"/>
      <c r="P64" s="523"/>
      <c r="Q64" s="95"/>
      <c r="R64" s="2"/>
      <c r="S64" s="2"/>
      <c r="T64" s="402"/>
      <c r="U64" s="402"/>
      <c r="V64" s="402"/>
      <c r="W64" s="402"/>
      <c r="X64" s="402"/>
      <c r="Y64" s="402"/>
    </row>
    <row r="65" spans="1:25" s="6" customFormat="1">
      <c r="A65" s="174">
        <f>VLOOKUP(B65,Priskatalog!A:J,10,FALSE)</f>
        <v>41</v>
      </c>
      <c r="B65" s="147" t="s">
        <v>365</v>
      </c>
      <c r="C65" s="7"/>
      <c r="D65" s="2"/>
      <c r="E65" s="397"/>
      <c r="F65" s="398"/>
      <c r="G65" s="399">
        <f t="shared" si="36"/>
        <v>0</v>
      </c>
      <c r="H65" s="400"/>
      <c r="I65" s="401"/>
      <c r="J65" s="398"/>
      <c r="K65" s="401"/>
      <c r="L65" s="398"/>
      <c r="M65" s="279"/>
      <c r="N65" s="123" t="s">
        <v>1028</v>
      </c>
      <c r="O65" s="522"/>
      <c r="P65" s="523"/>
      <c r="Q65" s="95"/>
      <c r="R65" s="2"/>
      <c r="S65" s="2"/>
      <c r="T65" s="402"/>
      <c r="U65" s="402"/>
      <c r="V65" s="402"/>
      <c r="W65" s="402"/>
      <c r="X65" s="402"/>
      <c r="Y65" s="402"/>
    </row>
    <row r="66" spans="1:25" s="6" customFormat="1">
      <c r="A66" s="174" t="e">
        <f>VLOOKUP(B66,Priskatalog!A:J,10,FALSE)</f>
        <v>#N/A</v>
      </c>
      <c r="B66" s="147"/>
      <c r="C66" s="7"/>
      <c r="D66" s="2"/>
      <c r="E66" s="397"/>
      <c r="F66" s="398"/>
      <c r="G66" s="399">
        <f t="shared" si="36"/>
        <v>0</v>
      </c>
      <c r="H66" s="400"/>
      <c r="I66" s="401"/>
      <c r="J66" s="398"/>
      <c r="K66" s="401"/>
      <c r="L66" s="398"/>
      <c r="M66" s="279"/>
      <c r="N66" s="123" t="s">
        <v>1028</v>
      </c>
      <c r="O66" s="522"/>
      <c r="P66" s="523"/>
      <c r="Q66" s="95"/>
      <c r="R66" s="2"/>
      <c r="S66" s="2"/>
      <c r="T66" s="402"/>
      <c r="U66" s="402"/>
      <c r="V66" s="402"/>
      <c r="W66" s="402"/>
      <c r="X66" s="402"/>
      <c r="Y66" s="402"/>
    </row>
    <row r="67" spans="1:25" s="6" customFormat="1">
      <c r="A67" s="174" t="e">
        <f>VLOOKUP(B67,Priskatalog!A:J,10,FALSE)</f>
        <v>#N/A</v>
      </c>
      <c r="B67" s="147"/>
      <c r="C67" s="22"/>
      <c r="D67" s="5"/>
      <c r="E67" s="397"/>
      <c r="F67" s="398"/>
      <c r="G67" s="399">
        <f t="shared" si="36"/>
        <v>0</v>
      </c>
      <c r="H67" s="400"/>
      <c r="I67" s="401"/>
      <c r="J67" s="398"/>
      <c r="K67" s="401"/>
      <c r="L67" s="398"/>
      <c r="M67" s="5"/>
      <c r="N67" s="123" t="s">
        <v>1028</v>
      </c>
      <c r="O67" s="522"/>
      <c r="P67" s="523"/>
      <c r="Q67" s="5"/>
      <c r="R67" s="5"/>
      <c r="S67" s="5"/>
      <c r="T67" s="402"/>
      <c r="U67" s="402"/>
      <c r="V67" s="402"/>
      <c r="W67" s="402"/>
      <c r="X67" s="402"/>
      <c r="Y67" s="402"/>
    </row>
    <row r="68" spans="1:25" s="6" customFormat="1">
      <c r="A68" s="174">
        <f>VLOOKUP(B68,Priskatalog!A:J,10,FALSE)</f>
        <v>31</v>
      </c>
      <c r="B68" s="147" t="s">
        <v>387</v>
      </c>
      <c r="C68" s="121"/>
      <c r="D68" s="5"/>
      <c r="E68" s="397"/>
      <c r="F68" s="398"/>
      <c r="G68" s="399">
        <f t="shared" si="36"/>
        <v>0</v>
      </c>
      <c r="H68" s="400"/>
      <c r="I68" s="401"/>
      <c r="J68" s="398"/>
      <c r="K68" s="401"/>
      <c r="L68" s="398"/>
      <c r="M68" s="5"/>
      <c r="N68" s="123" t="s">
        <v>1028</v>
      </c>
      <c r="O68" s="522"/>
      <c r="P68" s="523"/>
      <c r="Q68" s="5"/>
      <c r="R68" s="5"/>
      <c r="S68" s="5"/>
      <c r="T68" s="402"/>
      <c r="U68" s="402"/>
      <c r="V68" s="402"/>
      <c r="W68" s="402"/>
      <c r="X68" s="402"/>
      <c r="Y68" s="402"/>
    </row>
    <row r="69" spans="1:25" s="6" customFormat="1">
      <c r="A69" s="174">
        <f>VLOOKUP(B69,Priskatalog!A:J,10,FALSE)</f>
        <v>31</v>
      </c>
      <c r="B69" s="147" t="s">
        <v>407</v>
      </c>
      <c r="C69" s="121"/>
      <c r="D69" s="5"/>
      <c r="E69" s="397"/>
      <c r="F69" s="398"/>
      <c r="G69" s="399">
        <f t="shared" si="36"/>
        <v>0</v>
      </c>
      <c r="H69" s="400"/>
      <c r="I69" s="401"/>
      <c r="J69" s="398"/>
      <c r="K69" s="401"/>
      <c r="L69" s="398"/>
      <c r="M69" s="5"/>
      <c r="N69" s="280" t="s">
        <v>1028</v>
      </c>
      <c r="O69" s="522"/>
      <c r="P69" s="523"/>
      <c r="Q69" s="5"/>
      <c r="R69" s="5"/>
      <c r="S69" s="5"/>
      <c r="T69" s="402"/>
      <c r="U69" s="402"/>
      <c r="V69" s="402"/>
      <c r="W69" s="402"/>
      <c r="X69" s="402"/>
      <c r="Y69" s="402"/>
    </row>
    <row r="70" spans="1:25" s="6" customFormat="1">
      <c r="A70" s="174">
        <f>VLOOKUP(B70,Priskatalog!A:J,10,FALSE)</f>
        <v>31</v>
      </c>
      <c r="B70" s="147" t="s">
        <v>411</v>
      </c>
      <c r="C70" s="121"/>
      <c r="D70" s="5"/>
      <c r="E70" s="397"/>
      <c r="F70" s="398"/>
      <c r="G70" s="399">
        <f t="shared" si="36"/>
        <v>0</v>
      </c>
      <c r="H70" s="400"/>
      <c r="I70" s="401"/>
      <c r="J70" s="398"/>
      <c r="K70" s="401"/>
      <c r="L70" s="398"/>
      <c r="M70" s="5"/>
      <c r="N70" s="280" t="s">
        <v>1028</v>
      </c>
      <c r="O70" s="522"/>
      <c r="P70" s="523"/>
      <c r="Q70" s="5"/>
      <c r="R70" s="5"/>
      <c r="S70" s="5"/>
      <c r="T70" s="402"/>
      <c r="U70" s="402"/>
      <c r="V70" s="402"/>
      <c r="W70" s="402"/>
      <c r="X70" s="402"/>
      <c r="Y70" s="402"/>
    </row>
    <row r="71" spans="1:25" s="6" customFormat="1">
      <c r="A71" s="174">
        <f>VLOOKUP(B71,Priskatalog!A:J,10,FALSE)</f>
        <v>41</v>
      </c>
      <c r="B71" s="147" t="s">
        <v>405</v>
      </c>
      <c r="C71" s="121"/>
      <c r="D71" s="5"/>
      <c r="E71" s="397"/>
      <c r="F71" s="398"/>
      <c r="G71" s="399">
        <f t="shared" si="36"/>
        <v>0</v>
      </c>
      <c r="H71" s="400"/>
      <c r="I71" s="401"/>
      <c r="J71" s="398"/>
      <c r="K71" s="401"/>
      <c r="L71" s="398"/>
      <c r="M71" s="5"/>
      <c r="N71" s="280" t="s">
        <v>1028</v>
      </c>
      <c r="O71" s="522"/>
      <c r="P71" s="523"/>
      <c r="Q71" s="5"/>
      <c r="R71" s="5"/>
      <c r="S71" s="5"/>
      <c r="T71" s="402"/>
      <c r="U71" s="402"/>
      <c r="V71" s="402"/>
      <c r="W71" s="402"/>
      <c r="X71" s="402"/>
      <c r="Y71" s="402"/>
    </row>
    <row r="72" spans="1:25" s="6" customFormat="1">
      <c r="A72" s="174">
        <f>VLOOKUP(B72,Priskatalog!A:J,10,FALSE)</f>
        <v>31</v>
      </c>
      <c r="B72" s="147" t="s">
        <v>399</v>
      </c>
      <c r="C72" s="121"/>
      <c r="D72" s="5"/>
      <c r="E72" s="397"/>
      <c r="F72" s="398"/>
      <c r="G72" s="399">
        <f t="shared" si="36"/>
        <v>0</v>
      </c>
      <c r="H72" s="400"/>
      <c r="I72" s="401"/>
      <c r="J72" s="398"/>
      <c r="K72" s="401"/>
      <c r="L72" s="398"/>
      <c r="M72" s="5"/>
      <c r="N72" s="280" t="s">
        <v>1028</v>
      </c>
      <c r="O72" s="522"/>
      <c r="P72" s="523"/>
      <c r="Q72" s="5"/>
      <c r="R72" s="5"/>
      <c r="S72" s="5"/>
      <c r="T72" s="402"/>
      <c r="U72" s="402"/>
      <c r="V72" s="402"/>
      <c r="W72" s="402"/>
      <c r="X72" s="402"/>
      <c r="Y72" s="402"/>
    </row>
    <row r="73" spans="1:25" s="6" customFormat="1">
      <c r="A73" s="174">
        <f>VLOOKUP(B73,Priskatalog!A:J,10,FALSE)</f>
        <v>31</v>
      </c>
      <c r="B73" s="147" t="s">
        <v>409</v>
      </c>
      <c r="C73" s="121"/>
      <c r="D73" s="5"/>
      <c r="E73" s="397"/>
      <c r="F73" s="398"/>
      <c r="G73" s="399">
        <f t="shared" si="36"/>
        <v>0</v>
      </c>
      <c r="H73" s="400"/>
      <c r="I73" s="401"/>
      <c r="J73" s="398"/>
      <c r="K73" s="401"/>
      <c r="L73" s="398"/>
      <c r="M73" s="5"/>
      <c r="N73" s="280" t="s">
        <v>1028</v>
      </c>
      <c r="O73" s="522"/>
      <c r="P73" s="523"/>
      <c r="Q73" s="5"/>
      <c r="R73" s="5"/>
      <c r="S73" s="5"/>
      <c r="T73" s="402"/>
      <c r="U73" s="402"/>
      <c r="V73" s="402"/>
      <c r="W73" s="402"/>
      <c r="X73" s="402"/>
      <c r="Y73" s="402"/>
    </row>
    <row r="74" spans="1:25" s="6" customFormat="1">
      <c r="A74" s="174">
        <f>VLOOKUP(B74,Priskatalog!A:J,10,FALSE)</f>
        <v>37</v>
      </c>
      <c r="B74" s="147" t="s">
        <v>457</v>
      </c>
      <c r="C74" s="121"/>
      <c r="D74" s="5"/>
      <c r="E74" s="397"/>
      <c r="F74" s="398"/>
      <c r="G74" s="399">
        <f t="shared" si="36"/>
        <v>0</v>
      </c>
      <c r="H74" s="400"/>
      <c r="I74" s="401"/>
      <c r="J74" s="398"/>
      <c r="K74" s="401"/>
      <c r="L74" s="398"/>
      <c r="M74" s="5"/>
      <c r="N74" s="280" t="s">
        <v>1028</v>
      </c>
      <c r="O74" s="522"/>
      <c r="P74" s="523"/>
      <c r="Q74" s="5"/>
      <c r="R74" s="5"/>
      <c r="S74" s="5"/>
      <c r="T74" s="402"/>
      <c r="U74" s="402"/>
      <c r="V74" s="402"/>
      <c r="W74" s="402"/>
      <c r="X74" s="402"/>
      <c r="Y74" s="402"/>
    </row>
    <row r="75" spans="1:25" s="6" customFormat="1">
      <c r="A75" s="174">
        <f>VLOOKUP(B75,Priskatalog!A:J,10,FALSE)</f>
        <v>37</v>
      </c>
      <c r="B75" s="147" t="s">
        <v>449</v>
      </c>
      <c r="C75" s="121"/>
      <c r="D75" s="5"/>
      <c r="E75" s="397"/>
      <c r="F75" s="398"/>
      <c r="G75" s="399">
        <f t="shared" si="36"/>
        <v>0</v>
      </c>
      <c r="H75" s="400"/>
      <c r="I75" s="401"/>
      <c r="J75" s="398"/>
      <c r="K75" s="401"/>
      <c r="L75" s="398"/>
      <c r="M75" s="5"/>
      <c r="N75" s="280" t="s">
        <v>1028</v>
      </c>
      <c r="O75" s="522"/>
      <c r="P75" s="523"/>
      <c r="Q75" s="5"/>
      <c r="R75" s="5"/>
      <c r="S75" s="5"/>
      <c r="T75" s="402"/>
      <c r="U75" s="402"/>
      <c r="V75" s="402"/>
      <c r="W75" s="402"/>
      <c r="X75" s="402"/>
      <c r="Y75" s="402"/>
    </row>
    <row r="76" spans="1:25" s="6" customFormat="1">
      <c r="A76" s="174">
        <f>VLOOKUP(B76,Priskatalog!A:J,10,FALSE)</f>
        <v>37</v>
      </c>
      <c r="B76" s="147" t="s">
        <v>453</v>
      </c>
      <c r="C76" s="121"/>
      <c r="D76" s="5"/>
      <c r="E76" s="397"/>
      <c r="F76" s="398"/>
      <c r="G76" s="399">
        <f t="shared" si="36"/>
        <v>0</v>
      </c>
      <c r="H76" s="400"/>
      <c r="I76" s="401"/>
      <c r="J76" s="398"/>
      <c r="K76" s="401"/>
      <c r="L76" s="398"/>
      <c r="M76" s="5"/>
      <c r="N76" s="280" t="s">
        <v>1028</v>
      </c>
      <c r="O76" s="522"/>
      <c r="P76" s="523"/>
      <c r="Q76" s="5"/>
      <c r="R76" s="5"/>
      <c r="S76" s="5"/>
      <c r="T76" s="402"/>
      <c r="U76" s="402"/>
      <c r="V76" s="402"/>
      <c r="W76" s="402"/>
      <c r="X76" s="402"/>
      <c r="Y76" s="402"/>
    </row>
    <row r="77" spans="1:25" s="6" customFormat="1">
      <c r="A77" s="174">
        <f>VLOOKUP(B77,Priskatalog!A:J,10,FALSE)</f>
        <v>41</v>
      </c>
      <c r="B77" s="146" t="s">
        <v>461</v>
      </c>
      <c r="C77" s="121"/>
      <c r="D77" s="5"/>
      <c r="E77" s="397"/>
      <c r="F77" s="398"/>
      <c r="G77" s="399">
        <f t="shared" si="36"/>
        <v>0</v>
      </c>
      <c r="H77" s="400"/>
      <c r="I77" s="401"/>
      <c r="J77" s="398"/>
      <c r="K77" s="401"/>
      <c r="L77" s="398"/>
      <c r="M77" s="5"/>
      <c r="N77" s="280" t="s">
        <v>1028</v>
      </c>
      <c r="O77" s="522"/>
      <c r="P77" s="523"/>
      <c r="Q77" s="5"/>
      <c r="R77" s="5"/>
      <c r="S77" s="5"/>
      <c r="T77" s="402"/>
      <c r="U77" s="402"/>
      <c r="V77" s="402"/>
      <c r="W77" s="402"/>
      <c r="X77" s="402"/>
      <c r="Y77" s="402"/>
    </row>
    <row r="78" spans="1:25" s="6" customFormat="1">
      <c r="A78" s="174">
        <f>VLOOKUP(B78,Priskatalog!A:J,10,FALSE)</f>
        <v>37</v>
      </c>
      <c r="B78" s="146" t="s">
        <v>463</v>
      </c>
      <c r="C78" s="121"/>
      <c r="D78" s="5"/>
      <c r="E78" s="397"/>
      <c r="F78" s="398"/>
      <c r="G78" s="399">
        <f t="shared" si="36"/>
        <v>0</v>
      </c>
      <c r="H78" s="400"/>
      <c r="I78" s="401"/>
      <c r="J78" s="398"/>
      <c r="K78" s="401"/>
      <c r="L78" s="398"/>
      <c r="M78" s="5"/>
      <c r="N78" s="280" t="s">
        <v>1028</v>
      </c>
      <c r="O78" s="522"/>
      <c r="P78" s="523"/>
      <c r="Q78" s="5"/>
      <c r="R78" s="5"/>
      <c r="S78" s="5"/>
      <c r="T78" s="402"/>
      <c r="U78" s="402"/>
      <c r="V78" s="402"/>
      <c r="W78" s="402"/>
      <c r="X78" s="402"/>
      <c r="Y78" s="402"/>
    </row>
    <row r="79" spans="1:25" s="6" customFormat="1">
      <c r="A79" s="174">
        <f>VLOOKUP(B79,Priskatalog!A:J,10,FALSE)</f>
        <v>37</v>
      </c>
      <c r="B79" s="146" t="s">
        <v>467</v>
      </c>
      <c r="C79" s="121"/>
      <c r="D79" s="5"/>
      <c r="E79" s="232"/>
      <c r="F79" s="233"/>
      <c r="G79" s="234"/>
      <c r="H79" s="235"/>
      <c r="I79" s="236"/>
      <c r="J79" s="233"/>
      <c r="K79" s="236"/>
      <c r="L79" s="232"/>
      <c r="M79" s="5"/>
      <c r="N79" s="47"/>
      <c r="O79" s="214"/>
      <c r="P79" s="255"/>
      <c r="Q79" s="5"/>
      <c r="R79" s="5"/>
      <c r="S79" s="5"/>
      <c r="T79" s="231"/>
      <c r="U79" s="231"/>
      <c r="V79" s="231"/>
      <c r="W79" s="231"/>
      <c r="X79" s="231"/>
      <c r="Y79" s="231"/>
    </row>
    <row r="80" spans="1:25" s="6" customFormat="1">
      <c r="A80" s="174" t="e">
        <f>VLOOKUP(B80,Priskatalog!A:J,10,FALSE)</f>
        <v>#N/A</v>
      </c>
      <c r="B80" s="146"/>
      <c r="C80" s="121"/>
      <c r="D80" s="5"/>
      <c r="E80" s="232"/>
      <c r="F80" s="233"/>
      <c r="G80" s="234"/>
      <c r="H80" s="235"/>
      <c r="I80" s="236"/>
      <c r="J80" s="233"/>
      <c r="K80" s="236"/>
      <c r="L80" s="232"/>
      <c r="M80" s="5"/>
      <c r="N80" s="47"/>
      <c r="O80" s="214"/>
      <c r="P80" s="255"/>
      <c r="Q80" s="5"/>
      <c r="R80" s="5"/>
      <c r="S80" s="5"/>
      <c r="T80" s="231"/>
      <c r="U80" s="231"/>
      <c r="V80" s="231"/>
      <c r="W80" s="231"/>
      <c r="X80" s="231"/>
      <c r="Y80" s="231"/>
    </row>
    <row r="81" spans="1:25" s="6" customFormat="1">
      <c r="A81" s="174">
        <f>VLOOKUP(B81,Priskatalog!A:J,10,FALSE)</f>
        <v>41</v>
      </c>
      <c r="B81" s="146" t="s">
        <v>469</v>
      </c>
      <c r="C81" s="121"/>
      <c r="D81" s="5"/>
      <c r="E81" s="232"/>
      <c r="F81" s="233"/>
      <c r="G81" s="234"/>
      <c r="H81" s="235"/>
      <c r="I81" s="236"/>
      <c r="J81" s="233"/>
      <c r="K81" s="236"/>
      <c r="L81" s="232"/>
      <c r="M81" s="5"/>
      <c r="N81" s="47"/>
      <c r="O81" s="214"/>
      <c r="P81" s="255"/>
      <c r="Q81" s="5"/>
      <c r="R81" s="5"/>
      <c r="S81" s="5"/>
      <c r="T81" s="231"/>
      <c r="U81" s="231"/>
      <c r="V81" s="231"/>
      <c r="W81" s="231"/>
      <c r="X81" s="231"/>
      <c r="Y81" s="231"/>
    </row>
    <row r="82" spans="1:25" s="6" customFormat="1">
      <c r="A82" s="174" t="e">
        <f>VLOOKUP(B82,Priskatalog!A:J,10,FALSE)</f>
        <v>#N/A</v>
      </c>
      <c r="B82" s="146"/>
      <c r="C82" s="121"/>
      <c r="D82" s="5"/>
      <c r="E82" s="232"/>
      <c r="F82" s="233"/>
      <c r="G82" s="234"/>
      <c r="H82" s="235"/>
      <c r="I82" s="236"/>
      <c r="J82" s="233"/>
      <c r="K82" s="236"/>
      <c r="L82" s="232"/>
      <c r="M82" s="5"/>
      <c r="N82" s="47"/>
      <c r="O82" s="214"/>
      <c r="P82" s="255"/>
      <c r="Q82" s="5"/>
      <c r="R82" s="5"/>
      <c r="S82" s="5"/>
      <c r="T82" s="231"/>
      <c r="U82" s="231"/>
      <c r="V82" s="231"/>
      <c r="W82" s="231"/>
      <c r="X82" s="231"/>
      <c r="Y82" s="231"/>
    </row>
    <row r="83" spans="1:25" s="6" customFormat="1">
      <c r="A83" s="174" t="e">
        <f>VLOOKUP(B83,Priskatalog!A:J,10,FALSE)</f>
        <v>#N/A</v>
      </c>
      <c r="B83" s="146"/>
      <c r="C83" s="121"/>
      <c r="D83" s="5"/>
      <c r="E83" s="232"/>
      <c r="F83" s="233"/>
      <c r="G83" s="234"/>
      <c r="H83" s="235"/>
      <c r="I83" s="236"/>
      <c r="J83" s="233"/>
      <c r="K83" s="236"/>
      <c r="L83" s="232"/>
      <c r="M83" s="5"/>
      <c r="N83" s="47"/>
      <c r="O83" s="214"/>
      <c r="P83" s="255"/>
      <c r="Q83" s="5"/>
      <c r="R83" s="5"/>
      <c r="S83" s="5"/>
      <c r="T83" s="231"/>
      <c r="U83" s="231"/>
      <c r="V83" s="231"/>
      <c r="W83" s="231"/>
      <c r="X83" s="231"/>
      <c r="Y83" s="231"/>
    </row>
    <row r="84" spans="1:25" s="6" customFormat="1">
      <c r="A84" s="174">
        <f>VLOOKUP(B84,Priskatalog!A:J,10,FALSE)</f>
        <v>57</v>
      </c>
      <c r="B84" s="146" t="s">
        <v>562</v>
      </c>
      <c r="C84" s="121"/>
      <c r="D84" s="5"/>
      <c r="E84" s="232"/>
      <c r="F84" s="233"/>
      <c r="G84" s="234"/>
      <c r="H84" s="235"/>
      <c r="I84" s="236"/>
      <c r="J84" s="233"/>
      <c r="K84" s="236"/>
      <c r="L84" s="232"/>
      <c r="M84" s="5"/>
      <c r="N84" s="47"/>
      <c r="O84" s="214"/>
      <c r="P84" s="255"/>
      <c r="Q84" s="5"/>
      <c r="R84" s="5"/>
      <c r="S84" s="5"/>
      <c r="T84" s="231"/>
      <c r="U84" s="231"/>
      <c r="V84" s="231"/>
      <c r="W84" s="231"/>
      <c r="X84" s="231"/>
      <c r="Y84" s="231"/>
    </row>
    <row r="85" spans="1:25" s="6" customFormat="1">
      <c r="A85" s="174" t="e">
        <f>VLOOKUP(B85,Priskatalog!A:J,10,FALSE)</f>
        <v>#N/A</v>
      </c>
      <c r="B85" s="146"/>
      <c r="C85" s="121"/>
      <c r="D85" s="5"/>
      <c r="E85" s="232"/>
      <c r="F85" s="233"/>
      <c r="G85" s="234"/>
      <c r="H85" s="235"/>
      <c r="I85" s="236"/>
      <c r="J85" s="233"/>
      <c r="K85" s="236"/>
      <c r="L85" s="232"/>
      <c r="M85" s="5"/>
      <c r="N85" s="47"/>
      <c r="O85" s="214"/>
      <c r="P85" s="255"/>
      <c r="Q85" s="5"/>
      <c r="R85" s="5"/>
      <c r="S85" s="5"/>
      <c r="T85" s="231"/>
      <c r="U85" s="231"/>
      <c r="V85" s="231"/>
      <c r="W85" s="231"/>
      <c r="X85" s="231"/>
      <c r="Y85" s="231"/>
    </row>
    <row r="86" spans="1:25" s="6" customFormat="1">
      <c r="A86" s="174">
        <f>VLOOKUP(B86,Priskatalog!A:J,10,FALSE)</f>
        <v>60</v>
      </c>
      <c r="B86" s="146" t="s">
        <v>706</v>
      </c>
      <c r="C86" s="121"/>
      <c r="D86" s="5"/>
      <c r="E86" s="232"/>
      <c r="F86" s="233"/>
      <c r="G86" s="234"/>
      <c r="H86" s="235"/>
      <c r="I86" s="236"/>
      <c r="J86" s="233"/>
      <c r="K86" s="236"/>
      <c r="L86" s="232"/>
      <c r="M86" s="5"/>
      <c r="N86" s="47"/>
      <c r="O86" s="214"/>
      <c r="P86" s="255"/>
      <c r="Q86" s="5"/>
      <c r="R86" s="5"/>
      <c r="S86" s="5"/>
      <c r="T86" s="231"/>
      <c r="U86" s="231"/>
      <c r="V86" s="231"/>
      <c r="W86" s="231"/>
      <c r="X86" s="231"/>
      <c r="Y86" s="231"/>
    </row>
    <row r="87" spans="1:25" s="6" customFormat="1">
      <c r="A87" s="174">
        <f>VLOOKUP(B87,Priskatalog!A:J,10,FALSE)</f>
        <v>60</v>
      </c>
      <c r="B87" s="146" t="s">
        <v>703</v>
      </c>
      <c r="C87" s="121"/>
      <c r="D87" s="5"/>
      <c r="E87" s="232"/>
      <c r="F87" s="233"/>
      <c r="G87" s="234"/>
      <c r="H87" s="235"/>
      <c r="I87" s="236"/>
      <c r="J87" s="233"/>
      <c r="K87" s="236"/>
      <c r="L87" s="232"/>
      <c r="M87" s="5"/>
      <c r="N87" s="47"/>
      <c r="O87" s="214"/>
      <c r="P87" s="255"/>
      <c r="Q87" s="5"/>
      <c r="R87" s="5"/>
      <c r="S87" s="5"/>
      <c r="T87" s="231"/>
      <c r="U87" s="231"/>
      <c r="V87" s="231"/>
      <c r="W87" s="231"/>
      <c r="X87" s="231"/>
      <c r="Y87" s="231"/>
    </row>
    <row r="88" spans="1:25" s="6" customFormat="1">
      <c r="A88" s="174" t="e">
        <f>VLOOKUP(B88,Priskatalog!A:J,10,FALSE)</f>
        <v>#N/A</v>
      </c>
      <c r="B88" s="146"/>
      <c r="C88" s="121"/>
      <c r="D88" s="5"/>
      <c r="E88" s="232"/>
      <c r="F88" s="233"/>
      <c r="G88" s="234"/>
      <c r="H88" s="235"/>
      <c r="I88" s="236"/>
      <c r="J88" s="233"/>
      <c r="K88" s="236"/>
      <c r="L88" s="232"/>
      <c r="M88" s="5"/>
      <c r="N88" s="47"/>
      <c r="O88" s="214"/>
      <c r="P88" s="255"/>
      <c r="Q88" s="5"/>
      <c r="R88" s="5"/>
      <c r="S88" s="5"/>
      <c r="T88" s="231"/>
      <c r="U88" s="231"/>
      <c r="V88" s="231"/>
      <c r="W88" s="231"/>
      <c r="X88" s="231"/>
      <c r="Y88" s="231"/>
    </row>
    <row r="89" spans="1:25" s="6" customFormat="1">
      <c r="A89" s="174">
        <f>VLOOKUP(B89,Priskatalog!A:J,10,FALSE)</f>
        <v>63</v>
      </c>
      <c r="B89" s="146" t="s">
        <v>619</v>
      </c>
      <c r="C89" s="121"/>
      <c r="D89" s="5"/>
      <c r="E89" s="232"/>
      <c r="F89" s="233"/>
      <c r="G89" s="234"/>
      <c r="H89" s="235"/>
      <c r="I89" s="236"/>
      <c r="J89" s="233"/>
      <c r="K89" s="236"/>
      <c r="L89" s="232"/>
      <c r="M89" s="5"/>
      <c r="N89" s="47"/>
      <c r="O89" s="214"/>
      <c r="P89" s="255"/>
      <c r="Q89" s="5"/>
      <c r="R89" s="5"/>
      <c r="S89" s="5"/>
      <c r="T89" s="231"/>
      <c r="U89" s="231"/>
      <c r="V89" s="231"/>
      <c r="W89" s="231"/>
      <c r="X89" s="231"/>
      <c r="Y89" s="231"/>
    </row>
    <row r="90" spans="1:25" s="6" customFormat="1">
      <c r="A90" s="174">
        <f>VLOOKUP(B90,Priskatalog!A:J,10,FALSE)</f>
        <v>64</v>
      </c>
      <c r="B90" s="146" t="s">
        <v>644</v>
      </c>
      <c r="C90" s="121"/>
      <c r="D90" s="5"/>
      <c r="E90" s="232"/>
      <c r="F90" s="233"/>
      <c r="G90" s="234"/>
      <c r="H90" s="235"/>
      <c r="I90" s="236"/>
      <c r="J90" s="233"/>
      <c r="K90" s="236"/>
      <c r="L90" s="232"/>
      <c r="M90" s="5"/>
      <c r="N90" s="47"/>
      <c r="O90" s="214"/>
      <c r="P90" s="255"/>
      <c r="Q90" s="5"/>
      <c r="R90" s="5"/>
      <c r="S90" s="5"/>
      <c r="T90" s="231"/>
      <c r="U90" s="231"/>
      <c r="V90" s="231"/>
      <c r="W90" s="231"/>
      <c r="X90" s="231"/>
      <c r="Y90" s="231"/>
    </row>
    <row r="91" spans="1:25" s="6" customFormat="1">
      <c r="A91" s="174">
        <f>VLOOKUP(B91,Priskatalog!A:J,10,FALSE)</f>
        <v>64</v>
      </c>
      <c r="B91" s="146" t="s">
        <v>652</v>
      </c>
      <c r="C91" s="121"/>
      <c r="D91" s="5"/>
      <c r="E91" s="232"/>
      <c r="F91" s="233"/>
      <c r="G91" s="234"/>
      <c r="H91" s="235"/>
      <c r="I91" s="236"/>
      <c r="J91" s="233"/>
      <c r="K91" s="236"/>
      <c r="L91" s="232"/>
      <c r="M91" s="5"/>
      <c r="N91" s="47"/>
      <c r="O91" s="214"/>
      <c r="P91" s="255"/>
      <c r="Q91" s="5"/>
      <c r="R91" s="5"/>
      <c r="S91" s="5"/>
      <c r="T91" s="231"/>
      <c r="U91" s="231"/>
      <c r="V91" s="231"/>
      <c r="W91" s="231"/>
      <c r="X91" s="231"/>
      <c r="Y91" s="231"/>
    </row>
    <row r="92" spans="1:25" s="6" customFormat="1">
      <c r="A92" s="174">
        <f>VLOOKUP(B92,Priskatalog!A:J,10,FALSE)</f>
        <v>73</v>
      </c>
      <c r="B92" s="147" t="s">
        <v>692</v>
      </c>
      <c r="C92" s="121"/>
      <c r="D92" s="5"/>
      <c r="E92" s="232"/>
      <c r="F92" s="233"/>
      <c r="G92" s="234"/>
      <c r="H92" s="235"/>
      <c r="I92" s="236"/>
      <c r="J92" s="233"/>
      <c r="K92" s="236"/>
      <c r="L92" s="232"/>
      <c r="M92" s="5"/>
      <c r="N92" s="47"/>
      <c r="O92" s="214"/>
      <c r="P92" s="255"/>
      <c r="Q92" s="5"/>
      <c r="R92" s="5"/>
      <c r="S92" s="5"/>
      <c r="T92" s="231"/>
      <c r="U92" s="231"/>
      <c r="V92" s="231"/>
      <c r="W92" s="231"/>
      <c r="X92" s="231"/>
      <c r="Y92" s="231"/>
    </row>
    <row r="93" spans="1:25" s="6" customFormat="1">
      <c r="A93" s="346" t="e">
        <f>VLOOKUP(B93,Priskatalog!A:J,10,FALSE)</f>
        <v>#N/A</v>
      </c>
      <c r="B93" s="19"/>
      <c r="C93" s="22"/>
      <c r="D93" s="5"/>
      <c r="E93" s="232"/>
      <c r="F93" s="233"/>
      <c r="G93" s="234"/>
      <c r="H93" s="235"/>
      <c r="I93" s="236"/>
      <c r="J93" s="233"/>
      <c r="K93" s="236"/>
      <c r="L93" s="232"/>
      <c r="M93" s="5"/>
      <c r="N93" s="47"/>
      <c r="O93" s="214"/>
      <c r="P93" s="255"/>
      <c r="Q93" s="5"/>
      <c r="R93" s="5"/>
      <c r="S93" s="5"/>
      <c r="T93" s="231"/>
      <c r="U93" s="231"/>
      <c r="V93" s="231"/>
      <c r="W93" s="231"/>
      <c r="X93" s="231"/>
      <c r="Y93" s="231"/>
    </row>
    <row r="94" spans="1:25" s="6" customFormat="1">
      <c r="A94" s="346" t="e">
        <f>VLOOKUP(B94,Priskatalog!A:J,10,FALSE)</f>
        <v>#N/A</v>
      </c>
      <c r="B94" s="19"/>
      <c r="C94" s="22"/>
      <c r="D94" s="5"/>
      <c r="E94" s="232"/>
      <c r="F94" s="233"/>
      <c r="G94" s="234"/>
      <c r="H94" s="235"/>
      <c r="I94" s="236"/>
      <c r="J94" s="233"/>
      <c r="K94" s="236"/>
      <c r="L94" s="232"/>
      <c r="M94" s="5"/>
      <c r="N94" s="47"/>
      <c r="O94" s="214"/>
      <c r="P94" s="255"/>
      <c r="Q94" s="5"/>
      <c r="R94" s="5"/>
      <c r="S94" s="5"/>
      <c r="T94" s="231"/>
      <c r="U94" s="231"/>
      <c r="V94" s="231"/>
      <c r="W94" s="231"/>
      <c r="X94" s="231"/>
      <c r="Y94" s="231"/>
    </row>
    <row r="95" spans="1:25" s="6" customFormat="1">
      <c r="A95" s="346" t="e">
        <f>VLOOKUP(B95,Priskatalog!A:J,10,FALSE)</f>
        <v>#N/A</v>
      </c>
      <c r="B95" s="19"/>
      <c r="C95" s="22"/>
      <c r="D95" s="5"/>
      <c r="E95" s="232"/>
      <c r="F95" s="233"/>
      <c r="G95" s="234"/>
      <c r="H95" s="235"/>
      <c r="I95" s="236"/>
      <c r="J95" s="233"/>
      <c r="K95" s="236"/>
      <c r="L95" s="232"/>
      <c r="M95" s="5"/>
      <c r="N95" s="47"/>
      <c r="O95" s="214"/>
      <c r="P95" s="255"/>
      <c r="Q95" s="5"/>
      <c r="R95" s="5"/>
      <c r="S95" s="5"/>
      <c r="T95" s="231"/>
      <c r="U95" s="231"/>
      <c r="V95" s="231"/>
      <c r="W95" s="231"/>
      <c r="X95" s="231"/>
      <c r="Y95" s="231"/>
    </row>
    <row r="96" spans="1:25" s="6" customFormat="1">
      <c r="A96" s="175"/>
      <c r="B96" s="345" t="s">
        <v>1029</v>
      </c>
      <c r="C96" s="145"/>
      <c r="D96" s="24"/>
      <c r="E96" s="396"/>
      <c r="F96" s="378"/>
      <c r="G96" s="379"/>
      <c r="H96" s="380"/>
      <c r="I96" s="377"/>
      <c r="J96" s="378"/>
      <c r="K96" s="377"/>
      <c r="L96" s="396"/>
      <c r="M96" s="24"/>
      <c r="N96" s="24"/>
      <c r="O96" s="516"/>
      <c r="P96" s="517"/>
      <c r="Q96" s="24"/>
      <c r="R96" s="24"/>
      <c r="S96" s="24"/>
      <c r="T96" s="381"/>
      <c r="U96" s="381"/>
      <c r="V96" s="381"/>
      <c r="W96" s="381"/>
      <c r="X96" s="381"/>
      <c r="Y96" s="381"/>
    </row>
    <row r="97" spans="1:25" s="6" customFormat="1">
      <c r="A97" s="174">
        <f>VLOOKUP(B97,Priskatalog!A:J,10,FALSE)</f>
        <v>42</v>
      </c>
      <c r="B97" s="146" t="s">
        <v>437</v>
      </c>
      <c r="C97" s="121"/>
      <c r="D97" s="5"/>
      <c r="E97" s="387"/>
      <c r="F97" s="388"/>
      <c r="G97" s="389">
        <f t="shared" ref="G97:G115" si="37">C97*E97</f>
        <v>0</v>
      </c>
      <c r="H97" s="390"/>
      <c r="I97" s="391"/>
      <c r="J97" s="388"/>
      <c r="K97" s="391"/>
      <c r="L97" s="387"/>
      <c r="M97" s="5"/>
      <c r="N97" s="5" t="s">
        <v>1028</v>
      </c>
      <c r="O97" s="518"/>
      <c r="P97" s="519"/>
      <c r="Q97" s="5"/>
      <c r="R97" s="5"/>
      <c r="S97" s="5"/>
      <c r="T97" s="392"/>
      <c r="U97" s="392"/>
      <c r="V97" s="392"/>
      <c r="W97" s="392"/>
      <c r="X97" s="392"/>
      <c r="Y97" s="392"/>
    </row>
    <row r="98" spans="1:25" s="6" customFormat="1">
      <c r="A98" s="174" t="e">
        <f>VLOOKUP(B98,Priskatalog!A:J,10,FALSE)</f>
        <v>#N/A</v>
      </c>
      <c r="B98" s="146"/>
      <c r="C98" s="121"/>
      <c r="D98" s="5"/>
      <c r="E98" s="387"/>
      <c r="F98" s="388"/>
      <c r="G98" s="389">
        <f t="shared" si="37"/>
        <v>0</v>
      </c>
      <c r="H98" s="390"/>
      <c r="I98" s="391"/>
      <c r="J98" s="388"/>
      <c r="K98" s="391"/>
      <c r="L98" s="387"/>
      <c r="M98" s="5"/>
      <c r="N98" s="5" t="s">
        <v>1028</v>
      </c>
      <c r="O98" s="518"/>
      <c r="P98" s="519"/>
      <c r="Q98" s="5"/>
      <c r="R98" s="5"/>
      <c r="S98" s="5"/>
      <c r="T98" s="392"/>
      <c r="U98" s="392"/>
      <c r="V98" s="392"/>
      <c r="W98" s="392"/>
      <c r="X98" s="392"/>
      <c r="Y98" s="392"/>
    </row>
    <row r="99" spans="1:25" s="6" customFormat="1">
      <c r="A99" s="174" t="e">
        <f>VLOOKUP(B99,Priskatalog!A:J,10,FALSE)</f>
        <v>#N/A</v>
      </c>
      <c r="B99" s="146"/>
      <c r="C99" s="121"/>
      <c r="D99" s="5"/>
      <c r="E99" s="387"/>
      <c r="F99" s="388"/>
      <c r="G99" s="389">
        <f t="shared" si="37"/>
        <v>0</v>
      </c>
      <c r="H99" s="390"/>
      <c r="I99" s="391"/>
      <c r="J99" s="388"/>
      <c r="K99" s="391"/>
      <c r="L99" s="387"/>
      <c r="M99" s="5"/>
      <c r="N99" s="5" t="s">
        <v>1028</v>
      </c>
      <c r="O99" s="518"/>
      <c r="P99" s="519"/>
      <c r="Q99" s="5"/>
      <c r="R99" s="5"/>
      <c r="S99" s="5"/>
      <c r="T99" s="392"/>
      <c r="U99" s="392"/>
      <c r="V99" s="392"/>
      <c r="W99" s="392"/>
      <c r="X99" s="392"/>
      <c r="Y99" s="392"/>
    </row>
    <row r="100" spans="1:25" s="1" customFormat="1">
      <c r="A100" s="174" t="e">
        <f>VLOOKUP(B100,Priskatalog!A:J,10,FALSE)</f>
        <v>#N/A</v>
      </c>
      <c r="B100" s="146"/>
      <c r="C100" s="122"/>
      <c r="D100" s="5"/>
      <c r="E100" s="387"/>
      <c r="F100" s="388"/>
      <c r="G100" s="389">
        <f t="shared" si="37"/>
        <v>0</v>
      </c>
      <c r="H100" s="390"/>
      <c r="I100" s="391"/>
      <c r="J100" s="388"/>
      <c r="K100" s="391"/>
      <c r="L100" s="387"/>
      <c r="M100" s="5"/>
      <c r="N100" s="5" t="s">
        <v>1028</v>
      </c>
      <c r="O100" s="518"/>
      <c r="P100" s="519"/>
      <c r="Q100" s="5"/>
      <c r="R100" s="5"/>
      <c r="S100" s="5"/>
      <c r="T100" s="392"/>
      <c r="U100" s="392"/>
      <c r="V100" s="392"/>
      <c r="W100" s="392"/>
      <c r="X100" s="392"/>
      <c r="Y100" s="392"/>
    </row>
    <row r="101" spans="1:25" s="6" customFormat="1">
      <c r="A101" s="174" t="e">
        <f>VLOOKUP(B101,Priskatalog!A:J,10,FALSE)</f>
        <v>#N/A</v>
      </c>
      <c r="B101" s="146"/>
      <c r="C101" s="121"/>
      <c r="D101" s="5"/>
      <c r="E101" s="387"/>
      <c r="F101" s="388"/>
      <c r="G101" s="389">
        <f t="shared" si="37"/>
        <v>0</v>
      </c>
      <c r="H101" s="390"/>
      <c r="I101" s="391"/>
      <c r="J101" s="388"/>
      <c r="K101" s="391"/>
      <c r="L101" s="387"/>
      <c r="M101" s="5"/>
      <c r="N101" s="5" t="s">
        <v>1028</v>
      </c>
      <c r="O101" s="518"/>
      <c r="P101" s="519"/>
      <c r="Q101" s="5"/>
      <c r="R101" s="5"/>
      <c r="S101" s="5"/>
      <c r="T101" s="392"/>
      <c r="U101" s="392"/>
      <c r="V101" s="392"/>
      <c r="W101" s="392"/>
      <c r="X101" s="392"/>
      <c r="Y101" s="392"/>
    </row>
    <row r="102" spans="1:25" s="6" customFormat="1">
      <c r="A102" s="174" t="e">
        <f>VLOOKUP(B102,Priskatalog!A:J,10,FALSE)</f>
        <v>#N/A</v>
      </c>
      <c r="B102" s="146"/>
      <c r="C102" s="121"/>
      <c r="D102" s="5"/>
      <c r="E102" s="387"/>
      <c r="F102" s="388"/>
      <c r="G102" s="389">
        <f t="shared" si="37"/>
        <v>0</v>
      </c>
      <c r="H102" s="390"/>
      <c r="I102" s="391"/>
      <c r="J102" s="388"/>
      <c r="K102" s="391"/>
      <c r="L102" s="387"/>
      <c r="M102" s="5"/>
      <c r="N102" s="5" t="s">
        <v>1028</v>
      </c>
      <c r="O102" s="518"/>
      <c r="P102" s="519"/>
      <c r="Q102" s="5"/>
      <c r="R102" s="5"/>
      <c r="S102" s="5"/>
      <c r="T102" s="392"/>
      <c r="U102" s="392"/>
      <c r="V102" s="392"/>
      <c r="W102" s="392"/>
      <c r="X102" s="392"/>
      <c r="Y102" s="392"/>
    </row>
    <row r="103" spans="1:25" s="6" customFormat="1">
      <c r="A103" s="174" t="e">
        <f>VLOOKUP(B103,Priskatalog!A:J,10,FALSE)</f>
        <v>#N/A</v>
      </c>
      <c r="B103" s="146"/>
      <c r="C103" s="121"/>
      <c r="D103" s="5"/>
      <c r="E103" s="387"/>
      <c r="F103" s="388"/>
      <c r="G103" s="389">
        <f t="shared" si="37"/>
        <v>0</v>
      </c>
      <c r="H103" s="390"/>
      <c r="I103" s="391"/>
      <c r="J103" s="388"/>
      <c r="K103" s="391"/>
      <c r="L103" s="387"/>
      <c r="M103" s="5"/>
      <c r="N103" s="5" t="s">
        <v>1028</v>
      </c>
      <c r="O103" s="518"/>
      <c r="P103" s="519"/>
      <c r="Q103" s="5"/>
      <c r="R103" s="5"/>
      <c r="S103" s="5"/>
      <c r="T103" s="392"/>
      <c r="U103" s="392"/>
      <c r="V103" s="392"/>
      <c r="W103" s="392"/>
      <c r="X103" s="392"/>
      <c r="Y103" s="392"/>
    </row>
    <row r="104" spans="1:25" s="6" customFormat="1">
      <c r="A104" s="175"/>
      <c r="B104" s="124" t="s">
        <v>1030</v>
      </c>
      <c r="C104" s="145"/>
      <c r="D104" s="24"/>
      <c r="E104" s="396"/>
      <c r="F104" s="378"/>
      <c r="G104" s="379"/>
      <c r="H104" s="380"/>
      <c r="I104" s="377"/>
      <c r="J104" s="378"/>
      <c r="K104" s="377"/>
      <c r="L104" s="396"/>
      <c r="M104" s="24"/>
      <c r="N104" s="24"/>
      <c r="O104" s="516"/>
      <c r="P104" s="517"/>
      <c r="Q104" s="24"/>
      <c r="R104" s="24"/>
      <c r="S104" s="24"/>
      <c r="T104" s="381"/>
      <c r="U104" s="381"/>
      <c r="V104" s="381"/>
      <c r="W104" s="381"/>
      <c r="X104" s="381"/>
      <c r="Y104" s="381"/>
    </row>
    <row r="105" spans="1:25" s="6" customFormat="1">
      <c r="A105" s="174" t="e">
        <f>VLOOKUP(B105,Priskatalog!A:J,10,FALSE)</f>
        <v>#N/A</v>
      </c>
      <c r="B105" s="146"/>
      <c r="C105" s="121"/>
      <c r="D105" s="5"/>
      <c r="E105" s="387"/>
      <c r="F105" s="388"/>
      <c r="G105" s="389">
        <f t="shared" si="37"/>
        <v>0</v>
      </c>
      <c r="H105" s="390"/>
      <c r="I105" s="391"/>
      <c r="J105" s="388"/>
      <c r="K105" s="391"/>
      <c r="L105" s="387"/>
      <c r="M105" s="5"/>
      <c r="N105" s="5" t="s">
        <v>1028</v>
      </c>
      <c r="O105" s="518"/>
      <c r="P105" s="519"/>
      <c r="Q105" s="5"/>
      <c r="R105" s="5"/>
      <c r="S105" s="5"/>
      <c r="T105" s="392"/>
      <c r="U105" s="392"/>
      <c r="V105" s="392"/>
      <c r="W105" s="392"/>
      <c r="X105" s="392"/>
      <c r="Y105" s="392"/>
    </row>
    <row r="106" spans="1:25" s="6" customFormat="1">
      <c r="A106" s="174" t="e">
        <f>VLOOKUP(B106,Priskatalog!A:J,10,FALSE)</f>
        <v>#N/A</v>
      </c>
      <c r="B106" s="146"/>
      <c r="C106" s="121"/>
      <c r="D106" s="5"/>
      <c r="E106" s="387"/>
      <c r="F106" s="388"/>
      <c r="G106" s="389">
        <f t="shared" si="37"/>
        <v>0</v>
      </c>
      <c r="H106" s="390"/>
      <c r="I106" s="391"/>
      <c r="J106" s="388"/>
      <c r="K106" s="391"/>
      <c r="L106" s="387"/>
      <c r="M106" s="5"/>
      <c r="N106" s="5" t="s">
        <v>1028</v>
      </c>
      <c r="O106" s="518"/>
      <c r="P106" s="519"/>
      <c r="Q106" s="5"/>
      <c r="R106" s="5"/>
      <c r="S106" s="5"/>
      <c r="T106" s="392"/>
      <c r="U106" s="392"/>
      <c r="V106" s="392"/>
      <c r="W106" s="392"/>
      <c r="X106" s="392"/>
      <c r="Y106" s="392"/>
    </row>
    <row r="107" spans="1:25" s="1" customFormat="1">
      <c r="A107" s="174" t="e">
        <f>VLOOKUP(B107,Priskatalog!A:J,10,FALSE)</f>
        <v>#N/A</v>
      </c>
      <c r="B107" s="146"/>
      <c r="C107" s="95"/>
      <c r="D107" s="5"/>
      <c r="E107" s="387"/>
      <c r="F107" s="388"/>
      <c r="G107" s="389">
        <f t="shared" si="37"/>
        <v>0</v>
      </c>
      <c r="H107" s="390"/>
      <c r="I107" s="391"/>
      <c r="J107" s="388"/>
      <c r="K107" s="391"/>
      <c r="L107" s="387"/>
      <c r="M107" s="5"/>
      <c r="N107" s="5" t="s">
        <v>1028</v>
      </c>
      <c r="O107" s="518"/>
      <c r="P107" s="519"/>
      <c r="Q107" s="5"/>
      <c r="R107" s="5"/>
      <c r="S107" s="5"/>
      <c r="T107" s="392"/>
      <c r="U107" s="392"/>
      <c r="V107" s="392"/>
      <c r="W107" s="392"/>
      <c r="X107" s="392"/>
      <c r="Y107" s="392"/>
    </row>
    <row r="108" spans="1:25" s="6" customFormat="1">
      <c r="A108" s="175"/>
      <c r="B108" s="125" t="s">
        <v>1031</v>
      </c>
      <c r="C108" s="145"/>
      <c r="D108" s="24"/>
      <c r="E108" s="396"/>
      <c r="F108" s="378"/>
      <c r="G108" s="379"/>
      <c r="H108" s="380"/>
      <c r="I108" s="377"/>
      <c r="J108" s="378"/>
      <c r="K108" s="377"/>
      <c r="L108" s="396"/>
      <c r="M108" s="24"/>
      <c r="N108" s="24"/>
      <c r="O108" s="516"/>
      <c r="P108" s="517"/>
      <c r="Q108" s="24"/>
      <c r="R108" s="24"/>
      <c r="S108" s="24"/>
      <c r="T108" s="381"/>
      <c r="U108" s="381"/>
      <c r="V108" s="381"/>
      <c r="W108" s="381"/>
      <c r="X108" s="381"/>
      <c r="Y108" s="381"/>
    </row>
    <row r="109" spans="1:25" s="6" customFormat="1">
      <c r="A109" s="174" t="e">
        <f>VLOOKUP(B109,Priskatalog!A:J,10,FALSE)</f>
        <v>#N/A</v>
      </c>
      <c r="B109" s="146"/>
      <c r="C109" s="121"/>
      <c r="D109" s="5"/>
      <c r="E109" s="387"/>
      <c r="F109" s="388"/>
      <c r="G109" s="389">
        <f t="shared" si="37"/>
        <v>0</v>
      </c>
      <c r="H109" s="390"/>
      <c r="I109" s="391"/>
      <c r="J109" s="388"/>
      <c r="K109" s="391"/>
      <c r="L109" s="387"/>
      <c r="M109" s="5"/>
      <c r="N109" s="5" t="s">
        <v>1028</v>
      </c>
      <c r="O109" s="518"/>
      <c r="P109" s="519"/>
      <c r="Q109" s="5"/>
      <c r="R109" s="5"/>
      <c r="S109" s="5"/>
      <c r="T109" s="392"/>
      <c r="U109" s="392"/>
      <c r="V109" s="392"/>
      <c r="W109" s="392"/>
      <c r="X109" s="392"/>
      <c r="Y109" s="392"/>
    </row>
    <row r="110" spans="1:25" s="6" customFormat="1">
      <c r="A110" s="174" t="e">
        <f>VLOOKUP(B110,Priskatalog!A:J,10,FALSE)</f>
        <v>#N/A</v>
      </c>
      <c r="B110" s="146"/>
      <c r="C110" s="121"/>
      <c r="D110" s="5"/>
      <c r="E110" s="387"/>
      <c r="F110" s="388"/>
      <c r="G110" s="389">
        <f t="shared" si="37"/>
        <v>0</v>
      </c>
      <c r="H110" s="390"/>
      <c r="I110" s="391"/>
      <c r="J110" s="388"/>
      <c r="K110" s="391"/>
      <c r="L110" s="387"/>
      <c r="M110" s="5"/>
      <c r="N110" s="5" t="s">
        <v>1028</v>
      </c>
      <c r="O110" s="518"/>
      <c r="P110" s="519"/>
      <c r="Q110" s="5"/>
      <c r="R110" s="5"/>
      <c r="S110" s="5"/>
      <c r="T110" s="392"/>
      <c r="U110" s="392"/>
      <c r="V110" s="392"/>
      <c r="W110" s="392"/>
      <c r="X110" s="392"/>
      <c r="Y110" s="392"/>
    </row>
    <row r="111" spans="1:25" s="6" customFormat="1">
      <c r="A111" s="174" t="e">
        <f>VLOOKUP(B111,Priskatalog!A:J,10,FALSE)</f>
        <v>#N/A</v>
      </c>
      <c r="B111" s="146"/>
      <c r="C111" s="121"/>
      <c r="D111" s="5"/>
      <c r="E111" s="387"/>
      <c r="F111" s="388"/>
      <c r="G111" s="389">
        <f t="shared" si="37"/>
        <v>0</v>
      </c>
      <c r="H111" s="390"/>
      <c r="I111" s="391"/>
      <c r="J111" s="388"/>
      <c r="K111" s="391"/>
      <c r="L111" s="387"/>
      <c r="M111" s="5"/>
      <c r="N111" s="5" t="s">
        <v>1028</v>
      </c>
      <c r="O111" s="518"/>
      <c r="P111" s="519"/>
      <c r="Q111" s="5"/>
      <c r="R111" s="5"/>
      <c r="S111" s="5"/>
      <c r="T111" s="392"/>
      <c r="U111" s="392"/>
      <c r="V111" s="392"/>
      <c r="W111" s="392"/>
      <c r="X111" s="392"/>
      <c r="Y111" s="392"/>
    </row>
    <row r="112" spans="1:25" s="6" customFormat="1">
      <c r="A112" s="175"/>
      <c r="B112" s="144" t="s">
        <v>1032</v>
      </c>
      <c r="C112" s="145"/>
      <c r="D112" s="24"/>
      <c r="E112" s="396"/>
      <c r="F112" s="378"/>
      <c r="G112" s="379"/>
      <c r="H112" s="380"/>
      <c r="I112" s="377"/>
      <c r="J112" s="378"/>
      <c r="K112" s="377"/>
      <c r="L112" s="396"/>
      <c r="M112" s="24"/>
      <c r="N112" s="24"/>
      <c r="O112" s="516"/>
      <c r="P112" s="517"/>
      <c r="Q112" s="24"/>
      <c r="R112" s="24"/>
      <c r="S112" s="24"/>
      <c r="T112" s="381"/>
      <c r="U112" s="381"/>
      <c r="V112" s="381"/>
      <c r="W112" s="381"/>
      <c r="X112" s="381"/>
      <c r="Y112" s="381"/>
    </row>
    <row r="113" spans="1:25" s="6" customFormat="1">
      <c r="A113" s="174" t="e">
        <f>VLOOKUP(B113,Priskatalog!A:J,10,FALSE)</f>
        <v>#N/A</v>
      </c>
      <c r="B113" s="146"/>
      <c r="C113" s="121"/>
      <c r="D113" s="5"/>
      <c r="E113" s="387"/>
      <c r="F113" s="388"/>
      <c r="G113" s="389">
        <f t="shared" si="37"/>
        <v>0</v>
      </c>
      <c r="H113" s="390"/>
      <c r="I113" s="391"/>
      <c r="J113" s="388"/>
      <c r="K113" s="391"/>
      <c r="L113" s="387"/>
      <c r="M113" s="5"/>
      <c r="N113" s="5" t="s">
        <v>1028</v>
      </c>
      <c r="O113" s="518"/>
      <c r="P113" s="519"/>
      <c r="Q113" s="5"/>
      <c r="R113" s="5"/>
      <c r="S113" s="5"/>
      <c r="T113" s="392"/>
      <c r="U113" s="392"/>
      <c r="V113" s="392"/>
      <c r="W113" s="392"/>
      <c r="X113" s="392"/>
      <c r="Y113" s="392"/>
    </row>
    <row r="114" spans="1:25" s="6" customFormat="1">
      <c r="A114" s="174" t="e">
        <f>VLOOKUP(B114,Priskatalog!A:J,10,FALSE)</f>
        <v>#N/A</v>
      </c>
      <c r="B114" s="146"/>
      <c r="C114" s="121"/>
      <c r="D114" s="5"/>
      <c r="E114" s="387"/>
      <c r="F114" s="388"/>
      <c r="G114" s="389">
        <f t="shared" si="37"/>
        <v>0</v>
      </c>
      <c r="H114" s="390"/>
      <c r="I114" s="391"/>
      <c r="J114" s="388"/>
      <c r="K114" s="391"/>
      <c r="L114" s="387"/>
      <c r="M114" s="5"/>
      <c r="N114" s="5" t="s">
        <v>1028</v>
      </c>
      <c r="O114" s="518"/>
      <c r="P114" s="519"/>
      <c r="Q114" s="5"/>
      <c r="R114" s="5"/>
      <c r="S114" s="5"/>
      <c r="T114" s="392"/>
      <c r="U114" s="392"/>
      <c r="V114" s="392"/>
      <c r="W114" s="392"/>
      <c r="X114" s="392"/>
      <c r="Y114" s="392"/>
    </row>
    <row r="115" spans="1:25" s="6" customFormat="1">
      <c r="A115" s="174" t="e">
        <f>VLOOKUP(B115,Priskatalog!A:J,10,FALSE)</f>
        <v>#N/A</v>
      </c>
      <c r="B115" s="146"/>
      <c r="C115" s="121"/>
      <c r="D115" s="5"/>
      <c r="E115" s="387"/>
      <c r="F115" s="388"/>
      <c r="G115" s="389">
        <f t="shared" si="37"/>
        <v>0</v>
      </c>
      <c r="H115" s="390"/>
      <c r="I115" s="391"/>
      <c r="J115" s="388"/>
      <c r="K115" s="391"/>
      <c r="L115" s="387"/>
      <c r="M115" s="5"/>
      <c r="N115" s="5" t="s">
        <v>1028</v>
      </c>
      <c r="O115" s="518"/>
      <c r="P115" s="519"/>
      <c r="Q115" s="5"/>
      <c r="R115" s="5"/>
      <c r="S115" s="5"/>
      <c r="T115" s="392"/>
      <c r="U115" s="392"/>
      <c r="V115" s="392"/>
      <c r="W115" s="392"/>
      <c r="X115" s="392"/>
      <c r="Y115" s="392"/>
    </row>
  </sheetData>
  <mergeCells count="241">
    <mergeCell ref="E61:F61"/>
    <mergeCell ref="G61:H61"/>
    <mergeCell ref="I61:J61"/>
    <mergeCell ref="K61:L61"/>
    <mergeCell ref="O61:P61"/>
    <mergeCell ref="T61:Y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M59:N59"/>
    <mergeCell ref="O59:P59"/>
    <mergeCell ref="E67:F67"/>
    <mergeCell ref="G67:H67"/>
    <mergeCell ref="I67:J67"/>
    <mergeCell ref="K67:L67"/>
    <mergeCell ref="O67:P67"/>
    <mergeCell ref="T67:Y67"/>
    <mergeCell ref="E62:F62"/>
    <mergeCell ref="G62:H62"/>
    <mergeCell ref="I62:J62"/>
    <mergeCell ref="K62:L62"/>
    <mergeCell ref="O62:P62"/>
    <mergeCell ref="T62:Y62"/>
    <mergeCell ref="K63:L63"/>
    <mergeCell ref="K64:L64"/>
    <mergeCell ref="K65:L65"/>
    <mergeCell ref="K66:L66"/>
    <mergeCell ref="G63:H63"/>
    <mergeCell ref="G64:H64"/>
    <mergeCell ref="G65:H65"/>
    <mergeCell ref="G66:H66"/>
    <mergeCell ref="O63:P63"/>
    <mergeCell ref="O64:P64"/>
    <mergeCell ref="O65:P65"/>
    <mergeCell ref="O66:P66"/>
    <mergeCell ref="E68:F68"/>
    <mergeCell ref="G68:H68"/>
    <mergeCell ref="I68:J68"/>
    <mergeCell ref="K68:L68"/>
    <mergeCell ref="O68:P68"/>
    <mergeCell ref="T68:Y68"/>
    <mergeCell ref="E97:F97"/>
    <mergeCell ref="G97:H97"/>
    <mergeCell ref="I97:J97"/>
    <mergeCell ref="K97:L97"/>
    <mergeCell ref="O97:P97"/>
    <mergeCell ref="T97:Y97"/>
    <mergeCell ref="E96:F96"/>
    <mergeCell ref="G96:H96"/>
    <mergeCell ref="I96:J96"/>
    <mergeCell ref="K96:L96"/>
    <mergeCell ref="O96:P96"/>
    <mergeCell ref="T96:Y96"/>
    <mergeCell ref="K69:L69"/>
    <mergeCell ref="K70:L70"/>
    <mergeCell ref="K71:L71"/>
    <mergeCell ref="K72:L72"/>
    <mergeCell ref="K73:L73"/>
    <mergeCell ref="K74:L74"/>
    <mergeCell ref="E99:F99"/>
    <mergeCell ref="G99:H99"/>
    <mergeCell ref="I99:J99"/>
    <mergeCell ref="K99:L99"/>
    <mergeCell ref="O99:P99"/>
    <mergeCell ref="T99:Y99"/>
    <mergeCell ref="E98:F98"/>
    <mergeCell ref="G98:H98"/>
    <mergeCell ref="I98:J98"/>
    <mergeCell ref="K98:L98"/>
    <mergeCell ref="O98:P98"/>
    <mergeCell ref="T98:Y98"/>
    <mergeCell ref="E101:F101"/>
    <mergeCell ref="G101:H101"/>
    <mergeCell ref="I101:J101"/>
    <mergeCell ref="K101:L101"/>
    <mergeCell ref="O101:P101"/>
    <mergeCell ref="T101:Y101"/>
    <mergeCell ref="E100:F100"/>
    <mergeCell ref="G100:H100"/>
    <mergeCell ref="I100:J100"/>
    <mergeCell ref="K100:L100"/>
    <mergeCell ref="O100:P100"/>
    <mergeCell ref="T100:Y100"/>
    <mergeCell ref="E103:F103"/>
    <mergeCell ref="G103:H103"/>
    <mergeCell ref="I103:J103"/>
    <mergeCell ref="K103:L103"/>
    <mergeCell ref="O103:P103"/>
    <mergeCell ref="T103:Y103"/>
    <mergeCell ref="E102:F102"/>
    <mergeCell ref="G102:H102"/>
    <mergeCell ref="I102:J102"/>
    <mergeCell ref="K102:L102"/>
    <mergeCell ref="O102:P102"/>
    <mergeCell ref="T102:Y102"/>
    <mergeCell ref="E105:F105"/>
    <mergeCell ref="G105:H105"/>
    <mergeCell ref="I105:J105"/>
    <mergeCell ref="K105:L105"/>
    <mergeCell ref="O105:P105"/>
    <mergeCell ref="T105:Y105"/>
    <mergeCell ref="E104:F104"/>
    <mergeCell ref="G104:H104"/>
    <mergeCell ref="I104:J104"/>
    <mergeCell ref="K104:L104"/>
    <mergeCell ref="O104:P104"/>
    <mergeCell ref="T104:Y104"/>
    <mergeCell ref="E107:F107"/>
    <mergeCell ref="G107:H107"/>
    <mergeCell ref="I107:J107"/>
    <mergeCell ref="K107:L107"/>
    <mergeCell ref="O107:P107"/>
    <mergeCell ref="T107:Y107"/>
    <mergeCell ref="E106:F106"/>
    <mergeCell ref="G106:H106"/>
    <mergeCell ref="I106:J106"/>
    <mergeCell ref="K106:L106"/>
    <mergeCell ref="O106:P106"/>
    <mergeCell ref="T106:Y106"/>
    <mergeCell ref="E109:F109"/>
    <mergeCell ref="G109:H109"/>
    <mergeCell ref="I109:J109"/>
    <mergeCell ref="K109:L109"/>
    <mergeCell ref="O109:P109"/>
    <mergeCell ref="T109:Y109"/>
    <mergeCell ref="E108:F108"/>
    <mergeCell ref="G108:H108"/>
    <mergeCell ref="I108:J108"/>
    <mergeCell ref="K108:L108"/>
    <mergeCell ref="O108:P108"/>
    <mergeCell ref="T108:Y108"/>
    <mergeCell ref="E111:F111"/>
    <mergeCell ref="G111:H111"/>
    <mergeCell ref="I111:J111"/>
    <mergeCell ref="K111:L111"/>
    <mergeCell ref="O111:P111"/>
    <mergeCell ref="T111:Y111"/>
    <mergeCell ref="E110:F110"/>
    <mergeCell ref="G110:H110"/>
    <mergeCell ref="I110:J110"/>
    <mergeCell ref="K110:L110"/>
    <mergeCell ref="O110:P110"/>
    <mergeCell ref="T110:Y110"/>
    <mergeCell ref="E113:F113"/>
    <mergeCell ref="G113:H113"/>
    <mergeCell ref="I113:J113"/>
    <mergeCell ref="K113:L113"/>
    <mergeCell ref="O113:P113"/>
    <mergeCell ref="T113:Y113"/>
    <mergeCell ref="E112:F112"/>
    <mergeCell ref="G112:H112"/>
    <mergeCell ref="I112:J112"/>
    <mergeCell ref="K112:L112"/>
    <mergeCell ref="O112:P112"/>
    <mergeCell ref="T112:Y112"/>
    <mergeCell ref="E115:F115"/>
    <mergeCell ref="G115:H115"/>
    <mergeCell ref="I115:J115"/>
    <mergeCell ref="K115:L115"/>
    <mergeCell ref="O115:P115"/>
    <mergeCell ref="T115:Y115"/>
    <mergeCell ref="E114:F114"/>
    <mergeCell ref="G114:H114"/>
    <mergeCell ref="I114:J114"/>
    <mergeCell ref="K114:L114"/>
    <mergeCell ref="O114:P114"/>
    <mergeCell ref="T114:Y114"/>
    <mergeCell ref="K75:L75"/>
    <mergeCell ref="K76:L76"/>
    <mergeCell ref="K77:L77"/>
    <mergeCell ref="K78:L78"/>
    <mergeCell ref="I63:J63"/>
    <mergeCell ref="I64:J64"/>
    <mergeCell ref="I65:J65"/>
    <mergeCell ref="I66:J66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G78:H78"/>
    <mergeCell ref="E63:F63"/>
    <mergeCell ref="E64:F64"/>
    <mergeCell ref="E65:F65"/>
    <mergeCell ref="E66:F66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O78:P78"/>
    <mergeCell ref="T63:Y63"/>
    <mergeCell ref="T64:Y64"/>
    <mergeCell ref="T65:Y65"/>
    <mergeCell ref="T66:Y66"/>
    <mergeCell ref="T69:Y69"/>
    <mergeCell ref="T70:Y70"/>
    <mergeCell ref="T71:Y71"/>
    <mergeCell ref="T72:Y72"/>
    <mergeCell ref="T73:Y73"/>
    <mergeCell ref="T74:Y74"/>
    <mergeCell ref="T75:Y75"/>
    <mergeCell ref="T76:Y76"/>
    <mergeCell ref="T77:Y77"/>
    <mergeCell ref="T78:Y78"/>
    <mergeCell ref="O69:P69"/>
    <mergeCell ref="O70:P70"/>
    <mergeCell ref="O71:P71"/>
    <mergeCell ref="O72:P72"/>
    <mergeCell ref="O73:P73"/>
    <mergeCell ref="O74:P74"/>
    <mergeCell ref="O75:P75"/>
    <mergeCell ref="O76:P76"/>
    <mergeCell ref="O77:P77"/>
  </mergeCells>
  <hyperlinks>
    <hyperlink ref="B1" location="'_Planlagt_drift'!A1" display="Tilbage til årsoversigt" xr:uid="{D04A8180-090C-43D2-BE5D-02A8B10C829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673BA0-C123-439F-9499-C5FD13971F61}">
          <x14:formula1>
            <xm:f>Priskatalog!$A$2:$A$167</xm:f>
          </x14:formula1>
          <xm:sqref>A3:B3 B62:B95 B113:B115 B97:B103 B105:B107 B109:B111 B4:B36 A4:A56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D723-D1C7-4BC6-90E5-3492C7E57E51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22" width="9.140625" style="18"/>
    <col min="23" max="16384" width="8.85546875" style="18"/>
  </cols>
  <sheetData>
    <row r="1" spans="1:25" s="25" customFormat="1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 s="25" customFormat="1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7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 s="1" customFormat="1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s="6" customForma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s="6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6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1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6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1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6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G51:H51"/>
    <mergeCell ref="I51:J51"/>
    <mergeCell ref="K51:L51"/>
    <mergeCell ref="O51:P51"/>
    <mergeCell ref="T51:Y51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E50:F50"/>
    <mergeCell ref="G50:H50"/>
    <mergeCell ref="I50:J50"/>
    <mergeCell ref="K50:L50"/>
    <mergeCell ref="O50:P50"/>
    <mergeCell ref="T50:Y50"/>
    <mergeCell ref="E51:F51"/>
    <mergeCell ref="T46:Y46"/>
    <mergeCell ref="E47:F47"/>
    <mergeCell ref="G47:H47"/>
    <mergeCell ref="I47:J47"/>
    <mergeCell ref="K47:L47"/>
    <mergeCell ref="O47:P47"/>
    <mergeCell ref="T47:Y47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E45:F45"/>
    <mergeCell ref="G45:H45"/>
    <mergeCell ref="I45:J45"/>
    <mergeCell ref="K45:L45"/>
    <mergeCell ref="O45:P45"/>
    <mergeCell ref="E42:F42"/>
    <mergeCell ref="G42:H42"/>
    <mergeCell ref="I42:J42"/>
    <mergeCell ref="K42:L42"/>
    <mergeCell ref="O42:P42"/>
    <mergeCell ref="T42:Y42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40:Y40"/>
    <mergeCell ref="E41:F41"/>
    <mergeCell ref="G41:H41"/>
    <mergeCell ref="I41:J41"/>
    <mergeCell ref="O33:P33"/>
    <mergeCell ref="T33:Y33"/>
    <mergeCell ref="E34:F34"/>
    <mergeCell ref="G34:H34"/>
    <mergeCell ref="I34:J34"/>
    <mergeCell ref="K34:L34"/>
    <mergeCell ref="O34:P34"/>
    <mergeCell ref="T34:Y34"/>
    <mergeCell ref="T41:Y41"/>
    <mergeCell ref="T35:Y35"/>
    <mergeCell ref="E36:F36"/>
    <mergeCell ref="G36:H36"/>
    <mergeCell ref="I36:J36"/>
    <mergeCell ref="K36:L36"/>
    <mergeCell ref="O36:P36"/>
    <mergeCell ref="T36:Y36"/>
    <mergeCell ref="E37:F37"/>
    <mergeCell ref="G37:H37"/>
    <mergeCell ref="I37:J37"/>
    <mergeCell ref="K37:L37"/>
    <mergeCell ref="O37:P37"/>
    <mergeCell ref="T37:Y37"/>
    <mergeCell ref="T45:Y45"/>
    <mergeCell ref="E46:F46"/>
    <mergeCell ref="G46:H46"/>
    <mergeCell ref="I46:J46"/>
    <mergeCell ref="K46:L46"/>
    <mergeCell ref="O46:P46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K41:L41"/>
    <mergeCell ref="O41:P41"/>
    <mergeCell ref="E35:F35"/>
    <mergeCell ref="G35:H35"/>
    <mergeCell ref="I35:J35"/>
    <mergeCell ref="K35:L35"/>
    <mergeCell ref="O35:P35"/>
  </mergeCells>
  <hyperlinks>
    <hyperlink ref="B1" location="'_Planlagt_drift'!A1" display="Tilbage til årsoversigt" xr:uid="{182DC2D5-1E0F-4853-AD49-CB481F0E3C7E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AEA063-4A16-45E2-8E74-68D1F0807C7A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6291-5CA0-4E8A-8A65-76D4215E74F8}">
  <dimension ref="A1:Y165"/>
  <sheetViews>
    <sheetView topLeftCell="A82" zoomScaleNormal="100" workbookViewId="0"/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5" width="13.42578125" style="18" bestFit="1" customWidth="1"/>
    <col min="6" max="6" width="13.7109375" style="18" bestFit="1" customWidth="1"/>
    <col min="7" max="8" width="13.42578125" style="18" bestFit="1" customWidth="1"/>
    <col min="9" max="9" width="13.7109375" style="18" bestFit="1" customWidth="1"/>
    <col min="10" max="10" width="13.42578125" style="18" bestFit="1" customWidth="1"/>
    <col min="11" max="12" width="14.42578125" style="18" bestFit="1" customWidth="1"/>
    <col min="13" max="13" width="16" style="18" bestFit="1" customWidth="1"/>
    <col min="14" max="15" width="14.42578125" style="18" bestFit="1" customWidth="1"/>
    <col min="16" max="16" width="13.42578125" style="18" bestFit="1" customWidth="1"/>
    <col min="17" max="17" width="14.42578125" style="18" bestFit="1" customWidth="1"/>
    <col min="18" max="18" width="13.42578125" style="18" bestFit="1" customWidth="1"/>
    <col min="19" max="19" width="15.42578125" style="18" customWidth="1"/>
    <col min="20" max="24" width="13.42578125" style="18" bestFit="1" customWidth="1"/>
    <col min="25" max="25" width="16" style="18" bestFit="1" customWidth="1"/>
    <col min="26" max="16384" width="8.85546875" style="18"/>
  </cols>
  <sheetData>
    <row r="1" spans="1:25" ht="15.7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 t="shared" ref="A3:B7" si="0">A87</f>
        <v>21</v>
      </c>
      <c r="B3" s="148" t="str">
        <f t="shared" si="0"/>
        <v>Facader, eftergang af murværk og fuger</v>
      </c>
      <c r="C3" s="143">
        <f t="shared" ref="C3:X3" si="1">IF(C$1&gt;=$I87,IF($M87=0,0,(IF(MOD(($I87-C$1),$M87)=0,$G87,0))),0)</f>
        <v>0</v>
      </c>
      <c r="D3" s="143">
        <f t="shared" si="1"/>
        <v>35000</v>
      </c>
      <c r="E3" s="143">
        <f t="shared" si="1"/>
        <v>0</v>
      </c>
      <c r="F3" s="143">
        <f t="shared" si="1"/>
        <v>35000</v>
      </c>
      <c r="G3" s="143">
        <f t="shared" si="1"/>
        <v>0</v>
      </c>
      <c r="H3" s="143">
        <f t="shared" si="1"/>
        <v>35000</v>
      </c>
      <c r="I3" s="143">
        <f t="shared" si="1"/>
        <v>0</v>
      </c>
      <c r="J3" s="143">
        <f t="shared" si="1"/>
        <v>35000</v>
      </c>
      <c r="K3" s="143">
        <f t="shared" si="1"/>
        <v>0</v>
      </c>
      <c r="L3" s="143">
        <f t="shared" si="1"/>
        <v>35000</v>
      </c>
      <c r="M3" s="143">
        <f t="shared" si="1"/>
        <v>0</v>
      </c>
      <c r="N3" s="143">
        <f t="shared" si="1"/>
        <v>35000</v>
      </c>
      <c r="O3" s="143">
        <f t="shared" si="1"/>
        <v>0</v>
      </c>
      <c r="P3" s="143">
        <f t="shared" si="1"/>
        <v>35000</v>
      </c>
      <c r="Q3" s="143">
        <f t="shared" si="1"/>
        <v>0</v>
      </c>
      <c r="R3" s="143">
        <f t="shared" si="1"/>
        <v>35000</v>
      </c>
      <c r="S3" s="143">
        <f t="shared" si="1"/>
        <v>0</v>
      </c>
      <c r="T3" s="143">
        <f t="shared" si="1"/>
        <v>35000</v>
      </c>
      <c r="U3" s="143">
        <f t="shared" si="1"/>
        <v>0</v>
      </c>
      <c r="V3" s="143">
        <f t="shared" si="1"/>
        <v>35000</v>
      </c>
      <c r="W3" s="143">
        <f t="shared" si="1"/>
        <v>0</v>
      </c>
      <c r="X3" s="143">
        <f t="shared" si="1"/>
        <v>35000</v>
      </c>
      <c r="Y3" s="176">
        <f>SUM(C3:X3)</f>
        <v>385000</v>
      </c>
    </row>
    <row r="4" spans="1:25">
      <c r="A4" s="168">
        <f t="shared" si="0"/>
        <v>37</v>
      </c>
      <c r="B4" s="148" t="str">
        <f t="shared" si="0"/>
        <v>Tagnedløb, udskiftning - zink</v>
      </c>
      <c r="C4" s="143">
        <f t="shared" ref="C4:X4" si="2">IF(C$1&gt;=$I88,IF($M88=0,0,(IF(MOD(($I88-C$1),$M88)=0,$G88,0))),0)</f>
        <v>0</v>
      </c>
      <c r="D4" s="143">
        <f t="shared" si="2"/>
        <v>0</v>
      </c>
      <c r="E4" s="143">
        <f t="shared" si="2"/>
        <v>0</v>
      </c>
      <c r="F4" s="143">
        <f t="shared" si="2"/>
        <v>18250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18250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>SUM(C4:X4)</f>
        <v>36500</v>
      </c>
    </row>
    <row r="5" spans="1:25">
      <c r="A5" s="168">
        <f t="shared" si="0"/>
        <v>37</v>
      </c>
      <c r="B5" s="148" t="str">
        <f t="shared" si="0"/>
        <v>Tagrende, udskiftning - zink</v>
      </c>
      <c r="C5" s="143">
        <f t="shared" ref="C5:X5" si="3">IF(C$1&gt;=$I89,IF($M89=0,0,(IF(MOD(($I89-C$1),$M89)=0,$G89,0))),0)</f>
        <v>0</v>
      </c>
      <c r="D5" s="143">
        <f t="shared" si="3"/>
        <v>0</v>
      </c>
      <c r="E5" s="143">
        <f t="shared" si="3"/>
        <v>0</v>
      </c>
      <c r="F5" s="143">
        <f t="shared" si="3"/>
        <v>75640</v>
      </c>
      <c r="G5" s="143">
        <f t="shared" si="3"/>
        <v>0</v>
      </c>
      <c r="H5" s="143">
        <f t="shared" si="3"/>
        <v>0</v>
      </c>
      <c r="I5" s="143">
        <f t="shared" si="3"/>
        <v>0</v>
      </c>
      <c r="J5" s="143">
        <f t="shared" si="3"/>
        <v>0</v>
      </c>
      <c r="K5" s="143">
        <f t="shared" si="3"/>
        <v>0</v>
      </c>
      <c r="L5" s="143">
        <f t="shared" si="3"/>
        <v>0</v>
      </c>
      <c r="M5" s="143">
        <f t="shared" si="3"/>
        <v>0</v>
      </c>
      <c r="N5" s="143">
        <f t="shared" si="3"/>
        <v>0</v>
      </c>
      <c r="O5" s="143">
        <f t="shared" si="3"/>
        <v>0</v>
      </c>
      <c r="P5" s="143">
        <f t="shared" si="3"/>
        <v>75640</v>
      </c>
      <c r="Q5" s="143">
        <f t="shared" si="3"/>
        <v>0</v>
      </c>
      <c r="R5" s="143">
        <f t="shared" si="3"/>
        <v>0</v>
      </c>
      <c r="S5" s="143">
        <f t="shared" si="3"/>
        <v>0</v>
      </c>
      <c r="T5" s="143">
        <f t="shared" si="3"/>
        <v>0</v>
      </c>
      <c r="U5" s="143">
        <f t="shared" si="3"/>
        <v>0</v>
      </c>
      <c r="V5" s="143">
        <f t="shared" si="3"/>
        <v>0</v>
      </c>
      <c r="W5" s="143">
        <f t="shared" si="3"/>
        <v>0</v>
      </c>
      <c r="X5" s="143">
        <f t="shared" si="3"/>
        <v>0</v>
      </c>
      <c r="Y5" s="176">
        <f>SUM(C5:X5)</f>
        <v>151280</v>
      </c>
    </row>
    <row r="6" spans="1:25">
      <c r="A6" s="168">
        <f t="shared" si="0"/>
        <v>37</v>
      </c>
      <c r="B6" s="148" t="str">
        <f t="shared" si="0"/>
        <v>Tage og komplementering - tagrende, rensning</v>
      </c>
      <c r="C6" s="143">
        <f t="shared" ref="C6:X6" si="4">IF(C$1&gt;=$I90,IF($M90=0,0,(IF(MOD(($I90-C$1),$M90)=0,$G90,0))),0)</f>
        <v>0</v>
      </c>
      <c r="D6" s="143">
        <f t="shared" si="4"/>
        <v>30880</v>
      </c>
      <c r="E6" s="143">
        <f t="shared" si="4"/>
        <v>30880</v>
      </c>
      <c r="F6" s="143">
        <f t="shared" si="4"/>
        <v>30880</v>
      </c>
      <c r="G6" s="143">
        <f t="shared" si="4"/>
        <v>30880</v>
      </c>
      <c r="H6" s="143">
        <f t="shared" si="4"/>
        <v>30880</v>
      </c>
      <c r="I6" s="143">
        <f t="shared" si="4"/>
        <v>30880</v>
      </c>
      <c r="J6" s="143">
        <f t="shared" si="4"/>
        <v>30880</v>
      </c>
      <c r="K6" s="143">
        <f t="shared" si="4"/>
        <v>30880</v>
      </c>
      <c r="L6" s="143">
        <f t="shared" si="4"/>
        <v>30880</v>
      </c>
      <c r="M6" s="143">
        <f t="shared" si="4"/>
        <v>30880</v>
      </c>
      <c r="N6" s="143">
        <f t="shared" si="4"/>
        <v>30880</v>
      </c>
      <c r="O6" s="143">
        <f t="shared" si="4"/>
        <v>30880</v>
      </c>
      <c r="P6" s="143">
        <f t="shared" si="4"/>
        <v>30880</v>
      </c>
      <c r="Q6" s="143">
        <f t="shared" si="4"/>
        <v>30880</v>
      </c>
      <c r="R6" s="143">
        <f t="shared" si="4"/>
        <v>30880</v>
      </c>
      <c r="S6" s="143">
        <f t="shared" si="4"/>
        <v>30880</v>
      </c>
      <c r="T6" s="143">
        <f t="shared" si="4"/>
        <v>30880</v>
      </c>
      <c r="U6" s="143">
        <f t="shared" si="4"/>
        <v>30880</v>
      </c>
      <c r="V6" s="143">
        <f t="shared" si="4"/>
        <v>30880</v>
      </c>
      <c r="W6" s="143">
        <f t="shared" si="4"/>
        <v>30880</v>
      </c>
      <c r="X6" s="143">
        <f t="shared" si="4"/>
        <v>30880</v>
      </c>
      <c r="Y6" s="176">
        <f>SUM(C6:X6)</f>
        <v>648480</v>
      </c>
    </row>
    <row r="7" spans="1:25">
      <c r="A7" s="168">
        <f t="shared" si="0"/>
        <v>31</v>
      </c>
      <c r="B7" s="148" t="str">
        <f t="shared" si="0"/>
        <v>Vinduer og døre, udskiftning - fuge/fugebånd</v>
      </c>
      <c r="C7" s="143">
        <f t="shared" ref="C7:X7" si="5">IF(C$1&gt;=$I91,IF($M91=0,0,(IF(MOD(($I91-C$1),$M91)=0,$G91,0))),0)</f>
        <v>0</v>
      </c>
      <c r="D7" s="143">
        <f t="shared" si="5"/>
        <v>0</v>
      </c>
      <c r="E7" s="143">
        <f t="shared" si="5"/>
        <v>0</v>
      </c>
      <c r="F7" s="143">
        <f t="shared" si="5"/>
        <v>0</v>
      </c>
      <c r="G7" s="143">
        <f t="shared" si="5"/>
        <v>0</v>
      </c>
      <c r="H7" s="143">
        <f t="shared" si="5"/>
        <v>0</v>
      </c>
      <c r="I7" s="143">
        <f t="shared" si="5"/>
        <v>3600</v>
      </c>
      <c r="J7" s="143">
        <f t="shared" si="5"/>
        <v>3600</v>
      </c>
      <c r="K7" s="143">
        <f t="shared" si="5"/>
        <v>3600</v>
      </c>
      <c r="L7" s="143">
        <f t="shared" si="5"/>
        <v>3600</v>
      </c>
      <c r="M7" s="143">
        <f t="shared" si="5"/>
        <v>3600</v>
      </c>
      <c r="N7" s="143">
        <f t="shared" si="5"/>
        <v>3600</v>
      </c>
      <c r="O7" s="143">
        <f t="shared" si="5"/>
        <v>3600</v>
      </c>
      <c r="P7" s="143">
        <f t="shared" si="5"/>
        <v>3600</v>
      </c>
      <c r="Q7" s="143">
        <f t="shared" si="5"/>
        <v>3600</v>
      </c>
      <c r="R7" s="143">
        <f t="shared" si="5"/>
        <v>3600</v>
      </c>
      <c r="S7" s="143">
        <f t="shared" si="5"/>
        <v>3600</v>
      </c>
      <c r="T7" s="143">
        <f t="shared" si="5"/>
        <v>3600</v>
      </c>
      <c r="U7" s="143">
        <f t="shared" si="5"/>
        <v>3600</v>
      </c>
      <c r="V7" s="143">
        <f t="shared" si="5"/>
        <v>3600</v>
      </c>
      <c r="W7" s="143">
        <f t="shared" si="5"/>
        <v>3600</v>
      </c>
      <c r="X7" s="143">
        <f t="shared" si="5"/>
        <v>3600</v>
      </c>
      <c r="Y7" s="176">
        <f>SUM(C7:X7)</f>
        <v>57600</v>
      </c>
    </row>
    <row r="8" spans="1:25">
      <c r="A8" s="169"/>
      <c r="B8" s="240" t="str">
        <f>B92</f>
        <v>Bygning 2</v>
      </c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</row>
    <row r="9" spans="1:25">
      <c r="A9" s="168">
        <f>A93</f>
        <v>47</v>
      </c>
      <c r="B9" s="148" t="str">
        <f>B93</f>
        <v>Tagflade, udskifning - tegl/beton</v>
      </c>
      <c r="C9" s="143">
        <f t="shared" ref="C9:X9" si="6">IF(C$1&gt;=$I93,IF($M93=0,0,(IF(MOD(($I93-C$1),$M93)=0,$G93,0))),0)</f>
        <v>0</v>
      </c>
      <c r="D9" s="143">
        <f t="shared" si="6"/>
        <v>0</v>
      </c>
      <c r="E9" s="143">
        <f t="shared" si="6"/>
        <v>0</v>
      </c>
      <c r="F9" s="143">
        <f t="shared" si="6"/>
        <v>0</v>
      </c>
      <c r="G9" s="143">
        <f t="shared" si="6"/>
        <v>0</v>
      </c>
      <c r="H9" s="143">
        <f t="shared" si="6"/>
        <v>0</v>
      </c>
      <c r="I9" s="143">
        <f t="shared" si="6"/>
        <v>0</v>
      </c>
      <c r="J9" s="143">
        <f t="shared" si="6"/>
        <v>0</v>
      </c>
      <c r="K9" s="143">
        <f t="shared" si="6"/>
        <v>0</v>
      </c>
      <c r="L9" s="143">
        <f t="shared" si="6"/>
        <v>0</v>
      </c>
      <c r="M9" s="143">
        <f t="shared" si="6"/>
        <v>1387500</v>
      </c>
      <c r="N9" s="143">
        <f t="shared" si="6"/>
        <v>0</v>
      </c>
      <c r="O9" s="143">
        <f t="shared" si="6"/>
        <v>0</v>
      </c>
      <c r="P9" s="143">
        <f t="shared" si="6"/>
        <v>0</v>
      </c>
      <c r="Q9" s="143">
        <f t="shared" si="6"/>
        <v>0</v>
      </c>
      <c r="R9" s="143">
        <f t="shared" si="6"/>
        <v>0</v>
      </c>
      <c r="S9" s="143">
        <f t="shared" si="6"/>
        <v>0</v>
      </c>
      <c r="T9" s="143">
        <f t="shared" si="6"/>
        <v>0</v>
      </c>
      <c r="U9" s="143">
        <f t="shared" si="6"/>
        <v>0</v>
      </c>
      <c r="V9" s="143">
        <f t="shared" si="6"/>
        <v>0</v>
      </c>
      <c r="W9" s="143">
        <f t="shared" si="6"/>
        <v>0</v>
      </c>
      <c r="X9" s="143">
        <f t="shared" si="6"/>
        <v>0</v>
      </c>
      <c r="Y9" s="176">
        <f t="shared" ref="Y9" si="7">SUM(C9:X9)</f>
        <v>1387500</v>
      </c>
    </row>
    <row r="10" spans="1:25">
      <c r="A10" s="168">
        <f>A94</f>
        <v>47</v>
      </c>
      <c r="B10" s="148" t="str">
        <f>B94</f>
        <v>Tagflade, udskifning - tegl/beton</v>
      </c>
      <c r="C10" s="143">
        <f t="shared" ref="C10:X10" si="8">IF(C$1&gt;=$I94,IF($M94=0,0,(IF(MOD(($I94-C$1),$M94)=0,$G94,0))),0)</f>
        <v>0</v>
      </c>
      <c r="D10" s="143">
        <f t="shared" si="8"/>
        <v>0</v>
      </c>
      <c r="E10" s="143">
        <f t="shared" si="8"/>
        <v>0</v>
      </c>
      <c r="F10" s="143">
        <f t="shared" si="8"/>
        <v>0</v>
      </c>
      <c r="G10" s="143">
        <f t="shared" si="8"/>
        <v>0</v>
      </c>
      <c r="H10" s="143">
        <f t="shared" si="8"/>
        <v>0</v>
      </c>
      <c r="I10" s="143">
        <f t="shared" si="8"/>
        <v>0</v>
      </c>
      <c r="J10" s="143">
        <f t="shared" si="8"/>
        <v>0</v>
      </c>
      <c r="K10" s="143">
        <f t="shared" si="8"/>
        <v>0</v>
      </c>
      <c r="L10" s="143">
        <f t="shared" si="8"/>
        <v>0</v>
      </c>
      <c r="M10" s="143">
        <f t="shared" si="8"/>
        <v>0</v>
      </c>
      <c r="N10" s="143">
        <f t="shared" si="8"/>
        <v>0</v>
      </c>
      <c r="O10" s="143">
        <f t="shared" si="8"/>
        <v>900000</v>
      </c>
      <c r="P10" s="143">
        <f t="shared" si="8"/>
        <v>0</v>
      </c>
      <c r="Q10" s="143">
        <f t="shared" si="8"/>
        <v>0</v>
      </c>
      <c r="R10" s="143">
        <f t="shared" si="8"/>
        <v>0</v>
      </c>
      <c r="S10" s="143">
        <f t="shared" si="8"/>
        <v>0</v>
      </c>
      <c r="T10" s="143">
        <f t="shared" si="8"/>
        <v>0</v>
      </c>
      <c r="U10" s="143">
        <f t="shared" si="8"/>
        <v>0</v>
      </c>
      <c r="V10" s="143">
        <f t="shared" si="8"/>
        <v>0</v>
      </c>
      <c r="W10" s="143">
        <f t="shared" si="8"/>
        <v>0</v>
      </c>
      <c r="X10" s="143">
        <f t="shared" si="8"/>
        <v>0</v>
      </c>
      <c r="Y10" s="176">
        <f t="shared" ref="Y10:Y20" si="9">SUM(C10:X10)</f>
        <v>900000</v>
      </c>
    </row>
    <row r="11" spans="1:25">
      <c r="A11" s="168">
        <f>A95</f>
        <v>47</v>
      </c>
      <c r="B11" s="148" t="str">
        <f>B95</f>
        <v>Tagflade, udskifning - tegl/beton</v>
      </c>
      <c r="C11" s="143">
        <f t="shared" ref="C11:X11" si="10">IF(C$1&gt;=$I95,IF($M95=0,0,(IF(MOD(($I95-C$1),$M95)=0,$G95,0))),0)</f>
        <v>0</v>
      </c>
      <c r="D11" s="143">
        <f t="shared" si="10"/>
        <v>0</v>
      </c>
      <c r="E11" s="143">
        <f t="shared" si="10"/>
        <v>0</v>
      </c>
      <c r="F11" s="143">
        <f t="shared" si="10"/>
        <v>0</v>
      </c>
      <c r="G11" s="143">
        <f t="shared" si="10"/>
        <v>0</v>
      </c>
      <c r="H11" s="143">
        <f t="shared" si="10"/>
        <v>0</v>
      </c>
      <c r="I11" s="143">
        <f t="shared" si="10"/>
        <v>0</v>
      </c>
      <c r="J11" s="143">
        <f t="shared" si="10"/>
        <v>0</v>
      </c>
      <c r="K11" s="143">
        <f t="shared" si="10"/>
        <v>600000</v>
      </c>
      <c r="L11" s="143">
        <f t="shared" si="10"/>
        <v>0</v>
      </c>
      <c r="M11" s="143">
        <f t="shared" si="10"/>
        <v>0</v>
      </c>
      <c r="N11" s="143">
        <f t="shared" si="10"/>
        <v>0</v>
      </c>
      <c r="O11" s="143">
        <f t="shared" si="10"/>
        <v>0</v>
      </c>
      <c r="P11" s="143">
        <f t="shared" si="10"/>
        <v>0</v>
      </c>
      <c r="Q11" s="143">
        <f t="shared" si="10"/>
        <v>0</v>
      </c>
      <c r="R11" s="143">
        <f t="shared" si="10"/>
        <v>0</v>
      </c>
      <c r="S11" s="143">
        <f t="shared" si="10"/>
        <v>0</v>
      </c>
      <c r="T11" s="143">
        <f t="shared" si="10"/>
        <v>0</v>
      </c>
      <c r="U11" s="143">
        <f t="shared" si="10"/>
        <v>0</v>
      </c>
      <c r="V11" s="143">
        <f t="shared" si="10"/>
        <v>0</v>
      </c>
      <c r="W11" s="143">
        <f t="shared" si="10"/>
        <v>0</v>
      </c>
      <c r="X11" s="143">
        <f t="shared" si="10"/>
        <v>0</v>
      </c>
      <c r="Y11" s="176">
        <f t="shared" si="9"/>
        <v>600000</v>
      </c>
    </row>
    <row r="12" spans="1:25">
      <c r="A12" s="168">
        <f>A96</f>
        <v>37</v>
      </c>
      <c r="B12" s="148" t="str">
        <f>B96</f>
        <v>Ovenlys, udskiftning - 60x60</v>
      </c>
      <c r="C12" s="143">
        <f t="shared" ref="C12:X12" si="11">IF(C$1&gt;=$I96,IF($M96=0,0,(IF(MOD(($I96-C$1),$M96)=0,$G96,0))),0)</f>
        <v>0</v>
      </c>
      <c r="D12" s="143">
        <f t="shared" si="11"/>
        <v>0</v>
      </c>
      <c r="E12" s="143">
        <f t="shared" si="11"/>
        <v>0</v>
      </c>
      <c r="F12" s="143">
        <f t="shared" si="11"/>
        <v>0</v>
      </c>
      <c r="G12" s="143">
        <f t="shared" si="11"/>
        <v>0</v>
      </c>
      <c r="H12" s="143">
        <f t="shared" si="11"/>
        <v>0</v>
      </c>
      <c r="I12" s="143">
        <f t="shared" si="11"/>
        <v>0</v>
      </c>
      <c r="J12" s="143">
        <f t="shared" si="11"/>
        <v>0</v>
      </c>
      <c r="K12" s="143">
        <f t="shared" si="11"/>
        <v>0</v>
      </c>
      <c r="L12" s="143">
        <f t="shared" si="11"/>
        <v>0</v>
      </c>
      <c r="M12" s="143">
        <f t="shared" si="11"/>
        <v>220000</v>
      </c>
      <c r="N12" s="143">
        <f t="shared" si="11"/>
        <v>0</v>
      </c>
      <c r="O12" s="143">
        <f t="shared" si="11"/>
        <v>0</v>
      </c>
      <c r="P12" s="143">
        <f t="shared" si="11"/>
        <v>0</v>
      </c>
      <c r="Q12" s="143">
        <f t="shared" si="11"/>
        <v>0</v>
      </c>
      <c r="R12" s="143">
        <f t="shared" si="11"/>
        <v>0</v>
      </c>
      <c r="S12" s="143">
        <f t="shared" si="11"/>
        <v>0</v>
      </c>
      <c r="T12" s="143">
        <f t="shared" si="11"/>
        <v>0</v>
      </c>
      <c r="U12" s="143">
        <f t="shared" si="11"/>
        <v>0</v>
      </c>
      <c r="V12" s="143">
        <f t="shared" si="11"/>
        <v>0</v>
      </c>
      <c r="W12" s="143">
        <f t="shared" si="11"/>
        <v>0</v>
      </c>
      <c r="X12" s="143">
        <f t="shared" si="11"/>
        <v>0</v>
      </c>
      <c r="Y12" s="176">
        <f t="shared" si="9"/>
        <v>220000</v>
      </c>
    </row>
    <row r="13" spans="1:25">
      <c r="A13" s="168">
        <f>A97</f>
        <v>37</v>
      </c>
      <c r="B13" s="148" t="str">
        <f>B97</f>
        <v>Ovenlys, udskiftning - 60x60</v>
      </c>
      <c r="C13" s="143">
        <f t="shared" ref="C13:X13" si="12">IF(C$1&gt;=$I97,IF($M97=0,0,(IF(MOD(($I97-C$1),$M97)=0,$G97,0))),0)</f>
        <v>0</v>
      </c>
      <c r="D13" s="143">
        <f t="shared" si="12"/>
        <v>0</v>
      </c>
      <c r="E13" s="143">
        <f t="shared" si="12"/>
        <v>0</v>
      </c>
      <c r="F13" s="143">
        <f t="shared" si="12"/>
        <v>0</v>
      </c>
      <c r="G13" s="143">
        <f t="shared" si="12"/>
        <v>0</v>
      </c>
      <c r="H13" s="143">
        <f t="shared" si="12"/>
        <v>0</v>
      </c>
      <c r="I13" s="143">
        <f t="shared" si="12"/>
        <v>0</v>
      </c>
      <c r="J13" s="143">
        <f t="shared" si="12"/>
        <v>0</v>
      </c>
      <c r="K13" s="143">
        <f t="shared" si="12"/>
        <v>0</v>
      </c>
      <c r="L13" s="143">
        <f t="shared" si="12"/>
        <v>0</v>
      </c>
      <c r="M13" s="143">
        <f t="shared" si="12"/>
        <v>0</v>
      </c>
      <c r="N13" s="143">
        <f t="shared" si="12"/>
        <v>0</v>
      </c>
      <c r="O13" s="143">
        <f t="shared" si="12"/>
        <v>115000</v>
      </c>
      <c r="P13" s="143">
        <f t="shared" si="12"/>
        <v>0</v>
      </c>
      <c r="Q13" s="143">
        <f t="shared" si="12"/>
        <v>0</v>
      </c>
      <c r="R13" s="143">
        <f t="shared" si="12"/>
        <v>0</v>
      </c>
      <c r="S13" s="143">
        <f t="shared" si="12"/>
        <v>0</v>
      </c>
      <c r="T13" s="143">
        <f t="shared" si="12"/>
        <v>0</v>
      </c>
      <c r="U13" s="143">
        <f t="shared" si="12"/>
        <v>0</v>
      </c>
      <c r="V13" s="143">
        <f t="shared" si="12"/>
        <v>0</v>
      </c>
      <c r="W13" s="143">
        <f t="shared" si="12"/>
        <v>0</v>
      </c>
      <c r="X13" s="143">
        <f t="shared" si="12"/>
        <v>0</v>
      </c>
      <c r="Y13" s="176">
        <f t="shared" si="9"/>
        <v>115000</v>
      </c>
    </row>
    <row r="14" spans="1:25">
      <c r="A14" s="168">
        <f>A98</f>
        <v>37</v>
      </c>
      <c r="B14" s="148" t="str">
        <f>B98</f>
        <v>Ovenlys, udskiftning - 60x60</v>
      </c>
      <c r="C14" s="143">
        <f t="shared" ref="C14:X14" si="13">IF(C$1&gt;=$I98,IF($M98=0,0,(IF(MOD(($I98-C$1),$M98)=0,$G98,0))),0)</f>
        <v>0</v>
      </c>
      <c r="D14" s="143">
        <f t="shared" si="13"/>
        <v>0</v>
      </c>
      <c r="E14" s="143">
        <f t="shared" si="13"/>
        <v>0</v>
      </c>
      <c r="F14" s="143">
        <f t="shared" si="13"/>
        <v>0</v>
      </c>
      <c r="G14" s="143">
        <f t="shared" si="13"/>
        <v>0</v>
      </c>
      <c r="H14" s="143">
        <f t="shared" si="13"/>
        <v>0</v>
      </c>
      <c r="I14" s="143">
        <f t="shared" si="13"/>
        <v>0</v>
      </c>
      <c r="J14" s="143">
        <f t="shared" si="13"/>
        <v>0</v>
      </c>
      <c r="K14" s="143">
        <f t="shared" si="13"/>
        <v>160000</v>
      </c>
      <c r="L14" s="143">
        <f t="shared" si="13"/>
        <v>0</v>
      </c>
      <c r="M14" s="143">
        <f t="shared" si="13"/>
        <v>0</v>
      </c>
      <c r="N14" s="143">
        <f t="shared" si="13"/>
        <v>0</v>
      </c>
      <c r="O14" s="143">
        <f t="shared" si="13"/>
        <v>0</v>
      </c>
      <c r="P14" s="143">
        <f t="shared" si="13"/>
        <v>0</v>
      </c>
      <c r="Q14" s="143">
        <f t="shared" si="13"/>
        <v>0</v>
      </c>
      <c r="R14" s="143">
        <f t="shared" si="13"/>
        <v>0</v>
      </c>
      <c r="S14" s="143">
        <f t="shared" si="13"/>
        <v>0</v>
      </c>
      <c r="T14" s="143">
        <f t="shared" si="13"/>
        <v>0</v>
      </c>
      <c r="U14" s="143">
        <f t="shared" si="13"/>
        <v>0</v>
      </c>
      <c r="V14" s="143">
        <f t="shared" si="13"/>
        <v>0</v>
      </c>
      <c r="W14" s="143">
        <f t="shared" si="13"/>
        <v>0</v>
      </c>
      <c r="X14" s="143">
        <f t="shared" si="13"/>
        <v>0</v>
      </c>
      <c r="Y14" s="176">
        <f t="shared" si="9"/>
        <v>160000</v>
      </c>
    </row>
    <row r="15" spans="1:25">
      <c r="A15" s="168">
        <f>A99</f>
        <v>31</v>
      </c>
      <c r="B15" s="148" t="str">
        <f>B99</f>
        <v>Døre, udskiftning</v>
      </c>
      <c r="C15" s="143">
        <f t="shared" ref="C15:X15" si="14">IF(C$1&gt;=$I99,IF($M99=0,0,(IF(MOD(($I99-C$1),$M99)=0,$G99,0))),0)</f>
        <v>0</v>
      </c>
      <c r="D15" s="143">
        <f t="shared" si="14"/>
        <v>0</v>
      </c>
      <c r="E15" s="143">
        <f t="shared" si="14"/>
        <v>0</v>
      </c>
      <c r="F15" s="143">
        <f t="shared" si="14"/>
        <v>0</v>
      </c>
      <c r="G15" s="143">
        <f t="shared" si="14"/>
        <v>0</v>
      </c>
      <c r="H15" s="143">
        <f t="shared" si="14"/>
        <v>0</v>
      </c>
      <c r="I15" s="143">
        <f t="shared" si="14"/>
        <v>0</v>
      </c>
      <c r="J15" s="143">
        <f t="shared" si="14"/>
        <v>0</v>
      </c>
      <c r="K15" s="143">
        <f t="shared" si="14"/>
        <v>0</v>
      </c>
      <c r="L15" s="143">
        <f t="shared" si="14"/>
        <v>0</v>
      </c>
      <c r="M15" s="143">
        <f t="shared" si="14"/>
        <v>0</v>
      </c>
      <c r="N15" s="143">
        <f t="shared" si="14"/>
        <v>0</v>
      </c>
      <c r="O15" s="143">
        <f t="shared" si="14"/>
        <v>0</v>
      </c>
      <c r="P15" s="143">
        <f t="shared" si="14"/>
        <v>0</v>
      </c>
      <c r="Q15" s="143">
        <f t="shared" si="14"/>
        <v>135000</v>
      </c>
      <c r="R15" s="143">
        <f t="shared" si="14"/>
        <v>0</v>
      </c>
      <c r="S15" s="143">
        <f t="shared" si="14"/>
        <v>0</v>
      </c>
      <c r="T15" s="143">
        <f t="shared" si="14"/>
        <v>0</v>
      </c>
      <c r="U15" s="143">
        <f t="shared" si="14"/>
        <v>0</v>
      </c>
      <c r="V15" s="143">
        <f t="shared" si="14"/>
        <v>0</v>
      </c>
      <c r="W15" s="143">
        <f t="shared" si="14"/>
        <v>0</v>
      </c>
      <c r="X15" s="143">
        <f t="shared" si="14"/>
        <v>0</v>
      </c>
      <c r="Y15" s="176">
        <f t="shared" si="9"/>
        <v>135000</v>
      </c>
    </row>
    <row r="16" spans="1:25">
      <c r="A16" s="168">
        <f>A100</f>
        <v>31</v>
      </c>
      <c r="B16" s="148" t="str">
        <f>B100</f>
        <v>Døre, udskiftning</v>
      </c>
      <c r="C16" s="143">
        <f t="shared" ref="C16:X16" si="15">IF(C$1&gt;=$I100,IF($M100=0,0,(IF(MOD(($I100-C$1),$M100)=0,$G100,0))),0)</f>
        <v>0</v>
      </c>
      <c r="D16" s="143">
        <f t="shared" si="15"/>
        <v>0</v>
      </c>
      <c r="E16" s="143">
        <f t="shared" si="15"/>
        <v>0</v>
      </c>
      <c r="F16" s="143">
        <f t="shared" si="15"/>
        <v>0</v>
      </c>
      <c r="G16" s="143">
        <f t="shared" si="15"/>
        <v>0</v>
      </c>
      <c r="H16" s="143">
        <f t="shared" si="15"/>
        <v>0</v>
      </c>
      <c r="I16" s="143">
        <f t="shared" si="15"/>
        <v>0</v>
      </c>
      <c r="J16" s="143">
        <f t="shared" si="15"/>
        <v>0</v>
      </c>
      <c r="K16" s="143">
        <f t="shared" si="15"/>
        <v>0</v>
      </c>
      <c r="L16" s="143">
        <f t="shared" si="15"/>
        <v>0</v>
      </c>
      <c r="M16" s="143">
        <f t="shared" si="15"/>
        <v>0</v>
      </c>
      <c r="N16" s="143">
        <f t="shared" si="15"/>
        <v>0</v>
      </c>
      <c r="O16" s="143">
        <f t="shared" si="15"/>
        <v>0</v>
      </c>
      <c r="P16" s="143">
        <f t="shared" si="15"/>
        <v>0</v>
      </c>
      <c r="Q16" s="143">
        <f t="shared" si="15"/>
        <v>54000</v>
      </c>
      <c r="R16" s="143">
        <f t="shared" si="15"/>
        <v>0</v>
      </c>
      <c r="S16" s="143">
        <f t="shared" si="15"/>
        <v>0</v>
      </c>
      <c r="T16" s="143">
        <f t="shared" si="15"/>
        <v>0</v>
      </c>
      <c r="U16" s="143">
        <f t="shared" si="15"/>
        <v>0</v>
      </c>
      <c r="V16" s="143">
        <f t="shared" si="15"/>
        <v>0</v>
      </c>
      <c r="W16" s="143">
        <f t="shared" si="15"/>
        <v>0</v>
      </c>
      <c r="X16" s="143">
        <f t="shared" si="15"/>
        <v>0</v>
      </c>
      <c r="Y16" s="176">
        <f t="shared" si="9"/>
        <v>54000</v>
      </c>
    </row>
    <row r="17" spans="1:25">
      <c r="A17" s="168">
        <f>A101</f>
        <v>31</v>
      </c>
      <c r="B17" s="148" t="str">
        <f>B101</f>
        <v>Døre, udskiftning</v>
      </c>
      <c r="C17" s="143">
        <f t="shared" ref="C17:X17" si="16">IF(C$1&gt;=$I101,IF($M101=0,0,(IF(MOD(($I101-C$1),$M101)=0,$G101,0))),0)</f>
        <v>0</v>
      </c>
      <c r="D17" s="143">
        <f t="shared" si="16"/>
        <v>0</v>
      </c>
      <c r="E17" s="143">
        <f t="shared" si="16"/>
        <v>0</v>
      </c>
      <c r="F17" s="143">
        <f t="shared" si="16"/>
        <v>0</v>
      </c>
      <c r="G17" s="143">
        <f t="shared" si="16"/>
        <v>0</v>
      </c>
      <c r="H17" s="143">
        <f t="shared" si="16"/>
        <v>0</v>
      </c>
      <c r="I17" s="143">
        <f t="shared" si="16"/>
        <v>0</v>
      </c>
      <c r="J17" s="143">
        <f t="shared" si="16"/>
        <v>0</v>
      </c>
      <c r="K17" s="143">
        <f t="shared" si="16"/>
        <v>0</v>
      </c>
      <c r="L17" s="143">
        <f t="shared" si="16"/>
        <v>0</v>
      </c>
      <c r="M17" s="143">
        <f t="shared" si="16"/>
        <v>0</v>
      </c>
      <c r="N17" s="143">
        <f t="shared" si="16"/>
        <v>36000</v>
      </c>
      <c r="O17" s="143">
        <f t="shared" si="16"/>
        <v>0</v>
      </c>
      <c r="P17" s="143">
        <f t="shared" si="16"/>
        <v>0</v>
      </c>
      <c r="Q17" s="143">
        <f t="shared" si="16"/>
        <v>0</v>
      </c>
      <c r="R17" s="143">
        <f t="shared" si="16"/>
        <v>0</v>
      </c>
      <c r="S17" s="143">
        <f t="shared" si="16"/>
        <v>0</v>
      </c>
      <c r="T17" s="143">
        <f t="shared" si="16"/>
        <v>0</v>
      </c>
      <c r="U17" s="143">
        <f t="shared" si="16"/>
        <v>0</v>
      </c>
      <c r="V17" s="143">
        <f t="shared" si="16"/>
        <v>0</v>
      </c>
      <c r="W17" s="143">
        <f t="shared" si="16"/>
        <v>0</v>
      </c>
      <c r="X17" s="143">
        <f t="shared" si="16"/>
        <v>0</v>
      </c>
      <c r="Y17" s="176">
        <f t="shared" si="9"/>
        <v>36000</v>
      </c>
    </row>
    <row r="18" spans="1:25">
      <c r="A18" s="168">
        <f>A102</f>
        <v>31</v>
      </c>
      <c r="B18" s="148" t="str">
        <f>B102</f>
        <v>Vinduer, udskiftning - gående</v>
      </c>
      <c r="C18" s="143">
        <f t="shared" ref="C18:X18" si="17">IF(C$1&gt;=$I102,IF($M102=0,0,(IF(MOD(($I102-C$1),$M102)=0,$G102,0))),0)</f>
        <v>0</v>
      </c>
      <c r="D18" s="143">
        <f t="shared" si="17"/>
        <v>0</v>
      </c>
      <c r="E18" s="143">
        <f t="shared" si="17"/>
        <v>0</v>
      </c>
      <c r="F18" s="143">
        <f t="shared" si="17"/>
        <v>0</v>
      </c>
      <c r="G18" s="143">
        <f t="shared" si="17"/>
        <v>0</v>
      </c>
      <c r="H18" s="143">
        <f t="shared" si="17"/>
        <v>0</v>
      </c>
      <c r="I18" s="143">
        <f t="shared" si="17"/>
        <v>0</v>
      </c>
      <c r="J18" s="143">
        <f t="shared" si="17"/>
        <v>0</v>
      </c>
      <c r="K18" s="143">
        <f t="shared" si="17"/>
        <v>0</v>
      </c>
      <c r="L18" s="143">
        <f t="shared" si="17"/>
        <v>0</v>
      </c>
      <c r="M18" s="143">
        <f t="shared" si="17"/>
        <v>0</v>
      </c>
      <c r="N18" s="143">
        <f t="shared" si="17"/>
        <v>0</v>
      </c>
      <c r="O18" s="143">
        <f t="shared" si="17"/>
        <v>0</v>
      </c>
      <c r="P18" s="143">
        <f t="shared" si="17"/>
        <v>0</v>
      </c>
      <c r="Q18" s="143">
        <f t="shared" si="17"/>
        <v>945000</v>
      </c>
      <c r="R18" s="143">
        <f t="shared" si="17"/>
        <v>0</v>
      </c>
      <c r="S18" s="143">
        <f t="shared" si="17"/>
        <v>0</v>
      </c>
      <c r="T18" s="143">
        <f t="shared" si="17"/>
        <v>0</v>
      </c>
      <c r="U18" s="143">
        <f t="shared" si="17"/>
        <v>0</v>
      </c>
      <c r="V18" s="143">
        <f t="shared" si="17"/>
        <v>0</v>
      </c>
      <c r="W18" s="143">
        <f t="shared" si="17"/>
        <v>0</v>
      </c>
      <c r="X18" s="143">
        <f t="shared" si="17"/>
        <v>0</v>
      </c>
      <c r="Y18" s="176">
        <f t="shared" si="9"/>
        <v>945000</v>
      </c>
    </row>
    <row r="19" spans="1:25">
      <c r="A19" s="168">
        <f>A103</f>
        <v>31</v>
      </c>
      <c r="B19" s="148" t="str">
        <f>B103</f>
        <v>Vinduer, udskiftning - gående</v>
      </c>
      <c r="C19" s="143">
        <f t="shared" ref="C19:X19" si="18">IF(C$1&gt;=$I103,IF($M103=0,0,(IF(MOD(($I103-C$1),$M103)=0,$G103,0))),0)</f>
        <v>0</v>
      </c>
      <c r="D19" s="143">
        <f t="shared" si="18"/>
        <v>0</v>
      </c>
      <c r="E19" s="143">
        <f t="shared" si="18"/>
        <v>0</v>
      </c>
      <c r="F19" s="143">
        <f t="shared" si="18"/>
        <v>0</v>
      </c>
      <c r="G19" s="143">
        <f t="shared" si="18"/>
        <v>0</v>
      </c>
      <c r="H19" s="143">
        <f t="shared" si="18"/>
        <v>0</v>
      </c>
      <c r="I19" s="143">
        <f t="shared" si="18"/>
        <v>0</v>
      </c>
      <c r="J19" s="143">
        <f t="shared" si="18"/>
        <v>0</v>
      </c>
      <c r="K19" s="143">
        <f t="shared" si="18"/>
        <v>0</v>
      </c>
      <c r="L19" s="143">
        <f t="shared" si="18"/>
        <v>0</v>
      </c>
      <c r="M19" s="143">
        <f t="shared" si="18"/>
        <v>0</v>
      </c>
      <c r="N19" s="143">
        <f t="shared" si="18"/>
        <v>270000</v>
      </c>
      <c r="O19" s="143">
        <f t="shared" si="18"/>
        <v>0</v>
      </c>
      <c r="P19" s="143">
        <f t="shared" si="18"/>
        <v>0</v>
      </c>
      <c r="Q19" s="143">
        <f t="shared" si="18"/>
        <v>0</v>
      </c>
      <c r="R19" s="143">
        <f t="shared" si="18"/>
        <v>0</v>
      </c>
      <c r="S19" s="143">
        <f t="shared" si="18"/>
        <v>0</v>
      </c>
      <c r="T19" s="143">
        <f t="shared" si="18"/>
        <v>0</v>
      </c>
      <c r="U19" s="143">
        <f t="shared" si="18"/>
        <v>0</v>
      </c>
      <c r="V19" s="143">
        <f t="shared" si="18"/>
        <v>0</v>
      </c>
      <c r="W19" s="143">
        <f t="shared" si="18"/>
        <v>0</v>
      </c>
      <c r="X19" s="143">
        <f t="shared" si="18"/>
        <v>0</v>
      </c>
      <c r="Y19" s="176">
        <f t="shared" si="9"/>
        <v>270000</v>
      </c>
    </row>
    <row r="20" spans="1:25">
      <c r="A20" s="168">
        <f>A104</f>
        <v>31</v>
      </c>
      <c r="B20" s="148" t="str">
        <f>B104</f>
        <v>Vinduer, udskiftning - gående</v>
      </c>
      <c r="C20" s="143">
        <f t="shared" ref="C20:X20" si="19">IF(C$1&gt;=$I104,IF($M104=0,0,(IF(MOD(($I104-C$1),$M104)=0,$G104,0))),0)</f>
        <v>0</v>
      </c>
      <c r="D20" s="143">
        <f t="shared" si="19"/>
        <v>0</v>
      </c>
      <c r="E20" s="143">
        <f t="shared" si="19"/>
        <v>0</v>
      </c>
      <c r="F20" s="143">
        <f t="shared" si="19"/>
        <v>0</v>
      </c>
      <c r="G20" s="143">
        <f t="shared" si="19"/>
        <v>0</v>
      </c>
      <c r="H20" s="143">
        <f t="shared" si="19"/>
        <v>0</v>
      </c>
      <c r="I20" s="143">
        <f t="shared" si="19"/>
        <v>0</v>
      </c>
      <c r="J20" s="143">
        <f t="shared" si="19"/>
        <v>0</v>
      </c>
      <c r="K20" s="143">
        <f t="shared" si="19"/>
        <v>0</v>
      </c>
      <c r="L20" s="143">
        <f t="shared" si="19"/>
        <v>175500</v>
      </c>
      <c r="M20" s="143">
        <f t="shared" si="19"/>
        <v>0</v>
      </c>
      <c r="N20" s="143">
        <f t="shared" si="19"/>
        <v>0</v>
      </c>
      <c r="O20" s="143">
        <f t="shared" si="19"/>
        <v>0</v>
      </c>
      <c r="P20" s="143">
        <f t="shared" si="19"/>
        <v>0</v>
      </c>
      <c r="Q20" s="143">
        <f t="shared" si="19"/>
        <v>0</v>
      </c>
      <c r="R20" s="143">
        <f t="shared" si="19"/>
        <v>0</v>
      </c>
      <c r="S20" s="143">
        <f t="shared" si="19"/>
        <v>0</v>
      </c>
      <c r="T20" s="143">
        <f t="shared" si="19"/>
        <v>0</v>
      </c>
      <c r="U20" s="143">
        <f t="shared" si="19"/>
        <v>0</v>
      </c>
      <c r="V20" s="143">
        <f t="shared" si="19"/>
        <v>0</v>
      </c>
      <c r="W20" s="143">
        <f t="shared" si="19"/>
        <v>0</v>
      </c>
      <c r="X20" s="143">
        <f t="shared" si="19"/>
        <v>0</v>
      </c>
      <c r="Y20" s="176">
        <f t="shared" si="9"/>
        <v>175500</v>
      </c>
    </row>
    <row r="21" spans="1:25">
      <c r="A21" s="168" t="e">
        <f t="shared" ref="A21:B21" si="20">A105</f>
        <v>#N/A</v>
      </c>
      <c r="B21" s="148">
        <f t="shared" si="20"/>
        <v>0</v>
      </c>
      <c r="C21" s="143">
        <f t="shared" ref="C21:X21" si="21">IF(C$1&gt;=$I105,IF($M105=0,0,(IF(MOD(($I105-C$1),$M105)=0,$G105,0))),0)</f>
        <v>0</v>
      </c>
      <c r="D21" s="143">
        <f t="shared" si="21"/>
        <v>0</v>
      </c>
      <c r="E21" s="143">
        <f t="shared" si="21"/>
        <v>0</v>
      </c>
      <c r="F21" s="143">
        <f t="shared" si="21"/>
        <v>0</v>
      </c>
      <c r="G21" s="143">
        <f t="shared" si="21"/>
        <v>0</v>
      </c>
      <c r="H21" s="143">
        <f t="shared" si="21"/>
        <v>0</v>
      </c>
      <c r="I21" s="143">
        <f t="shared" si="21"/>
        <v>0</v>
      </c>
      <c r="J21" s="143">
        <f t="shared" si="21"/>
        <v>0</v>
      </c>
      <c r="K21" s="143">
        <f t="shared" si="21"/>
        <v>0</v>
      </c>
      <c r="L21" s="143">
        <f t="shared" si="21"/>
        <v>0</v>
      </c>
      <c r="M21" s="143">
        <f t="shared" si="21"/>
        <v>0</v>
      </c>
      <c r="N21" s="143">
        <f t="shared" si="21"/>
        <v>0</v>
      </c>
      <c r="O21" s="143">
        <f t="shared" si="21"/>
        <v>0</v>
      </c>
      <c r="P21" s="143">
        <f t="shared" si="21"/>
        <v>0</v>
      </c>
      <c r="Q21" s="143">
        <f t="shared" si="21"/>
        <v>0</v>
      </c>
      <c r="R21" s="143">
        <f t="shared" si="21"/>
        <v>0</v>
      </c>
      <c r="S21" s="143">
        <f t="shared" si="21"/>
        <v>0</v>
      </c>
      <c r="T21" s="143">
        <f t="shared" si="21"/>
        <v>0</v>
      </c>
      <c r="U21" s="143">
        <f t="shared" si="21"/>
        <v>0</v>
      </c>
      <c r="V21" s="143">
        <f t="shared" si="21"/>
        <v>0</v>
      </c>
      <c r="W21" s="143">
        <f t="shared" si="21"/>
        <v>0</v>
      </c>
      <c r="X21" s="143">
        <f t="shared" si="21"/>
        <v>0</v>
      </c>
      <c r="Y21" s="176">
        <f t="shared" ref="Y21:Y23" si="22">SUM(C21:X21)</f>
        <v>0</v>
      </c>
    </row>
    <row r="22" spans="1:25">
      <c r="A22" s="168" t="e">
        <f t="shared" ref="A22:B22" si="23">A106</f>
        <v>#N/A</v>
      </c>
      <c r="B22" s="148">
        <f t="shared" si="23"/>
        <v>0</v>
      </c>
      <c r="C22" s="143">
        <f t="shared" ref="C22:X22" si="24">IF(C$1&gt;=$I106,IF($M106=0,0,(IF(MOD(($I106-C$1),$M106)=0,$G106,0))),0)</f>
        <v>0</v>
      </c>
      <c r="D22" s="143">
        <f t="shared" si="24"/>
        <v>0</v>
      </c>
      <c r="E22" s="143">
        <f t="shared" si="24"/>
        <v>0</v>
      </c>
      <c r="F22" s="143">
        <f t="shared" si="24"/>
        <v>0</v>
      </c>
      <c r="G22" s="143">
        <f t="shared" si="24"/>
        <v>0</v>
      </c>
      <c r="H22" s="143">
        <f t="shared" si="24"/>
        <v>0</v>
      </c>
      <c r="I22" s="143">
        <f t="shared" si="24"/>
        <v>0</v>
      </c>
      <c r="J22" s="143">
        <f t="shared" si="24"/>
        <v>0</v>
      </c>
      <c r="K22" s="143">
        <f t="shared" si="24"/>
        <v>0</v>
      </c>
      <c r="L22" s="143">
        <f t="shared" si="24"/>
        <v>0</v>
      </c>
      <c r="M22" s="143">
        <f t="shared" si="24"/>
        <v>0</v>
      </c>
      <c r="N22" s="143">
        <f t="shared" si="24"/>
        <v>0</v>
      </c>
      <c r="O22" s="143">
        <f t="shared" si="24"/>
        <v>0</v>
      </c>
      <c r="P22" s="143">
        <f t="shared" si="24"/>
        <v>0</v>
      </c>
      <c r="Q22" s="143">
        <f t="shared" si="24"/>
        <v>0</v>
      </c>
      <c r="R22" s="143">
        <f t="shared" si="24"/>
        <v>0</v>
      </c>
      <c r="S22" s="143">
        <f t="shared" si="24"/>
        <v>0</v>
      </c>
      <c r="T22" s="143">
        <f t="shared" si="24"/>
        <v>0</v>
      </c>
      <c r="U22" s="143">
        <f t="shared" si="24"/>
        <v>0</v>
      </c>
      <c r="V22" s="143">
        <f t="shared" si="24"/>
        <v>0</v>
      </c>
      <c r="W22" s="143">
        <f t="shared" si="24"/>
        <v>0</v>
      </c>
      <c r="X22" s="143">
        <f t="shared" si="24"/>
        <v>0</v>
      </c>
      <c r="Y22" s="176">
        <f t="shared" si="22"/>
        <v>0</v>
      </c>
    </row>
    <row r="23" spans="1:25">
      <c r="A23" s="168" t="e">
        <f t="shared" ref="A23:B23" si="25">A107</f>
        <v>#N/A</v>
      </c>
      <c r="B23" s="148">
        <f t="shared" si="25"/>
        <v>0</v>
      </c>
      <c r="C23" s="143">
        <f t="shared" ref="C23:X23" si="26">IF(C$1&gt;=$I107,IF($M107=0,0,(IF(MOD(($I107-C$1),$M107)=0,$G107,0))),0)</f>
        <v>0</v>
      </c>
      <c r="D23" s="143">
        <f t="shared" si="26"/>
        <v>0</v>
      </c>
      <c r="E23" s="143">
        <f t="shared" si="26"/>
        <v>0</v>
      </c>
      <c r="F23" s="143">
        <f t="shared" si="26"/>
        <v>0</v>
      </c>
      <c r="G23" s="143">
        <f t="shared" si="26"/>
        <v>0</v>
      </c>
      <c r="H23" s="143">
        <f t="shared" si="26"/>
        <v>0</v>
      </c>
      <c r="I23" s="143">
        <f t="shared" si="26"/>
        <v>0</v>
      </c>
      <c r="J23" s="143">
        <f t="shared" si="26"/>
        <v>0</v>
      </c>
      <c r="K23" s="143">
        <f t="shared" si="26"/>
        <v>0</v>
      </c>
      <c r="L23" s="143">
        <f t="shared" si="26"/>
        <v>0</v>
      </c>
      <c r="M23" s="143">
        <f t="shared" si="26"/>
        <v>0</v>
      </c>
      <c r="N23" s="143">
        <f t="shared" si="26"/>
        <v>0</v>
      </c>
      <c r="O23" s="143">
        <f t="shared" si="26"/>
        <v>0</v>
      </c>
      <c r="P23" s="143">
        <f t="shared" si="26"/>
        <v>0</v>
      </c>
      <c r="Q23" s="143">
        <f t="shared" si="26"/>
        <v>0</v>
      </c>
      <c r="R23" s="143">
        <f t="shared" si="26"/>
        <v>0</v>
      </c>
      <c r="S23" s="143">
        <f t="shared" si="26"/>
        <v>0</v>
      </c>
      <c r="T23" s="143">
        <f t="shared" si="26"/>
        <v>0</v>
      </c>
      <c r="U23" s="143">
        <f t="shared" si="26"/>
        <v>0</v>
      </c>
      <c r="V23" s="143">
        <f t="shared" si="26"/>
        <v>0</v>
      </c>
      <c r="W23" s="143">
        <f t="shared" si="26"/>
        <v>0</v>
      </c>
      <c r="X23" s="143">
        <f t="shared" si="26"/>
        <v>0</v>
      </c>
      <c r="Y23" s="176">
        <f t="shared" si="22"/>
        <v>0</v>
      </c>
    </row>
    <row r="24" spans="1:25">
      <c r="A24" s="169"/>
      <c r="B24" s="240" t="str">
        <f>B108</f>
        <v>Bygning 5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</row>
    <row r="25" spans="1:25">
      <c r="A25" s="168">
        <f>A109</f>
        <v>47</v>
      </c>
      <c r="B25" s="148" t="str">
        <f>B109</f>
        <v>Tagflade, udskiftning - 1 lag overpap</v>
      </c>
      <c r="C25" s="143">
        <f t="shared" ref="C25:X25" si="27">IF(C$1&gt;=$I109,IF($M109=0,0,(IF(MOD(($I109-C$1),$M109)=0,$G109,0))),0)</f>
        <v>0</v>
      </c>
      <c r="D25" s="143">
        <f t="shared" si="27"/>
        <v>0</v>
      </c>
      <c r="E25" s="143">
        <f t="shared" si="27"/>
        <v>0</v>
      </c>
      <c r="F25" s="143">
        <f t="shared" si="27"/>
        <v>0</v>
      </c>
      <c r="G25" s="143">
        <f t="shared" si="27"/>
        <v>0</v>
      </c>
      <c r="H25" s="143">
        <f t="shared" si="27"/>
        <v>0</v>
      </c>
      <c r="I25" s="143">
        <f t="shared" si="27"/>
        <v>0</v>
      </c>
      <c r="J25" s="143">
        <f t="shared" si="27"/>
        <v>0</v>
      </c>
      <c r="K25" s="143">
        <f t="shared" si="27"/>
        <v>0</v>
      </c>
      <c r="L25" s="143">
        <f t="shared" si="27"/>
        <v>0</v>
      </c>
      <c r="M25" s="143">
        <f t="shared" si="27"/>
        <v>0</v>
      </c>
      <c r="N25" s="143">
        <f t="shared" si="27"/>
        <v>0</v>
      </c>
      <c r="O25" s="143">
        <f t="shared" si="27"/>
        <v>0</v>
      </c>
      <c r="P25" s="143">
        <f t="shared" si="27"/>
        <v>0</v>
      </c>
      <c r="Q25" s="143">
        <f t="shared" si="27"/>
        <v>0</v>
      </c>
      <c r="R25" s="143">
        <f t="shared" si="27"/>
        <v>0</v>
      </c>
      <c r="S25" s="143">
        <f t="shared" si="27"/>
        <v>0</v>
      </c>
      <c r="T25" s="143">
        <f t="shared" si="27"/>
        <v>0</v>
      </c>
      <c r="U25" s="143">
        <f t="shared" si="27"/>
        <v>0</v>
      </c>
      <c r="V25" s="143">
        <f t="shared" si="27"/>
        <v>0</v>
      </c>
      <c r="W25" s="143">
        <f t="shared" si="27"/>
        <v>0</v>
      </c>
      <c r="X25" s="143">
        <f t="shared" si="27"/>
        <v>0</v>
      </c>
      <c r="Y25" s="176">
        <f>SUM(C25:X25)</f>
        <v>0</v>
      </c>
    </row>
    <row r="26" spans="1:25">
      <c r="A26" s="168">
        <f t="shared" ref="A26:A31" si="28">A110</f>
        <v>37</v>
      </c>
      <c r="B26" s="148" t="str">
        <f>B110</f>
        <v>Tagrende, udskiftning - zink</v>
      </c>
      <c r="C26" s="143">
        <f t="shared" ref="C26:X26" si="29">IF(C$1&gt;=$I110,IF($M110=0,0,(IF(MOD(($I110-C$1),$M110)=0,$G110,0))),0)</f>
        <v>0</v>
      </c>
      <c r="D26" s="143">
        <f t="shared" si="29"/>
        <v>0</v>
      </c>
      <c r="E26" s="143">
        <f t="shared" si="29"/>
        <v>0</v>
      </c>
      <c r="F26" s="143">
        <f t="shared" si="29"/>
        <v>0</v>
      </c>
      <c r="G26" s="143">
        <f t="shared" si="29"/>
        <v>0</v>
      </c>
      <c r="H26" s="143">
        <f t="shared" si="29"/>
        <v>0</v>
      </c>
      <c r="I26" s="143">
        <f t="shared" si="29"/>
        <v>0</v>
      </c>
      <c r="J26" s="143">
        <f t="shared" si="29"/>
        <v>0</v>
      </c>
      <c r="K26" s="143">
        <f t="shared" si="29"/>
        <v>0</v>
      </c>
      <c r="L26" s="143">
        <f t="shared" si="29"/>
        <v>0</v>
      </c>
      <c r="M26" s="143">
        <f t="shared" si="29"/>
        <v>0</v>
      </c>
      <c r="N26" s="143">
        <f t="shared" si="29"/>
        <v>0</v>
      </c>
      <c r="O26" s="143">
        <f t="shared" si="29"/>
        <v>0</v>
      </c>
      <c r="P26" s="143">
        <f t="shared" si="29"/>
        <v>0</v>
      </c>
      <c r="Q26" s="143">
        <f t="shared" si="29"/>
        <v>0</v>
      </c>
      <c r="R26" s="143">
        <f t="shared" si="29"/>
        <v>0</v>
      </c>
      <c r="S26" s="143">
        <f t="shared" si="29"/>
        <v>0</v>
      </c>
      <c r="T26" s="143">
        <f t="shared" si="29"/>
        <v>0</v>
      </c>
      <c r="U26" s="143">
        <f t="shared" si="29"/>
        <v>0</v>
      </c>
      <c r="V26" s="143">
        <f t="shared" si="29"/>
        <v>0</v>
      </c>
      <c r="W26" s="143">
        <f t="shared" si="29"/>
        <v>0</v>
      </c>
      <c r="X26" s="143">
        <f t="shared" si="29"/>
        <v>0</v>
      </c>
      <c r="Y26" s="176">
        <f t="shared" ref="Y26:Y31" si="30">SUM(C26:X26)</f>
        <v>0</v>
      </c>
    </row>
    <row r="27" spans="1:25">
      <c r="A27" s="168">
        <f t="shared" si="28"/>
        <v>37</v>
      </c>
      <c r="B27" s="148" t="str">
        <f>B111</f>
        <v>Tagnedløb, udskiftning - PVC</v>
      </c>
      <c r="C27" s="143">
        <f t="shared" ref="C27:X27" si="31">IF(C$1&gt;=$I111,IF($M111=0,0,(IF(MOD(($I111-C$1),$M111)=0,$G111,0))),0)</f>
        <v>0</v>
      </c>
      <c r="D27" s="143">
        <f t="shared" si="31"/>
        <v>0</v>
      </c>
      <c r="E27" s="143">
        <f t="shared" si="31"/>
        <v>0</v>
      </c>
      <c r="F27" s="143">
        <f t="shared" si="31"/>
        <v>0</v>
      </c>
      <c r="G27" s="143">
        <f t="shared" si="31"/>
        <v>0</v>
      </c>
      <c r="H27" s="143">
        <f t="shared" si="31"/>
        <v>0</v>
      </c>
      <c r="I27" s="143">
        <f t="shared" si="31"/>
        <v>0</v>
      </c>
      <c r="J27" s="143">
        <f t="shared" si="31"/>
        <v>0</v>
      </c>
      <c r="K27" s="143">
        <f t="shared" si="31"/>
        <v>0</v>
      </c>
      <c r="L27" s="143">
        <f t="shared" si="31"/>
        <v>0</v>
      </c>
      <c r="M27" s="143">
        <f t="shared" si="31"/>
        <v>0</v>
      </c>
      <c r="N27" s="143">
        <f t="shared" si="31"/>
        <v>0</v>
      </c>
      <c r="O27" s="143">
        <f t="shared" si="31"/>
        <v>0</v>
      </c>
      <c r="P27" s="143">
        <f t="shared" si="31"/>
        <v>0</v>
      </c>
      <c r="Q27" s="143">
        <f t="shared" si="31"/>
        <v>0</v>
      </c>
      <c r="R27" s="143">
        <f t="shared" si="31"/>
        <v>0</v>
      </c>
      <c r="S27" s="143">
        <f t="shared" si="31"/>
        <v>0</v>
      </c>
      <c r="T27" s="143">
        <f t="shared" si="31"/>
        <v>0</v>
      </c>
      <c r="U27" s="143">
        <f t="shared" si="31"/>
        <v>0</v>
      </c>
      <c r="V27" s="143">
        <f t="shared" si="31"/>
        <v>0</v>
      </c>
      <c r="W27" s="143">
        <f t="shared" si="31"/>
        <v>0</v>
      </c>
      <c r="X27" s="143">
        <f t="shared" si="31"/>
        <v>0</v>
      </c>
      <c r="Y27" s="176">
        <f t="shared" si="30"/>
        <v>0</v>
      </c>
    </row>
    <row r="28" spans="1:25">
      <c r="A28" s="168">
        <f t="shared" si="28"/>
        <v>41</v>
      </c>
      <c r="B28" s="148" t="str">
        <f>B112</f>
        <v>Facader, beklædning - træ</v>
      </c>
      <c r="C28" s="143">
        <f t="shared" ref="C28:X28" si="32">IF(C$1&gt;=$I112,IF($M112=0,0,(IF(MOD(($I112-C$1),$M112)=0,$G112,0))),0)</f>
        <v>0</v>
      </c>
      <c r="D28" s="143">
        <f t="shared" si="32"/>
        <v>0</v>
      </c>
      <c r="E28" s="143">
        <f t="shared" si="32"/>
        <v>0</v>
      </c>
      <c r="F28" s="143">
        <f t="shared" si="32"/>
        <v>0</v>
      </c>
      <c r="G28" s="143">
        <f t="shared" si="32"/>
        <v>0</v>
      </c>
      <c r="H28" s="143">
        <f t="shared" si="32"/>
        <v>0</v>
      </c>
      <c r="I28" s="143">
        <f t="shared" si="32"/>
        <v>0</v>
      </c>
      <c r="J28" s="143">
        <f t="shared" si="32"/>
        <v>0</v>
      </c>
      <c r="K28" s="143">
        <f t="shared" si="32"/>
        <v>0</v>
      </c>
      <c r="L28" s="143">
        <f t="shared" si="32"/>
        <v>0</v>
      </c>
      <c r="M28" s="143">
        <f t="shared" si="32"/>
        <v>0</v>
      </c>
      <c r="N28" s="143">
        <f t="shared" si="32"/>
        <v>0</v>
      </c>
      <c r="O28" s="143">
        <f t="shared" si="32"/>
        <v>0</v>
      </c>
      <c r="P28" s="143">
        <f t="shared" si="32"/>
        <v>0</v>
      </c>
      <c r="Q28" s="143">
        <f t="shared" si="32"/>
        <v>0</v>
      </c>
      <c r="R28" s="143">
        <f t="shared" si="32"/>
        <v>0</v>
      </c>
      <c r="S28" s="143">
        <f t="shared" si="32"/>
        <v>0</v>
      </c>
      <c r="T28" s="143">
        <f t="shared" si="32"/>
        <v>0</v>
      </c>
      <c r="U28" s="143">
        <f t="shared" si="32"/>
        <v>0</v>
      </c>
      <c r="V28" s="143">
        <f t="shared" si="32"/>
        <v>0</v>
      </c>
      <c r="W28" s="143">
        <f t="shared" si="32"/>
        <v>0</v>
      </c>
      <c r="X28" s="143">
        <f t="shared" si="32"/>
        <v>0</v>
      </c>
      <c r="Y28" s="176">
        <f t="shared" si="30"/>
        <v>0</v>
      </c>
    </row>
    <row r="29" spans="1:25">
      <c r="A29" s="168">
        <f t="shared" si="28"/>
        <v>41</v>
      </c>
      <c r="B29" s="148" t="str">
        <f>B113</f>
        <v>Facader, malerbehandling - træ</v>
      </c>
      <c r="C29" s="143">
        <f t="shared" ref="C29:X29" si="33">IF(C$1&gt;=$I113,IF($M113=0,0,(IF(MOD(($I113-C$1),$M113)=0,$G113,0))),0)</f>
        <v>0</v>
      </c>
      <c r="D29" s="143">
        <f t="shared" si="33"/>
        <v>0</v>
      </c>
      <c r="E29" s="143">
        <f t="shared" si="33"/>
        <v>0</v>
      </c>
      <c r="F29" s="143">
        <f t="shared" si="33"/>
        <v>0</v>
      </c>
      <c r="G29" s="143">
        <f t="shared" si="33"/>
        <v>0</v>
      </c>
      <c r="H29" s="143">
        <f t="shared" si="33"/>
        <v>0</v>
      </c>
      <c r="I29" s="143">
        <f t="shared" si="33"/>
        <v>0</v>
      </c>
      <c r="J29" s="143">
        <f t="shared" si="33"/>
        <v>0</v>
      </c>
      <c r="K29" s="143">
        <f t="shared" si="33"/>
        <v>0</v>
      </c>
      <c r="L29" s="143">
        <f t="shared" si="33"/>
        <v>0</v>
      </c>
      <c r="M29" s="143">
        <f t="shared" si="33"/>
        <v>0</v>
      </c>
      <c r="N29" s="143">
        <f t="shared" si="33"/>
        <v>0</v>
      </c>
      <c r="O29" s="143">
        <f t="shared" si="33"/>
        <v>0</v>
      </c>
      <c r="P29" s="143">
        <f t="shared" si="33"/>
        <v>0</v>
      </c>
      <c r="Q29" s="143">
        <f t="shared" si="33"/>
        <v>0</v>
      </c>
      <c r="R29" s="143">
        <f t="shared" si="33"/>
        <v>0</v>
      </c>
      <c r="S29" s="143">
        <f t="shared" si="33"/>
        <v>0</v>
      </c>
      <c r="T29" s="143">
        <f t="shared" si="33"/>
        <v>0</v>
      </c>
      <c r="U29" s="143">
        <f t="shared" si="33"/>
        <v>0</v>
      </c>
      <c r="V29" s="143">
        <f t="shared" si="33"/>
        <v>0</v>
      </c>
      <c r="W29" s="143">
        <f t="shared" si="33"/>
        <v>0</v>
      </c>
      <c r="X29" s="143">
        <f t="shared" si="33"/>
        <v>0</v>
      </c>
      <c r="Y29" s="176">
        <f t="shared" si="30"/>
        <v>0</v>
      </c>
    </row>
    <row r="30" spans="1:25">
      <c r="A30" s="168" t="e">
        <f t="shared" si="28"/>
        <v>#N/A</v>
      </c>
      <c r="B30" s="148">
        <f>B114</f>
        <v>0</v>
      </c>
      <c r="C30" s="143">
        <f t="shared" ref="C30:X30" si="34">IF(C$1&gt;=$I114,IF($M114=0,0,(IF(MOD(($I114-C$1),$M114)=0,$G114,0))),0)</f>
        <v>0</v>
      </c>
      <c r="D30" s="143">
        <f t="shared" si="34"/>
        <v>0</v>
      </c>
      <c r="E30" s="143">
        <f t="shared" si="34"/>
        <v>0</v>
      </c>
      <c r="F30" s="143">
        <f t="shared" si="34"/>
        <v>0</v>
      </c>
      <c r="G30" s="143">
        <f t="shared" si="34"/>
        <v>0</v>
      </c>
      <c r="H30" s="143">
        <f t="shared" si="34"/>
        <v>0</v>
      </c>
      <c r="I30" s="143">
        <f t="shared" si="34"/>
        <v>0</v>
      </c>
      <c r="J30" s="143">
        <f t="shared" si="34"/>
        <v>0</v>
      </c>
      <c r="K30" s="143">
        <f t="shared" si="34"/>
        <v>0</v>
      </c>
      <c r="L30" s="143">
        <f t="shared" si="34"/>
        <v>0</v>
      </c>
      <c r="M30" s="143">
        <f t="shared" si="34"/>
        <v>0</v>
      </c>
      <c r="N30" s="143">
        <f t="shared" si="34"/>
        <v>0</v>
      </c>
      <c r="O30" s="143">
        <f t="shared" si="34"/>
        <v>0</v>
      </c>
      <c r="P30" s="143">
        <f t="shared" si="34"/>
        <v>0</v>
      </c>
      <c r="Q30" s="143">
        <f t="shared" si="34"/>
        <v>0</v>
      </c>
      <c r="R30" s="143">
        <f t="shared" si="34"/>
        <v>0</v>
      </c>
      <c r="S30" s="143">
        <f t="shared" si="34"/>
        <v>0</v>
      </c>
      <c r="T30" s="143">
        <f t="shared" si="34"/>
        <v>0</v>
      </c>
      <c r="U30" s="143">
        <f t="shared" si="34"/>
        <v>0</v>
      </c>
      <c r="V30" s="143">
        <f t="shared" si="34"/>
        <v>0</v>
      </c>
      <c r="W30" s="143">
        <f t="shared" si="34"/>
        <v>0</v>
      </c>
      <c r="X30" s="143">
        <f t="shared" si="34"/>
        <v>0</v>
      </c>
      <c r="Y30" s="176">
        <f t="shared" si="30"/>
        <v>0</v>
      </c>
    </row>
    <row r="31" spans="1:25">
      <c r="A31" s="168" t="e">
        <f t="shared" si="28"/>
        <v>#N/A</v>
      </c>
      <c r="B31" s="148">
        <f>B115</f>
        <v>0</v>
      </c>
      <c r="C31" s="143">
        <f t="shared" ref="C31:X31" si="35">IF(C$1&gt;=$I115,IF($M115=0,0,(IF(MOD(($I115-C$1),$M115)=0,$G115,0))),0)</f>
        <v>0</v>
      </c>
      <c r="D31" s="143">
        <f t="shared" si="35"/>
        <v>0</v>
      </c>
      <c r="E31" s="143">
        <f t="shared" si="35"/>
        <v>0</v>
      </c>
      <c r="F31" s="143">
        <f t="shared" si="35"/>
        <v>0</v>
      </c>
      <c r="G31" s="143">
        <f t="shared" si="35"/>
        <v>0</v>
      </c>
      <c r="H31" s="143">
        <f t="shared" si="35"/>
        <v>0</v>
      </c>
      <c r="I31" s="143">
        <f t="shared" si="35"/>
        <v>0</v>
      </c>
      <c r="J31" s="143">
        <f t="shared" si="35"/>
        <v>0</v>
      </c>
      <c r="K31" s="143">
        <f t="shared" si="35"/>
        <v>0</v>
      </c>
      <c r="L31" s="143">
        <f t="shared" si="35"/>
        <v>0</v>
      </c>
      <c r="M31" s="143">
        <f t="shared" si="35"/>
        <v>0</v>
      </c>
      <c r="N31" s="143">
        <f t="shared" si="35"/>
        <v>0</v>
      </c>
      <c r="O31" s="143">
        <f t="shared" si="35"/>
        <v>0</v>
      </c>
      <c r="P31" s="143">
        <f t="shared" si="35"/>
        <v>0</v>
      </c>
      <c r="Q31" s="143">
        <f t="shared" si="35"/>
        <v>0</v>
      </c>
      <c r="R31" s="143">
        <f t="shared" si="35"/>
        <v>0</v>
      </c>
      <c r="S31" s="143">
        <f t="shared" si="35"/>
        <v>0</v>
      </c>
      <c r="T31" s="143">
        <f t="shared" si="35"/>
        <v>0</v>
      </c>
      <c r="U31" s="143">
        <f t="shared" si="35"/>
        <v>0</v>
      </c>
      <c r="V31" s="143">
        <f t="shared" si="35"/>
        <v>0</v>
      </c>
      <c r="W31" s="143">
        <f t="shared" si="35"/>
        <v>0</v>
      </c>
      <c r="X31" s="143">
        <f t="shared" si="35"/>
        <v>0</v>
      </c>
      <c r="Y31" s="176">
        <f t="shared" si="30"/>
        <v>0</v>
      </c>
    </row>
    <row r="32" spans="1:25">
      <c r="A32" s="242"/>
      <c r="B32" s="240" t="str">
        <f t="shared" ref="B32:B57" si="36">B116</f>
        <v>Bygning 8</v>
      </c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</row>
    <row r="33" spans="1:25">
      <c r="A33" s="237" t="e">
        <f>A117</f>
        <v>#N/A</v>
      </c>
      <c r="B33" s="230">
        <f t="shared" si="36"/>
        <v>0</v>
      </c>
      <c r="C33" s="238">
        <f t="shared" ref="C33:X33" si="37">IF(C$1&gt;=$I117,IF($M117=0,0,(IF(MOD(($I117-C$1),$M117)=0,$G117,0))),0)</f>
        <v>0</v>
      </c>
      <c r="D33" s="238">
        <f t="shared" si="37"/>
        <v>0</v>
      </c>
      <c r="E33" s="238">
        <f t="shared" si="37"/>
        <v>0</v>
      </c>
      <c r="F33" s="238">
        <f t="shared" si="37"/>
        <v>0</v>
      </c>
      <c r="G33" s="238">
        <f t="shared" si="37"/>
        <v>0</v>
      </c>
      <c r="H33" s="238">
        <f t="shared" si="37"/>
        <v>0</v>
      </c>
      <c r="I33" s="238">
        <f t="shared" si="37"/>
        <v>0</v>
      </c>
      <c r="J33" s="238">
        <f t="shared" si="37"/>
        <v>0</v>
      </c>
      <c r="K33" s="238">
        <f t="shared" si="37"/>
        <v>0</v>
      </c>
      <c r="L33" s="238">
        <f t="shared" si="37"/>
        <v>0</v>
      </c>
      <c r="M33" s="238">
        <f t="shared" si="37"/>
        <v>0</v>
      </c>
      <c r="N33" s="238">
        <f t="shared" si="37"/>
        <v>0</v>
      </c>
      <c r="O33" s="238">
        <f t="shared" si="37"/>
        <v>0</v>
      </c>
      <c r="P33" s="238">
        <f t="shared" si="37"/>
        <v>0</v>
      </c>
      <c r="Q33" s="238">
        <f t="shared" si="37"/>
        <v>0</v>
      </c>
      <c r="R33" s="238">
        <f t="shared" si="37"/>
        <v>0</v>
      </c>
      <c r="S33" s="238">
        <f t="shared" si="37"/>
        <v>0</v>
      </c>
      <c r="T33" s="238">
        <f t="shared" si="37"/>
        <v>0</v>
      </c>
      <c r="U33" s="238">
        <f t="shared" si="37"/>
        <v>0</v>
      </c>
      <c r="V33" s="238">
        <f t="shared" si="37"/>
        <v>0</v>
      </c>
      <c r="W33" s="238">
        <f t="shared" si="37"/>
        <v>0</v>
      </c>
      <c r="X33" s="238">
        <f t="shared" si="37"/>
        <v>0</v>
      </c>
      <c r="Y33" s="239">
        <f>SUM(C33:X33)</f>
        <v>0</v>
      </c>
    </row>
    <row r="34" spans="1:25">
      <c r="A34" s="237" t="e">
        <f>A118</f>
        <v>#N/A</v>
      </c>
      <c r="B34" s="230">
        <f t="shared" si="36"/>
        <v>0</v>
      </c>
      <c r="C34" s="238">
        <f t="shared" ref="C34:X34" si="38">IF(C$1&gt;=$I118,IF($M118=0,0,(IF(MOD(($I118-C$1),$M118)=0,$G118,0))),0)</f>
        <v>0</v>
      </c>
      <c r="D34" s="238">
        <f t="shared" si="38"/>
        <v>0</v>
      </c>
      <c r="E34" s="238">
        <f t="shared" si="38"/>
        <v>0</v>
      </c>
      <c r="F34" s="238">
        <f t="shared" si="38"/>
        <v>0</v>
      </c>
      <c r="G34" s="238">
        <f t="shared" si="38"/>
        <v>0</v>
      </c>
      <c r="H34" s="238">
        <f t="shared" si="38"/>
        <v>0</v>
      </c>
      <c r="I34" s="238">
        <f t="shared" si="38"/>
        <v>0</v>
      </c>
      <c r="J34" s="238">
        <f t="shared" si="38"/>
        <v>0</v>
      </c>
      <c r="K34" s="238">
        <f t="shared" si="38"/>
        <v>0</v>
      </c>
      <c r="L34" s="238">
        <f t="shared" si="38"/>
        <v>0</v>
      </c>
      <c r="M34" s="238">
        <f t="shared" si="38"/>
        <v>0</v>
      </c>
      <c r="N34" s="238">
        <f t="shared" si="38"/>
        <v>0</v>
      </c>
      <c r="O34" s="238">
        <f t="shared" si="38"/>
        <v>0</v>
      </c>
      <c r="P34" s="238">
        <f t="shared" si="38"/>
        <v>0</v>
      </c>
      <c r="Q34" s="238">
        <f t="shared" si="38"/>
        <v>0</v>
      </c>
      <c r="R34" s="238">
        <f t="shared" si="38"/>
        <v>0</v>
      </c>
      <c r="S34" s="238">
        <f t="shared" si="38"/>
        <v>0</v>
      </c>
      <c r="T34" s="238">
        <f t="shared" si="38"/>
        <v>0</v>
      </c>
      <c r="U34" s="238">
        <f t="shared" si="38"/>
        <v>0</v>
      </c>
      <c r="V34" s="238">
        <f t="shared" si="38"/>
        <v>0</v>
      </c>
      <c r="W34" s="238">
        <f t="shared" si="38"/>
        <v>0</v>
      </c>
      <c r="X34" s="238">
        <f t="shared" si="38"/>
        <v>0</v>
      </c>
      <c r="Y34" s="239">
        <f>SUM(C34:X34)</f>
        <v>0</v>
      </c>
    </row>
    <row r="35" spans="1:25">
      <c r="A35" s="237" t="e">
        <f>A119</f>
        <v>#N/A</v>
      </c>
      <c r="B35" s="230">
        <f t="shared" si="36"/>
        <v>0</v>
      </c>
      <c r="C35" s="238">
        <f t="shared" ref="C35:X35" si="39">IF(C$1&gt;=$I119,IF($M119=0,0,(IF(MOD(($I119-C$1),$M119)=0,$G119,0))),0)</f>
        <v>0</v>
      </c>
      <c r="D35" s="238">
        <f t="shared" si="39"/>
        <v>0</v>
      </c>
      <c r="E35" s="238">
        <f t="shared" si="39"/>
        <v>0</v>
      </c>
      <c r="F35" s="238">
        <f t="shared" si="39"/>
        <v>0</v>
      </c>
      <c r="G35" s="238">
        <f t="shared" si="39"/>
        <v>0</v>
      </c>
      <c r="H35" s="238">
        <f t="shared" si="39"/>
        <v>0</v>
      </c>
      <c r="I35" s="238">
        <f t="shared" si="39"/>
        <v>0</v>
      </c>
      <c r="J35" s="238">
        <f t="shared" si="39"/>
        <v>0</v>
      </c>
      <c r="K35" s="238">
        <f t="shared" si="39"/>
        <v>0</v>
      </c>
      <c r="L35" s="238">
        <f t="shared" si="39"/>
        <v>0</v>
      </c>
      <c r="M35" s="238">
        <f t="shared" si="39"/>
        <v>0</v>
      </c>
      <c r="N35" s="238">
        <f t="shared" si="39"/>
        <v>0</v>
      </c>
      <c r="O35" s="238">
        <f t="shared" si="39"/>
        <v>0</v>
      </c>
      <c r="P35" s="238">
        <f t="shared" si="39"/>
        <v>0</v>
      </c>
      <c r="Q35" s="238">
        <f t="shared" si="39"/>
        <v>0</v>
      </c>
      <c r="R35" s="238">
        <f t="shared" si="39"/>
        <v>0</v>
      </c>
      <c r="S35" s="238">
        <f t="shared" si="39"/>
        <v>0</v>
      </c>
      <c r="T35" s="238">
        <f t="shared" si="39"/>
        <v>0</v>
      </c>
      <c r="U35" s="238">
        <f t="shared" si="39"/>
        <v>0</v>
      </c>
      <c r="V35" s="238">
        <f t="shared" si="39"/>
        <v>0</v>
      </c>
      <c r="W35" s="238">
        <f t="shared" si="39"/>
        <v>0</v>
      </c>
      <c r="X35" s="238">
        <f t="shared" si="39"/>
        <v>0</v>
      </c>
      <c r="Y35" s="239">
        <f>SUM(C35:X35)</f>
        <v>0</v>
      </c>
    </row>
    <row r="36" spans="1:25">
      <c r="A36" s="237" t="e">
        <f>A120</f>
        <v>#N/A</v>
      </c>
      <c r="B36" s="230">
        <f t="shared" si="36"/>
        <v>0</v>
      </c>
      <c r="C36" s="238">
        <f t="shared" ref="C36:X36" si="40">IF(C$1&gt;=$I120,IF($M120=0,0,(IF(MOD(($I120-C$1),$M120)=0,$G120,0))),0)</f>
        <v>0</v>
      </c>
      <c r="D36" s="238">
        <f t="shared" si="40"/>
        <v>0</v>
      </c>
      <c r="E36" s="238">
        <f t="shared" si="40"/>
        <v>0</v>
      </c>
      <c r="F36" s="238">
        <f t="shared" si="40"/>
        <v>0</v>
      </c>
      <c r="G36" s="238">
        <f t="shared" si="40"/>
        <v>0</v>
      </c>
      <c r="H36" s="238">
        <f t="shared" si="40"/>
        <v>0</v>
      </c>
      <c r="I36" s="238">
        <f t="shared" si="40"/>
        <v>0</v>
      </c>
      <c r="J36" s="238">
        <f t="shared" si="40"/>
        <v>0</v>
      </c>
      <c r="K36" s="238">
        <f t="shared" si="40"/>
        <v>0</v>
      </c>
      <c r="L36" s="238">
        <f t="shared" si="40"/>
        <v>0</v>
      </c>
      <c r="M36" s="238">
        <f t="shared" si="40"/>
        <v>0</v>
      </c>
      <c r="N36" s="238">
        <f t="shared" si="40"/>
        <v>0</v>
      </c>
      <c r="O36" s="238">
        <f t="shared" si="40"/>
        <v>0</v>
      </c>
      <c r="P36" s="238">
        <f t="shared" si="40"/>
        <v>0</v>
      </c>
      <c r="Q36" s="238">
        <f t="shared" si="40"/>
        <v>0</v>
      </c>
      <c r="R36" s="238">
        <f t="shared" si="40"/>
        <v>0</v>
      </c>
      <c r="S36" s="238">
        <f t="shared" si="40"/>
        <v>0</v>
      </c>
      <c r="T36" s="238">
        <f t="shared" si="40"/>
        <v>0</v>
      </c>
      <c r="U36" s="238">
        <f t="shared" si="40"/>
        <v>0</v>
      </c>
      <c r="V36" s="238">
        <f t="shared" si="40"/>
        <v>0</v>
      </c>
      <c r="W36" s="238">
        <f t="shared" si="40"/>
        <v>0</v>
      </c>
      <c r="X36" s="238">
        <f t="shared" si="40"/>
        <v>0</v>
      </c>
      <c r="Y36" s="239">
        <f>SUM(C36:X36)</f>
        <v>0</v>
      </c>
    </row>
    <row r="37" spans="1:25">
      <c r="A37" s="242"/>
      <c r="B37" s="240" t="str">
        <f t="shared" si="36"/>
        <v>Bygning 9</v>
      </c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</row>
    <row r="38" spans="1:25">
      <c r="A38" s="237">
        <f t="shared" ref="A38:A45" si="41">A122</f>
        <v>47</v>
      </c>
      <c r="B38" s="230" t="str">
        <f t="shared" si="36"/>
        <v>Tagflade, udskiftning - 2 lag tagpap,plader&amp; lægter</v>
      </c>
      <c r="C38" s="238">
        <f t="shared" ref="C38:X38" si="42">IF(C$1&gt;=$I122,IF($M122=0,0,(IF(MOD(($I122-C$1),$M122)=0,$G122,0))),0)</f>
        <v>0</v>
      </c>
      <c r="D38" s="238">
        <f t="shared" si="42"/>
        <v>0</v>
      </c>
      <c r="E38" s="238">
        <f t="shared" si="42"/>
        <v>0</v>
      </c>
      <c r="F38" s="238">
        <f t="shared" si="42"/>
        <v>0</v>
      </c>
      <c r="G38" s="238">
        <f t="shared" si="42"/>
        <v>0</v>
      </c>
      <c r="H38" s="238">
        <f t="shared" si="42"/>
        <v>0</v>
      </c>
      <c r="I38" s="238">
        <f t="shared" si="42"/>
        <v>0</v>
      </c>
      <c r="J38" s="238">
        <f t="shared" si="42"/>
        <v>0</v>
      </c>
      <c r="K38" s="238">
        <f t="shared" si="42"/>
        <v>0</v>
      </c>
      <c r="L38" s="238">
        <f t="shared" si="42"/>
        <v>0</v>
      </c>
      <c r="M38" s="238">
        <f t="shared" si="42"/>
        <v>0</v>
      </c>
      <c r="N38" s="238">
        <f t="shared" si="42"/>
        <v>0</v>
      </c>
      <c r="O38" s="238">
        <f t="shared" si="42"/>
        <v>0</v>
      </c>
      <c r="P38" s="238">
        <f t="shared" si="42"/>
        <v>0</v>
      </c>
      <c r="Q38" s="238">
        <f t="shared" si="42"/>
        <v>0</v>
      </c>
      <c r="R38" s="238">
        <f t="shared" si="42"/>
        <v>0</v>
      </c>
      <c r="S38" s="238">
        <f t="shared" si="42"/>
        <v>0</v>
      </c>
      <c r="T38" s="238">
        <f t="shared" si="42"/>
        <v>0</v>
      </c>
      <c r="U38" s="238">
        <f t="shared" si="42"/>
        <v>0</v>
      </c>
      <c r="V38" s="238">
        <f t="shared" si="42"/>
        <v>0</v>
      </c>
      <c r="W38" s="238">
        <f t="shared" si="42"/>
        <v>0</v>
      </c>
      <c r="X38" s="238">
        <f t="shared" si="42"/>
        <v>0</v>
      </c>
      <c r="Y38" s="239">
        <f t="shared" ref="Y38:Y45" si="43">SUM(C38:X38)</f>
        <v>0</v>
      </c>
    </row>
    <row r="39" spans="1:25">
      <c r="A39" s="237">
        <f t="shared" si="41"/>
        <v>41</v>
      </c>
      <c r="B39" s="230" t="str">
        <f t="shared" si="36"/>
        <v>Facader, beklædning - Fibercement</v>
      </c>
      <c r="C39" s="238">
        <f t="shared" ref="C39:X39" si="44">IF(C$1&gt;=$I123,IF($M123=0,0,(IF(MOD(($I123-C$1),$M123)=0,$G123,0))),0)</f>
        <v>0</v>
      </c>
      <c r="D39" s="238">
        <f t="shared" si="44"/>
        <v>0</v>
      </c>
      <c r="E39" s="238">
        <f t="shared" si="44"/>
        <v>0</v>
      </c>
      <c r="F39" s="238">
        <f t="shared" si="44"/>
        <v>0</v>
      </c>
      <c r="G39" s="238">
        <f t="shared" si="44"/>
        <v>0</v>
      </c>
      <c r="H39" s="238">
        <f t="shared" si="44"/>
        <v>0</v>
      </c>
      <c r="I39" s="238">
        <f t="shared" si="44"/>
        <v>0</v>
      </c>
      <c r="J39" s="238">
        <f t="shared" si="44"/>
        <v>0</v>
      </c>
      <c r="K39" s="238">
        <f t="shared" si="44"/>
        <v>0</v>
      </c>
      <c r="L39" s="238">
        <f t="shared" si="44"/>
        <v>0</v>
      </c>
      <c r="M39" s="238">
        <f t="shared" si="44"/>
        <v>0</v>
      </c>
      <c r="N39" s="238">
        <f t="shared" si="44"/>
        <v>0</v>
      </c>
      <c r="O39" s="238">
        <f t="shared" si="44"/>
        <v>0</v>
      </c>
      <c r="P39" s="238">
        <f t="shared" si="44"/>
        <v>0</v>
      </c>
      <c r="Q39" s="238">
        <f t="shared" si="44"/>
        <v>0</v>
      </c>
      <c r="R39" s="238">
        <f t="shared" si="44"/>
        <v>0</v>
      </c>
      <c r="S39" s="238">
        <f t="shared" si="44"/>
        <v>0</v>
      </c>
      <c r="T39" s="238">
        <f t="shared" si="44"/>
        <v>0</v>
      </c>
      <c r="U39" s="238">
        <f t="shared" si="44"/>
        <v>0</v>
      </c>
      <c r="V39" s="238">
        <f t="shared" si="44"/>
        <v>0</v>
      </c>
      <c r="W39" s="238">
        <f t="shared" si="44"/>
        <v>0</v>
      </c>
      <c r="X39" s="238">
        <f t="shared" si="44"/>
        <v>0</v>
      </c>
      <c r="Y39" s="239">
        <f t="shared" si="43"/>
        <v>0</v>
      </c>
    </row>
    <row r="40" spans="1:25">
      <c r="A40" s="237">
        <f t="shared" si="41"/>
        <v>31</v>
      </c>
      <c r="B40" s="230" t="str">
        <f t="shared" si="36"/>
        <v>Døre, udskiftning</v>
      </c>
      <c r="C40" s="238">
        <f t="shared" ref="C40:X40" si="45">IF(C$1&gt;=$I124,IF($M124=0,0,(IF(MOD(($I124-C$1),$M124)=0,$G124,0))),0)</f>
        <v>0</v>
      </c>
      <c r="D40" s="238">
        <f t="shared" si="45"/>
        <v>0</v>
      </c>
      <c r="E40" s="238">
        <f t="shared" si="45"/>
        <v>0</v>
      </c>
      <c r="F40" s="238">
        <f t="shared" si="45"/>
        <v>0</v>
      </c>
      <c r="G40" s="238">
        <f t="shared" si="45"/>
        <v>0</v>
      </c>
      <c r="H40" s="238">
        <f t="shared" si="45"/>
        <v>0</v>
      </c>
      <c r="I40" s="238">
        <f t="shared" si="45"/>
        <v>0</v>
      </c>
      <c r="J40" s="238">
        <f t="shared" si="45"/>
        <v>0</v>
      </c>
      <c r="K40" s="238">
        <f t="shared" si="45"/>
        <v>0</v>
      </c>
      <c r="L40" s="238">
        <f t="shared" si="45"/>
        <v>0</v>
      </c>
      <c r="M40" s="238">
        <f t="shared" si="45"/>
        <v>0</v>
      </c>
      <c r="N40" s="238">
        <f t="shared" si="45"/>
        <v>0</v>
      </c>
      <c r="O40" s="238">
        <f t="shared" si="45"/>
        <v>0</v>
      </c>
      <c r="P40" s="238">
        <f t="shared" si="45"/>
        <v>0</v>
      </c>
      <c r="Q40" s="238">
        <f t="shared" si="45"/>
        <v>0</v>
      </c>
      <c r="R40" s="238">
        <f t="shared" si="45"/>
        <v>0</v>
      </c>
      <c r="S40" s="238">
        <f t="shared" si="45"/>
        <v>0</v>
      </c>
      <c r="T40" s="238">
        <f t="shared" si="45"/>
        <v>0</v>
      </c>
      <c r="U40" s="238">
        <f t="shared" si="45"/>
        <v>0</v>
      </c>
      <c r="V40" s="238">
        <f t="shared" si="45"/>
        <v>0</v>
      </c>
      <c r="W40" s="238">
        <f t="shared" si="45"/>
        <v>0</v>
      </c>
      <c r="X40" s="238">
        <f t="shared" si="45"/>
        <v>0</v>
      </c>
      <c r="Y40" s="239">
        <f t="shared" si="43"/>
        <v>0</v>
      </c>
    </row>
    <row r="41" spans="1:25">
      <c r="A41" s="237">
        <f t="shared" si="41"/>
        <v>31</v>
      </c>
      <c r="B41" s="230" t="str">
        <f t="shared" si="36"/>
        <v>Vinduer, udskiftning - gående</v>
      </c>
      <c r="C41" s="238">
        <f t="shared" ref="C41:X41" si="46">IF(C$1&gt;=$I125,IF($M125=0,0,(IF(MOD(($I125-C$1),$M125)=0,$G125,0))),0)</f>
        <v>0</v>
      </c>
      <c r="D41" s="238">
        <f t="shared" si="46"/>
        <v>0</v>
      </c>
      <c r="E41" s="238">
        <f t="shared" si="46"/>
        <v>0</v>
      </c>
      <c r="F41" s="238">
        <f t="shared" si="46"/>
        <v>0</v>
      </c>
      <c r="G41" s="238">
        <f t="shared" si="46"/>
        <v>0</v>
      </c>
      <c r="H41" s="238">
        <f t="shared" si="46"/>
        <v>0</v>
      </c>
      <c r="I41" s="238">
        <f t="shared" si="46"/>
        <v>0</v>
      </c>
      <c r="J41" s="238">
        <f t="shared" si="46"/>
        <v>0</v>
      </c>
      <c r="K41" s="238">
        <f t="shared" si="46"/>
        <v>0</v>
      </c>
      <c r="L41" s="238">
        <f t="shared" si="46"/>
        <v>0</v>
      </c>
      <c r="M41" s="238">
        <f t="shared" si="46"/>
        <v>0</v>
      </c>
      <c r="N41" s="238">
        <f t="shared" si="46"/>
        <v>0</v>
      </c>
      <c r="O41" s="238">
        <f t="shared" si="46"/>
        <v>0</v>
      </c>
      <c r="P41" s="238">
        <f t="shared" si="46"/>
        <v>0</v>
      </c>
      <c r="Q41" s="238">
        <f t="shared" si="46"/>
        <v>0</v>
      </c>
      <c r="R41" s="238">
        <f t="shared" si="46"/>
        <v>0</v>
      </c>
      <c r="S41" s="238">
        <f t="shared" si="46"/>
        <v>0</v>
      </c>
      <c r="T41" s="238">
        <f t="shared" si="46"/>
        <v>0</v>
      </c>
      <c r="U41" s="238">
        <f t="shared" si="46"/>
        <v>0</v>
      </c>
      <c r="V41" s="238">
        <f t="shared" si="46"/>
        <v>0</v>
      </c>
      <c r="W41" s="238">
        <f t="shared" si="46"/>
        <v>0</v>
      </c>
      <c r="X41" s="238">
        <f t="shared" si="46"/>
        <v>0</v>
      </c>
      <c r="Y41" s="239">
        <f t="shared" si="43"/>
        <v>0</v>
      </c>
    </row>
    <row r="42" spans="1:25">
      <c r="A42" s="237" t="e">
        <f t="shared" si="41"/>
        <v>#N/A</v>
      </c>
      <c r="B42" s="230">
        <f t="shared" si="36"/>
        <v>0</v>
      </c>
      <c r="C42" s="238">
        <f t="shared" ref="C42:X42" si="47">IF(C$1&gt;=$I126,IF($M126=0,0,(IF(MOD(($I126-C$1),$M126)=0,$G126,0))),0)</f>
        <v>0</v>
      </c>
      <c r="D42" s="238">
        <f t="shared" si="47"/>
        <v>0</v>
      </c>
      <c r="E42" s="238">
        <f t="shared" si="47"/>
        <v>0</v>
      </c>
      <c r="F42" s="238">
        <f t="shared" si="47"/>
        <v>0</v>
      </c>
      <c r="G42" s="238">
        <f t="shared" si="47"/>
        <v>0</v>
      </c>
      <c r="H42" s="238">
        <f t="shared" si="47"/>
        <v>0</v>
      </c>
      <c r="I42" s="238">
        <f t="shared" si="47"/>
        <v>0</v>
      </c>
      <c r="J42" s="238">
        <f t="shared" si="47"/>
        <v>0</v>
      </c>
      <c r="K42" s="238">
        <f t="shared" si="47"/>
        <v>0</v>
      </c>
      <c r="L42" s="238">
        <f t="shared" si="47"/>
        <v>0</v>
      </c>
      <c r="M42" s="238">
        <f t="shared" si="47"/>
        <v>0</v>
      </c>
      <c r="N42" s="238">
        <f t="shared" si="47"/>
        <v>0</v>
      </c>
      <c r="O42" s="238">
        <f t="shared" si="47"/>
        <v>0</v>
      </c>
      <c r="P42" s="238">
        <f t="shared" si="47"/>
        <v>0</v>
      </c>
      <c r="Q42" s="238">
        <f t="shared" si="47"/>
        <v>0</v>
      </c>
      <c r="R42" s="238">
        <f t="shared" si="47"/>
        <v>0</v>
      </c>
      <c r="S42" s="238">
        <f t="shared" si="47"/>
        <v>0</v>
      </c>
      <c r="T42" s="238">
        <f t="shared" si="47"/>
        <v>0</v>
      </c>
      <c r="U42" s="238">
        <f t="shared" si="47"/>
        <v>0</v>
      </c>
      <c r="V42" s="238">
        <f t="shared" si="47"/>
        <v>0</v>
      </c>
      <c r="W42" s="238">
        <f t="shared" si="47"/>
        <v>0</v>
      </c>
      <c r="X42" s="238">
        <f t="shared" si="47"/>
        <v>0</v>
      </c>
      <c r="Y42" s="239">
        <f t="shared" si="43"/>
        <v>0</v>
      </c>
    </row>
    <row r="43" spans="1:25">
      <c r="A43" s="237" t="e">
        <f t="shared" si="41"/>
        <v>#N/A</v>
      </c>
      <c r="B43" s="230">
        <f t="shared" si="36"/>
        <v>0</v>
      </c>
      <c r="C43" s="238">
        <f t="shared" ref="C43:X43" si="48">IF(C$1&gt;=$I127,IF($M127=0,0,(IF(MOD(($I127-C$1),$M127)=0,$G127,0))),0)</f>
        <v>0</v>
      </c>
      <c r="D43" s="238">
        <f t="shared" si="48"/>
        <v>0</v>
      </c>
      <c r="E43" s="238">
        <f t="shared" si="48"/>
        <v>0</v>
      </c>
      <c r="F43" s="238">
        <f t="shared" si="48"/>
        <v>0</v>
      </c>
      <c r="G43" s="238">
        <f t="shared" si="48"/>
        <v>0</v>
      </c>
      <c r="H43" s="238">
        <f t="shared" si="48"/>
        <v>0</v>
      </c>
      <c r="I43" s="238">
        <f t="shared" si="48"/>
        <v>0</v>
      </c>
      <c r="J43" s="238">
        <f t="shared" si="48"/>
        <v>0</v>
      </c>
      <c r="K43" s="238">
        <f t="shared" si="48"/>
        <v>0</v>
      </c>
      <c r="L43" s="238">
        <f t="shared" si="48"/>
        <v>0</v>
      </c>
      <c r="M43" s="238">
        <f t="shared" si="48"/>
        <v>0</v>
      </c>
      <c r="N43" s="238">
        <f t="shared" si="48"/>
        <v>0</v>
      </c>
      <c r="O43" s="238">
        <f t="shared" si="48"/>
        <v>0</v>
      </c>
      <c r="P43" s="238">
        <f t="shared" si="48"/>
        <v>0</v>
      </c>
      <c r="Q43" s="238">
        <f t="shared" si="48"/>
        <v>0</v>
      </c>
      <c r="R43" s="238">
        <f t="shared" si="48"/>
        <v>0</v>
      </c>
      <c r="S43" s="238">
        <f t="shared" si="48"/>
        <v>0</v>
      </c>
      <c r="T43" s="238">
        <f t="shared" si="48"/>
        <v>0</v>
      </c>
      <c r="U43" s="238">
        <f t="shared" si="48"/>
        <v>0</v>
      </c>
      <c r="V43" s="238">
        <f t="shared" si="48"/>
        <v>0</v>
      </c>
      <c r="W43" s="238">
        <f t="shared" si="48"/>
        <v>0</v>
      </c>
      <c r="X43" s="238">
        <f t="shared" si="48"/>
        <v>0</v>
      </c>
      <c r="Y43" s="239">
        <f t="shared" si="43"/>
        <v>0</v>
      </c>
    </row>
    <row r="44" spans="1:25">
      <c r="A44" s="237" t="e">
        <f t="shared" si="41"/>
        <v>#N/A</v>
      </c>
      <c r="B44" s="230">
        <f t="shared" si="36"/>
        <v>0</v>
      </c>
      <c r="C44" s="238">
        <f t="shared" ref="C44:X44" si="49">IF(C$1&gt;=$I128,IF($M128=0,0,(IF(MOD(($I128-C$1),$M128)=0,$G128,0))),0)</f>
        <v>0</v>
      </c>
      <c r="D44" s="238">
        <f t="shared" si="49"/>
        <v>0</v>
      </c>
      <c r="E44" s="238">
        <f t="shared" si="49"/>
        <v>0</v>
      </c>
      <c r="F44" s="238">
        <f t="shared" si="49"/>
        <v>0</v>
      </c>
      <c r="G44" s="238">
        <f t="shared" si="49"/>
        <v>0</v>
      </c>
      <c r="H44" s="238">
        <f t="shared" si="49"/>
        <v>0</v>
      </c>
      <c r="I44" s="238">
        <f t="shared" si="49"/>
        <v>0</v>
      </c>
      <c r="J44" s="238">
        <f t="shared" si="49"/>
        <v>0</v>
      </c>
      <c r="K44" s="238">
        <f t="shared" si="49"/>
        <v>0</v>
      </c>
      <c r="L44" s="238">
        <f t="shared" si="49"/>
        <v>0</v>
      </c>
      <c r="M44" s="238">
        <f t="shared" si="49"/>
        <v>0</v>
      </c>
      <c r="N44" s="238">
        <f t="shared" si="49"/>
        <v>0</v>
      </c>
      <c r="O44" s="238">
        <f t="shared" si="49"/>
        <v>0</v>
      </c>
      <c r="P44" s="238">
        <f t="shared" si="49"/>
        <v>0</v>
      </c>
      <c r="Q44" s="238">
        <f t="shared" si="49"/>
        <v>0</v>
      </c>
      <c r="R44" s="238">
        <f t="shared" si="49"/>
        <v>0</v>
      </c>
      <c r="S44" s="238">
        <f t="shared" si="49"/>
        <v>0</v>
      </c>
      <c r="T44" s="238">
        <f t="shared" si="49"/>
        <v>0</v>
      </c>
      <c r="U44" s="238">
        <f t="shared" si="49"/>
        <v>0</v>
      </c>
      <c r="V44" s="238">
        <f t="shared" si="49"/>
        <v>0</v>
      </c>
      <c r="W44" s="238">
        <f t="shared" si="49"/>
        <v>0</v>
      </c>
      <c r="X44" s="238">
        <f t="shared" si="49"/>
        <v>0</v>
      </c>
      <c r="Y44" s="239">
        <f t="shared" si="43"/>
        <v>0</v>
      </c>
    </row>
    <row r="45" spans="1:25">
      <c r="A45" s="237" t="e">
        <f t="shared" si="41"/>
        <v>#N/A</v>
      </c>
      <c r="B45" s="230">
        <f t="shared" si="36"/>
        <v>0</v>
      </c>
      <c r="C45" s="238">
        <f t="shared" ref="C45:X45" si="50">IF(C$1&gt;=$I129,IF($M129=0,0,(IF(MOD(($I129-C$1),$M129)=0,$G129,0))),0)</f>
        <v>0</v>
      </c>
      <c r="D45" s="238">
        <f t="shared" si="50"/>
        <v>0</v>
      </c>
      <c r="E45" s="238">
        <f t="shared" si="50"/>
        <v>0</v>
      </c>
      <c r="F45" s="238">
        <f t="shared" si="50"/>
        <v>0</v>
      </c>
      <c r="G45" s="238">
        <f t="shared" si="50"/>
        <v>0</v>
      </c>
      <c r="H45" s="238">
        <f t="shared" si="50"/>
        <v>0</v>
      </c>
      <c r="I45" s="238">
        <f t="shared" si="50"/>
        <v>0</v>
      </c>
      <c r="J45" s="238">
        <f t="shared" si="50"/>
        <v>0</v>
      </c>
      <c r="K45" s="238">
        <f t="shared" si="50"/>
        <v>0</v>
      </c>
      <c r="L45" s="238">
        <f t="shared" si="50"/>
        <v>0</v>
      </c>
      <c r="M45" s="238">
        <f t="shared" si="50"/>
        <v>0</v>
      </c>
      <c r="N45" s="238">
        <f t="shared" si="50"/>
        <v>0</v>
      </c>
      <c r="O45" s="238">
        <f t="shared" si="50"/>
        <v>0</v>
      </c>
      <c r="P45" s="238">
        <f t="shared" si="50"/>
        <v>0</v>
      </c>
      <c r="Q45" s="238">
        <f t="shared" si="50"/>
        <v>0</v>
      </c>
      <c r="R45" s="238">
        <f t="shared" si="50"/>
        <v>0</v>
      </c>
      <c r="S45" s="238">
        <f t="shared" si="50"/>
        <v>0</v>
      </c>
      <c r="T45" s="238">
        <f t="shared" si="50"/>
        <v>0</v>
      </c>
      <c r="U45" s="238">
        <f t="shared" si="50"/>
        <v>0</v>
      </c>
      <c r="V45" s="238">
        <f t="shared" si="50"/>
        <v>0</v>
      </c>
      <c r="W45" s="238">
        <f t="shared" si="50"/>
        <v>0</v>
      </c>
      <c r="X45" s="238">
        <f t="shared" si="50"/>
        <v>0</v>
      </c>
      <c r="Y45" s="239">
        <f t="shared" si="43"/>
        <v>0</v>
      </c>
    </row>
    <row r="46" spans="1:25">
      <c r="A46" s="242"/>
      <c r="B46" s="240" t="str">
        <f t="shared" si="36"/>
        <v>Bygning 10</v>
      </c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02"/>
    </row>
    <row r="47" spans="1:25">
      <c r="A47" s="237" t="e">
        <f t="shared" ref="A47:A52" si="51">A131</f>
        <v>#N/A</v>
      </c>
      <c r="B47" s="230">
        <f t="shared" si="36"/>
        <v>0</v>
      </c>
      <c r="C47" s="238">
        <f t="shared" ref="C47:X47" si="52">IF(C$1&gt;=$I131,IF($M131=0,0,(IF(MOD(($I131-C$1),$M131)=0,$G131,0))),0)</f>
        <v>0</v>
      </c>
      <c r="D47" s="238">
        <f t="shared" si="52"/>
        <v>0</v>
      </c>
      <c r="E47" s="238">
        <f t="shared" si="52"/>
        <v>0</v>
      </c>
      <c r="F47" s="238">
        <f t="shared" si="52"/>
        <v>0</v>
      </c>
      <c r="G47" s="238">
        <f t="shared" si="52"/>
        <v>0</v>
      </c>
      <c r="H47" s="238">
        <f t="shared" si="52"/>
        <v>0</v>
      </c>
      <c r="I47" s="238">
        <f t="shared" si="52"/>
        <v>0</v>
      </c>
      <c r="J47" s="238">
        <f t="shared" si="52"/>
        <v>0</v>
      </c>
      <c r="K47" s="238">
        <f t="shared" si="52"/>
        <v>0</v>
      </c>
      <c r="L47" s="238">
        <f t="shared" si="52"/>
        <v>0</v>
      </c>
      <c r="M47" s="238">
        <f t="shared" si="52"/>
        <v>0</v>
      </c>
      <c r="N47" s="238">
        <f t="shared" si="52"/>
        <v>0</v>
      </c>
      <c r="O47" s="238">
        <f t="shared" si="52"/>
        <v>0</v>
      </c>
      <c r="P47" s="238">
        <f t="shared" si="52"/>
        <v>0</v>
      </c>
      <c r="Q47" s="238">
        <f t="shared" si="52"/>
        <v>0</v>
      </c>
      <c r="R47" s="238">
        <f t="shared" si="52"/>
        <v>0</v>
      </c>
      <c r="S47" s="238">
        <f t="shared" si="52"/>
        <v>0</v>
      </c>
      <c r="T47" s="238">
        <f t="shared" si="52"/>
        <v>0</v>
      </c>
      <c r="U47" s="238">
        <f t="shared" si="52"/>
        <v>0</v>
      </c>
      <c r="V47" s="238">
        <f t="shared" si="52"/>
        <v>0</v>
      </c>
      <c r="W47" s="238">
        <f t="shared" si="52"/>
        <v>0</v>
      </c>
      <c r="X47" s="238">
        <f t="shared" si="52"/>
        <v>0</v>
      </c>
      <c r="Y47" s="239">
        <f t="shared" ref="Y47:Y52" si="53">SUM(C47:X47)</f>
        <v>0</v>
      </c>
    </row>
    <row r="48" spans="1:25">
      <c r="A48" s="237" t="e">
        <f t="shared" si="51"/>
        <v>#N/A</v>
      </c>
      <c r="B48" s="230">
        <f t="shared" si="36"/>
        <v>0</v>
      </c>
      <c r="C48" s="238">
        <f t="shared" ref="C48:X48" si="54">IF(C$1&gt;=$I132,IF($M132=0,0,(IF(MOD(($I132-C$1),$M132)=0,$G132,0))),0)</f>
        <v>0</v>
      </c>
      <c r="D48" s="238">
        <f t="shared" si="54"/>
        <v>0</v>
      </c>
      <c r="E48" s="238">
        <f t="shared" si="54"/>
        <v>0</v>
      </c>
      <c r="F48" s="238">
        <f t="shared" si="54"/>
        <v>0</v>
      </c>
      <c r="G48" s="238">
        <f t="shared" si="54"/>
        <v>0</v>
      </c>
      <c r="H48" s="238">
        <f t="shared" si="54"/>
        <v>0</v>
      </c>
      <c r="I48" s="238">
        <f t="shared" si="54"/>
        <v>0</v>
      </c>
      <c r="J48" s="238">
        <f t="shared" si="54"/>
        <v>0</v>
      </c>
      <c r="K48" s="238">
        <f t="shared" si="54"/>
        <v>0</v>
      </c>
      <c r="L48" s="238">
        <f t="shared" si="54"/>
        <v>0</v>
      </c>
      <c r="M48" s="238">
        <f t="shared" si="54"/>
        <v>0</v>
      </c>
      <c r="N48" s="238">
        <f t="shared" si="54"/>
        <v>0</v>
      </c>
      <c r="O48" s="238">
        <f t="shared" si="54"/>
        <v>0</v>
      </c>
      <c r="P48" s="238">
        <f t="shared" si="54"/>
        <v>0</v>
      </c>
      <c r="Q48" s="238">
        <f t="shared" si="54"/>
        <v>0</v>
      </c>
      <c r="R48" s="238">
        <f t="shared" si="54"/>
        <v>0</v>
      </c>
      <c r="S48" s="238">
        <f t="shared" si="54"/>
        <v>0</v>
      </c>
      <c r="T48" s="238">
        <f t="shared" si="54"/>
        <v>0</v>
      </c>
      <c r="U48" s="238">
        <f t="shared" si="54"/>
        <v>0</v>
      </c>
      <c r="V48" s="238">
        <f t="shared" si="54"/>
        <v>0</v>
      </c>
      <c r="W48" s="238">
        <f t="shared" si="54"/>
        <v>0</v>
      </c>
      <c r="X48" s="238">
        <f t="shared" si="54"/>
        <v>0</v>
      </c>
      <c r="Y48" s="239">
        <f t="shared" si="53"/>
        <v>0</v>
      </c>
    </row>
    <row r="49" spans="1:25">
      <c r="A49" s="237" t="e">
        <f t="shared" si="51"/>
        <v>#N/A</v>
      </c>
      <c r="B49" s="230">
        <f t="shared" si="36"/>
        <v>0</v>
      </c>
      <c r="C49" s="238">
        <f t="shared" ref="C49:X49" si="55">IF(C$1&gt;=$I133,IF($M133=0,0,(IF(MOD(($I133-C$1),$M133)=0,$G133,0))),0)</f>
        <v>0</v>
      </c>
      <c r="D49" s="238">
        <f t="shared" si="55"/>
        <v>0</v>
      </c>
      <c r="E49" s="238">
        <f t="shared" si="55"/>
        <v>0</v>
      </c>
      <c r="F49" s="238">
        <f t="shared" si="55"/>
        <v>0</v>
      </c>
      <c r="G49" s="238">
        <f t="shared" si="55"/>
        <v>0</v>
      </c>
      <c r="H49" s="238">
        <f t="shared" si="55"/>
        <v>0</v>
      </c>
      <c r="I49" s="238">
        <f t="shared" si="55"/>
        <v>0</v>
      </c>
      <c r="J49" s="238">
        <f t="shared" si="55"/>
        <v>0</v>
      </c>
      <c r="K49" s="238">
        <f t="shared" si="55"/>
        <v>0</v>
      </c>
      <c r="L49" s="238">
        <f t="shared" si="55"/>
        <v>0</v>
      </c>
      <c r="M49" s="238">
        <f t="shared" si="55"/>
        <v>0</v>
      </c>
      <c r="N49" s="238">
        <f t="shared" si="55"/>
        <v>0</v>
      </c>
      <c r="O49" s="238">
        <f t="shared" si="55"/>
        <v>0</v>
      </c>
      <c r="P49" s="238">
        <f t="shared" si="55"/>
        <v>0</v>
      </c>
      <c r="Q49" s="238">
        <f t="shared" si="55"/>
        <v>0</v>
      </c>
      <c r="R49" s="238">
        <f t="shared" si="55"/>
        <v>0</v>
      </c>
      <c r="S49" s="238">
        <f t="shared" si="55"/>
        <v>0</v>
      </c>
      <c r="T49" s="238">
        <f t="shared" si="55"/>
        <v>0</v>
      </c>
      <c r="U49" s="238">
        <f t="shared" si="55"/>
        <v>0</v>
      </c>
      <c r="V49" s="238">
        <f t="shared" si="55"/>
        <v>0</v>
      </c>
      <c r="W49" s="238">
        <f t="shared" si="55"/>
        <v>0</v>
      </c>
      <c r="X49" s="238">
        <f t="shared" si="55"/>
        <v>0</v>
      </c>
      <c r="Y49" s="239">
        <f t="shared" si="53"/>
        <v>0</v>
      </c>
    </row>
    <row r="50" spans="1:25">
      <c r="A50" s="237" t="e">
        <f t="shared" si="51"/>
        <v>#N/A</v>
      </c>
      <c r="B50" s="230">
        <f t="shared" si="36"/>
        <v>0</v>
      </c>
      <c r="C50" s="238">
        <f t="shared" ref="C50:X50" si="56">IF(C$1&gt;=$I134,IF($M134=0,0,(IF(MOD(($I134-C$1),$M134)=0,$G134,0))),0)</f>
        <v>0</v>
      </c>
      <c r="D50" s="238">
        <f t="shared" si="56"/>
        <v>0</v>
      </c>
      <c r="E50" s="238">
        <f t="shared" si="56"/>
        <v>0</v>
      </c>
      <c r="F50" s="238">
        <f t="shared" si="56"/>
        <v>0</v>
      </c>
      <c r="G50" s="238">
        <f t="shared" si="56"/>
        <v>0</v>
      </c>
      <c r="H50" s="238">
        <f t="shared" si="56"/>
        <v>0</v>
      </c>
      <c r="I50" s="238">
        <f t="shared" si="56"/>
        <v>0</v>
      </c>
      <c r="J50" s="238">
        <f t="shared" si="56"/>
        <v>0</v>
      </c>
      <c r="K50" s="238">
        <f t="shared" si="56"/>
        <v>0</v>
      </c>
      <c r="L50" s="238">
        <f t="shared" si="56"/>
        <v>0</v>
      </c>
      <c r="M50" s="238">
        <f t="shared" si="56"/>
        <v>0</v>
      </c>
      <c r="N50" s="238">
        <f t="shared" si="56"/>
        <v>0</v>
      </c>
      <c r="O50" s="238">
        <f t="shared" si="56"/>
        <v>0</v>
      </c>
      <c r="P50" s="238">
        <f t="shared" si="56"/>
        <v>0</v>
      </c>
      <c r="Q50" s="238">
        <f t="shared" si="56"/>
        <v>0</v>
      </c>
      <c r="R50" s="238">
        <f t="shared" si="56"/>
        <v>0</v>
      </c>
      <c r="S50" s="238">
        <f t="shared" si="56"/>
        <v>0</v>
      </c>
      <c r="T50" s="238">
        <f t="shared" si="56"/>
        <v>0</v>
      </c>
      <c r="U50" s="238">
        <f t="shared" si="56"/>
        <v>0</v>
      </c>
      <c r="V50" s="238">
        <f t="shared" si="56"/>
        <v>0</v>
      </c>
      <c r="W50" s="238">
        <f t="shared" si="56"/>
        <v>0</v>
      </c>
      <c r="X50" s="238">
        <f t="shared" si="56"/>
        <v>0</v>
      </c>
      <c r="Y50" s="239">
        <f t="shared" si="53"/>
        <v>0</v>
      </c>
    </row>
    <row r="51" spans="1:25">
      <c r="A51" s="237" t="e">
        <f t="shared" si="51"/>
        <v>#N/A</v>
      </c>
      <c r="B51" s="230">
        <f t="shared" si="36"/>
        <v>0</v>
      </c>
      <c r="C51" s="238">
        <f t="shared" ref="C51:X51" si="57">IF(C$1&gt;=$I135,IF($M135=0,0,(IF(MOD(($I135-C$1),$M135)=0,$G135,0))),0)</f>
        <v>0</v>
      </c>
      <c r="D51" s="238">
        <f t="shared" si="57"/>
        <v>0</v>
      </c>
      <c r="E51" s="238">
        <f t="shared" si="57"/>
        <v>0</v>
      </c>
      <c r="F51" s="238">
        <f t="shared" si="57"/>
        <v>0</v>
      </c>
      <c r="G51" s="238">
        <f t="shared" si="57"/>
        <v>0</v>
      </c>
      <c r="H51" s="238">
        <f t="shared" si="57"/>
        <v>0</v>
      </c>
      <c r="I51" s="238">
        <f t="shared" si="57"/>
        <v>0</v>
      </c>
      <c r="J51" s="238">
        <f t="shared" si="57"/>
        <v>0</v>
      </c>
      <c r="K51" s="238">
        <f t="shared" si="57"/>
        <v>0</v>
      </c>
      <c r="L51" s="238">
        <f t="shared" si="57"/>
        <v>0</v>
      </c>
      <c r="M51" s="238">
        <f t="shared" si="57"/>
        <v>0</v>
      </c>
      <c r="N51" s="238">
        <f t="shared" si="57"/>
        <v>0</v>
      </c>
      <c r="O51" s="238">
        <f t="shared" si="57"/>
        <v>0</v>
      </c>
      <c r="P51" s="238">
        <f t="shared" si="57"/>
        <v>0</v>
      </c>
      <c r="Q51" s="238">
        <f t="shared" si="57"/>
        <v>0</v>
      </c>
      <c r="R51" s="238">
        <f t="shared" si="57"/>
        <v>0</v>
      </c>
      <c r="S51" s="238">
        <f t="shared" si="57"/>
        <v>0</v>
      </c>
      <c r="T51" s="238">
        <f t="shared" si="57"/>
        <v>0</v>
      </c>
      <c r="U51" s="238">
        <f t="shared" si="57"/>
        <v>0</v>
      </c>
      <c r="V51" s="238">
        <f t="shared" si="57"/>
        <v>0</v>
      </c>
      <c r="W51" s="238">
        <f t="shared" si="57"/>
        <v>0</v>
      </c>
      <c r="X51" s="238">
        <f t="shared" si="57"/>
        <v>0</v>
      </c>
      <c r="Y51" s="239">
        <f t="shared" si="53"/>
        <v>0</v>
      </c>
    </row>
    <row r="52" spans="1:25">
      <c r="A52" s="237" t="e">
        <f t="shared" si="51"/>
        <v>#N/A</v>
      </c>
      <c r="B52" s="230">
        <f t="shared" si="36"/>
        <v>0</v>
      </c>
      <c r="C52" s="238">
        <f t="shared" ref="C52:X52" si="58">IF(C$1&gt;=$I136,IF($M136=0,0,(IF(MOD(($I136-C$1),$M136)=0,$G136,0))),0)</f>
        <v>0</v>
      </c>
      <c r="D52" s="238">
        <f t="shared" si="58"/>
        <v>0</v>
      </c>
      <c r="E52" s="238">
        <f t="shared" si="58"/>
        <v>0</v>
      </c>
      <c r="F52" s="238">
        <f t="shared" si="58"/>
        <v>0</v>
      </c>
      <c r="G52" s="238">
        <f t="shared" si="58"/>
        <v>0</v>
      </c>
      <c r="H52" s="238">
        <f t="shared" si="58"/>
        <v>0</v>
      </c>
      <c r="I52" s="238">
        <f t="shared" si="58"/>
        <v>0</v>
      </c>
      <c r="J52" s="238">
        <f t="shared" si="58"/>
        <v>0</v>
      </c>
      <c r="K52" s="238">
        <f t="shared" si="58"/>
        <v>0</v>
      </c>
      <c r="L52" s="238">
        <f t="shared" si="58"/>
        <v>0</v>
      </c>
      <c r="M52" s="238">
        <f t="shared" si="58"/>
        <v>0</v>
      </c>
      <c r="N52" s="238">
        <f t="shared" si="58"/>
        <v>0</v>
      </c>
      <c r="O52" s="238">
        <f t="shared" si="58"/>
        <v>0</v>
      </c>
      <c r="P52" s="238">
        <f t="shared" si="58"/>
        <v>0</v>
      </c>
      <c r="Q52" s="238">
        <f t="shared" si="58"/>
        <v>0</v>
      </c>
      <c r="R52" s="238">
        <f t="shared" si="58"/>
        <v>0</v>
      </c>
      <c r="S52" s="238">
        <f t="shared" si="58"/>
        <v>0</v>
      </c>
      <c r="T52" s="238">
        <f t="shared" si="58"/>
        <v>0</v>
      </c>
      <c r="U52" s="238">
        <f t="shared" si="58"/>
        <v>0</v>
      </c>
      <c r="V52" s="238">
        <f t="shared" si="58"/>
        <v>0</v>
      </c>
      <c r="W52" s="238">
        <f t="shared" si="58"/>
        <v>0</v>
      </c>
      <c r="X52" s="238">
        <f t="shared" si="58"/>
        <v>0</v>
      </c>
      <c r="Y52" s="239">
        <f t="shared" si="53"/>
        <v>0</v>
      </c>
    </row>
    <row r="53" spans="1:25">
      <c r="A53" s="242"/>
      <c r="B53" s="240" t="str">
        <f t="shared" si="36"/>
        <v>Indv. Vedligehold</v>
      </c>
      <c r="C53" s="243"/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</row>
    <row r="54" spans="1:25">
      <c r="A54" s="237" t="e">
        <f t="shared" ref="A54:A59" si="59">A138</f>
        <v>#N/A</v>
      </c>
      <c r="B54" s="230">
        <f t="shared" si="36"/>
        <v>0</v>
      </c>
      <c r="C54" s="238">
        <f t="shared" ref="C54:X54" si="60">IF(C$1&gt;=$I138,IF($M138=0,0,(IF(MOD(($I138-C$1),$M138)=0,$G138,0))),0)</f>
        <v>0</v>
      </c>
      <c r="D54" s="238">
        <f t="shared" si="60"/>
        <v>0</v>
      </c>
      <c r="E54" s="238">
        <f t="shared" si="60"/>
        <v>0</v>
      </c>
      <c r="F54" s="238">
        <f t="shared" si="60"/>
        <v>0</v>
      </c>
      <c r="G54" s="238">
        <f t="shared" si="60"/>
        <v>0</v>
      </c>
      <c r="H54" s="238">
        <f t="shared" si="60"/>
        <v>0</v>
      </c>
      <c r="I54" s="238">
        <f t="shared" si="60"/>
        <v>0</v>
      </c>
      <c r="J54" s="238">
        <f t="shared" si="60"/>
        <v>0</v>
      </c>
      <c r="K54" s="238">
        <f t="shared" si="60"/>
        <v>0</v>
      </c>
      <c r="L54" s="238">
        <f t="shared" si="60"/>
        <v>0</v>
      </c>
      <c r="M54" s="238">
        <f t="shared" si="60"/>
        <v>0</v>
      </c>
      <c r="N54" s="238">
        <f t="shared" si="60"/>
        <v>0</v>
      </c>
      <c r="O54" s="238">
        <f t="shared" si="60"/>
        <v>0</v>
      </c>
      <c r="P54" s="238">
        <f t="shared" si="60"/>
        <v>0</v>
      </c>
      <c r="Q54" s="238">
        <f t="shared" si="60"/>
        <v>0</v>
      </c>
      <c r="R54" s="238">
        <f t="shared" si="60"/>
        <v>0</v>
      </c>
      <c r="S54" s="238">
        <f t="shared" si="60"/>
        <v>0</v>
      </c>
      <c r="T54" s="238">
        <f t="shared" si="60"/>
        <v>0</v>
      </c>
      <c r="U54" s="238">
        <f t="shared" si="60"/>
        <v>0</v>
      </c>
      <c r="V54" s="238">
        <f t="shared" si="60"/>
        <v>0</v>
      </c>
      <c r="W54" s="238">
        <f t="shared" si="60"/>
        <v>0</v>
      </c>
      <c r="X54" s="238">
        <f t="shared" si="60"/>
        <v>0</v>
      </c>
      <c r="Y54" s="239">
        <f t="shared" ref="Y54:Y69" si="61">SUM(C54:X54)</f>
        <v>0</v>
      </c>
    </row>
    <row r="55" spans="1:25">
      <c r="A55" s="237" t="e">
        <f t="shared" si="59"/>
        <v>#N/A</v>
      </c>
      <c r="B55" s="230">
        <f t="shared" si="36"/>
        <v>0</v>
      </c>
      <c r="C55" s="238">
        <f t="shared" ref="C55:X55" si="62">IF(C$1&gt;=$I139,IF($M139=0,0,(IF(MOD(($I139-C$1),$M139)=0,$G139,0))),0)</f>
        <v>0</v>
      </c>
      <c r="D55" s="238">
        <f t="shared" si="62"/>
        <v>0</v>
      </c>
      <c r="E55" s="238">
        <f t="shared" si="62"/>
        <v>0</v>
      </c>
      <c r="F55" s="238">
        <f t="shared" si="62"/>
        <v>0</v>
      </c>
      <c r="G55" s="238">
        <f t="shared" si="62"/>
        <v>0</v>
      </c>
      <c r="H55" s="238">
        <f t="shared" si="62"/>
        <v>0</v>
      </c>
      <c r="I55" s="238">
        <f t="shared" si="62"/>
        <v>0</v>
      </c>
      <c r="J55" s="238">
        <f t="shared" si="62"/>
        <v>0</v>
      </c>
      <c r="K55" s="238">
        <f t="shared" si="62"/>
        <v>0</v>
      </c>
      <c r="L55" s="238">
        <f t="shared" si="62"/>
        <v>0</v>
      </c>
      <c r="M55" s="238">
        <f t="shared" si="62"/>
        <v>0</v>
      </c>
      <c r="N55" s="238">
        <f t="shared" si="62"/>
        <v>0</v>
      </c>
      <c r="O55" s="238">
        <f t="shared" si="62"/>
        <v>0</v>
      </c>
      <c r="P55" s="238">
        <f t="shared" si="62"/>
        <v>0</v>
      </c>
      <c r="Q55" s="238">
        <f t="shared" si="62"/>
        <v>0</v>
      </c>
      <c r="R55" s="238">
        <f t="shared" si="62"/>
        <v>0</v>
      </c>
      <c r="S55" s="238">
        <f t="shared" si="62"/>
        <v>0</v>
      </c>
      <c r="T55" s="238">
        <f t="shared" si="62"/>
        <v>0</v>
      </c>
      <c r="U55" s="238">
        <f t="shared" si="62"/>
        <v>0</v>
      </c>
      <c r="V55" s="238">
        <f t="shared" si="62"/>
        <v>0</v>
      </c>
      <c r="W55" s="238">
        <f t="shared" si="62"/>
        <v>0</v>
      </c>
      <c r="X55" s="238">
        <f t="shared" si="62"/>
        <v>0</v>
      </c>
      <c r="Y55" s="239">
        <f t="shared" si="61"/>
        <v>0</v>
      </c>
    </row>
    <row r="56" spans="1:25">
      <c r="A56" s="237" t="e">
        <f t="shared" si="59"/>
        <v>#N/A</v>
      </c>
      <c r="B56" s="230">
        <f t="shared" si="36"/>
        <v>0</v>
      </c>
      <c r="C56" s="238">
        <f t="shared" ref="C56:X56" si="63">IF(C$1&gt;=$I140,IF($M140=0,0,(IF(MOD(($I140-C$1),$M140)=0,$G140,0))),0)</f>
        <v>0</v>
      </c>
      <c r="D56" s="238">
        <f t="shared" si="63"/>
        <v>0</v>
      </c>
      <c r="E56" s="238">
        <f t="shared" si="63"/>
        <v>0</v>
      </c>
      <c r="F56" s="238">
        <f t="shared" si="63"/>
        <v>0</v>
      </c>
      <c r="G56" s="238">
        <f t="shared" si="63"/>
        <v>0</v>
      </c>
      <c r="H56" s="238">
        <f t="shared" si="63"/>
        <v>0</v>
      </c>
      <c r="I56" s="238">
        <f t="shared" si="63"/>
        <v>0</v>
      </c>
      <c r="J56" s="238">
        <f t="shared" si="63"/>
        <v>0</v>
      </c>
      <c r="K56" s="238">
        <f t="shared" si="63"/>
        <v>0</v>
      </c>
      <c r="L56" s="238">
        <f t="shared" si="63"/>
        <v>0</v>
      </c>
      <c r="M56" s="238">
        <f t="shared" si="63"/>
        <v>0</v>
      </c>
      <c r="N56" s="238">
        <f t="shared" si="63"/>
        <v>0</v>
      </c>
      <c r="O56" s="238">
        <f t="shared" si="63"/>
        <v>0</v>
      </c>
      <c r="P56" s="238">
        <f t="shared" si="63"/>
        <v>0</v>
      </c>
      <c r="Q56" s="238">
        <f t="shared" si="63"/>
        <v>0</v>
      </c>
      <c r="R56" s="238">
        <f t="shared" si="63"/>
        <v>0</v>
      </c>
      <c r="S56" s="238">
        <f t="shared" si="63"/>
        <v>0</v>
      </c>
      <c r="T56" s="238">
        <f t="shared" si="63"/>
        <v>0</v>
      </c>
      <c r="U56" s="238">
        <f t="shared" si="63"/>
        <v>0</v>
      </c>
      <c r="V56" s="238">
        <f t="shared" si="63"/>
        <v>0</v>
      </c>
      <c r="W56" s="238">
        <f t="shared" si="63"/>
        <v>0</v>
      </c>
      <c r="X56" s="238">
        <f t="shared" si="63"/>
        <v>0</v>
      </c>
      <c r="Y56" s="239">
        <f t="shared" si="61"/>
        <v>0</v>
      </c>
    </row>
    <row r="57" spans="1:25">
      <c r="A57" s="237" t="e">
        <f t="shared" si="59"/>
        <v>#N/A</v>
      </c>
      <c r="B57" s="230">
        <f t="shared" si="36"/>
        <v>0</v>
      </c>
      <c r="C57" s="238">
        <f t="shared" ref="C57:X57" si="64">IF(C$1&gt;=$I141,IF($M141=0,0,(IF(MOD(($I141-C$1),$M141)=0,$G141,0))),0)</f>
        <v>0</v>
      </c>
      <c r="D57" s="238">
        <f t="shared" si="64"/>
        <v>0</v>
      </c>
      <c r="E57" s="238">
        <f t="shared" si="64"/>
        <v>0</v>
      </c>
      <c r="F57" s="238">
        <f t="shared" si="64"/>
        <v>0</v>
      </c>
      <c r="G57" s="238">
        <f t="shared" si="64"/>
        <v>0</v>
      </c>
      <c r="H57" s="238">
        <f t="shared" si="64"/>
        <v>0</v>
      </c>
      <c r="I57" s="238">
        <f t="shared" si="64"/>
        <v>0</v>
      </c>
      <c r="J57" s="238">
        <f t="shared" si="64"/>
        <v>0</v>
      </c>
      <c r="K57" s="238">
        <f t="shared" si="64"/>
        <v>0</v>
      </c>
      <c r="L57" s="238">
        <f t="shared" si="64"/>
        <v>0</v>
      </c>
      <c r="M57" s="238">
        <f t="shared" si="64"/>
        <v>0</v>
      </c>
      <c r="N57" s="238">
        <f t="shared" si="64"/>
        <v>0</v>
      </c>
      <c r="O57" s="238">
        <f t="shared" si="64"/>
        <v>0</v>
      </c>
      <c r="P57" s="238">
        <f t="shared" si="64"/>
        <v>0</v>
      </c>
      <c r="Q57" s="238">
        <f t="shared" si="64"/>
        <v>0</v>
      </c>
      <c r="R57" s="238">
        <f t="shared" si="64"/>
        <v>0</v>
      </c>
      <c r="S57" s="238">
        <f t="shared" si="64"/>
        <v>0</v>
      </c>
      <c r="T57" s="238">
        <f t="shared" si="64"/>
        <v>0</v>
      </c>
      <c r="U57" s="238">
        <f t="shared" si="64"/>
        <v>0</v>
      </c>
      <c r="V57" s="238">
        <f t="shared" si="64"/>
        <v>0</v>
      </c>
      <c r="W57" s="238">
        <f t="shared" si="64"/>
        <v>0</v>
      </c>
      <c r="X57" s="238">
        <f t="shared" si="64"/>
        <v>0</v>
      </c>
      <c r="Y57" s="239">
        <f t="shared" si="61"/>
        <v>0</v>
      </c>
    </row>
    <row r="58" spans="1:25">
      <c r="A58" s="237" t="e">
        <f t="shared" si="59"/>
        <v>#N/A</v>
      </c>
      <c r="B58" s="230">
        <f t="shared" ref="B58:B59" si="65">B142</f>
        <v>0</v>
      </c>
      <c r="C58" s="238">
        <f t="shared" ref="C58:X58" si="66">IF(C$1&gt;=$I142,IF($M142=0,0,(IF(MOD(($I142-C$1),$M142)=0,$G142,0))),0)</f>
        <v>0</v>
      </c>
      <c r="D58" s="238">
        <f t="shared" si="66"/>
        <v>0</v>
      </c>
      <c r="E58" s="238">
        <f t="shared" si="66"/>
        <v>0</v>
      </c>
      <c r="F58" s="238">
        <f t="shared" si="66"/>
        <v>0</v>
      </c>
      <c r="G58" s="238">
        <f t="shared" si="66"/>
        <v>0</v>
      </c>
      <c r="H58" s="238">
        <f t="shared" si="66"/>
        <v>0</v>
      </c>
      <c r="I58" s="238">
        <f t="shared" si="66"/>
        <v>0</v>
      </c>
      <c r="J58" s="238">
        <f t="shared" si="66"/>
        <v>0</v>
      </c>
      <c r="K58" s="238">
        <f t="shared" si="66"/>
        <v>0</v>
      </c>
      <c r="L58" s="238">
        <f t="shared" si="66"/>
        <v>0</v>
      </c>
      <c r="M58" s="238">
        <f t="shared" si="66"/>
        <v>0</v>
      </c>
      <c r="N58" s="238">
        <f t="shared" si="66"/>
        <v>0</v>
      </c>
      <c r="O58" s="238">
        <f t="shared" si="66"/>
        <v>0</v>
      </c>
      <c r="P58" s="238">
        <f t="shared" si="66"/>
        <v>0</v>
      </c>
      <c r="Q58" s="238">
        <f t="shared" si="66"/>
        <v>0</v>
      </c>
      <c r="R58" s="238">
        <f t="shared" si="66"/>
        <v>0</v>
      </c>
      <c r="S58" s="238">
        <f t="shared" si="66"/>
        <v>0</v>
      </c>
      <c r="T58" s="238">
        <f t="shared" si="66"/>
        <v>0</v>
      </c>
      <c r="U58" s="238">
        <f t="shared" si="66"/>
        <v>0</v>
      </c>
      <c r="V58" s="238">
        <f t="shared" si="66"/>
        <v>0</v>
      </c>
      <c r="W58" s="238">
        <f t="shared" si="66"/>
        <v>0</v>
      </c>
      <c r="X58" s="238">
        <f t="shared" si="66"/>
        <v>0</v>
      </c>
      <c r="Y58" s="239">
        <f t="shared" si="61"/>
        <v>0</v>
      </c>
    </row>
    <row r="59" spans="1:25">
      <c r="A59" s="237" t="e">
        <f t="shared" si="59"/>
        <v>#N/A</v>
      </c>
      <c r="B59" s="230">
        <f t="shared" si="65"/>
        <v>0</v>
      </c>
      <c r="C59" s="238">
        <f t="shared" ref="C59:X59" si="67">IF(C$1&gt;=$I143,IF($M143=0,0,(IF(MOD(($I143-C$1),$M143)=0,$G143,0))),0)</f>
        <v>0</v>
      </c>
      <c r="D59" s="238">
        <f t="shared" si="67"/>
        <v>0</v>
      </c>
      <c r="E59" s="238">
        <f t="shared" si="67"/>
        <v>0</v>
      </c>
      <c r="F59" s="238">
        <f t="shared" si="67"/>
        <v>0</v>
      </c>
      <c r="G59" s="238">
        <f t="shared" si="67"/>
        <v>0</v>
      </c>
      <c r="H59" s="238">
        <f t="shared" si="67"/>
        <v>0</v>
      </c>
      <c r="I59" s="238">
        <f t="shared" si="67"/>
        <v>0</v>
      </c>
      <c r="J59" s="238">
        <f t="shared" si="67"/>
        <v>0</v>
      </c>
      <c r="K59" s="238">
        <f t="shared" si="67"/>
        <v>0</v>
      </c>
      <c r="L59" s="238">
        <f t="shared" si="67"/>
        <v>0</v>
      </c>
      <c r="M59" s="238">
        <f t="shared" si="67"/>
        <v>0</v>
      </c>
      <c r="N59" s="238">
        <f t="shared" si="67"/>
        <v>0</v>
      </c>
      <c r="O59" s="238">
        <f t="shared" si="67"/>
        <v>0</v>
      </c>
      <c r="P59" s="238">
        <f t="shared" si="67"/>
        <v>0</v>
      </c>
      <c r="Q59" s="238">
        <f t="shared" si="67"/>
        <v>0</v>
      </c>
      <c r="R59" s="238">
        <f t="shared" si="67"/>
        <v>0</v>
      </c>
      <c r="S59" s="238">
        <f t="shared" si="67"/>
        <v>0</v>
      </c>
      <c r="T59" s="238">
        <f t="shared" si="67"/>
        <v>0</v>
      </c>
      <c r="U59" s="238">
        <f t="shared" si="67"/>
        <v>0</v>
      </c>
      <c r="V59" s="238">
        <f t="shared" si="67"/>
        <v>0</v>
      </c>
      <c r="W59" s="238">
        <f t="shared" si="67"/>
        <v>0</v>
      </c>
      <c r="X59" s="238">
        <f t="shared" si="67"/>
        <v>0</v>
      </c>
      <c r="Y59" s="239">
        <f t="shared" si="61"/>
        <v>0</v>
      </c>
    </row>
    <row r="60" spans="1:25">
      <c r="A60" s="237" t="e">
        <f t="shared" ref="A60:B66" si="68">A144</f>
        <v>#N/A</v>
      </c>
      <c r="B60" s="230">
        <f t="shared" si="68"/>
        <v>0</v>
      </c>
      <c r="C60" s="238">
        <f t="shared" ref="C60:X60" si="69">IF(C$1&gt;=$I144,IF($M144=0,0,(IF(MOD(($I144-C$1),$M144)=0,$G144,0))),0)</f>
        <v>0</v>
      </c>
      <c r="D60" s="238">
        <f t="shared" si="69"/>
        <v>0</v>
      </c>
      <c r="E60" s="238">
        <f t="shared" si="69"/>
        <v>0</v>
      </c>
      <c r="F60" s="238">
        <f t="shared" si="69"/>
        <v>0</v>
      </c>
      <c r="G60" s="238">
        <f t="shared" si="69"/>
        <v>0</v>
      </c>
      <c r="H60" s="238">
        <f t="shared" si="69"/>
        <v>0</v>
      </c>
      <c r="I60" s="238">
        <f t="shared" si="69"/>
        <v>0</v>
      </c>
      <c r="J60" s="238">
        <f t="shared" si="69"/>
        <v>0</v>
      </c>
      <c r="K60" s="238">
        <f t="shared" si="69"/>
        <v>0</v>
      </c>
      <c r="L60" s="238">
        <f t="shared" si="69"/>
        <v>0</v>
      </c>
      <c r="M60" s="238">
        <f t="shared" si="69"/>
        <v>0</v>
      </c>
      <c r="N60" s="238">
        <f t="shared" si="69"/>
        <v>0</v>
      </c>
      <c r="O60" s="238">
        <f t="shared" si="69"/>
        <v>0</v>
      </c>
      <c r="P60" s="238">
        <f t="shared" si="69"/>
        <v>0</v>
      </c>
      <c r="Q60" s="238">
        <f t="shared" si="69"/>
        <v>0</v>
      </c>
      <c r="R60" s="238">
        <f t="shared" si="69"/>
        <v>0</v>
      </c>
      <c r="S60" s="238">
        <f t="shared" si="69"/>
        <v>0</v>
      </c>
      <c r="T60" s="238">
        <f t="shared" si="69"/>
        <v>0</v>
      </c>
      <c r="U60" s="238">
        <f t="shared" si="69"/>
        <v>0</v>
      </c>
      <c r="V60" s="238">
        <f t="shared" si="69"/>
        <v>0</v>
      </c>
      <c r="W60" s="238">
        <f t="shared" si="69"/>
        <v>0</v>
      </c>
      <c r="X60" s="238">
        <f t="shared" si="69"/>
        <v>0</v>
      </c>
      <c r="Y60" s="239">
        <f t="shared" si="61"/>
        <v>0</v>
      </c>
    </row>
    <row r="61" spans="1:25">
      <c r="A61" s="237" t="e">
        <f t="shared" si="68"/>
        <v>#N/A</v>
      </c>
      <c r="B61" s="230">
        <f t="shared" si="68"/>
        <v>0</v>
      </c>
      <c r="C61" s="238">
        <f t="shared" ref="C61:X61" si="70">IF(C$1&gt;=$I145,IF($M145=0,0,(IF(MOD(($I145-C$1),$M145)=0,$G145,0))),0)</f>
        <v>0</v>
      </c>
      <c r="D61" s="238">
        <f t="shared" si="70"/>
        <v>0</v>
      </c>
      <c r="E61" s="238">
        <f t="shared" si="70"/>
        <v>0</v>
      </c>
      <c r="F61" s="238">
        <f t="shared" si="70"/>
        <v>0</v>
      </c>
      <c r="G61" s="238">
        <f t="shared" si="70"/>
        <v>0</v>
      </c>
      <c r="H61" s="238">
        <f t="shared" si="70"/>
        <v>0</v>
      </c>
      <c r="I61" s="238">
        <f t="shared" si="70"/>
        <v>0</v>
      </c>
      <c r="J61" s="238">
        <f t="shared" si="70"/>
        <v>0</v>
      </c>
      <c r="K61" s="238">
        <f t="shared" si="70"/>
        <v>0</v>
      </c>
      <c r="L61" s="238">
        <f t="shared" si="70"/>
        <v>0</v>
      </c>
      <c r="M61" s="238">
        <f t="shared" si="70"/>
        <v>0</v>
      </c>
      <c r="N61" s="238">
        <f t="shared" si="70"/>
        <v>0</v>
      </c>
      <c r="O61" s="238">
        <f t="shared" si="70"/>
        <v>0</v>
      </c>
      <c r="P61" s="238">
        <f t="shared" si="70"/>
        <v>0</v>
      </c>
      <c r="Q61" s="238">
        <f t="shared" si="70"/>
        <v>0</v>
      </c>
      <c r="R61" s="238">
        <f t="shared" si="70"/>
        <v>0</v>
      </c>
      <c r="S61" s="238">
        <f t="shared" si="70"/>
        <v>0</v>
      </c>
      <c r="T61" s="238">
        <f t="shared" si="70"/>
        <v>0</v>
      </c>
      <c r="U61" s="238">
        <f t="shared" si="70"/>
        <v>0</v>
      </c>
      <c r="V61" s="238">
        <f t="shared" si="70"/>
        <v>0</v>
      </c>
      <c r="W61" s="238">
        <f t="shared" si="70"/>
        <v>0</v>
      </c>
      <c r="X61" s="238">
        <f t="shared" si="70"/>
        <v>0</v>
      </c>
      <c r="Y61" s="239">
        <f t="shared" si="61"/>
        <v>0</v>
      </c>
    </row>
    <row r="62" spans="1:25">
      <c r="A62" s="237" t="e">
        <f t="shared" si="68"/>
        <v>#N/A</v>
      </c>
      <c r="B62" s="230">
        <f t="shared" si="68"/>
        <v>0</v>
      </c>
      <c r="C62" s="238">
        <f t="shared" ref="C62:X62" si="71">IF(C$1&gt;=$I146,IF($M146=0,0,(IF(MOD(($I146-C$1),$M146)=0,$G146,0))),0)</f>
        <v>0</v>
      </c>
      <c r="D62" s="238">
        <f t="shared" si="71"/>
        <v>0</v>
      </c>
      <c r="E62" s="238">
        <f t="shared" si="71"/>
        <v>0</v>
      </c>
      <c r="F62" s="238">
        <f t="shared" si="71"/>
        <v>0</v>
      </c>
      <c r="G62" s="238">
        <f t="shared" si="71"/>
        <v>0</v>
      </c>
      <c r="H62" s="238">
        <f t="shared" si="71"/>
        <v>0</v>
      </c>
      <c r="I62" s="238">
        <f t="shared" si="71"/>
        <v>0</v>
      </c>
      <c r="J62" s="238">
        <f t="shared" si="71"/>
        <v>0</v>
      </c>
      <c r="K62" s="238">
        <f t="shared" si="71"/>
        <v>0</v>
      </c>
      <c r="L62" s="238">
        <f t="shared" si="71"/>
        <v>0</v>
      </c>
      <c r="M62" s="238">
        <f t="shared" si="71"/>
        <v>0</v>
      </c>
      <c r="N62" s="238">
        <f t="shared" si="71"/>
        <v>0</v>
      </c>
      <c r="O62" s="238">
        <f t="shared" si="71"/>
        <v>0</v>
      </c>
      <c r="P62" s="238">
        <f t="shared" si="71"/>
        <v>0</v>
      </c>
      <c r="Q62" s="238">
        <f t="shared" si="71"/>
        <v>0</v>
      </c>
      <c r="R62" s="238">
        <f t="shared" si="71"/>
        <v>0</v>
      </c>
      <c r="S62" s="238">
        <f t="shared" si="71"/>
        <v>0</v>
      </c>
      <c r="T62" s="238">
        <f t="shared" si="71"/>
        <v>0</v>
      </c>
      <c r="U62" s="238">
        <f t="shared" si="71"/>
        <v>0</v>
      </c>
      <c r="V62" s="238">
        <f t="shared" si="71"/>
        <v>0</v>
      </c>
      <c r="W62" s="238">
        <f t="shared" si="71"/>
        <v>0</v>
      </c>
      <c r="X62" s="238">
        <f t="shared" si="71"/>
        <v>0</v>
      </c>
      <c r="Y62" s="239">
        <f t="shared" si="61"/>
        <v>0</v>
      </c>
    </row>
    <row r="63" spans="1:25">
      <c r="A63" s="237" t="e">
        <f t="shared" si="68"/>
        <v>#N/A</v>
      </c>
      <c r="B63" s="230">
        <f t="shared" si="68"/>
        <v>0</v>
      </c>
      <c r="C63" s="238">
        <f t="shared" ref="C63:X63" si="72">IF(C$1&gt;=$I147,IF($M147=0,0,(IF(MOD(($I147-C$1),$M147)=0,$G147,0))),0)</f>
        <v>0</v>
      </c>
      <c r="D63" s="238">
        <f t="shared" si="72"/>
        <v>0</v>
      </c>
      <c r="E63" s="238">
        <f t="shared" si="72"/>
        <v>0</v>
      </c>
      <c r="F63" s="238">
        <f t="shared" si="72"/>
        <v>0</v>
      </c>
      <c r="G63" s="238">
        <f t="shared" si="72"/>
        <v>0</v>
      </c>
      <c r="H63" s="238">
        <f t="shared" si="72"/>
        <v>0</v>
      </c>
      <c r="I63" s="238">
        <f t="shared" si="72"/>
        <v>0</v>
      </c>
      <c r="J63" s="238">
        <f t="shared" si="72"/>
        <v>0</v>
      </c>
      <c r="K63" s="238">
        <f t="shared" si="72"/>
        <v>0</v>
      </c>
      <c r="L63" s="238">
        <f t="shared" si="72"/>
        <v>0</v>
      </c>
      <c r="M63" s="238">
        <f t="shared" si="72"/>
        <v>0</v>
      </c>
      <c r="N63" s="238">
        <f t="shared" si="72"/>
        <v>0</v>
      </c>
      <c r="O63" s="238">
        <f t="shared" si="72"/>
        <v>0</v>
      </c>
      <c r="P63" s="238">
        <f t="shared" si="72"/>
        <v>0</v>
      </c>
      <c r="Q63" s="238">
        <f t="shared" si="72"/>
        <v>0</v>
      </c>
      <c r="R63" s="238">
        <f t="shared" si="72"/>
        <v>0</v>
      </c>
      <c r="S63" s="238">
        <f t="shared" si="72"/>
        <v>0</v>
      </c>
      <c r="T63" s="238">
        <f t="shared" si="72"/>
        <v>0</v>
      </c>
      <c r="U63" s="238">
        <f t="shared" si="72"/>
        <v>0</v>
      </c>
      <c r="V63" s="238">
        <f t="shared" si="72"/>
        <v>0</v>
      </c>
      <c r="W63" s="238">
        <f t="shared" si="72"/>
        <v>0</v>
      </c>
      <c r="X63" s="238">
        <f t="shared" si="72"/>
        <v>0</v>
      </c>
      <c r="Y63" s="239">
        <f t="shared" si="61"/>
        <v>0</v>
      </c>
    </row>
    <row r="64" spans="1:25">
      <c r="A64" s="237" t="e">
        <f t="shared" si="68"/>
        <v>#N/A</v>
      </c>
      <c r="B64" s="230">
        <f t="shared" si="68"/>
        <v>0</v>
      </c>
      <c r="C64" s="238">
        <f t="shared" ref="C64:X64" si="73">IF(C$1&gt;=$I148,IF($M148=0,0,(IF(MOD(($I148-C$1),$M148)=0,$G148,0))),0)</f>
        <v>0</v>
      </c>
      <c r="D64" s="238">
        <f t="shared" si="73"/>
        <v>0</v>
      </c>
      <c r="E64" s="238">
        <f t="shared" si="73"/>
        <v>0</v>
      </c>
      <c r="F64" s="238">
        <f t="shared" si="73"/>
        <v>0</v>
      </c>
      <c r="G64" s="238">
        <f t="shared" si="73"/>
        <v>0</v>
      </c>
      <c r="H64" s="238">
        <f t="shared" si="73"/>
        <v>0</v>
      </c>
      <c r="I64" s="238">
        <f t="shared" si="73"/>
        <v>0</v>
      </c>
      <c r="J64" s="238">
        <f t="shared" si="73"/>
        <v>0</v>
      </c>
      <c r="K64" s="238">
        <f t="shared" si="73"/>
        <v>0</v>
      </c>
      <c r="L64" s="238">
        <f t="shared" si="73"/>
        <v>0</v>
      </c>
      <c r="M64" s="238">
        <f t="shared" si="73"/>
        <v>0</v>
      </c>
      <c r="N64" s="238">
        <f t="shared" si="73"/>
        <v>0</v>
      </c>
      <c r="O64" s="238">
        <f t="shared" si="73"/>
        <v>0</v>
      </c>
      <c r="P64" s="238">
        <f t="shared" si="73"/>
        <v>0</v>
      </c>
      <c r="Q64" s="238">
        <f t="shared" si="73"/>
        <v>0</v>
      </c>
      <c r="R64" s="238">
        <f t="shared" si="73"/>
        <v>0</v>
      </c>
      <c r="S64" s="238">
        <f t="shared" si="73"/>
        <v>0</v>
      </c>
      <c r="T64" s="238">
        <f t="shared" si="73"/>
        <v>0</v>
      </c>
      <c r="U64" s="238">
        <f t="shared" si="73"/>
        <v>0</v>
      </c>
      <c r="V64" s="238">
        <f t="shared" si="73"/>
        <v>0</v>
      </c>
      <c r="W64" s="238">
        <f t="shared" si="73"/>
        <v>0</v>
      </c>
      <c r="X64" s="238">
        <f t="shared" si="73"/>
        <v>0</v>
      </c>
      <c r="Y64" s="239">
        <f t="shared" si="61"/>
        <v>0</v>
      </c>
    </row>
    <row r="65" spans="1:25">
      <c r="A65" s="237" t="e">
        <f t="shared" si="68"/>
        <v>#N/A</v>
      </c>
      <c r="B65" s="230">
        <f t="shared" si="68"/>
        <v>0</v>
      </c>
      <c r="C65" s="238">
        <f t="shared" ref="C65:X65" si="74">IF(C$1&gt;=$I149,IF($M149=0,0,(IF(MOD(($I149-C$1),$M149)=0,$G149,0))),0)</f>
        <v>0</v>
      </c>
      <c r="D65" s="238">
        <f t="shared" si="74"/>
        <v>0</v>
      </c>
      <c r="E65" s="238">
        <f t="shared" si="74"/>
        <v>0</v>
      </c>
      <c r="F65" s="238">
        <f t="shared" si="74"/>
        <v>0</v>
      </c>
      <c r="G65" s="238">
        <f t="shared" si="74"/>
        <v>0</v>
      </c>
      <c r="H65" s="238">
        <f t="shared" si="74"/>
        <v>0</v>
      </c>
      <c r="I65" s="238">
        <f t="shared" si="74"/>
        <v>0</v>
      </c>
      <c r="J65" s="238">
        <f t="shared" si="74"/>
        <v>0</v>
      </c>
      <c r="K65" s="238">
        <f t="shared" si="74"/>
        <v>0</v>
      </c>
      <c r="L65" s="238">
        <f t="shared" si="74"/>
        <v>0</v>
      </c>
      <c r="M65" s="238">
        <f t="shared" si="74"/>
        <v>0</v>
      </c>
      <c r="N65" s="238">
        <f t="shared" si="74"/>
        <v>0</v>
      </c>
      <c r="O65" s="238">
        <f t="shared" si="74"/>
        <v>0</v>
      </c>
      <c r="P65" s="238">
        <f t="shared" si="74"/>
        <v>0</v>
      </c>
      <c r="Q65" s="238">
        <f t="shared" si="74"/>
        <v>0</v>
      </c>
      <c r="R65" s="238">
        <f t="shared" si="74"/>
        <v>0</v>
      </c>
      <c r="S65" s="238">
        <f t="shared" si="74"/>
        <v>0</v>
      </c>
      <c r="T65" s="238">
        <f t="shared" si="74"/>
        <v>0</v>
      </c>
      <c r="U65" s="238">
        <f t="shared" si="74"/>
        <v>0</v>
      </c>
      <c r="V65" s="238">
        <f t="shared" si="74"/>
        <v>0</v>
      </c>
      <c r="W65" s="238">
        <f t="shared" si="74"/>
        <v>0</v>
      </c>
      <c r="X65" s="238">
        <f t="shared" si="74"/>
        <v>0</v>
      </c>
      <c r="Y65" s="239">
        <f t="shared" si="61"/>
        <v>0</v>
      </c>
    </row>
    <row r="66" spans="1:25">
      <c r="A66" s="237" t="e">
        <f t="shared" si="68"/>
        <v>#N/A</v>
      </c>
      <c r="B66" s="230">
        <f t="shared" si="68"/>
        <v>0</v>
      </c>
      <c r="C66" s="238">
        <f t="shared" ref="C66:X66" si="75">IF(C$1&gt;=$I150,IF($M150=0,0,(IF(MOD(($I150-C$1),$M150)=0,$G150,0))),0)</f>
        <v>0</v>
      </c>
      <c r="D66" s="238">
        <f t="shared" si="75"/>
        <v>0</v>
      </c>
      <c r="E66" s="238">
        <f t="shared" si="75"/>
        <v>0</v>
      </c>
      <c r="F66" s="238">
        <f t="shared" si="75"/>
        <v>0</v>
      </c>
      <c r="G66" s="238">
        <f t="shared" si="75"/>
        <v>0</v>
      </c>
      <c r="H66" s="238">
        <f t="shared" si="75"/>
        <v>0</v>
      </c>
      <c r="I66" s="238">
        <f t="shared" si="75"/>
        <v>0</v>
      </c>
      <c r="J66" s="238">
        <f t="shared" si="75"/>
        <v>0</v>
      </c>
      <c r="K66" s="238">
        <f t="shared" si="75"/>
        <v>0</v>
      </c>
      <c r="L66" s="238">
        <f t="shared" si="75"/>
        <v>0</v>
      </c>
      <c r="M66" s="238">
        <f t="shared" si="75"/>
        <v>0</v>
      </c>
      <c r="N66" s="238">
        <f t="shared" si="75"/>
        <v>0</v>
      </c>
      <c r="O66" s="238">
        <f t="shared" si="75"/>
        <v>0</v>
      </c>
      <c r="P66" s="238">
        <f t="shared" si="75"/>
        <v>0</v>
      </c>
      <c r="Q66" s="238">
        <f t="shared" si="75"/>
        <v>0</v>
      </c>
      <c r="R66" s="238">
        <f t="shared" si="75"/>
        <v>0</v>
      </c>
      <c r="S66" s="238">
        <f t="shared" si="75"/>
        <v>0</v>
      </c>
      <c r="T66" s="238">
        <f t="shared" si="75"/>
        <v>0</v>
      </c>
      <c r="U66" s="238">
        <f t="shared" si="75"/>
        <v>0</v>
      </c>
      <c r="V66" s="238">
        <f t="shared" si="75"/>
        <v>0</v>
      </c>
      <c r="W66" s="238">
        <f t="shared" si="75"/>
        <v>0</v>
      </c>
      <c r="X66" s="238">
        <f t="shared" si="75"/>
        <v>0</v>
      </c>
      <c r="Y66" s="239">
        <f t="shared" si="61"/>
        <v>0</v>
      </c>
    </row>
    <row r="67" spans="1:25">
      <c r="A67" s="237" t="e">
        <f>A143</f>
        <v>#N/A</v>
      </c>
      <c r="B67" s="230">
        <f t="shared" ref="B67:B81" si="76">B151</f>
        <v>0</v>
      </c>
      <c r="C67" s="238">
        <f t="shared" ref="C67:X67" si="77">IF(C$1&gt;=$I151,IF($M151=0,0,(IF(MOD(($I151-C$1),$M151)=0,$G151,0))),0)</f>
        <v>0</v>
      </c>
      <c r="D67" s="238">
        <f t="shared" si="77"/>
        <v>0</v>
      </c>
      <c r="E67" s="238">
        <f t="shared" si="77"/>
        <v>0</v>
      </c>
      <c r="F67" s="238">
        <f t="shared" si="77"/>
        <v>0</v>
      </c>
      <c r="G67" s="238">
        <f t="shared" si="77"/>
        <v>0</v>
      </c>
      <c r="H67" s="238">
        <f t="shared" si="77"/>
        <v>0</v>
      </c>
      <c r="I67" s="238">
        <f t="shared" si="77"/>
        <v>0</v>
      </c>
      <c r="J67" s="238">
        <f t="shared" si="77"/>
        <v>0</v>
      </c>
      <c r="K67" s="238">
        <f t="shared" si="77"/>
        <v>0</v>
      </c>
      <c r="L67" s="238">
        <f t="shared" si="77"/>
        <v>0</v>
      </c>
      <c r="M67" s="238">
        <f t="shared" si="77"/>
        <v>0</v>
      </c>
      <c r="N67" s="238">
        <f t="shared" si="77"/>
        <v>0</v>
      </c>
      <c r="O67" s="238">
        <f t="shared" si="77"/>
        <v>0</v>
      </c>
      <c r="P67" s="238">
        <f t="shared" si="77"/>
        <v>0</v>
      </c>
      <c r="Q67" s="238">
        <f t="shared" si="77"/>
        <v>0</v>
      </c>
      <c r="R67" s="238">
        <f t="shared" si="77"/>
        <v>0</v>
      </c>
      <c r="S67" s="238">
        <f t="shared" si="77"/>
        <v>0</v>
      </c>
      <c r="T67" s="238">
        <f t="shared" si="77"/>
        <v>0</v>
      </c>
      <c r="U67" s="238">
        <f t="shared" si="77"/>
        <v>0</v>
      </c>
      <c r="V67" s="238">
        <f t="shared" si="77"/>
        <v>0</v>
      </c>
      <c r="W67" s="238">
        <f t="shared" si="77"/>
        <v>0</v>
      </c>
      <c r="X67" s="238">
        <f t="shared" si="77"/>
        <v>0</v>
      </c>
      <c r="Y67" s="239">
        <f t="shared" si="61"/>
        <v>0</v>
      </c>
    </row>
    <row r="68" spans="1:25">
      <c r="A68" s="237" t="e">
        <f>A144</f>
        <v>#N/A</v>
      </c>
      <c r="B68" s="230">
        <f t="shared" si="76"/>
        <v>0</v>
      </c>
      <c r="C68" s="238">
        <f t="shared" ref="C68:X68" si="78">IF(C$1&gt;=$I152,IF($M152=0,0,(IF(MOD(($I152-C$1),$M152)=0,$G152,0))),0)</f>
        <v>0</v>
      </c>
      <c r="D68" s="238">
        <f t="shared" si="78"/>
        <v>0</v>
      </c>
      <c r="E68" s="238">
        <f t="shared" si="78"/>
        <v>0</v>
      </c>
      <c r="F68" s="238">
        <f t="shared" si="78"/>
        <v>0</v>
      </c>
      <c r="G68" s="238">
        <f t="shared" si="78"/>
        <v>0</v>
      </c>
      <c r="H68" s="238">
        <f t="shared" si="78"/>
        <v>0</v>
      </c>
      <c r="I68" s="238">
        <f t="shared" si="78"/>
        <v>0</v>
      </c>
      <c r="J68" s="238">
        <f t="shared" si="78"/>
        <v>0</v>
      </c>
      <c r="K68" s="238">
        <f t="shared" si="78"/>
        <v>0</v>
      </c>
      <c r="L68" s="238">
        <f t="shared" si="78"/>
        <v>0</v>
      </c>
      <c r="M68" s="238">
        <f t="shared" si="78"/>
        <v>0</v>
      </c>
      <c r="N68" s="238">
        <f t="shared" si="78"/>
        <v>0</v>
      </c>
      <c r="O68" s="238">
        <f t="shared" si="78"/>
        <v>0</v>
      </c>
      <c r="P68" s="238">
        <f t="shared" si="78"/>
        <v>0</v>
      </c>
      <c r="Q68" s="238">
        <f t="shared" si="78"/>
        <v>0</v>
      </c>
      <c r="R68" s="238">
        <f t="shared" si="78"/>
        <v>0</v>
      </c>
      <c r="S68" s="238">
        <f t="shared" si="78"/>
        <v>0</v>
      </c>
      <c r="T68" s="238">
        <f t="shared" si="78"/>
        <v>0</v>
      </c>
      <c r="U68" s="238">
        <f t="shared" si="78"/>
        <v>0</v>
      </c>
      <c r="V68" s="238">
        <f t="shared" si="78"/>
        <v>0</v>
      </c>
      <c r="W68" s="238">
        <f t="shared" si="78"/>
        <v>0</v>
      </c>
      <c r="X68" s="238">
        <f t="shared" si="78"/>
        <v>0</v>
      </c>
      <c r="Y68" s="239">
        <f t="shared" si="61"/>
        <v>0</v>
      </c>
    </row>
    <row r="69" spans="1:25">
      <c r="A69" s="237" t="e">
        <f>A145</f>
        <v>#N/A</v>
      </c>
      <c r="B69" s="230">
        <f t="shared" si="76"/>
        <v>0</v>
      </c>
      <c r="C69" s="238">
        <f t="shared" ref="C69:X69" si="79">IF(C$1&gt;=$I153,IF($M153=0,0,(IF(MOD(($I153-C$1),$M153)=0,$G153,0))),0)</f>
        <v>0</v>
      </c>
      <c r="D69" s="238">
        <f t="shared" si="79"/>
        <v>0</v>
      </c>
      <c r="E69" s="238">
        <f t="shared" si="79"/>
        <v>0</v>
      </c>
      <c r="F69" s="238">
        <f t="shared" si="79"/>
        <v>0</v>
      </c>
      <c r="G69" s="238">
        <f t="shared" si="79"/>
        <v>0</v>
      </c>
      <c r="H69" s="238">
        <f t="shared" si="79"/>
        <v>0</v>
      </c>
      <c r="I69" s="238">
        <f t="shared" si="79"/>
        <v>0</v>
      </c>
      <c r="J69" s="238">
        <f t="shared" si="79"/>
        <v>0</v>
      </c>
      <c r="K69" s="238">
        <f t="shared" si="79"/>
        <v>0</v>
      </c>
      <c r="L69" s="238">
        <f t="shared" si="79"/>
        <v>0</v>
      </c>
      <c r="M69" s="238">
        <f t="shared" si="79"/>
        <v>0</v>
      </c>
      <c r="N69" s="238">
        <f t="shared" si="79"/>
        <v>0</v>
      </c>
      <c r="O69" s="238">
        <f t="shared" si="79"/>
        <v>0</v>
      </c>
      <c r="P69" s="238">
        <f t="shared" si="79"/>
        <v>0</v>
      </c>
      <c r="Q69" s="238">
        <f t="shared" si="79"/>
        <v>0</v>
      </c>
      <c r="R69" s="238">
        <f t="shared" si="79"/>
        <v>0</v>
      </c>
      <c r="S69" s="238">
        <f t="shared" si="79"/>
        <v>0</v>
      </c>
      <c r="T69" s="238">
        <f t="shared" si="79"/>
        <v>0</v>
      </c>
      <c r="U69" s="238">
        <f t="shared" si="79"/>
        <v>0</v>
      </c>
      <c r="V69" s="238">
        <f t="shared" si="79"/>
        <v>0</v>
      </c>
      <c r="W69" s="238">
        <f t="shared" si="79"/>
        <v>0</v>
      </c>
      <c r="X69" s="238">
        <f t="shared" si="79"/>
        <v>0</v>
      </c>
      <c r="Y69" s="239">
        <f t="shared" si="61"/>
        <v>0</v>
      </c>
    </row>
    <row r="70" spans="1:25">
      <c r="A70" s="242"/>
      <c r="B70" s="240" t="str">
        <f t="shared" si="76"/>
        <v>Tekniske Installationer</v>
      </c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</row>
    <row r="71" spans="1:25">
      <c r="A71" s="237" t="e">
        <f>A147</f>
        <v>#N/A</v>
      </c>
      <c r="B71" s="230">
        <f t="shared" si="76"/>
        <v>0</v>
      </c>
      <c r="C71" s="238">
        <f t="shared" ref="C71:X71" si="80">IF(C$1&gt;=$I155,IF($M155=0,0,(IF(MOD(($I155-C$1),$M155)=0,$G155,0))),0)</f>
        <v>0</v>
      </c>
      <c r="D71" s="238">
        <f t="shared" si="80"/>
        <v>0</v>
      </c>
      <c r="E71" s="238">
        <f t="shared" si="80"/>
        <v>0</v>
      </c>
      <c r="F71" s="238">
        <f t="shared" si="80"/>
        <v>0</v>
      </c>
      <c r="G71" s="238">
        <f t="shared" si="80"/>
        <v>0</v>
      </c>
      <c r="H71" s="238">
        <f t="shared" si="80"/>
        <v>0</v>
      </c>
      <c r="I71" s="238">
        <f t="shared" si="80"/>
        <v>0</v>
      </c>
      <c r="J71" s="238">
        <f t="shared" si="80"/>
        <v>0</v>
      </c>
      <c r="K71" s="238">
        <f t="shared" si="80"/>
        <v>0</v>
      </c>
      <c r="L71" s="238">
        <f t="shared" si="80"/>
        <v>0</v>
      </c>
      <c r="M71" s="238">
        <f t="shared" si="80"/>
        <v>0</v>
      </c>
      <c r="N71" s="238">
        <f t="shared" si="80"/>
        <v>0</v>
      </c>
      <c r="O71" s="238">
        <f t="shared" si="80"/>
        <v>0</v>
      </c>
      <c r="P71" s="238">
        <f t="shared" si="80"/>
        <v>0</v>
      </c>
      <c r="Q71" s="238">
        <f t="shared" si="80"/>
        <v>0</v>
      </c>
      <c r="R71" s="238">
        <f t="shared" si="80"/>
        <v>0</v>
      </c>
      <c r="S71" s="238">
        <f t="shared" si="80"/>
        <v>0</v>
      </c>
      <c r="T71" s="238">
        <f t="shared" si="80"/>
        <v>0</v>
      </c>
      <c r="U71" s="238">
        <f t="shared" si="80"/>
        <v>0</v>
      </c>
      <c r="V71" s="238">
        <f t="shared" si="80"/>
        <v>0</v>
      </c>
      <c r="W71" s="238">
        <f t="shared" si="80"/>
        <v>0</v>
      </c>
      <c r="X71" s="238">
        <f t="shared" si="80"/>
        <v>0</v>
      </c>
      <c r="Y71" s="239">
        <f>SUM(C71:X71)</f>
        <v>0</v>
      </c>
    </row>
    <row r="72" spans="1:25">
      <c r="A72" s="168" t="e">
        <f>A148</f>
        <v>#N/A</v>
      </c>
      <c r="B72" s="148">
        <f t="shared" si="76"/>
        <v>0</v>
      </c>
      <c r="C72" s="143">
        <f t="shared" ref="C72:X72" si="81">IF(C$1&gt;=$I156,IF($M156=0,0,(IF(MOD(($I156-C$1),$M156)=0,$G156,0))),0)</f>
        <v>0</v>
      </c>
      <c r="D72" s="143">
        <f t="shared" si="81"/>
        <v>0</v>
      </c>
      <c r="E72" s="143">
        <f t="shared" si="81"/>
        <v>0</v>
      </c>
      <c r="F72" s="143">
        <f t="shared" si="81"/>
        <v>0</v>
      </c>
      <c r="G72" s="143">
        <f t="shared" si="81"/>
        <v>0</v>
      </c>
      <c r="H72" s="143">
        <f t="shared" si="81"/>
        <v>0</v>
      </c>
      <c r="I72" s="143">
        <f t="shared" si="81"/>
        <v>0</v>
      </c>
      <c r="J72" s="143">
        <f t="shared" si="81"/>
        <v>0</v>
      </c>
      <c r="K72" s="143">
        <f t="shared" si="81"/>
        <v>0</v>
      </c>
      <c r="L72" s="143">
        <f t="shared" si="81"/>
        <v>0</v>
      </c>
      <c r="M72" s="143">
        <f t="shared" si="81"/>
        <v>0</v>
      </c>
      <c r="N72" s="143">
        <f t="shared" si="81"/>
        <v>0</v>
      </c>
      <c r="O72" s="143">
        <f t="shared" si="81"/>
        <v>0</v>
      </c>
      <c r="P72" s="143">
        <f t="shared" si="81"/>
        <v>0</v>
      </c>
      <c r="Q72" s="143">
        <f t="shared" si="81"/>
        <v>0</v>
      </c>
      <c r="R72" s="143">
        <f t="shared" si="81"/>
        <v>0</v>
      </c>
      <c r="S72" s="143">
        <f t="shared" si="81"/>
        <v>0</v>
      </c>
      <c r="T72" s="143">
        <f t="shared" si="81"/>
        <v>0</v>
      </c>
      <c r="U72" s="143">
        <f t="shared" si="81"/>
        <v>0</v>
      </c>
      <c r="V72" s="143">
        <f t="shared" si="81"/>
        <v>0</v>
      </c>
      <c r="W72" s="143">
        <f t="shared" si="81"/>
        <v>0</v>
      </c>
      <c r="X72" s="143">
        <f t="shared" si="81"/>
        <v>0</v>
      </c>
      <c r="Y72" s="176">
        <f>SUM(C72:X72)</f>
        <v>0</v>
      </c>
    </row>
    <row r="73" spans="1:25">
      <c r="A73" s="168" t="e">
        <f>A149</f>
        <v>#N/A</v>
      </c>
      <c r="B73" s="148">
        <f t="shared" si="76"/>
        <v>0</v>
      </c>
      <c r="C73" s="143">
        <f t="shared" ref="C73:X73" si="82">IF(C$1&gt;=$I157,IF($M157=0,0,(IF(MOD(($I157-C$1),$M157)=0,$G157,0))),0)</f>
        <v>0</v>
      </c>
      <c r="D73" s="143">
        <f t="shared" si="82"/>
        <v>0</v>
      </c>
      <c r="E73" s="143">
        <f t="shared" si="82"/>
        <v>0</v>
      </c>
      <c r="F73" s="143">
        <f t="shared" si="82"/>
        <v>0</v>
      </c>
      <c r="G73" s="143">
        <f t="shared" si="82"/>
        <v>0</v>
      </c>
      <c r="H73" s="143">
        <f t="shared" si="82"/>
        <v>0</v>
      </c>
      <c r="I73" s="143">
        <f t="shared" si="82"/>
        <v>0</v>
      </c>
      <c r="J73" s="143">
        <f t="shared" si="82"/>
        <v>0</v>
      </c>
      <c r="K73" s="143">
        <f t="shared" si="82"/>
        <v>0</v>
      </c>
      <c r="L73" s="143">
        <f t="shared" si="82"/>
        <v>0</v>
      </c>
      <c r="M73" s="143">
        <f t="shared" si="82"/>
        <v>0</v>
      </c>
      <c r="N73" s="143">
        <f t="shared" si="82"/>
        <v>0</v>
      </c>
      <c r="O73" s="143">
        <f t="shared" si="82"/>
        <v>0</v>
      </c>
      <c r="P73" s="143">
        <f t="shared" si="82"/>
        <v>0</v>
      </c>
      <c r="Q73" s="143">
        <f t="shared" si="82"/>
        <v>0</v>
      </c>
      <c r="R73" s="143">
        <f t="shared" si="82"/>
        <v>0</v>
      </c>
      <c r="S73" s="143">
        <f t="shared" si="82"/>
        <v>0</v>
      </c>
      <c r="T73" s="143">
        <f t="shared" si="82"/>
        <v>0</v>
      </c>
      <c r="U73" s="143">
        <f t="shared" si="82"/>
        <v>0</v>
      </c>
      <c r="V73" s="143">
        <f t="shared" si="82"/>
        <v>0</v>
      </c>
      <c r="W73" s="143">
        <f t="shared" si="82"/>
        <v>0</v>
      </c>
      <c r="X73" s="143">
        <f t="shared" si="82"/>
        <v>0</v>
      </c>
      <c r="Y73" s="176">
        <f>SUM(C73:X73)</f>
        <v>0</v>
      </c>
    </row>
    <row r="74" spans="1:25">
      <c r="A74" s="227"/>
      <c r="B74" s="149" t="str">
        <f t="shared" si="76"/>
        <v>Sikringsanlæg</v>
      </c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</row>
    <row r="75" spans="1:25">
      <c r="A75" s="168" t="e">
        <f t="shared" ref="A75:A81" si="83">A151</f>
        <v>#N/A</v>
      </c>
      <c r="B75" s="148">
        <f t="shared" si="76"/>
        <v>0</v>
      </c>
      <c r="C75" s="143">
        <f t="shared" ref="C75:X75" si="84">IF(C$1&gt;=$I159,IF($M159=0,0,(IF(MOD(($I159-C$1),$M159)=0,$G159,0))),0)</f>
        <v>0</v>
      </c>
      <c r="D75" s="143">
        <f t="shared" si="84"/>
        <v>0</v>
      </c>
      <c r="E75" s="143">
        <f t="shared" si="84"/>
        <v>0</v>
      </c>
      <c r="F75" s="143">
        <f t="shared" si="84"/>
        <v>0</v>
      </c>
      <c r="G75" s="143">
        <f t="shared" si="84"/>
        <v>0</v>
      </c>
      <c r="H75" s="143">
        <f t="shared" si="84"/>
        <v>0</v>
      </c>
      <c r="I75" s="143">
        <f t="shared" si="84"/>
        <v>0</v>
      </c>
      <c r="J75" s="143">
        <f t="shared" si="84"/>
        <v>0</v>
      </c>
      <c r="K75" s="143">
        <f t="shared" si="84"/>
        <v>0</v>
      </c>
      <c r="L75" s="143">
        <f t="shared" si="84"/>
        <v>0</v>
      </c>
      <c r="M75" s="143">
        <f t="shared" si="84"/>
        <v>0</v>
      </c>
      <c r="N75" s="143">
        <f t="shared" si="84"/>
        <v>0</v>
      </c>
      <c r="O75" s="143">
        <f t="shared" si="84"/>
        <v>0</v>
      </c>
      <c r="P75" s="143">
        <f t="shared" si="84"/>
        <v>0</v>
      </c>
      <c r="Q75" s="143">
        <f t="shared" si="84"/>
        <v>0</v>
      </c>
      <c r="R75" s="143">
        <f t="shared" si="84"/>
        <v>0</v>
      </c>
      <c r="S75" s="143">
        <f t="shared" si="84"/>
        <v>0</v>
      </c>
      <c r="T75" s="143">
        <f t="shared" si="84"/>
        <v>0</v>
      </c>
      <c r="U75" s="143">
        <f t="shared" si="84"/>
        <v>0</v>
      </c>
      <c r="V75" s="143">
        <f t="shared" si="84"/>
        <v>0</v>
      </c>
      <c r="W75" s="143">
        <f t="shared" si="84"/>
        <v>0</v>
      </c>
      <c r="X75" s="143">
        <f t="shared" si="84"/>
        <v>0</v>
      </c>
      <c r="Y75" s="176">
        <f t="shared" ref="Y75:Y81" si="85">SUM(C75:X75)</f>
        <v>0</v>
      </c>
    </row>
    <row r="76" spans="1:25">
      <c r="A76" s="168" t="e">
        <f t="shared" si="83"/>
        <v>#N/A</v>
      </c>
      <c r="B76" s="148">
        <f t="shared" si="76"/>
        <v>0</v>
      </c>
      <c r="C76" s="143">
        <f t="shared" ref="C76:X76" si="86">IF(C$1&gt;=$I160,IF($M160=0,0,(IF(MOD(($I160-C$1),$M160)=0,$G160,0))),0)</f>
        <v>0</v>
      </c>
      <c r="D76" s="143">
        <f t="shared" si="86"/>
        <v>0</v>
      </c>
      <c r="E76" s="143">
        <f t="shared" si="86"/>
        <v>0</v>
      </c>
      <c r="F76" s="143">
        <f t="shared" si="86"/>
        <v>0</v>
      </c>
      <c r="G76" s="143">
        <f t="shared" si="86"/>
        <v>0</v>
      </c>
      <c r="H76" s="143">
        <f t="shared" si="86"/>
        <v>0</v>
      </c>
      <c r="I76" s="143">
        <f t="shared" si="86"/>
        <v>0</v>
      </c>
      <c r="J76" s="143">
        <f t="shared" si="86"/>
        <v>0</v>
      </c>
      <c r="K76" s="143">
        <f t="shared" si="86"/>
        <v>0</v>
      </c>
      <c r="L76" s="143">
        <f t="shared" si="86"/>
        <v>0</v>
      </c>
      <c r="M76" s="143">
        <f t="shared" si="86"/>
        <v>0</v>
      </c>
      <c r="N76" s="143">
        <f t="shared" si="86"/>
        <v>0</v>
      </c>
      <c r="O76" s="143">
        <f t="shared" si="86"/>
        <v>0</v>
      </c>
      <c r="P76" s="143">
        <f t="shared" si="86"/>
        <v>0</v>
      </c>
      <c r="Q76" s="143">
        <f t="shared" si="86"/>
        <v>0</v>
      </c>
      <c r="R76" s="143">
        <f t="shared" si="86"/>
        <v>0</v>
      </c>
      <c r="S76" s="143">
        <f t="shared" si="86"/>
        <v>0</v>
      </c>
      <c r="T76" s="143">
        <f t="shared" si="86"/>
        <v>0</v>
      </c>
      <c r="U76" s="143">
        <f t="shared" si="86"/>
        <v>0</v>
      </c>
      <c r="V76" s="143">
        <f t="shared" si="86"/>
        <v>0</v>
      </c>
      <c r="W76" s="143">
        <f t="shared" si="86"/>
        <v>0</v>
      </c>
      <c r="X76" s="143">
        <f t="shared" si="86"/>
        <v>0</v>
      </c>
      <c r="Y76" s="176">
        <f t="shared" si="85"/>
        <v>0</v>
      </c>
    </row>
    <row r="77" spans="1:25">
      <c r="A77" s="168" t="e">
        <f t="shared" si="83"/>
        <v>#N/A</v>
      </c>
      <c r="B77" s="148">
        <f t="shared" si="76"/>
        <v>0</v>
      </c>
      <c r="C77" s="143">
        <f t="shared" ref="C77:X77" si="87">IF(C$1&gt;=$I161,IF($M161=0,0,(IF(MOD(($I161-C$1),$M161)=0,$G161,0))),0)</f>
        <v>0</v>
      </c>
      <c r="D77" s="143">
        <f t="shared" si="87"/>
        <v>0</v>
      </c>
      <c r="E77" s="143">
        <f t="shared" si="87"/>
        <v>0</v>
      </c>
      <c r="F77" s="143">
        <f t="shared" si="87"/>
        <v>0</v>
      </c>
      <c r="G77" s="143">
        <f t="shared" si="87"/>
        <v>0</v>
      </c>
      <c r="H77" s="143">
        <f t="shared" si="87"/>
        <v>0</v>
      </c>
      <c r="I77" s="143">
        <f t="shared" si="87"/>
        <v>0</v>
      </c>
      <c r="J77" s="143">
        <f t="shared" si="87"/>
        <v>0</v>
      </c>
      <c r="K77" s="143">
        <f t="shared" si="87"/>
        <v>0</v>
      </c>
      <c r="L77" s="143">
        <f t="shared" si="87"/>
        <v>0</v>
      </c>
      <c r="M77" s="143">
        <f t="shared" si="87"/>
        <v>0</v>
      </c>
      <c r="N77" s="143">
        <f t="shared" si="87"/>
        <v>0</v>
      </c>
      <c r="O77" s="143">
        <f t="shared" si="87"/>
        <v>0</v>
      </c>
      <c r="P77" s="143">
        <f t="shared" si="87"/>
        <v>0</v>
      </c>
      <c r="Q77" s="143">
        <f t="shared" si="87"/>
        <v>0</v>
      </c>
      <c r="R77" s="143">
        <f t="shared" si="87"/>
        <v>0</v>
      </c>
      <c r="S77" s="143">
        <f t="shared" si="87"/>
        <v>0</v>
      </c>
      <c r="T77" s="143">
        <f t="shared" si="87"/>
        <v>0</v>
      </c>
      <c r="U77" s="143">
        <f t="shared" si="87"/>
        <v>0</v>
      </c>
      <c r="V77" s="143">
        <f t="shared" si="87"/>
        <v>0</v>
      </c>
      <c r="W77" s="143">
        <f t="shared" si="87"/>
        <v>0</v>
      </c>
      <c r="X77" s="143">
        <f t="shared" si="87"/>
        <v>0</v>
      </c>
      <c r="Y77" s="176">
        <f t="shared" si="85"/>
        <v>0</v>
      </c>
    </row>
    <row r="78" spans="1:25">
      <c r="A78" s="227"/>
      <c r="B78" s="149" t="str">
        <f t="shared" si="76"/>
        <v>Andet</v>
      </c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</row>
    <row r="79" spans="1:25">
      <c r="A79" s="168" t="e">
        <f t="shared" si="83"/>
        <v>#N/A</v>
      </c>
      <c r="B79" s="148">
        <f t="shared" si="76"/>
        <v>0</v>
      </c>
      <c r="C79" s="143">
        <f t="shared" ref="C79:X79" si="88">IF(C$1&gt;=$I163,IF($M163=0,0,(IF(MOD(($I163-C$1),$M163)=0,$G163,0))),0)</f>
        <v>0</v>
      </c>
      <c r="D79" s="143">
        <f t="shared" si="88"/>
        <v>0</v>
      </c>
      <c r="E79" s="143">
        <f t="shared" si="88"/>
        <v>0</v>
      </c>
      <c r="F79" s="143">
        <f t="shared" si="88"/>
        <v>0</v>
      </c>
      <c r="G79" s="143">
        <f t="shared" si="88"/>
        <v>0</v>
      </c>
      <c r="H79" s="143">
        <f t="shared" si="88"/>
        <v>0</v>
      </c>
      <c r="I79" s="143">
        <f t="shared" si="88"/>
        <v>0</v>
      </c>
      <c r="J79" s="143">
        <f t="shared" si="88"/>
        <v>0</v>
      </c>
      <c r="K79" s="143">
        <f t="shared" si="88"/>
        <v>0</v>
      </c>
      <c r="L79" s="143">
        <f t="shared" si="88"/>
        <v>0</v>
      </c>
      <c r="M79" s="143">
        <f t="shared" si="88"/>
        <v>0</v>
      </c>
      <c r="N79" s="143">
        <f t="shared" si="88"/>
        <v>0</v>
      </c>
      <c r="O79" s="143">
        <f t="shared" si="88"/>
        <v>0</v>
      </c>
      <c r="P79" s="143">
        <f t="shared" si="88"/>
        <v>0</v>
      </c>
      <c r="Q79" s="143">
        <f t="shared" si="88"/>
        <v>0</v>
      </c>
      <c r="R79" s="143">
        <f t="shared" si="88"/>
        <v>0</v>
      </c>
      <c r="S79" s="143">
        <f t="shared" si="88"/>
        <v>0</v>
      </c>
      <c r="T79" s="143">
        <f t="shared" si="88"/>
        <v>0</v>
      </c>
      <c r="U79" s="143">
        <f t="shared" si="88"/>
        <v>0</v>
      </c>
      <c r="V79" s="143">
        <f t="shared" si="88"/>
        <v>0</v>
      </c>
      <c r="W79" s="143">
        <f t="shared" si="88"/>
        <v>0</v>
      </c>
      <c r="X79" s="143">
        <f t="shared" si="88"/>
        <v>0</v>
      </c>
      <c r="Y79" s="176">
        <f t="shared" si="85"/>
        <v>0</v>
      </c>
    </row>
    <row r="80" spans="1:25">
      <c r="A80" s="168" t="e">
        <f t="shared" si="83"/>
        <v>#N/A</v>
      </c>
      <c r="B80" s="148">
        <f t="shared" si="76"/>
        <v>0</v>
      </c>
      <c r="C80" s="143">
        <f t="shared" ref="C80:X80" si="89">IF(C$1&gt;=$I164,IF($M164=0,0,(IF(MOD(($I164-C$1),$M164)=0,$G164,0))),0)</f>
        <v>0</v>
      </c>
      <c r="D80" s="143">
        <f t="shared" si="89"/>
        <v>0</v>
      </c>
      <c r="E80" s="143">
        <f t="shared" si="89"/>
        <v>0</v>
      </c>
      <c r="F80" s="143">
        <f t="shared" si="89"/>
        <v>0</v>
      </c>
      <c r="G80" s="143">
        <f t="shared" si="89"/>
        <v>0</v>
      </c>
      <c r="H80" s="143">
        <f t="shared" si="89"/>
        <v>0</v>
      </c>
      <c r="I80" s="143">
        <f t="shared" si="89"/>
        <v>0</v>
      </c>
      <c r="J80" s="143">
        <f t="shared" si="89"/>
        <v>0</v>
      </c>
      <c r="K80" s="143">
        <f t="shared" si="89"/>
        <v>0</v>
      </c>
      <c r="L80" s="143">
        <f t="shared" si="89"/>
        <v>0</v>
      </c>
      <c r="M80" s="143">
        <f t="shared" si="89"/>
        <v>0</v>
      </c>
      <c r="N80" s="143">
        <f t="shared" si="89"/>
        <v>0</v>
      </c>
      <c r="O80" s="143">
        <f t="shared" si="89"/>
        <v>0</v>
      </c>
      <c r="P80" s="143">
        <f t="shared" si="89"/>
        <v>0</v>
      </c>
      <c r="Q80" s="143">
        <f t="shared" si="89"/>
        <v>0</v>
      </c>
      <c r="R80" s="143">
        <f t="shared" si="89"/>
        <v>0</v>
      </c>
      <c r="S80" s="143">
        <f t="shared" si="89"/>
        <v>0</v>
      </c>
      <c r="T80" s="143">
        <f t="shared" si="89"/>
        <v>0</v>
      </c>
      <c r="U80" s="143">
        <f t="shared" si="89"/>
        <v>0</v>
      </c>
      <c r="V80" s="143">
        <f t="shared" si="89"/>
        <v>0</v>
      </c>
      <c r="W80" s="143">
        <f t="shared" si="89"/>
        <v>0</v>
      </c>
      <c r="X80" s="143">
        <f t="shared" si="89"/>
        <v>0</v>
      </c>
      <c r="Y80" s="176">
        <f t="shared" si="85"/>
        <v>0</v>
      </c>
    </row>
    <row r="81" spans="1:25">
      <c r="A81" s="168" t="e">
        <f t="shared" si="83"/>
        <v>#N/A</v>
      </c>
      <c r="B81" s="148">
        <f t="shared" si="76"/>
        <v>0</v>
      </c>
      <c r="C81" s="143">
        <f t="shared" ref="C81:X81" si="90">IF(C$1&gt;=$I165,IF($M165=0,0,(IF(MOD(($I165-C$1),$M165)=0,$G165,0))),0)</f>
        <v>0</v>
      </c>
      <c r="D81" s="143">
        <f t="shared" si="90"/>
        <v>0</v>
      </c>
      <c r="E81" s="143">
        <f t="shared" si="90"/>
        <v>0</v>
      </c>
      <c r="F81" s="143">
        <f t="shared" si="90"/>
        <v>0</v>
      </c>
      <c r="G81" s="143">
        <f t="shared" si="90"/>
        <v>0</v>
      </c>
      <c r="H81" s="143">
        <f t="shared" si="90"/>
        <v>0</v>
      </c>
      <c r="I81" s="143">
        <f t="shared" si="90"/>
        <v>0</v>
      </c>
      <c r="J81" s="143">
        <f t="shared" si="90"/>
        <v>0</v>
      </c>
      <c r="K81" s="143">
        <f t="shared" si="90"/>
        <v>0</v>
      </c>
      <c r="L81" s="143">
        <f t="shared" si="90"/>
        <v>0</v>
      </c>
      <c r="M81" s="143">
        <f t="shared" si="90"/>
        <v>0</v>
      </c>
      <c r="N81" s="143">
        <f t="shared" si="90"/>
        <v>0</v>
      </c>
      <c r="O81" s="143">
        <f t="shared" si="90"/>
        <v>0</v>
      </c>
      <c r="P81" s="143">
        <f t="shared" si="90"/>
        <v>0</v>
      </c>
      <c r="Q81" s="143">
        <f t="shared" si="90"/>
        <v>0</v>
      </c>
      <c r="R81" s="143">
        <f t="shared" si="90"/>
        <v>0</v>
      </c>
      <c r="S81" s="143">
        <f t="shared" si="90"/>
        <v>0</v>
      </c>
      <c r="T81" s="143">
        <f t="shared" si="90"/>
        <v>0</v>
      </c>
      <c r="U81" s="143">
        <f t="shared" si="90"/>
        <v>0</v>
      </c>
      <c r="V81" s="143">
        <f t="shared" si="90"/>
        <v>0</v>
      </c>
      <c r="W81" s="143">
        <f t="shared" si="90"/>
        <v>0</v>
      </c>
      <c r="X81" s="143">
        <f t="shared" si="90"/>
        <v>0</v>
      </c>
      <c r="Y81" s="176">
        <f t="shared" si="85"/>
        <v>0</v>
      </c>
    </row>
    <row r="82" spans="1:25">
      <c r="A82" s="170"/>
      <c r="B82" s="150" t="s">
        <v>1017</v>
      </c>
      <c r="C82" s="151">
        <f t="shared" ref="C82:Y82" si="91">SUM(C3:C33)</f>
        <v>0</v>
      </c>
      <c r="D82" s="89">
        <f t="shared" si="91"/>
        <v>65880</v>
      </c>
      <c r="E82" s="89">
        <f t="shared" si="91"/>
        <v>30880</v>
      </c>
      <c r="F82" s="89">
        <f t="shared" si="91"/>
        <v>159770</v>
      </c>
      <c r="G82" s="89">
        <f t="shared" si="91"/>
        <v>30880</v>
      </c>
      <c r="H82" s="89">
        <f t="shared" si="91"/>
        <v>65880</v>
      </c>
      <c r="I82" s="89">
        <f t="shared" si="91"/>
        <v>34480</v>
      </c>
      <c r="J82" s="89">
        <f t="shared" si="91"/>
        <v>69480</v>
      </c>
      <c r="K82" s="89">
        <f t="shared" si="91"/>
        <v>794480</v>
      </c>
      <c r="L82" s="89">
        <f t="shared" si="91"/>
        <v>244980</v>
      </c>
      <c r="M82" s="89">
        <f t="shared" si="91"/>
        <v>1641980</v>
      </c>
      <c r="N82" s="89">
        <f t="shared" si="91"/>
        <v>375480</v>
      </c>
      <c r="O82" s="89">
        <f t="shared" si="91"/>
        <v>1049480</v>
      </c>
      <c r="P82" s="89">
        <f t="shared" si="91"/>
        <v>163370</v>
      </c>
      <c r="Q82" s="89">
        <f t="shared" si="91"/>
        <v>1168480</v>
      </c>
      <c r="R82" s="89">
        <f t="shared" si="91"/>
        <v>69480</v>
      </c>
      <c r="S82" s="89">
        <f t="shared" si="91"/>
        <v>34480</v>
      </c>
      <c r="T82" s="89">
        <f t="shared" si="91"/>
        <v>69480</v>
      </c>
      <c r="U82" s="89">
        <f t="shared" si="91"/>
        <v>34480</v>
      </c>
      <c r="V82" s="89">
        <f t="shared" si="91"/>
        <v>69480</v>
      </c>
      <c r="W82" s="89">
        <f t="shared" si="91"/>
        <v>34480</v>
      </c>
      <c r="X82" s="89">
        <f t="shared" si="91"/>
        <v>69480</v>
      </c>
      <c r="Y82" s="4">
        <f t="shared" si="91"/>
        <v>6276860</v>
      </c>
    </row>
    <row r="83" spans="1:25">
      <c r="A83" s="166"/>
    </row>
    <row r="84" spans="1:25">
      <c r="A84" s="171"/>
      <c r="B84" s="110"/>
      <c r="C84" s="16" t="s">
        <v>1018</v>
      </c>
      <c r="D84" s="16" t="s">
        <v>1019</v>
      </c>
      <c r="E84" s="383" t="s">
        <v>1020</v>
      </c>
      <c r="F84" s="384"/>
      <c r="G84" s="383" t="s">
        <v>1021</v>
      </c>
      <c r="H84" s="384"/>
      <c r="I84" s="383" t="s">
        <v>1022</v>
      </c>
      <c r="J84" s="384"/>
      <c r="K84" s="383" t="s">
        <v>1023</v>
      </c>
      <c r="L84" s="384"/>
      <c r="M84" s="383" t="s">
        <v>321</v>
      </c>
      <c r="N84" s="384"/>
      <c r="O84" s="385" t="s">
        <v>1024</v>
      </c>
      <c r="P84" s="386"/>
      <c r="Q84" s="97" t="s">
        <v>1025</v>
      </c>
      <c r="R84" s="16" t="s">
        <v>1081</v>
      </c>
      <c r="S84" s="16" t="s">
        <v>1058</v>
      </c>
      <c r="T84" s="382" t="s">
        <v>1026</v>
      </c>
      <c r="U84" s="382"/>
      <c r="V84" s="382"/>
      <c r="W84" s="382"/>
      <c r="X84" s="382"/>
      <c r="Y84" s="382"/>
    </row>
    <row r="85" spans="1:25">
      <c r="A85" s="172"/>
      <c r="B85" s="92" t="s">
        <v>1016</v>
      </c>
      <c r="C85" s="87"/>
      <c r="D85" s="87"/>
      <c r="E85" s="377"/>
      <c r="F85" s="378"/>
      <c r="G85" s="379"/>
      <c r="H85" s="380"/>
      <c r="I85" s="377"/>
      <c r="J85" s="378"/>
      <c r="K85" s="377"/>
      <c r="L85" s="378"/>
      <c r="M85" s="87"/>
      <c r="N85" s="101"/>
      <c r="O85" s="516"/>
      <c r="P85" s="517"/>
      <c r="Q85" s="102"/>
      <c r="R85" s="55"/>
      <c r="S85" s="55"/>
      <c r="T85" s="381"/>
      <c r="U85" s="381"/>
      <c r="V85" s="381"/>
      <c r="W85" s="381"/>
      <c r="X85" s="381"/>
      <c r="Y85" s="381"/>
    </row>
    <row r="86" spans="1:25">
      <c r="A86" s="173"/>
      <c r="B86" s="92" t="s">
        <v>1027</v>
      </c>
      <c r="C86" s="87"/>
      <c r="D86" s="88"/>
      <c r="E86" s="377"/>
      <c r="F86" s="378"/>
      <c r="G86" s="379"/>
      <c r="H86" s="380"/>
      <c r="I86" s="377"/>
      <c r="J86" s="378"/>
      <c r="K86" s="377"/>
      <c r="L86" s="378"/>
      <c r="M86" s="87"/>
      <c r="N86" s="101"/>
      <c r="O86" s="516"/>
      <c r="P86" s="517"/>
      <c r="Q86" s="102"/>
      <c r="R86" s="55"/>
      <c r="S86" s="55"/>
      <c r="T86" s="381"/>
      <c r="U86" s="381"/>
      <c r="V86" s="381"/>
      <c r="W86" s="381"/>
      <c r="X86" s="381"/>
      <c r="Y86" s="381"/>
    </row>
    <row r="87" spans="1:25">
      <c r="A87" s="174">
        <f>VLOOKUP(B87,Priskatalog!A:J,10,FALSE)</f>
        <v>21</v>
      </c>
      <c r="B87" s="146" t="s">
        <v>340</v>
      </c>
      <c r="C87" s="7">
        <v>25</v>
      </c>
      <c r="D87" s="2" t="s">
        <v>337</v>
      </c>
      <c r="E87" s="387">
        <v>1400</v>
      </c>
      <c r="F87" s="388"/>
      <c r="G87" s="389">
        <f>C87*E87</f>
        <v>35000</v>
      </c>
      <c r="H87" s="390"/>
      <c r="I87" s="391">
        <v>2025</v>
      </c>
      <c r="J87" s="388"/>
      <c r="K87" s="391">
        <v>2045</v>
      </c>
      <c r="L87" s="388"/>
      <c r="M87" s="11">
        <v>2</v>
      </c>
      <c r="N87" s="123" t="s">
        <v>1028</v>
      </c>
      <c r="O87" s="518" t="s">
        <v>1059</v>
      </c>
      <c r="P87" s="519"/>
      <c r="Q87" s="95">
        <v>3</v>
      </c>
      <c r="R87" s="2"/>
      <c r="S87" s="2" t="s">
        <v>1082</v>
      </c>
      <c r="T87" s="392"/>
      <c r="U87" s="392"/>
      <c r="V87" s="392"/>
      <c r="W87" s="392"/>
      <c r="X87" s="392"/>
      <c r="Y87" s="392"/>
    </row>
    <row r="88" spans="1:25">
      <c r="A88" s="174">
        <f>VLOOKUP(B88,Priskatalog!A:J,10,FALSE)</f>
        <v>37</v>
      </c>
      <c r="B88" s="211" t="s">
        <v>449</v>
      </c>
      <c r="C88" s="22">
        <v>50</v>
      </c>
      <c r="D88" s="5" t="s">
        <v>345</v>
      </c>
      <c r="E88" s="387">
        <v>365</v>
      </c>
      <c r="F88" s="388"/>
      <c r="G88" s="389">
        <f t="shared" ref="G88:G165" si="92">C88*E88</f>
        <v>18250</v>
      </c>
      <c r="H88" s="390"/>
      <c r="I88" s="391">
        <v>2027</v>
      </c>
      <c r="J88" s="388"/>
      <c r="K88" s="391">
        <v>2047</v>
      </c>
      <c r="L88" s="387"/>
      <c r="M88" s="5">
        <v>10</v>
      </c>
      <c r="N88" s="123" t="s">
        <v>1028</v>
      </c>
      <c r="O88" s="518" t="s">
        <v>1059</v>
      </c>
      <c r="P88" s="519"/>
      <c r="Q88" s="5">
        <v>4</v>
      </c>
      <c r="R88" s="5"/>
      <c r="S88" s="5" t="s">
        <v>1082</v>
      </c>
      <c r="T88" s="392" t="s">
        <v>1083</v>
      </c>
      <c r="U88" s="392"/>
      <c r="V88" s="392"/>
      <c r="W88" s="392"/>
      <c r="X88" s="392"/>
      <c r="Y88" s="392"/>
    </row>
    <row r="89" spans="1:25">
      <c r="A89" s="174">
        <f>VLOOKUP(B89,Priskatalog!A:J,10,FALSE)</f>
        <v>37</v>
      </c>
      <c r="B89" s="211" t="s">
        <v>453</v>
      </c>
      <c r="C89" s="22">
        <v>122</v>
      </c>
      <c r="D89" s="5" t="s">
        <v>345</v>
      </c>
      <c r="E89" s="397">
        <v>620</v>
      </c>
      <c r="F89" s="398"/>
      <c r="G89" s="399">
        <f>C89*E89</f>
        <v>75640</v>
      </c>
      <c r="H89" s="400"/>
      <c r="I89" s="401">
        <v>2027</v>
      </c>
      <c r="J89" s="398"/>
      <c r="K89" s="401">
        <v>2047</v>
      </c>
      <c r="L89" s="397"/>
      <c r="M89" s="5">
        <v>10</v>
      </c>
      <c r="N89" s="123" t="s">
        <v>1028</v>
      </c>
      <c r="O89" s="522" t="s">
        <v>1059</v>
      </c>
      <c r="P89" s="523"/>
      <c r="Q89" s="5">
        <v>4</v>
      </c>
      <c r="R89" s="5"/>
      <c r="S89" s="5" t="s">
        <v>1082</v>
      </c>
      <c r="T89" s="402" t="s">
        <v>1084</v>
      </c>
      <c r="U89" s="402"/>
      <c r="V89" s="402"/>
      <c r="W89" s="402"/>
      <c r="X89" s="402"/>
      <c r="Y89" s="402"/>
    </row>
    <row r="90" spans="1:25">
      <c r="A90" s="174">
        <f>VLOOKUP(B90,Priskatalog!A:J,10,FALSE)</f>
        <v>37</v>
      </c>
      <c r="B90" s="211" t="s">
        <v>457</v>
      </c>
      <c r="C90" s="22">
        <v>386</v>
      </c>
      <c r="D90" s="5" t="s">
        <v>345</v>
      </c>
      <c r="E90" s="397">
        <v>80</v>
      </c>
      <c r="F90" s="398"/>
      <c r="G90" s="399">
        <f>C90*E90</f>
        <v>30880</v>
      </c>
      <c r="H90" s="400"/>
      <c r="I90" s="401">
        <v>2025</v>
      </c>
      <c r="J90" s="398"/>
      <c r="K90" s="401">
        <v>2045</v>
      </c>
      <c r="L90" s="397"/>
      <c r="M90" s="5">
        <v>1</v>
      </c>
      <c r="N90" s="123" t="s">
        <v>1028</v>
      </c>
      <c r="O90" s="522" t="s">
        <v>1061</v>
      </c>
      <c r="P90" s="523"/>
      <c r="Q90" s="5">
        <v>3</v>
      </c>
      <c r="R90" s="5"/>
      <c r="S90" s="5" t="s">
        <v>1082</v>
      </c>
      <c r="T90" s="402"/>
      <c r="U90" s="402"/>
      <c r="V90" s="402"/>
      <c r="W90" s="402"/>
      <c r="X90" s="402"/>
      <c r="Y90" s="402"/>
    </row>
    <row r="91" spans="1:25">
      <c r="A91" s="174">
        <f>VLOOKUP(B91,Priskatalog!A:J,10,FALSE)</f>
        <v>31</v>
      </c>
      <c r="B91" s="211" t="s">
        <v>411</v>
      </c>
      <c r="C91" s="22">
        <v>40</v>
      </c>
      <c r="D91" s="5" t="s">
        <v>345</v>
      </c>
      <c r="E91" s="397">
        <v>90</v>
      </c>
      <c r="F91" s="398"/>
      <c r="G91" s="399">
        <f>C91*E91</f>
        <v>3600</v>
      </c>
      <c r="H91" s="400"/>
      <c r="I91" s="401">
        <v>2030</v>
      </c>
      <c r="J91" s="398"/>
      <c r="K91" s="401">
        <v>2045</v>
      </c>
      <c r="L91" s="397"/>
      <c r="M91" s="5">
        <v>1</v>
      </c>
      <c r="N91" s="123" t="s">
        <v>1028</v>
      </c>
      <c r="O91" s="522"/>
      <c r="P91" s="523"/>
      <c r="Q91" s="5"/>
      <c r="R91" s="5"/>
      <c r="S91" s="5"/>
      <c r="T91" s="402"/>
      <c r="U91" s="402"/>
      <c r="V91" s="402"/>
      <c r="W91" s="402"/>
      <c r="X91" s="402"/>
      <c r="Y91" s="402"/>
    </row>
    <row r="92" spans="1:25">
      <c r="A92" s="215"/>
      <c r="B92" s="216" t="s">
        <v>1067</v>
      </c>
      <c r="C92" s="217"/>
      <c r="D92" s="218"/>
      <c r="E92" s="403"/>
      <c r="F92" s="404"/>
      <c r="G92" s="405"/>
      <c r="H92" s="406"/>
      <c r="I92" s="407"/>
      <c r="J92" s="404"/>
      <c r="K92" s="407"/>
      <c r="L92" s="403"/>
      <c r="M92" s="218"/>
      <c r="N92" s="218"/>
      <c r="O92" s="520"/>
      <c r="P92" s="521"/>
      <c r="Q92" s="218"/>
      <c r="R92" s="218"/>
      <c r="S92" s="218"/>
      <c r="T92" s="408"/>
      <c r="U92" s="408"/>
      <c r="V92" s="408"/>
      <c r="W92" s="408"/>
      <c r="X92" s="408"/>
      <c r="Y92" s="408"/>
    </row>
    <row r="93" spans="1:25">
      <c r="A93" s="174">
        <f>VLOOKUP(B93,Priskatalog!A:J,10,FALSE)</f>
        <v>47</v>
      </c>
      <c r="B93" s="211" t="s">
        <v>473</v>
      </c>
      <c r="C93" s="22">
        <v>925</v>
      </c>
      <c r="D93" s="5" t="s">
        <v>337</v>
      </c>
      <c r="E93" s="397">
        <v>1500</v>
      </c>
      <c r="F93" s="398"/>
      <c r="G93" s="399">
        <f>C93*E93</f>
        <v>1387500</v>
      </c>
      <c r="H93" s="400"/>
      <c r="I93" s="401">
        <v>2034</v>
      </c>
      <c r="J93" s="398"/>
      <c r="K93" s="401">
        <v>2039</v>
      </c>
      <c r="L93" s="397"/>
      <c r="M93" s="5">
        <v>50</v>
      </c>
      <c r="N93" s="123" t="s">
        <v>1028</v>
      </c>
      <c r="O93" s="522" t="s">
        <v>1061</v>
      </c>
      <c r="P93" s="523"/>
      <c r="Q93" s="5">
        <v>4</v>
      </c>
      <c r="R93" s="5">
        <v>2</v>
      </c>
      <c r="S93" s="5" t="s">
        <v>1085</v>
      </c>
      <c r="T93" s="402"/>
      <c r="U93" s="402"/>
      <c r="V93" s="402"/>
      <c r="W93" s="402"/>
      <c r="X93" s="402"/>
      <c r="Y93" s="402"/>
    </row>
    <row r="94" spans="1:25">
      <c r="A94" s="174">
        <f>VLOOKUP(B94,Priskatalog!A:J,10,FALSE)</f>
        <v>47</v>
      </c>
      <c r="B94" s="211" t="s">
        <v>473</v>
      </c>
      <c r="C94" s="22">
        <v>600</v>
      </c>
      <c r="D94" s="5" t="s">
        <v>337</v>
      </c>
      <c r="E94" s="387">
        <v>1500</v>
      </c>
      <c r="F94" s="388"/>
      <c r="G94" s="389">
        <f t="shared" si="92"/>
        <v>900000</v>
      </c>
      <c r="H94" s="390"/>
      <c r="I94" s="391">
        <v>2036</v>
      </c>
      <c r="J94" s="388"/>
      <c r="K94" s="391">
        <v>2041</v>
      </c>
      <c r="L94" s="387"/>
      <c r="M94" s="5">
        <v>50</v>
      </c>
      <c r="N94" s="123" t="s">
        <v>1028</v>
      </c>
      <c r="O94" s="518" t="s">
        <v>1061</v>
      </c>
      <c r="P94" s="519"/>
      <c r="Q94" s="5">
        <v>3</v>
      </c>
      <c r="R94" s="5">
        <v>2</v>
      </c>
      <c r="S94" s="5" t="s">
        <v>1086</v>
      </c>
      <c r="T94" s="392"/>
      <c r="U94" s="392"/>
      <c r="V94" s="392"/>
      <c r="W94" s="392"/>
      <c r="X94" s="392"/>
      <c r="Y94" s="392"/>
    </row>
    <row r="95" spans="1:25">
      <c r="A95" s="174">
        <f>VLOOKUP(B95,Priskatalog!A:J,10,FALSE)</f>
        <v>47</v>
      </c>
      <c r="B95" s="211" t="s">
        <v>473</v>
      </c>
      <c r="C95" s="22">
        <v>400</v>
      </c>
      <c r="D95" s="5" t="s">
        <v>337</v>
      </c>
      <c r="E95" s="397">
        <v>1500</v>
      </c>
      <c r="F95" s="398"/>
      <c r="G95" s="399">
        <f t="shared" ref="G95:G107" si="93">C95*E95</f>
        <v>600000</v>
      </c>
      <c r="H95" s="400"/>
      <c r="I95" s="401">
        <v>2032</v>
      </c>
      <c r="J95" s="398"/>
      <c r="K95" s="401">
        <v>2037</v>
      </c>
      <c r="L95" s="397"/>
      <c r="M95" s="5">
        <v>50</v>
      </c>
      <c r="N95" s="123" t="s">
        <v>1028</v>
      </c>
      <c r="O95" s="522" t="s">
        <v>1061</v>
      </c>
      <c r="P95" s="523"/>
      <c r="Q95" s="5">
        <v>4</v>
      </c>
      <c r="R95" s="5">
        <v>2</v>
      </c>
      <c r="S95" s="5"/>
      <c r="T95" s="402"/>
      <c r="U95" s="402"/>
      <c r="V95" s="402"/>
      <c r="W95" s="402"/>
      <c r="X95" s="402"/>
      <c r="Y95" s="402"/>
    </row>
    <row r="96" spans="1:25">
      <c r="A96" s="174">
        <f>VLOOKUP(B96,Priskatalog!A:J,10,FALSE)</f>
        <v>37</v>
      </c>
      <c r="B96" s="211" t="s">
        <v>444</v>
      </c>
      <c r="C96" s="22">
        <v>44</v>
      </c>
      <c r="D96" s="5" t="s">
        <v>349</v>
      </c>
      <c r="E96" s="397">
        <v>5000</v>
      </c>
      <c r="F96" s="398"/>
      <c r="G96" s="399">
        <f t="shared" si="93"/>
        <v>220000</v>
      </c>
      <c r="H96" s="400"/>
      <c r="I96" s="401">
        <v>2034</v>
      </c>
      <c r="J96" s="398"/>
      <c r="K96" s="401">
        <v>2039</v>
      </c>
      <c r="L96" s="397"/>
      <c r="M96" s="5">
        <v>30</v>
      </c>
      <c r="N96" s="123" t="s">
        <v>1028</v>
      </c>
      <c r="O96" s="522" t="s">
        <v>1061</v>
      </c>
      <c r="P96" s="523"/>
      <c r="Q96" s="5">
        <v>3</v>
      </c>
      <c r="R96" s="5">
        <v>2</v>
      </c>
      <c r="S96" s="5" t="s">
        <v>1085</v>
      </c>
      <c r="T96" s="402" t="s">
        <v>1087</v>
      </c>
      <c r="U96" s="402"/>
      <c r="V96" s="402"/>
      <c r="W96" s="402"/>
      <c r="X96" s="402"/>
      <c r="Y96" s="402"/>
    </row>
    <row r="97" spans="1:25">
      <c r="A97" s="174">
        <f>VLOOKUP(B97,Priskatalog!A:J,10,FALSE)</f>
        <v>37</v>
      </c>
      <c r="B97" s="211" t="s">
        <v>444</v>
      </c>
      <c r="C97" s="22">
        <v>23</v>
      </c>
      <c r="D97" s="5" t="s">
        <v>349</v>
      </c>
      <c r="E97" s="397">
        <v>5000</v>
      </c>
      <c r="F97" s="398"/>
      <c r="G97" s="399">
        <f t="shared" si="93"/>
        <v>115000</v>
      </c>
      <c r="H97" s="400"/>
      <c r="I97" s="401">
        <v>2036</v>
      </c>
      <c r="J97" s="398"/>
      <c r="K97" s="401">
        <v>2041</v>
      </c>
      <c r="L97" s="397"/>
      <c r="M97" s="5">
        <v>30</v>
      </c>
      <c r="N97" s="123" t="s">
        <v>1028</v>
      </c>
      <c r="O97" s="522" t="s">
        <v>1061</v>
      </c>
      <c r="P97" s="523"/>
      <c r="Q97" s="5">
        <v>3</v>
      </c>
      <c r="R97" s="5">
        <v>2</v>
      </c>
      <c r="S97" s="5" t="s">
        <v>1085</v>
      </c>
      <c r="T97" s="402" t="s">
        <v>1088</v>
      </c>
      <c r="U97" s="402"/>
      <c r="V97" s="402"/>
      <c r="W97" s="402"/>
      <c r="X97" s="402"/>
      <c r="Y97" s="402"/>
    </row>
    <row r="98" spans="1:25">
      <c r="A98" s="174">
        <f>VLOOKUP(B98,Priskatalog!A:J,10,FALSE)</f>
        <v>37</v>
      </c>
      <c r="B98" s="211" t="s">
        <v>444</v>
      </c>
      <c r="C98" s="22">
        <v>32</v>
      </c>
      <c r="D98" s="5" t="s">
        <v>349</v>
      </c>
      <c r="E98" s="397">
        <v>5000</v>
      </c>
      <c r="F98" s="398"/>
      <c r="G98" s="399">
        <f t="shared" si="93"/>
        <v>160000</v>
      </c>
      <c r="H98" s="400"/>
      <c r="I98" s="401">
        <v>2032</v>
      </c>
      <c r="J98" s="398"/>
      <c r="K98" s="401">
        <v>2037</v>
      </c>
      <c r="L98" s="397"/>
      <c r="M98" s="5">
        <v>30</v>
      </c>
      <c r="N98" s="123" t="s">
        <v>1028</v>
      </c>
      <c r="O98" s="522" t="s">
        <v>1061</v>
      </c>
      <c r="P98" s="523"/>
      <c r="Q98" s="5">
        <v>4</v>
      </c>
      <c r="R98" s="5">
        <v>2</v>
      </c>
      <c r="S98" s="5" t="s">
        <v>1086</v>
      </c>
      <c r="T98" s="402"/>
      <c r="U98" s="402"/>
      <c r="V98" s="402"/>
      <c r="W98" s="402"/>
      <c r="X98" s="402"/>
      <c r="Y98" s="402"/>
    </row>
    <row r="99" spans="1:25">
      <c r="A99" s="174">
        <f>VLOOKUP(B99,Priskatalog!A:J,10,FALSE)</f>
        <v>31</v>
      </c>
      <c r="B99" s="211" t="s">
        <v>378</v>
      </c>
      <c r="C99" s="22">
        <v>15</v>
      </c>
      <c r="D99" s="5" t="s">
        <v>349</v>
      </c>
      <c r="E99" s="397">
        <v>9000</v>
      </c>
      <c r="F99" s="398"/>
      <c r="G99" s="399">
        <f t="shared" si="93"/>
        <v>135000</v>
      </c>
      <c r="H99" s="400"/>
      <c r="I99" s="401">
        <v>2038</v>
      </c>
      <c r="J99" s="398"/>
      <c r="K99" s="401">
        <v>2043</v>
      </c>
      <c r="L99" s="397"/>
      <c r="M99" s="5">
        <v>30</v>
      </c>
      <c r="N99" s="123" t="s">
        <v>1028</v>
      </c>
      <c r="O99" s="522" t="s">
        <v>1059</v>
      </c>
      <c r="P99" s="523"/>
      <c r="Q99" s="5">
        <v>3</v>
      </c>
      <c r="R99" s="5">
        <v>2</v>
      </c>
      <c r="S99" s="5" t="s">
        <v>1085</v>
      </c>
      <c r="T99" s="402"/>
      <c r="U99" s="402"/>
      <c r="V99" s="402"/>
      <c r="W99" s="402"/>
      <c r="X99" s="402"/>
      <c r="Y99" s="402"/>
    </row>
    <row r="100" spans="1:25" ht="27.75">
      <c r="A100" s="174">
        <f>VLOOKUP(B100,Priskatalog!A:J,10,FALSE)</f>
        <v>31</v>
      </c>
      <c r="B100" s="211" t="s">
        <v>378</v>
      </c>
      <c r="C100" s="22">
        <v>6</v>
      </c>
      <c r="D100" s="5" t="s">
        <v>349</v>
      </c>
      <c r="E100" s="397">
        <v>9000</v>
      </c>
      <c r="F100" s="398"/>
      <c r="G100" s="399">
        <f t="shared" si="93"/>
        <v>54000</v>
      </c>
      <c r="H100" s="400"/>
      <c r="I100" s="401">
        <v>2038</v>
      </c>
      <c r="J100" s="398"/>
      <c r="K100" s="401">
        <v>2043</v>
      </c>
      <c r="L100" s="397"/>
      <c r="M100" s="5">
        <v>30</v>
      </c>
      <c r="N100" s="123" t="s">
        <v>1028</v>
      </c>
      <c r="O100" s="522" t="s">
        <v>1059</v>
      </c>
      <c r="P100" s="523"/>
      <c r="Q100" s="5">
        <v>3</v>
      </c>
      <c r="R100" s="5">
        <v>2</v>
      </c>
      <c r="S100" s="277" t="s">
        <v>1089</v>
      </c>
      <c r="T100" s="402"/>
      <c r="U100" s="402"/>
      <c r="V100" s="402"/>
      <c r="W100" s="402"/>
      <c r="X100" s="402"/>
      <c r="Y100" s="402"/>
    </row>
    <row r="101" spans="1:25">
      <c r="A101" s="174">
        <f>VLOOKUP(B101,Priskatalog!A:J,10,FALSE)</f>
        <v>31</v>
      </c>
      <c r="B101" s="211" t="s">
        <v>378</v>
      </c>
      <c r="C101" s="22">
        <v>4</v>
      </c>
      <c r="D101" s="5" t="s">
        <v>349</v>
      </c>
      <c r="E101" s="397">
        <v>9000</v>
      </c>
      <c r="F101" s="398"/>
      <c r="G101" s="399">
        <f t="shared" si="93"/>
        <v>36000</v>
      </c>
      <c r="H101" s="400"/>
      <c r="I101" s="401">
        <v>2035</v>
      </c>
      <c r="J101" s="398"/>
      <c r="K101" s="401">
        <v>2040</v>
      </c>
      <c r="L101" s="397"/>
      <c r="M101" s="5">
        <v>30</v>
      </c>
      <c r="N101" s="123" t="s">
        <v>1028</v>
      </c>
      <c r="O101" s="522" t="s">
        <v>1059</v>
      </c>
      <c r="P101" s="523"/>
      <c r="Q101" s="5">
        <v>3</v>
      </c>
      <c r="R101" s="5">
        <v>2</v>
      </c>
      <c r="S101" s="5" t="s">
        <v>1086</v>
      </c>
      <c r="T101" s="402"/>
      <c r="U101" s="402"/>
      <c r="V101" s="402"/>
      <c r="W101" s="402"/>
      <c r="X101" s="402"/>
      <c r="Y101" s="402"/>
    </row>
    <row r="102" spans="1:25">
      <c r="A102" s="174">
        <f>VLOOKUP(B102,Priskatalog!A:J,10,FALSE)</f>
        <v>31</v>
      </c>
      <c r="B102" s="211" t="s">
        <v>399</v>
      </c>
      <c r="C102" s="22">
        <v>350</v>
      </c>
      <c r="D102" s="5" t="s">
        <v>337</v>
      </c>
      <c r="E102" s="397">
        <v>2700</v>
      </c>
      <c r="F102" s="398"/>
      <c r="G102" s="399">
        <f t="shared" si="93"/>
        <v>945000</v>
      </c>
      <c r="H102" s="400"/>
      <c r="I102" s="401">
        <v>2038</v>
      </c>
      <c r="J102" s="398"/>
      <c r="K102" s="401">
        <v>2043</v>
      </c>
      <c r="L102" s="397"/>
      <c r="M102" s="5">
        <v>30</v>
      </c>
      <c r="N102" s="123" t="s">
        <v>1028</v>
      </c>
      <c r="O102" s="522" t="s">
        <v>1059</v>
      </c>
      <c r="P102" s="523"/>
      <c r="Q102" s="5">
        <v>3</v>
      </c>
      <c r="R102" s="5">
        <v>2</v>
      </c>
      <c r="S102" s="5" t="s">
        <v>1085</v>
      </c>
      <c r="T102" s="402"/>
      <c r="U102" s="402"/>
      <c r="V102" s="402"/>
      <c r="W102" s="402"/>
      <c r="X102" s="402"/>
      <c r="Y102" s="402"/>
    </row>
    <row r="103" spans="1:25">
      <c r="A103" s="174">
        <f>VLOOKUP(B103,Priskatalog!A:J,10,FALSE)</f>
        <v>31</v>
      </c>
      <c r="B103" s="211" t="s">
        <v>399</v>
      </c>
      <c r="C103" s="22">
        <v>100</v>
      </c>
      <c r="D103" s="5" t="s">
        <v>337</v>
      </c>
      <c r="E103" s="397">
        <v>2700</v>
      </c>
      <c r="F103" s="398"/>
      <c r="G103" s="399">
        <f t="shared" si="93"/>
        <v>270000</v>
      </c>
      <c r="H103" s="400"/>
      <c r="I103" s="401">
        <v>2035</v>
      </c>
      <c r="J103" s="398"/>
      <c r="K103" s="401">
        <v>2040</v>
      </c>
      <c r="L103" s="397"/>
      <c r="M103" s="5">
        <v>30</v>
      </c>
      <c r="N103" s="123" t="s">
        <v>1028</v>
      </c>
      <c r="O103" s="522" t="s">
        <v>1059</v>
      </c>
      <c r="P103" s="523"/>
      <c r="Q103" s="5">
        <v>4</v>
      </c>
      <c r="R103" s="5">
        <v>2</v>
      </c>
      <c r="S103" s="5" t="s">
        <v>1086</v>
      </c>
      <c r="T103" s="402"/>
      <c r="U103" s="402"/>
      <c r="V103" s="402"/>
      <c r="W103" s="402"/>
      <c r="X103" s="402"/>
      <c r="Y103" s="402"/>
    </row>
    <row r="104" spans="1:25" ht="32.25" customHeight="1">
      <c r="A104" s="174">
        <f>VLOOKUP(B104,Priskatalog!A:J,10,FALSE)</f>
        <v>31</v>
      </c>
      <c r="B104" s="211" t="s">
        <v>399</v>
      </c>
      <c r="C104" s="22">
        <v>65</v>
      </c>
      <c r="D104" s="5" t="s">
        <v>337</v>
      </c>
      <c r="E104" s="397">
        <v>2700</v>
      </c>
      <c r="F104" s="398"/>
      <c r="G104" s="399">
        <f t="shared" si="93"/>
        <v>175500</v>
      </c>
      <c r="H104" s="400"/>
      <c r="I104" s="401">
        <v>2033</v>
      </c>
      <c r="J104" s="398"/>
      <c r="K104" s="401">
        <v>2038</v>
      </c>
      <c r="L104" s="397"/>
      <c r="M104" s="5">
        <v>30</v>
      </c>
      <c r="N104" s="123" t="s">
        <v>1028</v>
      </c>
      <c r="O104" s="522" t="s">
        <v>1059</v>
      </c>
      <c r="P104" s="523"/>
      <c r="Q104" s="5">
        <v>4</v>
      </c>
      <c r="R104" s="5">
        <v>2</v>
      </c>
      <c r="S104" s="278" t="s">
        <v>1089</v>
      </c>
      <c r="T104" s="402"/>
      <c r="U104" s="402"/>
      <c r="V104" s="402"/>
      <c r="W104" s="402"/>
      <c r="X104" s="402"/>
      <c r="Y104" s="402"/>
    </row>
    <row r="105" spans="1:25">
      <c r="A105" s="174" t="e">
        <f>VLOOKUP(B105,Priskatalog!A:J,10,FALSE)</f>
        <v>#N/A</v>
      </c>
      <c r="B105" s="211"/>
      <c r="C105" s="22"/>
      <c r="D105" s="5"/>
      <c r="E105" s="397"/>
      <c r="F105" s="398"/>
      <c r="G105" s="399">
        <f t="shared" si="93"/>
        <v>0</v>
      </c>
      <c r="H105" s="400"/>
      <c r="I105" s="401"/>
      <c r="J105" s="398"/>
      <c r="K105" s="401"/>
      <c r="L105" s="397"/>
      <c r="M105" s="5"/>
      <c r="N105" s="123" t="s">
        <v>1028</v>
      </c>
      <c r="O105" s="522"/>
      <c r="P105" s="523"/>
      <c r="Q105" s="5"/>
      <c r="R105" s="5"/>
      <c r="S105" s="5"/>
      <c r="T105" s="402"/>
      <c r="U105" s="402"/>
      <c r="V105" s="402"/>
      <c r="W105" s="402"/>
      <c r="X105" s="402"/>
      <c r="Y105" s="402"/>
    </row>
    <row r="106" spans="1:25">
      <c r="A106" s="174" t="e">
        <f>VLOOKUP(B106,Priskatalog!A:J,10,FALSE)</f>
        <v>#N/A</v>
      </c>
      <c r="B106" s="211"/>
      <c r="C106" s="22"/>
      <c r="D106" s="5"/>
      <c r="E106" s="397"/>
      <c r="F106" s="398"/>
      <c r="G106" s="399">
        <f t="shared" si="93"/>
        <v>0</v>
      </c>
      <c r="H106" s="400"/>
      <c r="I106" s="401"/>
      <c r="J106" s="398"/>
      <c r="K106" s="401"/>
      <c r="L106" s="397"/>
      <c r="M106" s="5"/>
      <c r="N106" s="123" t="s">
        <v>1028</v>
      </c>
      <c r="O106" s="522"/>
      <c r="P106" s="523"/>
      <c r="Q106" s="5"/>
      <c r="R106" s="5"/>
      <c r="S106" s="5"/>
      <c r="T106" s="402"/>
      <c r="U106" s="402"/>
      <c r="V106" s="402"/>
      <c r="W106" s="402"/>
      <c r="X106" s="402"/>
      <c r="Y106" s="402"/>
    </row>
    <row r="107" spans="1:25">
      <c r="A107" s="174" t="e">
        <f>VLOOKUP(B107,Priskatalog!A:J,10,FALSE)</f>
        <v>#N/A</v>
      </c>
      <c r="B107" s="211"/>
      <c r="C107" s="22"/>
      <c r="D107" s="5"/>
      <c r="E107" s="397"/>
      <c r="F107" s="398"/>
      <c r="G107" s="399">
        <f t="shared" si="93"/>
        <v>0</v>
      </c>
      <c r="H107" s="400"/>
      <c r="I107" s="401"/>
      <c r="J107" s="398"/>
      <c r="K107" s="401"/>
      <c r="L107" s="397"/>
      <c r="M107" s="5"/>
      <c r="N107" s="123" t="s">
        <v>1028</v>
      </c>
      <c r="O107" s="522"/>
      <c r="P107" s="523"/>
      <c r="Q107" s="5"/>
      <c r="R107" s="5"/>
      <c r="S107" s="5"/>
      <c r="T107" s="402"/>
      <c r="U107" s="402"/>
      <c r="V107" s="402"/>
      <c r="W107" s="402"/>
      <c r="X107" s="402"/>
      <c r="Y107" s="402"/>
    </row>
    <row r="108" spans="1:25">
      <c r="A108" s="215"/>
      <c r="B108" s="216" t="s">
        <v>1039</v>
      </c>
      <c r="C108" s="217"/>
      <c r="D108" s="218"/>
      <c r="E108" s="403"/>
      <c r="F108" s="404"/>
      <c r="G108" s="405"/>
      <c r="H108" s="406"/>
      <c r="I108" s="407"/>
      <c r="J108" s="404"/>
      <c r="K108" s="407"/>
      <c r="L108" s="403"/>
      <c r="M108" s="218"/>
      <c r="N108" s="218"/>
      <c r="O108" s="520"/>
      <c r="P108" s="521"/>
      <c r="Q108" s="218"/>
      <c r="R108" s="218"/>
      <c r="S108" s="218"/>
      <c r="T108" s="408"/>
      <c r="U108" s="408"/>
      <c r="V108" s="408"/>
      <c r="W108" s="408"/>
      <c r="X108" s="408"/>
      <c r="Y108" s="408"/>
    </row>
    <row r="109" spans="1:25">
      <c r="A109" s="174">
        <f>VLOOKUP(B109,Priskatalog!A:J,10,FALSE)</f>
        <v>47</v>
      </c>
      <c r="B109" s="146" t="s">
        <v>483</v>
      </c>
      <c r="C109" s="121"/>
      <c r="D109" s="5"/>
      <c r="E109" s="387"/>
      <c r="F109" s="388"/>
      <c r="G109" s="389">
        <f t="shared" si="92"/>
        <v>0</v>
      </c>
      <c r="H109" s="390"/>
      <c r="I109" s="391"/>
      <c r="J109" s="388"/>
      <c r="K109" s="391"/>
      <c r="L109" s="387"/>
      <c r="M109" s="5"/>
      <c r="N109" s="123" t="s">
        <v>1028</v>
      </c>
      <c r="O109" s="518"/>
      <c r="P109" s="519"/>
      <c r="Q109" s="5"/>
      <c r="R109" s="5"/>
      <c r="S109" s="5"/>
      <c r="T109" s="392"/>
      <c r="U109" s="392"/>
      <c r="V109" s="392"/>
      <c r="W109" s="392"/>
      <c r="X109" s="392"/>
      <c r="Y109" s="392"/>
    </row>
    <row r="110" spans="1:25">
      <c r="A110" s="174">
        <f>VLOOKUP(B110,Priskatalog!A:J,10,FALSE)</f>
        <v>37</v>
      </c>
      <c r="B110" s="146" t="s">
        <v>453</v>
      </c>
      <c r="C110" s="121"/>
      <c r="D110" s="5"/>
      <c r="E110" s="397"/>
      <c r="F110" s="398"/>
      <c r="G110" s="399">
        <f>C110*E110</f>
        <v>0</v>
      </c>
      <c r="H110" s="400"/>
      <c r="I110" s="401"/>
      <c r="J110" s="398"/>
      <c r="K110" s="401"/>
      <c r="L110" s="397"/>
      <c r="M110" s="5"/>
      <c r="N110" s="123" t="s">
        <v>1028</v>
      </c>
      <c r="O110" s="522"/>
      <c r="P110" s="523"/>
      <c r="Q110" s="5"/>
      <c r="R110" s="5"/>
      <c r="S110" s="5"/>
      <c r="T110" s="402"/>
      <c r="U110" s="402"/>
      <c r="V110" s="402"/>
      <c r="W110" s="402"/>
      <c r="X110" s="402"/>
      <c r="Y110" s="402"/>
    </row>
    <row r="111" spans="1:25">
      <c r="A111" s="174">
        <f>VLOOKUP(B111,Priskatalog!A:J,10,FALSE)</f>
        <v>37</v>
      </c>
      <c r="B111" s="146" t="s">
        <v>451</v>
      </c>
      <c r="C111" s="121"/>
      <c r="D111" s="5"/>
      <c r="E111" s="397"/>
      <c r="F111" s="398"/>
      <c r="G111" s="399">
        <f>C111*E111</f>
        <v>0</v>
      </c>
      <c r="H111" s="400"/>
      <c r="I111" s="401"/>
      <c r="J111" s="398"/>
      <c r="K111" s="401"/>
      <c r="L111" s="397"/>
      <c r="M111" s="5"/>
      <c r="N111" s="123" t="s">
        <v>1028</v>
      </c>
      <c r="O111" s="522"/>
      <c r="P111" s="523"/>
      <c r="Q111" s="5"/>
      <c r="R111" s="5"/>
      <c r="S111" s="5"/>
      <c r="T111" s="402"/>
      <c r="U111" s="402"/>
      <c r="V111" s="402"/>
      <c r="W111" s="402"/>
      <c r="X111" s="402"/>
      <c r="Y111" s="402"/>
    </row>
    <row r="112" spans="1:25">
      <c r="A112" s="174">
        <f>VLOOKUP(B112,Priskatalog!A:J,10,FALSE)</f>
        <v>41</v>
      </c>
      <c r="B112" s="146" t="s">
        <v>363</v>
      </c>
      <c r="C112" s="121"/>
      <c r="D112" s="5"/>
      <c r="E112" s="397"/>
      <c r="F112" s="398"/>
      <c r="G112" s="399">
        <f t="shared" ref="G112:G113" si="94">C112*E112</f>
        <v>0</v>
      </c>
      <c r="H112" s="400"/>
      <c r="I112" s="401"/>
      <c r="J112" s="398"/>
      <c r="K112" s="401"/>
      <c r="L112" s="397"/>
      <c r="M112" s="5"/>
      <c r="N112" s="123" t="s">
        <v>1028</v>
      </c>
      <c r="O112" s="522"/>
      <c r="P112" s="523"/>
      <c r="Q112" s="5"/>
      <c r="R112" s="5"/>
      <c r="S112" s="5"/>
      <c r="T112" s="402"/>
      <c r="U112" s="402"/>
      <c r="V112" s="402"/>
      <c r="W112" s="402"/>
      <c r="X112" s="402"/>
      <c r="Y112" s="402"/>
    </row>
    <row r="113" spans="1:25">
      <c r="A113" s="174">
        <f>VLOOKUP(B113,Priskatalog!A:J,10,FALSE)</f>
        <v>41</v>
      </c>
      <c r="B113" s="146" t="s">
        <v>374</v>
      </c>
      <c r="C113" s="121"/>
      <c r="D113" s="5"/>
      <c r="E113" s="397"/>
      <c r="F113" s="398"/>
      <c r="G113" s="399">
        <f t="shared" si="94"/>
        <v>0</v>
      </c>
      <c r="H113" s="400"/>
      <c r="I113" s="401"/>
      <c r="J113" s="398"/>
      <c r="K113" s="401"/>
      <c r="L113" s="397"/>
      <c r="M113" s="5"/>
      <c r="N113" s="123" t="s">
        <v>1028</v>
      </c>
      <c r="O113" s="522"/>
      <c r="P113" s="523"/>
      <c r="Q113" s="5"/>
      <c r="R113" s="5"/>
      <c r="S113" s="5"/>
      <c r="T113" s="402"/>
      <c r="U113" s="402"/>
      <c r="V113" s="402"/>
      <c r="W113" s="402"/>
      <c r="X113" s="402"/>
      <c r="Y113" s="402"/>
    </row>
    <row r="114" spans="1:25">
      <c r="A114" s="174" t="e">
        <f>VLOOKUP(B114,Priskatalog!A:J,10,FALSE)</f>
        <v>#N/A</v>
      </c>
      <c r="B114" s="146"/>
      <c r="C114" s="121"/>
      <c r="D114" s="5"/>
      <c r="E114" s="397"/>
      <c r="F114" s="398"/>
      <c r="G114" s="399">
        <f>C114*E114</f>
        <v>0</v>
      </c>
      <c r="H114" s="400"/>
      <c r="I114" s="401"/>
      <c r="J114" s="398"/>
      <c r="K114" s="401"/>
      <c r="L114" s="397"/>
      <c r="M114" s="5"/>
      <c r="N114" s="123" t="s">
        <v>1028</v>
      </c>
      <c r="O114" s="522"/>
      <c r="P114" s="523"/>
      <c r="Q114" s="5"/>
      <c r="R114" s="5"/>
      <c r="S114" s="5"/>
      <c r="T114" s="402"/>
      <c r="U114" s="402"/>
      <c r="V114" s="402"/>
      <c r="W114" s="402"/>
      <c r="X114" s="402"/>
      <c r="Y114" s="402"/>
    </row>
    <row r="115" spans="1:25">
      <c r="A115" s="174" t="e">
        <f>VLOOKUP(B115,Priskatalog!A:J,10,FALSE)</f>
        <v>#N/A</v>
      </c>
      <c r="B115" s="146"/>
      <c r="C115" s="121"/>
      <c r="D115" s="5"/>
      <c r="E115" s="397"/>
      <c r="F115" s="398"/>
      <c r="G115" s="399">
        <f>C115*E115</f>
        <v>0</v>
      </c>
      <c r="H115" s="400"/>
      <c r="I115" s="401"/>
      <c r="J115" s="398"/>
      <c r="K115" s="401"/>
      <c r="L115" s="397"/>
      <c r="M115" s="5"/>
      <c r="N115" s="123" t="s">
        <v>1028</v>
      </c>
      <c r="O115" s="522"/>
      <c r="P115" s="523"/>
      <c r="Q115" s="5"/>
      <c r="R115" s="5"/>
      <c r="S115" s="5"/>
      <c r="T115" s="402"/>
      <c r="U115" s="402"/>
      <c r="V115" s="402"/>
      <c r="W115" s="402"/>
      <c r="X115" s="402"/>
      <c r="Y115" s="402"/>
    </row>
    <row r="116" spans="1:25">
      <c r="A116" s="215"/>
      <c r="B116" s="216" t="s">
        <v>1090</v>
      </c>
      <c r="C116" s="217"/>
      <c r="D116" s="218"/>
      <c r="E116" s="403"/>
      <c r="F116" s="404"/>
      <c r="G116" s="405"/>
      <c r="H116" s="406"/>
      <c r="I116" s="407"/>
      <c r="J116" s="404"/>
      <c r="K116" s="407"/>
      <c r="L116" s="403"/>
      <c r="M116" s="218"/>
      <c r="N116" s="218"/>
      <c r="O116" s="520"/>
      <c r="P116" s="521"/>
      <c r="Q116" s="218"/>
      <c r="R116" s="218"/>
      <c r="S116" s="218"/>
      <c r="T116" s="408"/>
      <c r="U116" s="408"/>
      <c r="V116" s="408"/>
      <c r="W116" s="408"/>
      <c r="X116" s="408"/>
      <c r="Y116" s="408"/>
    </row>
    <row r="117" spans="1:25">
      <c r="A117" s="174" t="e">
        <f>VLOOKUP(B117,Priskatalog!A:J,10,FALSE)</f>
        <v>#N/A</v>
      </c>
      <c r="B117" s="146"/>
      <c r="C117" s="121"/>
      <c r="D117" s="5"/>
      <c r="E117" s="397"/>
      <c r="F117" s="398"/>
      <c r="G117" s="399">
        <f>C117*E117</f>
        <v>0</v>
      </c>
      <c r="H117" s="400"/>
      <c r="I117" s="401"/>
      <c r="J117" s="398"/>
      <c r="K117" s="401"/>
      <c r="L117" s="397"/>
      <c r="M117" s="5"/>
      <c r="N117" s="123" t="s">
        <v>1028</v>
      </c>
      <c r="O117" s="522"/>
      <c r="P117" s="523"/>
      <c r="Q117" s="5"/>
      <c r="R117" s="5"/>
      <c r="S117" s="5"/>
      <c r="T117" s="402"/>
      <c r="U117" s="402"/>
      <c r="V117" s="402"/>
      <c r="W117" s="402"/>
      <c r="X117" s="402"/>
      <c r="Y117" s="402"/>
    </row>
    <row r="118" spans="1:25">
      <c r="A118" s="174" t="e">
        <f>VLOOKUP(B118,Priskatalog!A:J,10,FALSE)</f>
        <v>#N/A</v>
      </c>
      <c r="B118" s="146"/>
      <c r="C118" s="121"/>
      <c r="D118" s="5"/>
      <c r="E118" s="397"/>
      <c r="F118" s="398"/>
      <c r="G118" s="399">
        <f>C118*E118</f>
        <v>0</v>
      </c>
      <c r="H118" s="400"/>
      <c r="I118" s="401"/>
      <c r="J118" s="398"/>
      <c r="K118" s="401"/>
      <c r="L118" s="397"/>
      <c r="M118" s="5"/>
      <c r="N118" s="123" t="s">
        <v>1028</v>
      </c>
      <c r="O118" s="522"/>
      <c r="P118" s="523"/>
      <c r="Q118" s="5"/>
      <c r="R118" s="5"/>
      <c r="S118" s="5"/>
      <c r="T118" s="402"/>
      <c r="U118" s="402"/>
      <c r="V118" s="402"/>
      <c r="W118" s="402"/>
      <c r="X118" s="402"/>
      <c r="Y118" s="402"/>
    </row>
    <row r="119" spans="1:25">
      <c r="A119" s="174" t="e">
        <f>VLOOKUP(B119,Priskatalog!A:J,10,FALSE)</f>
        <v>#N/A</v>
      </c>
      <c r="B119" s="146"/>
      <c r="C119" s="121"/>
      <c r="D119" s="5"/>
      <c r="E119" s="397"/>
      <c r="F119" s="398"/>
      <c r="G119" s="399">
        <f>C119*E119</f>
        <v>0</v>
      </c>
      <c r="H119" s="400"/>
      <c r="I119" s="401"/>
      <c r="J119" s="398"/>
      <c r="K119" s="401"/>
      <c r="L119" s="397"/>
      <c r="M119" s="5"/>
      <c r="N119" s="123" t="s">
        <v>1028</v>
      </c>
      <c r="O119" s="522"/>
      <c r="P119" s="523"/>
      <c r="Q119" s="5"/>
      <c r="R119" s="5"/>
      <c r="S119" s="5"/>
      <c r="T119" s="402"/>
      <c r="U119" s="402"/>
      <c r="V119" s="402"/>
      <c r="W119" s="402"/>
      <c r="X119" s="402"/>
      <c r="Y119" s="402"/>
    </row>
    <row r="120" spans="1:25">
      <c r="A120" s="174" t="e">
        <f>VLOOKUP(B120,Priskatalog!A:J,10,FALSE)</f>
        <v>#N/A</v>
      </c>
      <c r="B120" s="146"/>
      <c r="C120" s="121"/>
      <c r="D120" s="5"/>
      <c r="E120" s="397"/>
      <c r="F120" s="398"/>
      <c r="G120" s="399">
        <f>C120*E120</f>
        <v>0</v>
      </c>
      <c r="H120" s="400"/>
      <c r="I120" s="401"/>
      <c r="J120" s="398"/>
      <c r="K120" s="401"/>
      <c r="L120" s="397"/>
      <c r="M120" s="5"/>
      <c r="N120" s="123" t="s">
        <v>1028</v>
      </c>
      <c r="O120" s="522"/>
      <c r="P120" s="523"/>
      <c r="Q120" s="5"/>
      <c r="R120" s="5"/>
      <c r="S120" s="5"/>
      <c r="T120" s="402"/>
      <c r="U120" s="402"/>
      <c r="V120" s="402"/>
      <c r="W120" s="402"/>
      <c r="X120" s="402"/>
      <c r="Y120" s="402"/>
    </row>
    <row r="121" spans="1:25">
      <c r="A121" s="215"/>
      <c r="B121" s="216" t="s">
        <v>1091</v>
      </c>
      <c r="C121" s="217"/>
      <c r="D121" s="218"/>
      <c r="E121" s="403"/>
      <c r="F121" s="404"/>
      <c r="G121" s="405"/>
      <c r="H121" s="406"/>
      <c r="I121" s="407"/>
      <c r="J121" s="404"/>
      <c r="K121" s="407"/>
      <c r="L121" s="403"/>
      <c r="M121" s="218"/>
      <c r="N121" s="218"/>
      <c r="O121" s="520"/>
      <c r="P121" s="521"/>
      <c r="Q121" s="218"/>
      <c r="R121" s="218"/>
      <c r="S121" s="218"/>
      <c r="T121" s="408"/>
      <c r="U121" s="408"/>
      <c r="V121" s="408"/>
      <c r="W121" s="408"/>
      <c r="X121" s="408"/>
      <c r="Y121" s="408"/>
    </row>
    <row r="122" spans="1:25">
      <c r="A122" s="174">
        <f>VLOOKUP(B122,Priskatalog!A:J,10,FALSE)</f>
        <v>47</v>
      </c>
      <c r="B122" s="146" t="s">
        <v>485</v>
      </c>
      <c r="C122" s="121"/>
      <c r="D122" s="5"/>
      <c r="E122" s="397"/>
      <c r="F122" s="398"/>
      <c r="G122" s="399">
        <f t="shared" ref="G122:G129" si="95">C122*E122</f>
        <v>0</v>
      </c>
      <c r="H122" s="400"/>
      <c r="I122" s="401"/>
      <c r="J122" s="398"/>
      <c r="K122" s="401"/>
      <c r="L122" s="397"/>
      <c r="M122" s="5"/>
      <c r="N122" s="123" t="s">
        <v>1028</v>
      </c>
      <c r="O122" s="522"/>
      <c r="P122" s="523"/>
      <c r="Q122" s="5"/>
      <c r="R122" s="5"/>
      <c r="S122" s="5"/>
      <c r="T122" s="402"/>
      <c r="U122" s="402"/>
      <c r="V122" s="402"/>
      <c r="W122" s="402"/>
      <c r="X122" s="402"/>
      <c r="Y122" s="402"/>
    </row>
    <row r="123" spans="1:25">
      <c r="A123" s="174">
        <f>VLOOKUP(B123,Priskatalog!A:J,10,FALSE)</f>
        <v>41</v>
      </c>
      <c r="B123" s="146" t="s">
        <v>367</v>
      </c>
      <c r="C123" s="121"/>
      <c r="D123" s="5"/>
      <c r="E123" s="397"/>
      <c r="F123" s="398"/>
      <c r="G123" s="399">
        <f t="shared" si="95"/>
        <v>0</v>
      </c>
      <c r="H123" s="400"/>
      <c r="I123" s="401"/>
      <c r="J123" s="398"/>
      <c r="K123" s="401"/>
      <c r="L123" s="397"/>
      <c r="M123" s="5"/>
      <c r="N123" s="123" t="s">
        <v>1028</v>
      </c>
      <c r="O123" s="522"/>
      <c r="P123" s="523"/>
      <c r="Q123" s="5"/>
      <c r="R123" s="5"/>
      <c r="S123" s="5"/>
      <c r="T123" s="402"/>
      <c r="U123" s="402"/>
      <c r="V123" s="402"/>
      <c r="W123" s="402"/>
      <c r="X123" s="402"/>
      <c r="Y123" s="402"/>
    </row>
    <row r="124" spans="1:25">
      <c r="A124" s="174">
        <f>VLOOKUP(B124,Priskatalog!A:J,10,FALSE)</f>
        <v>31</v>
      </c>
      <c r="B124" s="146" t="s">
        <v>378</v>
      </c>
      <c r="C124" s="121"/>
      <c r="D124" s="5"/>
      <c r="E124" s="397"/>
      <c r="F124" s="398"/>
      <c r="G124" s="399">
        <f t="shared" si="95"/>
        <v>0</v>
      </c>
      <c r="H124" s="400"/>
      <c r="I124" s="401"/>
      <c r="J124" s="398"/>
      <c r="K124" s="401"/>
      <c r="L124" s="397"/>
      <c r="M124" s="5"/>
      <c r="N124" s="123" t="s">
        <v>1028</v>
      </c>
      <c r="O124" s="522"/>
      <c r="P124" s="523"/>
      <c r="Q124" s="5"/>
      <c r="R124" s="5"/>
      <c r="S124" s="5"/>
      <c r="T124" s="402"/>
      <c r="U124" s="402"/>
      <c r="V124" s="402"/>
      <c r="W124" s="402"/>
      <c r="X124" s="402"/>
      <c r="Y124" s="402"/>
    </row>
    <row r="125" spans="1:25">
      <c r="A125" s="174">
        <f>VLOOKUP(B125,Priskatalog!A:J,10,FALSE)</f>
        <v>31</v>
      </c>
      <c r="B125" s="146" t="s">
        <v>399</v>
      </c>
      <c r="C125" s="121"/>
      <c r="D125" s="5"/>
      <c r="E125" s="397"/>
      <c r="F125" s="398"/>
      <c r="G125" s="399">
        <f t="shared" si="95"/>
        <v>0</v>
      </c>
      <c r="H125" s="400"/>
      <c r="I125" s="401"/>
      <c r="J125" s="398"/>
      <c r="K125" s="401"/>
      <c r="L125" s="397"/>
      <c r="M125" s="5"/>
      <c r="N125" s="123" t="s">
        <v>1028</v>
      </c>
      <c r="O125" s="522"/>
      <c r="P125" s="523"/>
      <c r="Q125" s="5"/>
      <c r="R125" s="5"/>
      <c r="S125" s="5"/>
      <c r="T125" s="402"/>
      <c r="U125" s="402"/>
      <c r="V125" s="402"/>
      <c r="W125" s="402"/>
      <c r="X125" s="402"/>
      <c r="Y125" s="402"/>
    </row>
    <row r="126" spans="1:25">
      <c r="A126" s="174" t="e">
        <f>VLOOKUP(B126,Priskatalog!A:J,10,FALSE)</f>
        <v>#N/A</v>
      </c>
      <c r="B126" s="146"/>
      <c r="C126" s="121"/>
      <c r="D126" s="5"/>
      <c r="E126" s="397"/>
      <c r="F126" s="398"/>
      <c r="G126" s="399">
        <f t="shared" si="95"/>
        <v>0</v>
      </c>
      <c r="H126" s="400"/>
      <c r="I126" s="401"/>
      <c r="J126" s="398"/>
      <c r="K126" s="401"/>
      <c r="L126" s="397"/>
      <c r="M126" s="5"/>
      <c r="N126" s="123" t="s">
        <v>1028</v>
      </c>
      <c r="O126" s="522"/>
      <c r="P126" s="523"/>
      <c r="Q126" s="5"/>
      <c r="R126" s="5"/>
      <c r="S126" s="5"/>
      <c r="T126" s="402"/>
      <c r="U126" s="402"/>
      <c r="V126" s="402"/>
      <c r="W126" s="402"/>
      <c r="X126" s="402"/>
      <c r="Y126" s="402"/>
    </row>
    <row r="127" spans="1:25">
      <c r="A127" s="174" t="e">
        <f>VLOOKUP(B127,Priskatalog!A:J,10,FALSE)</f>
        <v>#N/A</v>
      </c>
      <c r="B127" s="146"/>
      <c r="C127" s="121"/>
      <c r="D127" s="5"/>
      <c r="E127" s="397"/>
      <c r="F127" s="398"/>
      <c r="G127" s="399">
        <f t="shared" si="95"/>
        <v>0</v>
      </c>
      <c r="H127" s="400"/>
      <c r="I127" s="401"/>
      <c r="J127" s="398"/>
      <c r="K127" s="401"/>
      <c r="L127" s="397"/>
      <c r="M127" s="5"/>
      <c r="N127" s="123" t="s">
        <v>1028</v>
      </c>
      <c r="O127" s="522"/>
      <c r="P127" s="523"/>
      <c r="Q127" s="5"/>
      <c r="R127" s="5"/>
      <c r="S127" s="5"/>
      <c r="T127" s="402"/>
      <c r="U127" s="402"/>
      <c r="V127" s="402"/>
      <c r="W127" s="402"/>
      <c r="X127" s="402"/>
      <c r="Y127" s="402"/>
    </row>
    <row r="128" spans="1:25">
      <c r="A128" s="174" t="e">
        <f>VLOOKUP(B128,Priskatalog!A:J,10,FALSE)</f>
        <v>#N/A</v>
      </c>
      <c r="B128" s="146"/>
      <c r="C128" s="121"/>
      <c r="D128" s="5"/>
      <c r="E128" s="397"/>
      <c r="F128" s="398"/>
      <c r="G128" s="399">
        <f t="shared" si="95"/>
        <v>0</v>
      </c>
      <c r="H128" s="400"/>
      <c r="I128" s="401"/>
      <c r="J128" s="398"/>
      <c r="K128" s="401"/>
      <c r="L128" s="397"/>
      <c r="M128" s="5"/>
      <c r="N128" s="123" t="s">
        <v>1028</v>
      </c>
      <c r="O128" s="522"/>
      <c r="P128" s="523"/>
      <c r="Q128" s="5"/>
      <c r="R128" s="5"/>
      <c r="S128" s="5"/>
      <c r="T128" s="402"/>
      <c r="U128" s="402"/>
      <c r="V128" s="402"/>
      <c r="W128" s="402"/>
      <c r="X128" s="402"/>
      <c r="Y128" s="402"/>
    </row>
    <row r="129" spans="1:25">
      <c r="A129" s="174" t="e">
        <f>VLOOKUP(B129,Priskatalog!A:J,10,FALSE)</f>
        <v>#N/A</v>
      </c>
      <c r="B129" s="146"/>
      <c r="C129" s="121"/>
      <c r="D129" s="5"/>
      <c r="E129" s="397"/>
      <c r="F129" s="398"/>
      <c r="G129" s="399">
        <f t="shared" si="95"/>
        <v>0</v>
      </c>
      <c r="H129" s="400"/>
      <c r="I129" s="401"/>
      <c r="J129" s="398"/>
      <c r="K129" s="401"/>
      <c r="L129" s="397"/>
      <c r="M129" s="5"/>
      <c r="N129" s="123" t="s">
        <v>1028</v>
      </c>
      <c r="O129" s="522"/>
      <c r="P129" s="523"/>
      <c r="Q129" s="5"/>
      <c r="R129" s="5"/>
      <c r="S129" s="5"/>
      <c r="T129" s="402"/>
      <c r="U129" s="402"/>
      <c r="V129" s="402"/>
      <c r="W129" s="402"/>
      <c r="X129" s="402"/>
      <c r="Y129" s="402"/>
    </row>
    <row r="130" spans="1:25">
      <c r="A130" s="215"/>
      <c r="B130" s="216" t="s">
        <v>1092</v>
      </c>
      <c r="C130" s="217"/>
      <c r="D130" s="218"/>
      <c r="E130" s="403"/>
      <c r="F130" s="404"/>
      <c r="G130" s="405"/>
      <c r="H130" s="406"/>
      <c r="I130" s="407"/>
      <c r="J130" s="404"/>
      <c r="K130" s="407"/>
      <c r="L130" s="403"/>
      <c r="M130" s="218"/>
      <c r="N130" s="218"/>
      <c r="O130" s="520"/>
      <c r="P130" s="521"/>
      <c r="Q130" s="218"/>
      <c r="R130" s="218"/>
      <c r="S130" s="218"/>
      <c r="T130" s="408"/>
      <c r="U130" s="408"/>
      <c r="V130" s="408"/>
      <c r="W130" s="408"/>
      <c r="X130" s="408"/>
      <c r="Y130" s="408"/>
    </row>
    <row r="131" spans="1:25">
      <c r="A131" s="174" t="e">
        <f>VLOOKUP(B131,Priskatalog!A:J,10,FALSE)</f>
        <v>#N/A</v>
      </c>
      <c r="B131" s="146"/>
      <c r="C131" s="121"/>
      <c r="D131" s="5"/>
      <c r="E131" s="397"/>
      <c r="F131" s="398"/>
      <c r="G131" s="399">
        <f>C131*E131</f>
        <v>0</v>
      </c>
      <c r="H131" s="400"/>
      <c r="I131" s="401"/>
      <c r="J131" s="398"/>
      <c r="K131" s="401"/>
      <c r="L131" s="397"/>
      <c r="M131" s="5"/>
      <c r="N131" s="123" t="s">
        <v>1028</v>
      </c>
      <c r="O131" s="522"/>
      <c r="P131" s="523"/>
      <c r="Q131" s="5"/>
      <c r="R131" s="5"/>
      <c r="S131" s="5"/>
      <c r="T131" s="402"/>
      <c r="U131" s="402"/>
      <c r="V131" s="402"/>
      <c r="W131" s="402"/>
      <c r="X131" s="402"/>
      <c r="Y131" s="402"/>
    </row>
    <row r="132" spans="1:25">
      <c r="A132" s="174" t="e">
        <f>VLOOKUP(B132,Priskatalog!A:J,10,FALSE)</f>
        <v>#N/A</v>
      </c>
      <c r="B132" s="146"/>
      <c r="C132" s="121"/>
      <c r="D132" s="5"/>
      <c r="E132" s="397"/>
      <c r="F132" s="398"/>
      <c r="G132" s="399">
        <f>C132*E132</f>
        <v>0</v>
      </c>
      <c r="H132" s="400"/>
      <c r="I132" s="401"/>
      <c r="J132" s="398"/>
      <c r="K132" s="401"/>
      <c r="L132" s="397"/>
      <c r="M132" s="5"/>
      <c r="N132" s="123" t="s">
        <v>1028</v>
      </c>
      <c r="O132" s="522"/>
      <c r="P132" s="523"/>
      <c r="Q132" s="5"/>
      <c r="R132" s="5"/>
      <c r="S132" s="5"/>
      <c r="T132" s="402"/>
      <c r="U132" s="402"/>
      <c r="V132" s="402"/>
      <c r="W132" s="402"/>
      <c r="X132" s="402"/>
      <c r="Y132" s="402"/>
    </row>
    <row r="133" spans="1:25">
      <c r="A133" s="174" t="e">
        <f>VLOOKUP(B133,Priskatalog!A:J,10,FALSE)</f>
        <v>#N/A</v>
      </c>
      <c r="B133" s="146"/>
      <c r="C133" s="121"/>
      <c r="D133" s="5"/>
      <c r="E133" s="397"/>
      <c r="F133" s="398"/>
      <c r="G133" s="399">
        <f>C133*E133</f>
        <v>0</v>
      </c>
      <c r="H133" s="400"/>
      <c r="I133" s="401"/>
      <c r="J133" s="398"/>
      <c r="K133" s="401"/>
      <c r="L133" s="397"/>
      <c r="M133" s="5"/>
      <c r="N133" s="123" t="s">
        <v>1028</v>
      </c>
      <c r="O133" s="522"/>
      <c r="P133" s="523"/>
      <c r="Q133" s="5"/>
      <c r="R133" s="5"/>
      <c r="S133" s="5"/>
      <c r="T133" s="402"/>
      <c r="U133" s="402"/>
      <c r="V133" s="402"/>
      <c r="W133" s="402"/>
      <c r="X133" s="402"/>
      <c r="Y133" s="402"/>
    </row>
    <row r="134" spans="1:25">
      <c r="A134" s="174" t="e">
        <f>VLOOKUP(B134,Priskatalog!A:J,10,FALSE)</f>
        <v>#N/A</v>
      </c>
      <c r="B134" s="146"/>
      <c r="C134" s="121"/>
      <c r="D134" s="5"/>
      <c r="E134" s="397"/>
      <c r="F134" s="398"/>
      <c r="G134" s="399">
        <f>C134*E134</f>
        <v>0</v>
      </c>
      <c r="H134" s="400"/>
      <c r="I134" s="401"/>
      <c r="J134" s="398"/>
      <c r="K134" s="401"/>
      <c r="L134" s="397"/>
      <c r="M134" s="5"/>
      <c r="N134" s="123" t="s">
        <v>1028</v>
      </c>
      <c r="O134" s="522"/>
      <c r="P134" s="523"/>
      <c r="Q134" s="5"/>
      <c r="R134" s="5"/>
      <c r="S134" s="5"/>
      <c r="T134" s="402"/>
      <c r="U134" s="402"/>
      <c r="V134" s="402"/>
      <c r="W134" s="402"/>
      <c r="X134" s="402"/>
      <c r="Y134" s="402"/>
    </row>
    <row r="135" spans="1:25">
      <c r="A135" s="174" t="e">
        <f>VLOOKUP(B135,Priskatalog!A:J,10,FALSE)</f>
        <v>#N/A</v>
      </c>
      <c r="B135" s="146"/>
      <c r="C135" s="121"/>
      <c r="D135" s="5"/>
      <c r="E135" s="387"/>
      <c r="F135" s="388"/>
      <c r="G135" s="389">
        <f t="shared" si="92"/>
        <v>0</v>
      </c>
      <c r="H135" s="390"/>
      <c r="I135" s="391"/>
      <c r="J135" s="388"/>
      <c r="K135" s="391"/>
      <c r="L135" s="387"/>
      <c r="M135" s="5"/>
      <c r="N135" s="123" t="s">
        <v>1028</v>
      </c>
      <c r="O135" s="518"/>
      <c r="P135" s="519"/>
      <c r="Q135" s="5"/>
      <c r="R135" s="5"/>
      <c r="S135" s="5"/>
      <c r="T135" s="392"/>
      <c r="U135" s="392"/>
      <c r="V135" s="392"/>
      <c r="W135" s="392"/>
      <c r="X135" s="392"/>
      <c r="Y135" s="392"/>
    </row>
    <row r="136" spans="1:25">
      <c r="A136" s="174" t="e">
        <f>VLOOKUP(B136,Priskatalog!A:J,10,FALSE)</f>
        <v>#N/A</v>
      </c>
      <c r="B136" s="146"/>
      <c r="C136" s="121"/>
      <c r="D136" s="5"/>
      <c r="E136" s="387"/>
      <c r="F136" s="388"/>
      <c r="G136" s="389">
        <f t="shared" si="92"/>
        <v>0</v>
      </c>
      <c r="H136" s="390"/>
      <c r="I136" s="391"/>
      <c r="J136" s="388"/>
      <c r="K136" s="391"/>
      <c r="L136" s="387"/>
      <c r="M136" s="5"/>
      <c r="N136" s="123" t="s">
        <v>1028</v>
      </c>
      <c r="O136" s="518"/>
      <c r="P136" s="519"/>
      <c r="Q136" s="5"/>
      <c r="R136" s="5"/>
      <c r="S136" s="5"/>
      <c r="T136" s="392"/>
      <c r="U136" s="392"/>
      <c r="V136" s="392"/>
      <c r="W136" s="392"/>
      <c r="X136" s="392"/>
      <c r="Y136" s="392"/>
    </row>
    <row r="137" spans="1:25">
      <c r="A137" s="175"/>
      <c r="B137" s="144" t="s">
        <v>1029</v>
      </c>
      <c r="C137" s="145"/>
      <c r="D137" s="24"/>
      <c r="E137" s="396"/>
      <c r="F137" s="378"/>
      <c r="G137" s="379"/>
      <c r="H137" s="380"/>
      <c r="I137" s="377"/>
      <c r="J137" s="378"/>
      <c r="K137" s="377"/>
      <c r="L137" s="396"/>
      <c r="M137" s="24"/>
      <c r="N137" s="24"/>
      <c r="O137" s="516"/>
      <c r="P137" s="517"/>
      <c r="Q137" s="24"/>
      <c r="R137" s="24"/>
      <c r="S137" s="24"/>
      <c r="T137" s="381"/>
      <c r="U137" s="381"/>
      <c r="V137" s="381"/>
      <c r="W137" s="381"/>
      <c r="X137" s="381"/>
      <c r="Y137" s="381"/>
    </row>
    <row r="138" spans="1:25">
      <c r="A138" s="174" t="e">
        <f>VLOOKUP(B138,Priskatalog!A:J,10,FALSE)</f>
        <v>#N/A</v>
      </c>
      <c r="B138" s="146"/>
      <c r="C138" s="121"/>
      <c r="D138" s="5"/>
      <c r="E138" s="387"/>
      <c r="F138" s="388"/>
      <c r="G138" s="389">
        <f t="shared" si="92"/>
        <v>0</v>
      </c>
      <c r="H138" s="390"/>
      <c r="I138" s="391"/>
      <c r="J138" s="388"/>
      <c r="K138" s="391"/>
      <c r="L138" s="387"/>
      <c r="M138" s="5"/>
      <c r="N138" s="5" t="s">
        <v>1028</v>
      </c>
      <c r="O138" s="518"/>
      <c r="P138" s="519"/>
      <c r="Q138" s="5"/>
      <c r="R138" s="5"/>
      <c r="S138" s="5"/>
      <c r="T138" s="392"/>
      <c r="U138" s="392"/>
      <c r="V138" s="392"/>
      <c r="W138" s="392"/>
      <c r="X138" s="392"/>
      <c r="Y138" s="392"/>
    </row>
    <row r="139" spans="1:25">
      <c r="A139" s="174" t="e">
        <f>VLOOKUP(B139,Priskatalog!A:J,10,FALSE)</f>
        <v>#N/A</v>
      </c>
      <c r="B139" s="146"/>
      <c r="C139" s="121"/>
      <c r="D139" s="5"/>
      <c r="E139" s="387"/>
      <c r="F139" s="388"/>
      <c r="G139" s="389">
        <f t="shared" si="92"/>
        <v>0</v>
      </c>
      <c r="H139" s="390"/>
      <c r="I139" s="391"/>
      <c r="J139" s="388"/>
      <c r="K139" s="391"/>
      <c r="L139" s="387"/>
      <c r="M139" s="5"/>
      <c r="N139" s="5" t="s">
        <v>1028</v>
      </c>
      <c r="O139" s="518"/>
      <c r="P139" s="519"/>
      <c r="Q139" s="5"/>
      <c r="R139" s="5"/>
      <c r="S139" s="5"/>
      <c r="T139" s="392"/>
      <c r="U139" s="392"/>
      <c r="V139" s="392"/>
      <c r="W139" s="392"/>
      <c r="X139" s="392"/>
      <c r="Y139" s="392"/>
    </row>
    <row r="140" spans="1:25">
      <c r="A140" s="174" t="e">
        <f>VLOOKUP(B140,Priskatalog!A:J,10,FALSE)</f>
        <v>#N/A</v>
      </c>
      <c r="B140" s="146"/>
      <c r="C140" s="121"/>
      <c r="D140" s="5"/>
      <c r="E140" s="387"/>
      <c r="F140" s="388"/>
      <c r="G140" s="389">
        <f t="shared" si="92"/>
        <v>0</v>
      </c>
      <c r="H140" s="390"/>
      <c r="I140" s="391"/>
      <c r="J140" s="388"/>
      <c r="K140" s="391"/>
      <c r="L140" s="387"/>
      <c r="M140" s="5"/>
      <c r="N140" s="5" t="s">
        <v>1028</v>
      </c>
      <c r="O140" s="518"/>
      <c r="P140" s="519"/>
      <c r="Q140" s="5"/>
      <c r="R140" s="5"/>
      <c r="S140" s="5"/>
      <c r="T140" s="392"/>
      <c r="U140" s="392"/>
      <c r="V140" s="392"/>
      <c r="W140" s="392"/>
      <c r="X140" s="392"/>
      <c r="Y140" s="392"/>
    </row>
    <row r="141" spans="1:25">
      <c r="A141" s="174" t="e">
        <f>VLOOKUP(B141,Priskatalog!A:J,10,FALSE)</f>
        <v>#N/A</v>
      </c>
      <c r="B141" s="146"/>
      <c r="C141" s="212"/>
      <c r="D141" s="5"/>
      <c r="E141" s="397"/>
      <c r="F141" s="398"/>
      <c r="G141" s="399">
        <f t="shared" ref="G141:G149" si="96">C141*E141</f>
        <v>0</v>
      </c>
      <c r="H141" s="400"/>
      <c r="I141" s="401"/>
      <c r="J141" s="398"/>
      <c r="K141" s="401"/>
      <c r="L141" s="397"/>
      <c r="M141" s="5"/>
      <c r="N141" s="5" t="s">
        <v>1028</v>
      </c>
      <c r="O141" s="522"/>
      <c r="P141" s="523"/>
      <c r="Q141" s="5"/>
      <c r="R141" s="5"/>
      <c r="S141" s="5"/>
      <c r="T141" s="402"/>
      <c r="U141" s="402"/>
      <c r="V141" s="402"/>
      <c r="W141" s="402"/>
      <c r="X141" s="402"/>
      <c r="Y141" s="402"/>
    </row>
    <row r="142" spans="1:25">
      <c r="A142" s="174" t="e">
        <f>VLOOKUP(B142,Priskatalog!A:J,10,FALSE)</f>
        <v>#N/A</v>
      </c>
      <c r="B142" s="146"/>
      <c r="C142" s="212"/>
      <c r="D142" s="5"/>
      <c r="E142" s="397"/>
      <c r="F142" s="398"/>
      <c r="G142" s="399">
        <f t="shared" si="96"/>
        <v>0</v>
      </c>
      <c r="H142" s="400"/>
      <c r="I142" s="401"/>
      <c r="J142" s="398"/>
      <c r="K142" s="401"/>
      <c r="L142" s="397"/>
      <c r="M142" s="5"/>
      <c r="N142" s="5" t="s">
        <v>1028</v>
      </c>
      <c r="O142" s="522"/>
      <c r="P142" s="523"/>
      <c r="Q142" s="5"/>
      <c r="R142" s="5"/>
      <c r="S142" s="5"/>
      <c r="T142" s="402"/>
      <c r="U142" s="402"/>
      <c r="V142" s="402"/>
      <c r="W142" s="402"/>
      <c r="X142" s="402"/>
      <c r="Y142" s="402"/>
    </row>
    <row r="143" spans="1:25">
      <c r="A143" s="174" t="e">
        <f>VLOOKUP(B143,Priskatalog!A:J,10,FALSE)</f>
        <v>#N/A</v>
      </c>
      <c r="B143" s="146"/>
      <c r="C143" s="212"/>
      <c r="D143" s="5"/>
      <c r="E143" s="397"/>
      <c r="F143" s="398"/>
      <c r="G143" s="399">
        <f t="shared" si="96"/>
        <v>0</v>
      </c>
      <c r="H143" s="400"/>
      <c r="I143" s="401"/>
      <c r="J143" s="398"/>
      <c r="K143" s="401"/>
      <c r="L143" s="397"/>
      <c r="M143" s="5"/>
      <c r="N143" s="5" t="s">
        <v>1028</v>
      </c>
      <c r="O143" s="522"/>
      <c r="P143" s="523"/>
      <c r="Q143" s="5"/>
      <c r="R143" s="5"/>
      <c r="S143" s="5"/>
      <c r="T143" s="402"/>
      <c r="U143" s="402"/>
      <c r="V143" s="402"/>
      <c r="W143" s="402"/>
      <c r="X143" s="402"/>
      <c r="Y143" s="402"/>
    </row>
    <row r="144" spans="1:25">
      <c r="A144" s="174" t="e">
        <f>VLOOKUP(B144,Priskatalog!A:J,10,FALSE)</f>
        <v>#N/A</v>
      </c>
      <c r="B144" s="146"/>
      <c r="C144" s="212"/>
      <c r="D144" s="5"/>
      <c r="E144" s="397"/>
      <c r="F144" s="398"/>
      <c r="G144" s="399">
        <f t="shared" si="96"/>
        <v>0</v>
      </c>
      <c r="H144" s="400"/>
      <c r="I144" s="401"/>
      <c r="J144" s="398"/>
      <c r="K144" s="401"/>
      <c r="L144" s="397"/>
      <c r="M144" s="5"/>
      <c r="N144" s="5" t="s">
        <v>1028</v>
      </c>
      <c r="O144" s="522"/>
      <c r="P144" s="523"/>
      <c r="Q144" s="5"/>
      <c r="R144" s="5"/>
      <c r="S144" s="5"/>
      <c r="T144" s="402"/>
      <c r="U144" s="402"/>
      <c r="V144" s="402"/>
      <c r="W144" s="402"/>
      <c r="X144" s="402"/>
      <c r="Y144" s="402"/>
    </row>
    <row r="145" spans="1:25">
      <c r="A145" s="174" t="e">
        <f>VLOOKUP(B145,Priskatalog!A:J,10,FALSE)</f>
        <v>#N/A</v>
      </c>
      <c r="B145" s="146"/>
      <c r="C145" s="212"/>
      <c r="D145" s="5"/>
      <c r="E145" s="397"/>
      <c r="F145" s="398"/>
      <c r="G145" s="399">
        <f t="shared" si="96"/>
        <v>0</v>
      </c>
      <c r="H145" s="400"/>
      <c r="I145" s="401"/>
      <c r="J145" s="398"/>
      <c r="K145" s="401"/>
      <c r="L145" s="397"/>
      <c r="M145" s="5"/>
      <c r="N145" s="5" t="s">
        <v>1028</v>
      </c>
      <c r="O145" s="522"/>
      <c r="P145" s="523"/>
      <c r="Q145" s="5"/>
      <c r="R145" s="5"/>
      <c r="S145" s="5"/>
      <c r="T145" s="402"/>
      <c r="U145" s="402"/>
      <c r="V145" s="402"/>
      <c r="W145" s="402"/>
      <c r="X145" s="402"/>
      <c r="Y145" s="402"/>
    </row>
    <row r="146" spans="1:25">
      <c r="A146" s="174" t="e">
        <f>VLOOKUP(B146,Priskatalog!A:J,10,FALSE)</f>
        <v>#N/A</v>
      </c>
      <c r="B146" s="146"/>
      <c r="C146" s="212"/>
      <c r="D146" s="5"/>
      <c r="E146" s="397"/>
      <c r="F146" s="398"/>
      <c r="G146" s="399">
        <f t="shared" si="96"/>
        <v>0</v>
      </c>
      <c r="H146" s="400"/>
      <c r="I146" s="401"/>
      <c r="J146" s="398"/>
      <c r="K146" s="401"/>
      <c r="L146" s="397"/>
      <c r="M146" s="5"/>
      <c r="N146" s="5" t="s">
        <v>1028</v>
      </c>
      <c r="O146" s="522"/>
      <c r="P146" s="523"/>
      <c r="Q146" s="5"/>
      <c r="R146" s="5"/>
      <c r="S146" s="5"/>
      <c r="T146" s="402"/>
      <c r="U146" s="402"/>
      <c r="V146" s="402"/>
      <c r="W146" s="402"/>
      <c r="X146" s="402"/>
      <c r="Y146" s="402"/>
    </row>
    <row r="147" spans="1:25">
      <c r="A147" s="174" t="e">
        <f>VLOOKUP(B147,Priskatalog!A:J,10,FALSE)</f>
        <v>#N/A</v>
      </c>
      <c r="B147" s="146"/>
      <c r="C147" s="212"/>
      <c r="D147" s="5"/>
      <c r="E147" s="397"/>
      <c r="F147" s="398"/>
      <c r="G147" s="399">
        <f t="shared" si="96"/>
        <v>0</v>
      </c>
      <c r="H147" s="400"/>
      <c r="I147" s="401"/>
      <c r="J147" s="398"/>
      <c r="K147" s="401"/>
      <c r="L147" s="397"/>
      <c r="M147" s="5"/>
      <c r="N147" s="5" t="s">
        <v>1028</v>
      </c>
      <c r="O147" s="522"/>
      <c r="P147" s="523"/>
      <c r="Q147" s="5"/>
      <c r="R147" s="5"/>
      <c r="S147" s="5"/>
      <c r="T147" s="402"/>
      <c r="U147" s="402"/>
      <c r="V147" s="402"/>
      <c r="W147" s="402"/>
      <c r="X147" s="402"/>
      <c r="Y147" s="402"/>
    </row>
    <row r="148" spans="1:25">
      <c r="A148" s="174" t="e">
        <f>VLOOKUP(B148,Priskatalog!A:J,10,FALSE)</f>
        <v>#N/A</v>
      </c>
      <c r="B148" s="146"/>
      <c r="C148" s="212"/>
      <c r="D148" s="5"/>
      <c r="E148" s="397"/>
      <c r="F148" s="398"/>
      <c r="G148" s="399">
        <f t="shared" si="96"/>
        <v>0</v>
      </c>
      <c r="H148" s="400"/>
      <c r="I148" s="401"/>
      <c r="J148" s="398"/>
      <c r="K148" s="401"/>
      <c r="L148" s="397"/>
      <c r="M148" s="5"/>
      <c r="N148" s="5" t="s">
        <v>1028</v>
      </c>
      <c r="O148" s="522"/>
      <c r="P148" s="523"/>
      <c r="Q148" s="5"/>
      <c r="R148" s="5"/>
      <c r="S148" s="5"/>
      <c r="T148" s="402"/>
      <c r="U148" s="402"/>
      <c r="V148" s="402"/>
      <c r="W148" s="402"/>
      <c r="X148" s="402"/>
      <c r="Y148" s="402"/>
    </row>
    <row r="149" spans="1:25">
      <c r="A149" s="174" t="e">
        <f>VLOOKUP(B149,Priskatalog!A:J,10,FALSE)</f>
        <v>#N/A</v>
      </c>
      <c r="B149" s="146"/>
      <c r="C149" s="212"/>
      <c r="D149" s="5"/>
      <c r="E149" s="397"/>
      <c r="F149" s="398"/>
      <c r="G149" s="399">
        <f t="shared" si="96"/>
        <v>0</v>
      </c>
      <c r="H149" s="400"/>
      <c r="I149" s="401"/>
      <c r="J149" s="398"/>
      <c r="K149" s="401"/>
      <c r="L149" s="397"/>
      <c r="M149" s="5"/>
      <c r="N149" s="5" t="s">
        <v>1028</v>
      </c>
      <c r="O149" s="522"/>
      <c r="P149" s="523"/>
      <c r="Q149" s="5"/>
      <c r="R149" s="5"/>
      <c r="S149" s="5"/>
      <c r="T149" s="402"/>
      <c r="U149" s="402"/>
      <c r="V149" s="402"/>
      <c r="W149" s="402"/>
      <c r="X149" s="402"/>
      <c r="Y149" s="402"/>
    </row>
    <row r="150" spans="1:25" ht="15.75" customHeight="1">
      <c r="A150" s="174" t="e">
        <f>VLOOKUP(B150,Priskatalog!A:J,10,FALSE)</f>
        <v>#N/A</v>
      </c>
      <c r="B150" s="146"/>
      <c r="C150" s="122"/>
      <c r="D150" s="5"/>
      <c r="E150" s="387"/>
      <c r="F150" s="388"/>
      <c r="G150" s="389">
        <f t="shared" si="92"/>
        <v>0</v>
      </c>
      <c r="H150" s="390"/>
      <c r="I150" s="391"/>
      <c r="J150" s="388"/>
      <c r="K150" s="391"/>
      <c r="L150" s="387"/>
      <c r="M150" s="5"/>
      <c r="N150" s="5" t="s">
        <v>1028</v>
      </c>
      <c r="O150" s="518"/>
      <c r="P150" s="519"/>
      <c r="Q150" s="5"/>
      <c r="R150" s="5"/>
      <c r="S150" s="5"/>
      <c r="T150" s="392"/>
      <c r="U150" s="392"/>
      <c r="V150" s="392"/>
      <c r="W150" s="392"/>
      <c r="X150" s="392"/>
      <c r="Y150" s="392"/>
    </row>
    <row r="151" spans="1:25" ht="15.75" customHeight="1">
      <c r="A151" s="174" t="e">
        <f>VLOOKUP(B151,Priskatalog!A:J,10,FALSE)</f>
        <v>#N/A</v>
      </c>
      <c r="B151" s="146"/>
      <c r="C151" s="121"/>
      <c r="D151" s="5"/>
      <c r="E151" s="387"/>
      <c r="F151" s="388"/>
      <c r="G151" s="389">
        <f t="shared" si="92"/>
        <v>0</v>
      </c>
      <c r="H151" s="390"/>
      <c r="I151" s="391"/>
      <c r="J151" s="388"/>
      <c r="K151" s="391"/>
      <c r="L151" s="387"/>
      <c r="M151" s="5"/>
      <c r="N151" s="5" t="s">
        <v>1028</v>
      </c>
      <c r="O151" s="518"/>
      <c r="P151" s="519"/>
      <c r="Q151" s="5"/>
      <c r="R151" s="5"/>
      <c r="S151" s="5"/>
      <c r="T151" s="392"/>
      <c r="U151" s="392"/>
      <c r="V151" s="392"/>
      <c r="W151" s="392"/>
      <c r="X151" s="392"/>
      <c r="Y151" s="392"/>
    </row>
    <row r="152" spans="1:25">
      <c r="A152" s="174" t="e">
        <f>VLOOKUP(B152,Priskatalog!A:J,10,FALSE)</f>
        <v>#N/A</v>
      </c>
      <c r="B152" s="146"/>
      <c r="C152" s="121"/>
      <c r="D152" s="5"/>
      <c r="E152" s="387"/>
      <c r="F152" s="388"/>
      <c r="G152" s="389">
        <f t="shared" si="92"/>
        <v>0</v>
      </c>
      <c r="H152" s="390"/>
      <c r="I152" s="391"/>
      <c r="J152" s="388"/>
      <c r="K152" s="391"/>
      <c r="L152" s="387"/>
      <c r="M152" s="5"/>
      <c r="N152" s="5" t="s">
        <v>1028</v>
      </c>
      <c r="O152" s="518"/>
      <c r="P152" s="519"/>
      <c r="Q152" s="5"/>
      <c r="R152" s="5"/>
      <c r="S152" s="5"/>
      <c r="T152" s="392"/>
      <c r="U152" s="392"/>
      <c r="V152" s="392"/>
      <c r="W152" s="392"/>
      <c r="X152" s="392"/>
      <c r="Y152" s="392"/>
    </row>
    <row r="153" spans="1:25">
      <c r="A153" s="174" t="e">
        <f>VLOOKUP(B153,Priskatalog!A:J,10,FALSE)</f>
        <v>#N/A</v>
      </c>
      <c r="B153" s="146"/>
      <c r="C153" s="121"/>
      <c r="D153" s="5"/>
      <c r="E153" s="387"/>
      <c r="F153" s="388"/>
      <c r="G153" s="389">
        <f t="shared" si="92"/>
        <v>0</v>
      </c>
      <c r="H153" s="390"/>
      <c r="I153" s="391"/>
      <c r="J153" s="388"/>
      <c r="K153" s="391"/>
      <c r="L153" s="387"/>
      <c r="M153" s="5"/>
      <c r="N153" s="5" t="s">
        <v>1028</v>
      </c>
      <c r="O153" s="518"/>
      <c r="P153" s="519"/>
      <c r="Q153" s="5"/>
      <c r="R153" s="5"/>
      <c r="S153" s="5"/>
      <c r="T153" s="392"/>
      <c r="U153" s="392"/>
      <c r="V153" s="392"/>
      <c r="W153" s="392"/>
      <c r="X153" s="392"/>
      <c r="Y153" s="392"/>
    </row>
    <row r="154" spans="1:25">
      <c r="A154" s="175"/>
      <c r="B154" s="124" t="s">
        <v>1030</v>
      </c>
      <c r="C154" s="145"/>
      <c r="D154" s="24"/>
      <c r="E154" s="396"/>
      <c r="F154" s="378"/>
      <c r="G154" s="379"/>
      <c r="H154" s="380"/>
      <c r="I154" s="377"/>
      <c r="J154" s="378"/>
      <c r="K154" s="377"/>
      <c r="L154" s="396"/>
      <c r="M154" s="24"/>
      <c r="N154" s="24"/>
      <c r="O154" s="516"/>
      <c r="P154" s="517"/>
      <c r="Q154" s="24"/>
      <c r="R154" s="24"/>
      <c r="S154" s="24"/>
      <c r="T154" s="381"/>
      <c r="U154" s="381"/>
      <c r="V154" s="381"/>
      <c r="W154" s="381"/>
      <c r="X154" s="381"/>
      <c r="Y154" s="381"/>
    </row>
    <row r="155" spans="1:25">
      <c r="A155" s="174" t="e">
        <f>VLOOKUP(B155,Priskatalog!A:J,10,FALSE)</f>
        <v>#N/A</v>
      </c>
      <c r="B155" s="146"/>
      <c r="C155" s="121"/>
      <c r="D155" s="5"/>
      <c r="E155" s="387"/>
      <c r="F155" s="388"/>
      <c r="G155" s="389">
        <f t="shared" si="92"/>
        <v>0</v>
      </c>
      <c r="H155" s="390"/>
      <c r="I155" s="391"/>
      <c r="J155" s="388"/>
      <c r="K155" s="391"/>
      <c r="L155" s="387"/>
      <c r="M155" s="5"/>
      <c r="N155" s="5" t="s">
        <v>1028</v>
      </c>
      <c r="O155" s="518"/>
      <c r="P155" s="519"/>
      <c r="Q155" s="5"/>
      <c r="R155" s="5"/>
      <c r="S155" s="5"/>
      <c r="T155" s="392"/>
      <c r="U155" s="392"/>
      <c r="V155" s="392"/>
      <c r="W155" s="392"/>
      <c r="X155" s="392"/>
      <c r="Y155" s="392"/>
    </row>
    <row r="156" spans="1:25">
      <c r="A156" s="174" t="e">
        <f>VLOOKUP(B156,Priskatalog!A:J,10,FALSE)</f>
        <v>#N/A</v>
      </c>
      <c r="B156" s="146"/>
      <c r="C156" s="121"/>
      <c r="D156" s="5"/>
      <c r="E156" s="387"/>
      <c r="F156" s="388"/>
      <c r="G156" s="389">
        <f t="shared" si="92"/>
        <v>0</v>
      </c>
      <c r="H156" s="390"/>
      <c r="I156" s="391"/>
      <c r="J156" s="388"/>
      <c r="K156" s="391"/>
      <c r="L156" s="387"/>
      <c r="M156" s="5"/>
      <c r="N156" s="5" t="s">
        <v>1028</v>
      </c>
      <c r="O156" s="518"/>
      <c r="P156" s="519"/>
      <c r="Q156" s="5"/>
      <c r="R156" s="5"/>
      <c r="S156" s="5"/>
      <c r="T156" s="392"/>
      <c r="U156" s="392"/>
      <c r="V156" s="392"/>
      <c r="W156" s="392"/>
      <c r="X156" s="392"/>
      <c r="Y156" s="392"/>
    </row>
    <row r="157" spans="1:25">
      <c r="A157" s="174" t="e">
        <f>VLOOKUP(B157,Priskatalog!A:J,10,FALSE)</f>
        <v>#N/A</v>
      </c>
      <c r="B157" s="146"/>
      <c r="C157" s="95"/>
      <c r="D157" s="5"/>
      <c r="E157" s="387"/>
      <c r="F157" s="388"/>
      <c r="G157" s="389">
        <f t="shared" si="92"/>
        <v>0</v>
      </c>
      <c r="H157" s="390"/>
      <c r="I157" s="391"/>
      <c r="J157" s="388"/>
      <c r="K157" s="391"/>
      <c r="L157" s="387"/>
      <c r="M157" s="5"/>
      <c r="N157" s="5" t="s">
        <v>1028</v>
      </c>
      <c r="O157" s="518"/>
      <c r="P157" s="519"/>
      <c r="Q157" s="5"/>
      <c r="R157" s="5"/>
      <c r="S157" s="5"/>
      <c r="T157" s="392"/>
      <c r="U157" s="392"/>
      <c r="V157" s="392"/>
      <c r="W157" s="392"/>
      <c r="X157" s="392"/>
      <c r="Y157" s="392"/>
    </row>
    <row r="158" spans="1:25">
      <c r="A158" s="175"/>
      <c r="B158" s="125" t="s">
        <v>1031</v>
      </c>
      <c r="C158" s="145"/>
      <c r="D158" s="24"/>
      <c r="E158" s="396"/>
      <c r="F158" s="378"/>
      <c r="G158" s="379"/>
      <c r="H158" s="380"/>
      <c r="I158" s="377"/>
      <c r="J158" s="378"/>
      <c r="K158" s="377"/>
      <c r="L158" s="396"/>
      <c r="M158" s="24"/>
      <c r="N158" s="24"/>
      <c r="O158" s="516"/>
      <c r="P158" s="517"/>
      <c r="Q158" s="24"/>
      <c r="R158" s="24"/>
      <c r="S158" s="24"/>
      <c r="T158" s="381"/>
      <c r="U158" s="381"/>
      <c r="V158" s="381"/>
      <c r="W158" s="381"/>
      <c r="X158" s="381"/>
      <c r="Y158" s="381"/>
    </row>
    <row r="159" spans="1:25">
      <c r="A159" s="174" t="e">
        <f>VLOOKUP(B159,Priskatalog!A:J,10,FALSE)</f>
        <v>#N/A</v>
      </c>
      <c r="B159" s="146"/>
      <c r="C159" s="121"/>
      <c r="D159" s="5"/>
      <c r="E159" s="387"/>
      <c r="F159" s="388"/>
      <c r="G159" s="389">
        <f t="shared" si="92"/>
        <v>0</v>
      </c>
      <c r="H159" s="390"/>
      <c r="I159" s="391"/>
      <c r="J159" s="388"/>
      <c r="K159" s="391"/>
      <c r="L159" s="387"/>
      <c r="M159" s="5"/>
      <c r="N159" s="5" t="s">
        <v>1028</v>
      </c>
      <c r="O159" s="518"/>
      <c r="P159" s="519"/>
      <c r="Q159" s="5"/>
      <c r="R159" s="5"/>
      <c r="S159" s="5"/>
      <c r="T159" s="392"/>
      <c r="U159" s="392"/>
      <c r="V159" s="392"/>
      <c r="W159" s="392"/>
      <c r="X159" s="392"/>
      <c r="Y159" s="392"/>
    </row>
    <row r="160" spans="1:25">
      <c r="A160" s="174" t="e">
        <f>VLOOKUP(B160,Priskatalog!A:J,10,FALSE)</f>
        <v>#N/A</v>
      </c>
      <c r="B160" s="146"/>
      <c r="C160" s="121"/>
      <c r="D160" s="5"/>
      <c r="E160" s="387"/>
      <c r="F160" s="388"/>
      <c r="G160" s="389">
        <f t="shared" si="92"/>
        <v>0</v>
      </c>
      <c r="H160" s="390"/>
      <c r="I160" s="391"/>
      <c r="J160" s="388"/>
      <c r="K160" s="391"/>
      <c r="L160" s="387"/>
      <c r="M160" s="5"/>
      <c r="N160" s="5" t="s">
        <v>1028</v>
      </c>
      <c r="O160" s="518"/>
      <c r="P160" s="519"/>
      <c r="Q160" s="5"/>
      <c r="R160" s="5"/>
      <c r="S160" s="5"/>
      <c r="T160" s="392"/>
      <c r="U160" s="392"/>
      <c r="V160" s="392"/>
      <c r="W160" s="392"/>
      <c r="X160" s="392"/>
      <c r="Y160" s="392"/>
    </row>
    <row r="161" spans="1:25">
      <c r="A161" s="174" t="e">
        <f>VLOOKUP(B161,Priskatalog!A:J,10,FALSE)</f>
        <v>#N/A</v>
      </c>
      <c r="B161" s="146"/>
      <c r="C161" s="121"/>
      <c r="D161" s="5"/>
      <c r="E161" s="387"/>
      <c r="F161" s="388"/>
      <c r="G161" s="389">
        <f t="shared" si="92"/>
        <v>0</v>
      </c>
      <c r="H161" s="390"/>
      <c r="I161" s="391"/>
      <c r="J161" s="388"/>
      <c r="K161" s="391"/>
      <c r="L161" s="387"/>
      <c r="M161" s="5"/>
      <c r="N161" s="5" t="s">
        <v>1028</v>
      </c>
      <c r="O161" s="518"/>
      <c r="P161" s="519"/>
      <c r="Q161" s="5"/>
      <c r="R161" s="5"/>
      <c r="S161" s="5"/>
      <c r="T161" s="392"/>
      <c r="U161" s="392"/>
      <c r="V161" s="392"/>
      <c r="W161" s="392"/>
      <c r="X161" s="392"/>
      <c r="Y161" s="392"/>
    </row>
    <row r="162" spans="1:25">
      <c r="A162" s="175"/>
      <c r="B162" s="144" t="s">
        <v>1032</v>
      </c>
      <c r="C162" s="145"/>
      <c r="D162" s="24"/>
      <c r="E162" s="396"/>
      <c r="F162" s="378"/>
      <c r="G162" s="379"/>
      <c r="H162" s="380"/>
      <c r="I162" s="377"/>
      <c r="J162" s="378"/>
      <c r="K162" s="377"/>
      <c r="L162" s="396"/>
      <c r="M162" s="24"/>
      <c r="N162" s="24"/>
      <c r="O162" s="516"/>
      <c r="P162" s="517"/>
      <c r="Q162" s="24"/>
      <c r="R162" s="24"/>
      <c r="S162" s="24"/>
      <c r="T162" s="381"/>
      <c r="U162" s="381"/>
      <c r="V162" s="381"/>
      <c r="W162" s="381"/>
      <c r="X162" s="381"/>
      <c r="Y162" s="381"/>
    </row>
    <row r="163" spans="1:25">
      <c r="A163" s="174" t="e">
        <f>VLOOKUP(B163,Priskatalog!A:J,10,FALSE)</f>
        <v>#N/A</v>
      </c>
      <c r="B163" s="146"/>
      <c r="C163" s="121"/>
      <c r="D163" s="5"/>
      <c r="E163" s="387"/>
      <c r="F163" s="388"/>
      <c r="G163" s="389">
        <f t="shared" si="92"/>
        <v>0</v>
      </c>
      <c r="H163" s="390"/>
      <c r="I163" s="391"/>
      <c r="J163" s="388"/>
      <c r="K163" s="391"/>
      <c r="L163" s="387"/>
      <c r="M163" s="5"/>
      <c r="N163" s="5" t="s">
        <v>1028</v>
      </c>
      <c r="O163" s="518"/>
      <c r="P163" s="519"/>
      <c r="Q163" s="5"/>
      <c r="R163" s="5"/>
      <c r="S163" s="5"/>
      <c r="T163" s="392"/>
      <c r="U163" s="392"/>
      <c r="V163" s="392"/>
      <c r="W163" s="392"/>
      <c r="X163" s="392"/>
      <c r="Y163" s="392"/>
    </row>
    <row r="164" spans="1:25">
      <c r="A164" s="174" t="e">
        <f>VLOOKUP(B164,Priskatalog!A:J,10,FALSE)</f>
        <v>#N/A</v>
      </c>
      <c r="B164" s="146"/>
      <c r="C164" s="121"/>
      <c r="D164" s="5"/>
      <c r="E164" s="387"/>
      <c r="F164" s="388"/>
      <c r="G164" s="389">
        <f t="shared" si="92"/>
        <v>0</v>
      </c>
      <c r="H164" s="390"/>
      <c r="I164" s="391"/>
      <c r="J164" s="388"/>
      <c r="K164" s="391"/>
      <c r="L164" s="387"/>
      <c r="M164" s="5"/>
      <c r="N164" s="5" t="s">
        <v>1028</v>
      </c>
      <c r="O164" s="518"/>
      <c r="P164" s="519"/>
      <c r="Q164" s="5"/>
      <c r="R164" s="5"/>
      <c r="S164" s="5"/>
      <c r="T164" s="392"/>
      <c r="U164" s="392"/>
      <c r="V164" s="392"/>
      <c r="W164" s="392"/>
      <c r="X164" s="392"/>
      <c r="Y164" s="392"/>
    </row>
    <row r="165" spans="1:25">
      <c r="A165" s="174" t="e">
        <f>VLOOKUP(B165,Priskatalog!A:J,10,FALSE)</f>
        <v>#N/A</v>
      </c>
      <c r="B165" s="146"/>
      <c r="C165" s="121"/>
      <c r="D165" s="5"/>
      <c r="E165" s="387"/>
      <c r="F165" s="388"/>
      <c r="G165" s="389">
        <f t="shared" si="92"/>
        <v>0</v>
      </c>
      <c r="H165" s="390"/>
      <c r="I165" s="391"/>
      <c r="J165" s="388"/>
      <c r="K165" s="391"/>
      <c r="L165" s="387"/>
      <c r="M165" s="5"/>
      <c r="N165" s="5" t="s">
        <v>1028</v>
      </c>
      <c r="O165" s="518"/>
      <c r="P165" s="519"/>
      <c r="Q165" s="5"/>
      <c r="R165" s="5"/>
      <c r="S165" s="5"/>
      <c r="T165" s="392"/>
      <c r="U165" s="392"/>
      <c r="V165" s="392"/>
      <c r="W165" s="392"/>
      <c r="X165" s="392"/>
      <c r="Y165" s="392"/>
    </row>
  </sheetData>
  <mergeCells count="493">
    <mergeCell ref="E112:F112"/>
    <mergeCell ref="G112:H112"/>
    <mergeCell ref="I112:J112"/>
    <mergeCell ref="K112:L112"/>
    <mergeCell ref="O112:P112"/>
    <mergeCell ref="T112:Y112"/>
    <mergeCell ref="E113:F113"/>
    <mergeCell ref="G113:H113"/>
    <mergeCell ref="I113:J113"/>
    <mergeCell ref="K113:L113"/>
    <mergeCell ref="O113:P113"/>
    <mergeCell ref="T113:Y113"/>
    <mergeCell ref="E105:F105"/>
    <mergeCell ref="G105:H105"/>
    <mergeCell ref="I105:J105"/>
    <mergeCell ref="K105:L105"/>
    <mergeCell ref="O105:P105"/>
    <mergeCell ref="T105:Y105"/>
    <mergeCell ref="E106:F106"/>
    <mergeCell ref="G106:H106"/>
    <mergeCell ref="I106:J106"/>
    <mergeCell ref="K106:L106"/>
    <mergeCell ref="O106:P106"/>
    <mergeCell ref="T106:Y106"/>
    <mergeCell ref="E134:F134"/>
    <mergeCell ref="G134:H134"/>
    <mergeCell ref="I134:J134"/>
    <mergeCell ref="K134:L134"/>
    <mergeCell ref="O134:P134"/>
    <mergeCell ref="T134:Y134"/>
    <mergeCell ref="E97:F97"/>
    <mergeCell ref="G97:H97"/>
    <mergeCell ref="I97:J97"/>
    <mergeCell ref="K97:L97"/>
    <mergeCell ref="O97:P97"/>
    <mergeCell ref="T97:Y97"/>
    <mergeCell ref="E98:F98"/>
    <mergeCell ref="G98:H98"/>
    <mergeCell ref="I98:J98"/>
    <mergeCell ref="K98:L98"/>
    <mergeCell ref="O98:P98"/>
    <mergeCell ref="T98:Y98"/>
    <mergeCell ref="E99:F99"/>
    <mergeCell ref="G99:H99"/>
    <mergeCell ref="I99:J99"/>
    <mergeCell ref="K99:L99"/>
    <mergeCell ref="O99:P99"/>
    <mergeCell ref="T99:Y99"/>
    <mergeCell ref="E132:F132"/>
    <mergeCell ref="G132:H132"/>
    <mergeCell ref="I132:J132"/>
    <mergeCell ref="K132:L132"/>
    <mergeCell ref="O132:P132"/>
    <mergeCell ref="T132:Y132"/>
    <mergeCell ref="E133:F133"/>
    <mergeCell ref="G133:H133"/>
    <mergeCell ref="I133:J133"/>
    <mergeCell ref="K133:L133"/>
    <mergeCell ref="O133:P133"/>
    <mergeCell ref="T133:Y133"/>
    <mergeCell ref="E130:F130"/>
    <mergeCell ref="G130:H130"/>
    <mergeCell ref="I130:J130"/>
    <mergeCell ref="K130:L130"/>
    <mergeCell ref="O130:P130"/>
    <mergeCell ref="T130:Y130"/>
    <mergeCell ref="E131:F131"/>
    <mergeCell ref="G131:H131"/>
    <mergeCell ref="I131:J131"/>
    <mergeCell ref="K131:L131"/>
    <mergeCell ref="O131:P131"/>
    <mergeCell ref="T131:Y131"/>
    <mergeCell ref="E128:F128"/>
    <mergeCell ref="G128:H128"/>
    <mergeCell ref="I128:J128"/>
    <mergeCell ref="K128:L128"/>
    <mergeCell ref="O128:P128"/>
    <mergeCell ref="T128:Y128"/>
    <mergeCell ref="E129:F129"/>
    <mergeCell ref="G129:H129"/>
    <mergeCell ref="I129:J129"/>
    <mergeCell ref="K129:L129"/>
    <mergeCell ref="O129:P129"/>
    <mergeCell ref="T129:Y129"/>
    <mergeCell ref="E127:F127"/>
    <mergeCell ref="G127:H127"/>
    <mergeCell ref="I127:J127"/>
    <mergeCell ref="K127:L127"/>
    <mergeCell ref="O127:P127"/>
    <mergeCell ref="T127:Y127"/>
    <mergeCell ref="E100:F100"/>
    <mergeCell ref="G100:H100"/>
    <mergeCell ref="I100:J100"/>
    <mergeCell ref="K100:L100"/>
    <mergeCell ref="O100:P100"/>
    <mergeCell ref="T100:Y100"/>
    <mergeCell ref="E101:F101"/>
    <mergeCell ref="G101:H101"/>
    <mergeCell ref="I101:J101"/>
    <mergeCell ref="K101:L101"/>
    <mergeCell ref="O101:P101"/>
    <mergeCell ref="T101:Y101"/>
    <mergeCell ref="E125:F125"/>
    <mergeCell ref="G125:H125"/>
    <mergeCell ref="I125:J125"/>
    <mergeCell ref="K125:L125"/>
    <mergeCell ref="O125:P125"/>
    <mergeCell ref="T125:Y125"/>
    <mergeCell ref="E126:F126"/>
    <mergeCell ref="G126:H126"/>
    <mergeCell ref="I126:J126"/>
    <mergeCell ref="K126:L126"/>
    <mergeCell ref="O126:P126"/>
    <mergeCell ref="T126:Y126"/>
    <mergeCell ref="E123:F123"/>
    <mergeCell ref="G123:H123"/>
    <mergeCell ref="I123:J123"/>
    <mergeCell ref="K123:L123"/>
    <mergeCell ref="O123:P123"/>
    <mergeCell ref="T123:Y123"/>
    <mergeCell ref="E124:F124"/>
    <mergeCell ref="G124:H124"/>
    <mergeCell ref="I124:J124"/>
    <mergeCell ref="K124:L124"/>
    <mergeCell ref="O124:P124"/>
    <mergeCell ref="T124:Y124"/>
    <mergeCell ref="E121:F121"/>
    <mergeCell ref="G121:H121"/>
    <mergeCell ref="I121:J121"/>
    <mergeCell ref="K121:L121"/>
    <mergeCell ref="O121:P121"/>
    <mergeCell ref="T121:Y121"/>
    <mergeCell ref="E122:F122"/>
    <mergeCell ref="G122:H122"/>
    <mergeCell ref="I122:J122"/>
    <mergeCell ref="K122:L122"/>
    <mergeCell ref="O122:P122"/>
    <mergeCell ref="T122:Y122"/>
    <mergeCell ref="T118:Y118"/>
    <mergeCell ref="E119:F119"/>
    <mergeCell ref="G119:H119"/>
    <mergeCell ref="I119:J119"/>
    <mergeCell ref="K119:L119"/>
    <mergeCell ref="O119:P119"/>
    <mergeCell ref="T119:Y119"/>
    <mergeCell ref="E120:F120"/>
    <mergeCell ref="G120:H120"/>
    <mergeCell ref="I120:J120"/>
    <mergeCell ref="K120:L120"/>
    <mergeCell ref="O120:P120"/>
    <mergeCell ref="T120:Y120"/>
    <mergeCell ref="E117:F117"/>
    <mergeCell ref="G117:H117"/>
    <mergeCell ref="I117:J117"/>
    <mergeCell ref="K117:L117"/>
    <mergeCell ref="O117:P117"/>
    <mergeCell ref="E118:F118"/>
    <mergeCell ref="G118:H118"/>
    <mergeCell ref="I118:J118"/>
    <mergeCell ref="K118:L118"/>
    <mergeCell ref="O118:P118"/>
    <mergeCell ref="I114:J114"/>
    <mergeCell ref="K114:L114"/>
    <mergeCell ref="O114:P114"/>
    <mergeCell ref="E115:F115"/>
    <mergeCell ref="G115:H115"/>
    <mergeCell ref="I115:J115"/>
    <mergeCell ref="K115:L115"/>
    <mergeCell ref="O115:P115"/>
    <mergeCell ref="E116:F116"/>
    <mergeCell ref="G116:H116"/>
    <mergeCell ref="I116:J116"/>
    <mergeCell ref="K116:L116"/>
    <mergeCell ref="O116:P116"/>
    <mergeCell ref="E149:F149"/>
    <mergeCell ref="G149:H149"/>
    <mergeCell ref="I149:J149"/>
    <mergeCell ref="K149:L149"/>
    <mergeCell ref="O149:P149"/>
    <mergeCell ref="T149:Y149"/>
    <mergeCell ref="T110:Y110"/>
    <mergeCell ref="T111:Y111"/>
    <mergeCell ref="T114:Y114"/>
    <mergeCell ref="T115:Y115"/>
    <mergeCell ref="T116:Y116"/>
    <mergeCell ref="T117:Y117"/>
    <mergeCell ref="E110:F110"/>
    <mergeCell ref="G110:H110"/>
    <mergeCell ref="I110:J110"/>
    <mergeCell ref="K110:L110"/>
    <mergeCell ref="O110:P110"/>
    <mergeCell ref="E111:F111"/>
    <mergeCell ref="G111:H111"/>
    <mergeCell ref="I111:J111"/>
    <mergeCell ref="K111:L111"/>
    <mergeCell ref="O111:P111"/>
    <mergeCell ref="E114:F114"/>
    <mergeCell ref="G114:H114"/>
    <mergeCell ref="E147:F147"/>
    <mergeCell ref="G147:H147"/>
    <mergeCell ref="I147:J147"/>
    <mergeCell ref="K147:L147"/>
    <mergeCell ref="O147:P147"/>
    <mergeCell ref="T147:Y147"/>
    <mergeCell ref="E148:F148"/>
    <mergeCell ref="G148:H148"/>
    <mergeCell ref="I148:J148"/>
    <mergeCell ref="K148:L148"/>
    <mergeCell ref="O148:P148"/>
    <mergeCell ref="T148:Y148"/>
    <mergeCell ref="E145:F145"/>
    <mergeCell ref="G145:H145"/>
    <mergeCell ref="I145:J145"/>
    <mergeCell ref="K145:L145"/>
    <mergeCell ref="O145:P145"/>
    <mergeCell ref="T145:Y145"/>
    <mergeCell ref="E146:F146"/>
    <mergeCell ref="G146:H146"/>
    <mergeCell ref="I146:J146"/>
    <mergeCell ref="K146:L146"/>
    <mergeCell ref="O146:P146"/>
    <mergeCell ref="T146:Y146"/>
    <mergeCell ref="E143:F143"/>
    <mergeCell ref="G143:H143"/>
    <mergeCell ref="I143:J143"/>
    <mergeCell ref="K143:L143"/>
    <mergeCell ref="O143:P143"/>
    <mergeCell ref="T143:Y143"/>
    <mergeCell ref="E144:F144"/>
    <mergeCell ref="G144:H144"/>
    <mergeCell ref="I144:J144"/>
    <mergeCell ref="K144:L144"/>
    <mergeCell ref="O144:P144"/>
    <mergeCell ref="T144:Y144"/>
    <mergeCell ref="E141:F141"/>
    <mergeCell ref="G141:H141"/>
    <mergeCell ref="I141:J141"/>
    <mergeCell ref="K141:L141"/>
    <mergeCell ref="O141:P141"/>
    <mergeCell ref="T141:Y141"/>
    <mergeCell ref="E142:F142"/>
    <mergeCell ref="G142:H142"/>
    <mergeCell ref="I142:J142"/>
    <mergeCell ref="K142:L142"/>
    <mergeCell ref="O142:P142"/>
    <mergeCell ref="T142:Y142"/>
    <mergeCell ref="E107:F107"/>
    <mergeCell ref="G107:H107"/>
    <mergeCell ref="I107:J107"/>
    <mergeCell ref="K107:L107"/>
    <mergeCell ref="O95:P95"/>
    <mergeCell ref="T95:Y95"/>
    <mergeCell ref="O96:P96"/>
    <mergeCell ref="T96:Y96"/>
    <mergeCell ref="O104:P104"/>
    <mergeCell ref="T104:Y104"/>
    <mergeCell ref="O107:P107"/>
    <mergeCell ref="T107:Y107"/>
    <mergeCell ref="E103:F103"/>
    <mergeCell ref="G103:H103"/>
    <mergeCell ref="I103:J103"/>
    <mergeCell ref="K103:L103"/>
    <mergeCell ref="O103:P103"/>
    <mergeCell ref="T103:Y103"/>
    <mergeCell ref="E102:F102"/>
    <mergeCell ref="G102:H102"/>
    <mergeCell ref="I102:J102"/>
    <mergeCell ref="K102:L102"/>
    <mergeCell ref="O102:P102"/>
    <mergeCell ref="T102:Y102"/>
    <mergeCell ref="E95:F95"/>
    <mergeCell ref="G95:H95"/>
    <mergeCell ref="I95:J95"/>
    <mergeCell ref="K95:L95"/>
    <mergeCell ref="E96:F96"/>
    <mergeCell ref="G96:H96"/>
    <mergeCell ref="I96:J96"/>
    <mergeCell ref="K96:L96"/>
    <mergeCell ref="E104:F104"/>
    <mergeCell ref="G104:H104"/>
    <mergeCell ref="I104:J104"/>
    <mergeCell ref="K104:L104"/>
    <mergeCell ref="I108:J108"/>
    <mergeCell ref="K108:L108"/>
    <mergeCell ref="O89:P89"/>
    <mergeCell ref="O90:P90"/>
    <mergeCell ref="O91:P91"/>
    <mergeCell ref="O92:P92"/>
    <mergeCell ref="O93:P93"/>
    <mergeCell ref="O108:P108"/>
    <mergeCell ref="T89:Y89"/>
    <mergeCell ref="T90:Y90"/>
    <mergeCell ref="T91:Y91"/>
    <mergeCell ref="T92:Y92"/>
    <mergeCell ref="T93:Y93"/>
    <mergeCell ref="T165:Y165"/>
    <mergeCell ref="E165:F165"/>
    <mergeCell ref="G165:H165"/>
    <mergeCell ref="I165:J165"/>
    <mergeCell ref="K165:L165"/>
    <mergeCell ref="O165:P165"/>
    <mergeCell ref="T163:Y163"/>
    <mergeCell ref="E164:F164"/>
    <mergeCell ref="G164:H164"/>
    <mergeCell ref="I164:J164"/>
    <mergeCell ref="K164:L164"/>
    <mergeCell ref="O164:P164"/>
    <mergeCell ref="T164:Y164"/>
    <mergeCell ref="E163:F163"/>
    <mergeCell ref="G163:H163"/>
    <mergeCell ref="I163:J163"/>
    <mergeCell ref="K163:L163"/>
    <mergeCell ref="O163:P163"/>
    <mergeCell ref="T161:Y161"/>
    <mergeCell ref="E162:F162"/>
    <mergeCell ref="G162:H162"/>
    <mergeCell ref="I162:J162"/>
    <mergeCell ref="K162:L162"/>
    <mergeCell ref="O162:P162"/>
    <mergeCell ref="T162:Y162"/>
    <mergeCell ref="E161:F161"/>
    <mergeCell ref="G161:H161"/>
    <mergeCell ref="I161:J161"/>
    <mergeCell ref="K161:L161"/>
    <mergeCell ref="O161:P161"/>
    <mergeCell ref="T159:Y159"/>
    <mergeCell ref="E160:F160"/>
    <mergeCell ref="G160:H160"/>
    <mergeCell ref="I160:J160"/>
    <mergeCell ref="K160:L160"/>
    <mergeCell ref="O160:P160"/>
    <mergeCell ref="T160:Y160"/>
    <mergeCell ref="E159:F159"/>
    <mergeCell ref="G159:H159"/>
    <mergeCell ref="I159:J159"/>
    <mergeCell ref="K159:L159"/>
    <mergeCell ref="O159:P159"/>
    <mergeCell ref="T157:Y157"/>
    <mergeCell ref="E158:F158"/>
    <mergeCell ref="G158:H158"/>
    <mergeCell ref="I158:J158"/>
    <mergeCell ref="K158:L158"/>
    <mergeCell ref="O158:P158"/>
    <mergeCell ref="T158:Y158"/>
    <mergeCell ref="E157:F157"/>
    <mergeCell ref="G157:H157"/>
    <mergeCell ref="I157:J157"/>
    <mergeCell ref="K157:L157"/>
    <mergeCell ref="O157:P157"/>
    <mergeCell ref="T155:Y155"/>
    <mergeCell ref="E156:F156"/>
    <mergeCell ref="G156:H156"/>
    <mergeCell ref="I156:J156"/>
    <mergeCell ref="K156:L156"/>
    <mergeCell ref="O156:P156"/>
    <mergeCell ref="T156:Y156"/>
    <mergeCell ref="T152:Y152"/>
    <mergeCell ref="E153:F153"/>
    <mergeCell ref="G153:H153"/>
    <mergeCell ref="I153:J153"/>
    <mergeCell ref="K153:L153"/>
    <mergeCell ref="O153:P153"/>
    <mergeCell ref="T153:Y153"/>
    <mergeCell ref="E152:F152"/>
    <mergeCell ref="G152:H152"/>
    <mergeCell ref="I152:J152"/>
    <mergeCell ref="K152:L152"/>
    <mergeCell ref="O152:P152"/>
    <mergeCell ref="E154:F154"/>
    <mergeCell ref="G154:H154"/>
    <mergeCell ref="I154:J154"/>
    <mergeCell ref="K154:L154"/>
    <mergeCell ref="O154:P154"/>
    <mergeCell ref="T150:Y150"/>
    <mergeCell ref="E151:F151"/>
    <mergeCell ref="G151:H151"/>
    <mergeCell ref="I151:J151"/>
    <mergeCell ref="K151:L151"/>
    <mergeCell ref="O151:P151"/>
    <mergeCell ref="T151:Y151"/>
    <mergeCell ref="E150:F150"/>
    <mergeCell ref="G150:H150"/>
    <mergeCell ref="I150:J150"/>
    <mergeCell ref="K150:L150"/>
    <mergeCell ref="O150:P150"/>
    <mergeCell ref="T139:Y139"/>
    <mergeCell ref="E140:F140"/>
    <mergeCell ref="G140:H140"/>
    <mergeCell ref="I140:J140"/>
    <mergeCell ref="K140:L140"/>
    <mergeCell ref="O140:P140"/>
    <mergeCell ref="T140:Y140"/>
    <mergeCell ref="E139:F139"/>
    <mergeCell ref="G139:H139"/>
    <mergeCell ref="I139:J139"/>
    <mergeCell ref="K139:L139"/>
    <mergeCell ref="O139:P139"/>
    <mergeCell ref="T137:Y137"/>
    <mergeCell ref="E138:F138"/>
    <mergeCell ref="G138:H138"/>
    <mergeCell ref="I138:J138"/>
    <mergeCell ref="K138:L138"/>
    <mergeCell ref="O138:P138"/>
    <mergeCell ref="T138:Y138"/>
    <mergeCell ref="E137:F137"/>
    <mergeCell ref="G137:H137"/>
    <mergeCell ref="I137:J137"/>
    <mergeCell ref="K137:L137"/>
    <mergeCell ref="O137:P137"/>
    <mergeCell ref="T135:Y135"/>
    <mergeCell ref="E136:F136"/>
    <mergeCell ref="G136:H136"/>
    <mergeCell ref="I136:J136"/>
    <mergeCell ref="K136:L136"/>
    <mergeCell ref="O136:P136"/>
    <mergeCell ref="T136:Y136"/>
    <mergeCell ref="E135:F135"/>
    <mergeCell ref="G135:H135"/>
    <mergeCell ref="I135:J135"/>
    <mergeCell ref="K135:L135"/>
    <mergeCell ref="O135:P135"/>
    <mergeCell ref="E109:F109"/>
    <mergeCell ref="G109:H109"/>
    <mergeCell ref="I109:J109"/>
    <mergeCell ref="K109:L109"/>
    <mergeCell ref="O109:P109"/>
    <mergeCell ref="T109:Y109"/>
    <mergeCell ref="T88:Y88"/>
    <mergeCell ref="E94:F94"/>
    <mergeCell ref="G94:H94"/>
    <mergeCell ref="I94:J94"/>
    <mergeCell ref="K94:L94"/>
    <mergeCell ref="O94:P94"/>
    <mergeCell ref="T94:Y94"/>
    <mergeCell ref="E88:F88"/>
    <mergeCell ref="G88:H88"/>
    <mergeCell ref="I88:J88"/>
    <mergeCell ref="K88:L88"/>
    <mergeCell ref="O88:P88"/>
    <mergeCell ref="E89:F89"/>
    <mergeCell ref="E90:F90"/>
    <mergeCell ref="E91:F91"/>
    <mergeCell ref="E92:F92"/>
    <mergeCell ref="E93:F93"/>
    <mergeCell ref="E108:F108"/>
    <mergeCell ref="O87:P87"/>
    <mergeCell ref="T87:Y87"/>
    <mergeCell ref="E86:F86"/>
    <mergeCell ref="G86:H86"/>
    <mergeCell ref="I86:J86"/>
    <mergeCell ref="K86:L86"/>
    <mergeCell ref="O86:P86"/>
    <mergeCell ref="G108:H108"/>
    <mergeCell ref="T108:Y108"/>
    <mergeCell ref="G89:H89"/>
    <mergeCell ref="G90:H90"/>
    <mergeCell ref="G91:H91"/>
    <mergeCell ref="G92:H92"/>
    <mergeCell ref="G93:H93"/>
    <mergeCell ref="I89:J89"/>
    <mergeCell ref="K89:L89"/>
    <mergeCell ref="I90:J90"/>
    <mergeCell ref="K90:L90"/>
    <mergeCell ref="I91:J91"/>
    <mergeCell ref="K91:L91"/>
    <mergeCell ref="I92:J92"/>
    <mergeCell ref="K92:L92"/>
    <mergeCell ref="I93:J93"/>
    <mergeCell ref="K93:L93"/>
    <mergeCell ref="T154:Y154"/>
    <mergeCell ref="E155:F155"/>
    <mergeCell ref="G155:H155"/>
    <mergeCell ref="I155:J155"/>
    <mergeCell ref="K155:L155"/>
    <mergeCell ref="O155:P155"/>
    <mergeCell ref="O84:P84"/>
    <mergeCell ref="T84:Y84"/>
    <mergeCell ref="E85:F85"/>
    <mergeCell ref="G85:H85"/>
    <mergeCell ref="I85:J85"/>
    <mergeCell ref="K85:L85"/>
    <mergeCell ref="O85:P85"/>
    <mergeCell ref="T85:Y85"/>
    <mergeCell ref="E84:F84"/>
    <mergeCell ref="G84:H84"/>
    <mergeCell ref="I84:J84"/>
    <mergeCell ref="K84:L84"/>
    <mergeCell ref="M84:N84"/>
    <mergeCell ref="T86:Y86"/>
    <mergeCell ref="E87:F87"/>
    <mergeCell ref="G87:H87"/>
    <mergeCell ref="I87:J87"/>
    <mergeCell ref="K87:L87"/>
  </mergeCells>
  <hyperlinks>
    <hyperlink ref="B1" location="'_Planlagt_drift'!A1" display="Tilbage til årsoversigt" xr:uid="{F39EB095-376D-4B6F-9611-49C6CCE602A1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1630B3-9299-4676-A694-C83F1069FB86}">
          <x14:formula1>
            <xm:f>Priskatalog!$A$2:$A$167</xm:f>
          </x14:formula1>
          <xm:sqref>B109:B115 B122:B129 B163:B165 B138:B153 B155:B157 B159:B161 B87:B91 B131:B136 B93:B107 B117:B120 A3:B81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B402-1D3F-4FE6-A440-6D71DD30539B}">
  <dimension ref="A1:Y79"/>
  <sheetViews>
    <sheetView topLeftCell="A34" workbookViewId="0">
      <selection activeCell="C3" sqref="C3"/>
    </sheetView>
  </sheetViews>
  <sheetFormatPr defaultColWidth="8.85546875" defaultRowHeight="15"/>
  <cols>
    <col min="1" max="1" width="10.85546875" style="18" customWidth="1"/>
    <col min="2" max="2" width="47.85546875" style="18" customWidth="1"/>
    <col min="3" max="19" width="8.85546875" style="18" bestFit="1" customWidth="1"/>
    <col min="20" max="20" width="8.7109375" style="18" customWidth="1"/>
    <col min="21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 t="shared" ref="A3:B3" si="0">A44</f>
        <v>47</v>
      </c>
      <c r="B3" s="148" t="str">
        <f t="shared" si="0"/>
        <v>Tagflade, rep./service &amp; rens tagrender/brønde</v>
      </c>
      <c r="C3" s="143">
        <f t="shared" ref="C3:X3" si="1">IF(C$1&gt;=$I44,IF($M44=0,0,(IF(MOD(($I44-C$1),$M44)=0,$G44,0))),0)</f>
        <v>0</v>
      </c>
      <c r="D3" s="143">
        <f t="shared" si="1"/>
        <v>0</v>
      </c>
      <c r="E3" s="143">
        <f t="shared" si="1"/>
        <v>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0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0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0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0</v>
      </c>
      <c r="Y3" s="176">
        <f>SUM(C3:X3)</f>
        <v>0</v>
      </c>
    </row>
    <row r="4" spans="1:25">
      <c r="A4" s="168">
        <f t="shared" ref="A4:B4" si="2">A45</f>
        <v>37</v>
      </c>
      <c r="B4" s="148" t="str">
        <f t="shared" si="2"/>
        <v>Tage og komplementering - tagrende, rensning</v>
      </c>
      <c r="C4" s="143">
        <f t="shared" ref="C4:X4" si="3">IF(C$1&gt;=$I45,IF($M45=0,0,(IF(MOD(($I45-C$1),$M45)=0,$G45,0))),0)</f>
        <v>0</v>
      </c>
      <c r="D4" s="143">
        <f t="shared" si="3"/>
        <v>0</v>
      </c>
      <c r="E4" s="143">
        <f t="shared" si="3"/>
        <v>0</v>
      </c>
      <c r="F4" s="143">
        <f t="shared" si="3"/>
        <v>0</v>
      </c>
      <c r="G4" s="143">
        <f t="shared" si="3"/>
        <v>0</v>
      </c>
      <c r="H4" s="143">
        <f t="shared" si="3"/>
        <v>0</v>
      </c>
      <c r="I4" s="143">
        <f t="shared" si="3"/>
        <v>0</v>
      </c>
      <c r="J4" s="143">
        <f t="shared" si="3"/>
        <v>0</v>
      </c>
      <c r="K4" s="143">
        <f t="shared" si="3"/>
        <v>0</v>
      </c>
      <c r="L4" s="143">
        <f t="shared" si="3"/>
        <v>0</v>
      </c>
      <c r="M4" s="143">
        <f t="shared" si="3"/>
        <v>0</v>
      </c>
      <c r="N4" s="143">
        <f t="shared" si="3"/>
        <v>0</v>
      </c>
      <c r="O4" s="143">
        <f t="shared" si="3"/>
        <v>0</v>
      </c>
      <c r="P4" s="143">
        <f t="shared" si="3"/>
        <v>0</v>
      </c>
      <c r="Q4" s="143">
        <f t="shared" si="3"/>
        <v>0</v>
      </c>
      <c r="R4" s="143">
        <f t="shared" si="3"/>
        <v>0</v>
      </c>
      <c r="S4" s="143">
        <f t="shared" si="3"/>
        <v>0</v>
      </c>
      <c r="T4" s="143">
        <f t="shared" si="3"/>
        <v>0</v>
      </c>
      <c r="U4" s="143">
        <f t="shared" si="3"/>
        <v>0</v>
      </c>
      <c r="V4" s="143">
        <f t="shared" si="3"/>
        <v>0</v>
      </c>
      <c r="W4" s="143">
        <f t="shared" si="3"/>
        <v>0</v>
      </c>
      <c r="X4" s="143">
        <f t="shared" si="3"/>
        <v>0</v>
      </c>
      <c r="Y4" s="176">
        <f t="shared" ref="Y4:Y38" si="4">SUM(C4:X4)</f>
        <v>0</v>
      </c>
    </row>
    <row r="5" spans="1:25">
      <c r="A5" s="168">
        <f t="shared" ref="A5:B5" si="5">A46</f>
        <v>41</v>
      </c>
      <c r="B5" s="148" t="str">
        <f t="shared" si="5"/>
        <v>Facader, eftergåelse før malerbeandling</v>
      </c>
      <c r="C5" s="143">
        <f t="shared" ref="C5:X5" si="6">IF(C$1&gt;=$I46,IF($M46=0,0,(IF(MOD(($I46-C$1),$M46)=0,$G46,0))),0)</f>
        <v>0</v>
      </c>
      <c r="D5" s="143">
        <f t="shared" si="6"/>
        <v>0</v>
      </c>
      <c r="E5" s="143">
        <f t="shared" si="6"/>
        <v>0</v>
      </c>
      <c r="F5" s="143">
        <f t="shared" si="6"/>
        <v>0</v>
      </c>
      <c r="G5" s="143">
        <f t="shared" si="6"/>
        <v>0</v>
      </c>
      <c r="H5" s="143">
        <f t="shared" si="6"/>
        <v>0</v>
      </c>
      <c r="I5" s="143">
        <f t="shared" si="6"/>
        <v>0</v>
      </c>
      <c r="J5" s="143">
        <f t="shared" si="6"/>
        <v>0</v>
      </c>
      <c r="K5" s="143">
        <f t="shared" si="6"/>
        <v>0</v>
      </c>
      <c r="L5" s="143">
        <f t="shared" si="6"/>
        <v>0</v>
      </c>
      <c r="M5" s="143">
        <f t="shared" si="6"/>
        <v>0</v>
      </c>
      <c r="N5" s="143">
        <f t="shared" si="6"/>
        <v>0</v>
      </c>
      <c r="O5" s="143">
        <f t="shared" si="6"/>
        <v>0</v>
      </c>
      <c r="P5" s="143">
        <f t="shared" si="6"/>
        <v>0</v>
      </c>
      <c r="Q5" s="143">
        <f t="shared" si="6"/>
        <v>0</v>
      </c>
      <c r="R5" s="143">
        <f t="shared" si="6"/>
        <v>0</v>
      </c>
      <c r="S5" s="143">
        <f t="shared" si="6"/>
        <v>0</v>
      </c>
      <c r="T5" s="143">
        <f t="shared" si="6"/>
        <v>0</v>
      </c>
      <c r="U5" s="143">
        <f t="shared" si="6"/>
        <v>0</v>
      </c>
      <c r="V5" s="143">
        <f t="shared" si="6"/>
        <v>0</v>
      </c>
      <c r="W5" s="143">
        <f t="shared" si="6"/>
        <v>0</v>
      </c>
      <c r="X5" s="143">
        <f t="shared" si="6"/>
        <v>0</v>
      </c>
      <c r="Y5" s="176">
        <f t="shared" si="4"/>
        <v>0</v>
      </c>
    </row>
    <row r="6" spans="1:25">
      <c r="A6" s="168">
        <f t="shared" ref="A6:B6" si="7">A47</f>
        <v>41</v>
      </c>
      <c r="B6" s="148" t="str">
        <f t="shared" si="7"/>
        <v>Facader, malerbehandling -tegl/beton</v>
      </c>
      <c r="C6" s="143">
        <f t="shared" ref="C6:X6" si="8">IF(C$1&gt;=$I47,IF($M47=0,0,(IF(MOD(($I47-C$1),$M47)=0,$G47,0))),0)</f>
        <v>0</v>
      </c>
      <c r="D6" s="143">
        <f t="shared" si="8"/>
        <v>0</v>
      </c>
      <c r="E6" s="143">
        <f t="shared" si="8"/>
        <v>0</v>
      </c>
      <c r="F6" s="143">
        <f t="shared" si="8"/>
        <v>0</v>
      </c>
      <c r="G6" s="143">
        <f t="shared" si="8"/>
        <v>0</v>
      </c>
      <c r="H6" s="143">
        <f t="shared" si="8"/>
        <v>0</v>
      </c>
      <c r="I6" s="143">
        <f t="shared" si="8"/>
        <v>0</v>
      </c>
      <c r="J6" s="143">
        <f t="shared" si="8"/>
        <v>0</v>
      </c>
      <c r="K6" s="143">
        <f t="shared" si="8"/>
        <v>0</v>
      </c>
      <c r="L6" s="143">
        <f t="shared" si="8"/>
        <v>0</v>
      </c>
      <c r="M6" s="143">
        <f t="shared" si="8"/>
        <v>0</v>
      </c>
      <c r="N6" s="143">
        <f t="shared" si="8"/>
        <v>0</v>
      </c>
      <c r="O6" s="143">
        <f t="shared" si="8"/>
        <v>0</v>
      </c>
      <c r="P6" s="143">
        <f t="shared" si="8"/>
        <v>0</v>
      </c>
      <c r="Q6" s="143">
        <f t="shared" si="8"/>
        <v>0</v>
      </c>
      <c r="R6" s="143">
        <f t="shared" si="8"/>
        <v>0</v>
      </c>
      <c r="S6" s="143">
        <f t="shared" si="8"/>
        <v>0</v>
      </c>
      <c r="T6" s="143">
        <f t="shared" si="8"/>
        <v>0</v>
      </c>
      <c r="U6" s="143">
        <f t="shared" si="8"/>
        <v>0</v>
      </c>
      <c r="V6" s="143">
        <f t="shared" si="8"/>
        <v>0</v>
      </c>
      <c r="W6" s="143">
        <f t="shared" si="8"/>
        <v>0</v>
      </c>
      <c r="X6" s="143">
        <f t="shared" si="8"/>
        <v>0</v>
      </c>
      <c r="Y6" s="176">
        <f t="shared" si="4"/>
        <v>0</v>
      </c>
    </row>
    <row r="7" spans="1:25">
      <c r="A7" s="168">
        <f t="shared" ref="A7:B7" si="9">A48</f>
        <v>41</v>
      </c>
      <c r="B7" s="148" t="str">
        <f t="shared" si="9"/>
        <v>Facader, eftergåelse før malerbeandling</v>
      </c>
      <c r="C7" s="143">
        <f t="shared" ref="C7:X7" si="10">IF(C$1&gt;=$I48,IF($M48=0,0,(IF(MOD(($I48-C$1),$M48)=0,$G48,0))),0)</f>
        <v>0</v>
      </c>
      <c r="D7" s="143">
        <f t="shared" si="10"/>
        <v>0</v>
      </c>
      <c r="E7" s="143">
        <f t="shared" si="10"/>
        <v>0</v>
      </c>
      <c r="F7" s="143">
        <f t="shared" si="10"/>
        <v>0</v>
      </c>
      <c r="G7" s="143">
        <f t="shared" si="10"/>
        <v>0</v>
      </c>
      <c r="H7" s="143">
        <f t="shared" si="10"/>
        <v>0</v>
      </c>
      <c r="I7" s="143">
        <f t="shared" si="10"/>
        <v>0</v>
      </c>
      <c r="J7" s="143">
        <f t="shared" si="10"/>
        <v>0</v>
      </c>
      <c r="K7" s="143">
        <f t="shared" si="10"/>
        <v>0</v>
      </c>
      <c r="L7" s="143">
        <f t="shared" si="10"/>
        <v>0</v>
      </c>
      <c r="M7" s="143">
        <f t="shared" si="10"/>
        <v>0</v>
      </c>
      <c r="N7" s="143">
        <f t="shared" si="10"/>
        <v>0</v>
      </c>
      <c r="O7" s="143">
        <f t="shared" si="10"/>
        <v>0</v>
      </c>
      <c r="P7" s="143">
        <f t="shared" si="10"/>
        <v>0</v>
      </c>
      <c r="Q7" s="143">
        <f t="shared" si="10"/>
        <v>0</v>
      </c>
      <c r="R7" s="143">
        <f t="shared" si="10"/>
        <v>0</v>
      </c>
      <c r="S7" s="143">
        <f t="shared" si="10"/>
        <v>0</v>
      </c>
      <c r="T7" s="143">
        <f t="shared" si="10"/>
        <v>0</v>
      </c>
      <c r="U7" s="143">
        <f t="shared" si="10"/>
        <v>0</v>
      </c>
      <c r="V7" s="143">
        <f t="shared" si="10"/>
        <v>0</v>
      </c>
      <c r="W7" s="143">
        <f t="shared" si="10"/>
        <v>0</v>
      </c>
      <c r="X7" s="143">
        <f t="shared" si="10"/>
        <v>0</v>
      </c>
      <c r="Y7" s="176">
        <f t="shared" si="4"/>
        <v>0</v>
      </c>
    </row>
    <row r="8" spans="1:25">
      <c r="A8" s="168" t="e">
        <f t="shared" ref="A8:B8" si="11">A49</f>
        <v>#N/A</v>
      </c>
      <c r="B8" s="148">
        <f t="shared" si="11"/>
        <v>0</v>
      </c>
      <c r="C8" s="143">
        <f t="shared" ref="C8:X8" si="12">IF(C$1&gt;=$I49,IF($M49=0,0,(IF(MOD(($I49-C$1),$M49)=0,$G49,0))),0)</f>
        <v>0</v>
      </c>
      <c r="D8" s="143">
        <f t="shared" si="12"/>
        <v>0</v>
      </c>
      <c r="E8" s="143">
        <f t="shared" si="12"/>
        <v>0</v>
      </c>
      <c r="F8" s="143">
        <f t="shared" si="12"/>
        <v>0</v>
      </c>
      <c r="G8" s="143">
        <f t="shared" si="12"/>
        <v>0</v>
      </c>
      <c r="H8" s="143">
        <f t="shared" si="12"/>
        <v>0</v>
      </c>
      <c r="I8" s="143">
        <f t="shared" si="12"/>
        <v>0</v>
      </c>
      <c r="J8" s="143">
        <f t="shared" si="12"/>
        <v>0</v>
      </c>
      <c r="K8" s="143">
        <f t="shared" si="12"/>
        <v>0</v>
      </c>
      <c r="L8" s="143">
        <f t="shared" si="12"/>
        <v>0</v>
      </c>
      <c r="M8" s="143">
        <f t="shared" si="12"/>
        <v>0</v>
      </c>
      <c r="N8" s="143">
        <f t="shared" si="12"/>
        <v>0</v>
      </c>
      <c r="O8" s="143">
        <f t="shared" si="12"/>
        <v>0</v>
      </c>
      <c r="P8" s="143">
        <f t="shared" si="12"/>
        <v>0</v>
      </c>
      <c r="Q8" s="143">
        <f t="shared" si="12"/>
        <v>0</v>
      </c>
      <c r="R8" s="143">
        <f t="shared" si="12"/>
        <v>0</v>
      </c>
      <c r="S8" s="143">
        <f t="shared" si="12"/>
        <v>0</v>
      </c>
      <c r="T8" s="143">
        <f t="shared" si="12"/>
        <v>0</v>
      </c>
      <c r="U8" s="143">
        <f t="shared" si="12"/>
        <v>0</v>
      </c>
      <c r="V8" s="143">
        <f t="shared" si="12"/>
        <v>0</v>
      </c>
      <c r="W8" s="143">
        <f t="shared" si="12"/>
        <v>0</v>
      </c>
      <c r="X8" s="143">
        <f t="shared" si="12"/>
        <v>0</v>
      </c>
      <c r="Y8" s="176">
        <f t="shared" ref="Y8:Y18" si="13">SUM(C8:X8)</f>
        <v>0</v>
      </c>
    </row>
    <row r="9" spans="1:25">
      <c r="A9" s="168" t="e">
        <f t="shared" ref="A9:B9" si="14">A50</f>
        <v>#N/A</v>
      </c>
      <c r="B9" s="148">
        <f t="shared" si="14"/>
        <v>0</v>
      </c>
      <c r="C9" s="143">
        <f t="shared" ref="C9:X9" si="15">IF(C$1&gt;=$I50,IF($M50=0,0,(IF(MOD(($I50-C$1),$M50)=0,$G50,0))),0)</f>
        <v>0</v>
      </c>
      <c r="D9" s="143">
        <f t="shared" si="15"/>
        <v>0</v>
      </c>
      <c r="E9" s="143">
        <f t="shared" si="15"/>
        <v>0</v>
      </c>
      <c r="F9" s="143">
        <f t="shared" si="15"/>
        <v>0</v>
      </c>
      <c r="G9" s="143">
        <f t="shared" si="15"/>
        <v>0</v>
      </c>
      <c r="H9" s="143">
        <f t="shared" si="15"/>
        <v>0</v>
      </c>
      <c r="I9" s="143">
        <f t="shared" si="15"/>
        <v>0</v>
      </c>
      <c r="J9" s="143">
        <f t="shared" si="15"/>
        <v>0</v>
      </c>
      <c r="K9" s="143">
        <f t="shared" si="15"/>
        <v>0</v>
      </c>
      <c r="L9" s="143">
        <f t="shared" si="15"/>
        <v>0</v>
      </c>
      <c r="M9" s="143">
        <f t="shared" si="15"/>
        <v>0</v>
      </c>
      <c r="N9" s="143">
        <f t="shared" si="15"/>
        <v>0</v>
      </c>
      <c r="O9" s="143">
        <f t="shared" si="15"/>
        <v>0</v>
      </c>
      <c r="P9" s="143">
        <f t="shared" si="15"/>
        <v>0</v>
      </c>
      <c r="Q9" s="143">
        <f t="shared" si="15"/>
        <v>0</v>
      </c>
      <c r="R9" s="143">
        <f t="shared" si="15"/>
        <v>0</v>
      </c>
      <c r="S9" s="143">
        <f t="shared" si="15"/>
        <v>0</v>
      </c>
      <c r="T9" s="143">
        <f t="shared" si="15"/>
        <v>0</v>
      </c>
      <c r="U9" s="143">
        <f t="shared" si="15"/>
        <v>0</v>
      </c>
      <c r="V9" s="143">
        <f t="shared" si="15"/>
        <v>0</v>
      </c>
      <c r="W9" s="143">
        <f t="shared" si="15"/>
        <v>0</v>
      </c>
      <c r="X9" s="143">
        <f t="shared" si="15"/>
        <v>0</v>
      </c>
      <c r="Y9" s="176">
        <f t="shared" si="13"/>
        <v>0</v>
      </c>
    </row>
    <row r="10" spans="1:25">
      <c r="A10" s="168" t="e">
        <f t="shared" ref="A10:B10" si="16">A51</f>
        <v>#N/A</v>
      </c>
      <c r="B10" s="148">
        <f t="shared" si="16"/>
        <v>0</v>
      </c>
      <c r="C10" s="143">
        <f t="shared" ref="C10:X10" si="17">IF(C$1&gt;=$I51,IF($M51=0,0,(IF(MOD(($I51-C$1),$M51)=0,$G51,0))),0)</f>
        <v>0</v>
      </c>
      <c r="D10" s="143">
        <f t="shared" si="17"/>
        <v>0</v>
      </c>
      <c r="E10" s="143">
        <f t="shared" si="17"/>
        <v>0</v>
      </c>
      <c r="F10" s="143">
        <f t="shared" si="17"/>
        <v>0</v>
      </c>
      <c r="G10" s="143">
        <f t="shared" si="17"/>
        <v>0</v>
      </c>
      <c r="H10" s="143">
        <f t="shared" si="17"/>
        <v>0</v>
      </c>
      <c r="I10" s="143">
        <f t="shared" si="17"/>
        <v>0</v>
      </c>
      <c r="J10" s="143">
        <f t="shared" si="17"/>
        <v>0</v>
      </c>
      <c r="K10" s="143">
        <f t="shared" si="17"/>
        <v>0</v>
      </c>
      <c r="L10" s="143">
        <f t="shared" si="17"/>
        <v>0</v>
      </c>
      <c r="M10" s="143">
        <f t="shared" si="17"/>
        <v>0</v>
      </c>
      <c r="N10" s="143">
        <f t="shared" si="17"/>
        <v>0</v>
      </c>
      <c r="O10" s="143">
        <f t="shared" si="17"/>
        <v>0</v>
      </c>
      <c r="P10" s="143">
        <f t="shared" si="17"/>
        <v>0</v>
      </c>
      <c r="Q10" s="143">
        <f t="shared" si="17"/>
        <v>0</v>
      </c>
      <c r="R10" s="143">
        <f t="shared" si="17"/>
        <v>0</v>
      </c>
      <c r="S10" s="143">
        <f t="shared" si="17"/>
        <v>0</v>
      </c>
      <c r="T10" s="143">
        <f t="shared" si="17"/>
        <v>0</v>
      </c>
      <c r="U10" s="143">
        <f t="shared" si="17"/>
        <v>0</v>
      </c>
      <c r="V10" s="143">
        <f t="shared" si="17"/>
        <v>0</v>
      </c>
      <c r="W10" s="143">
        <f t="shared" si="17"/>
        <v>0</v>
      </c>
      <c r="X10" s="143">
        <f t="shared" si="17"/>
        <v>0</v>
      </c>
      <c r="Y10" s="176">
        <f t="shared" si="13"/>
        <v>0</v>
      </c>
    </row>
    <row r="11" spans="1:25">
      <c r="A11" s="168" t="e">
        <f t="shared" ref="A11:B11" si="18">A52</f>
        <v>#N/A</v>
      </c>
      <c r="B11" s="148">
        <f t="shared" si="18"/>
        <v>0</v>
      </c>
      <c r="C11" s="143">
        <f t="shared" ref="C11:X11" si="19">IF(C$1&gt;=$I52,IF($M52=0,0,(IF(MOD(($I52-C$1),$M52)=0,$G52,0))),0)</f>
        <v>0</v>
      </c>
      <c r="D11" s="143">
        <f t="shared" si="19"/>
        <v>0</v>
      </c>
      <c r="E11" s="143">
        <f t="shared" si="19"/>
        <v>0</v>
      </c>
      <c r="F11" s="143">
        <f t="shared" si="19"/>
        <v>0</v>
      </c>
      <c r="G11" s="143">
        <f t="shared" si="19"/>
        <v>0</v>
      </c>
      <c r="H11" s="143">
        <f t="shared" si="19"/>
        <v>0</v>
      </c>
      <c r="I11" s="143">
        <f t="shared" si="19"/>
        <v>0</v>
      </c>
      <c r="J11" s="143">
        <f t="shared" si="19"/>
        <v>0</v>
      </c>
      <c r="K11" s="143">
        <f t="shared" si="19"/>
        <v>0</v>
      </c>
      <c r="L11" s="143">
        <f t="shared" si="19"/>
        <v>0</v>
      </c>
      <c r="M11" s="143">
        <f t="shared" si="19"/>
        <v>0</v>
      </c>
      <c r="N11" s="143">
        <f t="shared" si="19"/>
        <v>0</v>
      </c>
      <c r="O11" s="143">
        <f t="shared" si="19"/>
        <v>0</v>
      </c>
      <c r="P11" s="143">
        <f t="shared" si="19"/>
        <v>0</v>
      </c>
      <c r="Q11" s="143">
        <f t="shared" si="19"/>
        <v>0</v>
      </c>
      <c r="R11" s="143">
        <f t="shared" si="19"/>
        <v>0</v>
      </c>
      <c r="S11" s="143">
        <f t="shared" si="19"/>
        <v>0</v>
      </c>
      <c r="T11" s="143">
        <f t="shared" si="19"/>
        <v>0</v>
      </c>
      <c r="U11" s="143">
        <f t="shared" si="19"/>
        <v>0</v>
      </c>
      <c r="V11" s="143">
        <f t="shared" si="19"/>
        <v>0</v>
      </c>
      <c r="W11" s="143">
        <f t="shared" si="19"/>
        <v>0</v>
      </c>
      <c r="X11" s="143">
        <f t="shared" si="19"/>
        <v>0</v>
      </c>
      <c r="Y11" s="176">
        <f t="shared" si="13"/>
        <v>0</v>
      </c>
    </row>
    <row r="12" spans="1:25">
      <c r="A12" s="168" t="e">
        <f t="shared" ref="A12:B12" si="20">A53</f>
        <v>#N/A</v>
      </c>
      <c r="B12" s="148">
        <f t="shared" si="20"/>
        <v>0</v>
      </c>
      <c r="C12" s="143">
        <f t="shared" ref="C12:X12" si="21">IF(C$1&gt;=$I53,IF($M53=0,0,(IF(MOD(($I53-C$1),$M53)=0,$G53,0))),0)</f>
        <v>0</v>
      </c>
      <c r="D12" s="143">
        <f t="shared" si="21"/>
        <v>0</v>
      </c>
      <c r="E12" s="143">
        <f t="shared" si="21"/>
        <v>0</v>
      </c>
      <c r="F12" s="143">
        <f t="shared" si="21"/>
        <v>0</v>
      </c>
      <c r="G12" s="143">
        <f t="shared" si="21"/>
        <v>0</v>
      </c>
      <c r="H12" s="143">
        <f t="shared" si="21"/>
        <v>0</v>
      </c>
      <c r="I12" s="143">
        <f t="shared" si="21"/>
        <v>0</v>
      </c>
      <c r="J12" s="143">
        <f t="shared" si="21"/>
        <v>0</v>
      </c>
      <c r="K12" s="143">
        <f t="shared" si="21"/>
        <v>0</v>
      </c>
      <c r="L12" s="143">
        <f t="shared" si="21"/>
        <v>0</v>
      </c>
      <c r="M12" s="143">
        <f t="shared" si="21"/>
        <v>0</v>
      </c>
      <c r="N12" s="143">
        <f t="shared" si="21"/>
        <v>0</v>
      </c>
      <c r="O12" s="143">
        <f t="shared" si="21"/>
        <v>0</v>
      </c>
      <c r="P12" s="143">
        <f t="shared" si="21"/>
        <v>0</v>
      </c>
      <c r="Q12" s="143">
        <f t="shared" si="21"/>
        <v>0</v>
      </c>
      <c r="R12" s="143">
        <f t="shared" si="21"/>
        <v>0</v>
      </c>
      <c r="S12" s="143">
        <f t="shared" si="21"/>
        <v>0</v>
      </c>
      <c r="T12" s="143">
        <f t="shared" si="21"/>
        <v>0</v>
      </c>
      <c r="U12" s="143">
        <f t="shared" si="21"/>
        <v>0</v>
      </c>
      <c r="V12" s="143">
        <f t="shared" si="21"/>
        <v>0</v>
      </c>
      <c r="W12" s="143">
        <f t="shared" si="21"/>
        <v>0</v>
      </c>
      <c r="X12" s="143">
        <f t="shared" si="21"/>
        <v>0</v>
      </c>
      <c r="Y12" s="176">
        <f t="shared" si="13"/>
        <v>0</v>
      </c>
    </row>
    <row r="13" spans="1:25">
      <c r="A13" s="168" t="e">
        <f t="shared" ref="A13:B13" si="22">A54</f>
        <v>#N/A</v>
      </c>
      <c r="B13" s="148">
        <f t="shared" si="22"/>
        <v>0</v>
      </c>
      <c r="C13" s="143">
        <f t="shared" ref="C13:X13" si="23">IF(C$1&gt;=$I54,IF($M54=0,0,(IF(MOD(($I54-C$1),$M54)=0,$G54,0))),0)</f>
        <v>0</v>
      </c>
      <c r="D13" s="143">
        <f t="shared" si="23"/>
        <v>0</v>
      </c>
      <c r="E13" s="143">
        <f t="shared" si="23"/>
        <v>0</v>
      </c>
      <c r="F13" s="143">
        <f t="shared" si="23"/>
        <v>0</v>
      </c>
      <c r="G13" s="143">
        <f t="shared" si="23"/>
        <v>0</v>
      </c>
      <c r="H13" s="143">
        <f t="shared" si="23"/>
        <v>0</v>
      </c>
      <c r="I13" s="143">
        <f t="shared" si="23"/>
        <v>0</v>
      </c>
      <c r="J13" s="143">
        <f t="shared" si="23"/>
        <v>0</v>
      </c>
      <c r="K13" s="143">
        <f t="shared" si="23"/>
        <v>0</v>
      </c>
      <c r="L13" s="143">
        <f t="shared" si="23"/>
        <v>0</v>
      </c>
      <c r="M13" s="143">
        <f t="shared" si="23"/>
        <v>0</v>
      </c>
      <c r="N13" s="143">
        <f t="shared" si="23"/>
        <v>0</v>
      </c>
      <c r="O13" s="143">
        <f t="shared" si="23"/>
        <v>0</v>
      </c>
      <c r="P13" s="143">
        <f t="shared" si="23"/>
        <v>0</v>
      </c>
      <c r="Q13" s="143">
        <f t="shared" si="23"/>
        <v>0</v>
      </c>
      <c r="R13" s="143">
        <f t="shared" si="23"/>
        <v>0</v>
      </c>
      <c r="S13" s="143">
        <f t="shared" si="23"/>
        <v>0</v>
      </c>
      <c r="T13" s="143">
        <f t="shared" si="23"/>
        <v>0</v>
      </c>
      <c r="U13" s="143">
        <f t="shared" si="23"/>
        <v>0</v>
      </c>
      <c r="V13" s="143">
        <f t="shared" si="23"/>
        <v>0</v>
      </c>
      <c r="W13" s="143">
        <f t="shared" si="23"/>
        <v>0</v>
      </c>
      <c r="X13" s="143">
        <f t="shared" si="23"/>
        <v>0</v>
      </c>
      <c r="Y13" s="176">
        <f t="shared" si="13"/>
        <v>0</v>
      </c>
    </row>
    <row r="14" spans="1:25">
      <c r="A14" s="168" t="e">
        <f t="shared" ref="A14:B14" si="24">A55</f>
        <v>#N/A</v>
      </c>
      <c r="B14" s="148">
        <f t="shared" si="24"/>
        <v>0</v>
      </c>
      <c r="C14" s="143">
        <f t="shared" ref="C14:X14" si="25">IF(C$1&gt;=$I55,IF($M55=0,0,(IF(MOD(($I55-C$1),$M55)=0,$G55,0))),0)</f>
        <v>0</v>
      </c>
      <c r="D14" s="143">
        <f t="shared" si="25"/>
        <v>0</v>
      </c>
      <c r="E14" s="143">
        <f t="shared" si="25"/>
        <v>0</v>
      </c>
      <c r="F14" s="143">
        <f t="shared" si="25"/>
        <v>0</v>
      </c>
      <c r="G14" s="143">
        <f t="shared" si="25"/>
        <v>0</v>
      </c>
      <c r="H14" s="143">
        <f t="shared" si="25"/>
        <v>0</v>
      </c>
      <c r="I14" s="143">
        <f t="shared" si="25"/>
        <v>0</v>
      </c>
      <c r="J14" s="143">
        <f t="shared" si="25"/>
        <v>0</v>
      </c>
      <c r="K14" s="143">
        <f t="shared" si="25"/>
        <v>0</v>
      </c>
      <c r="L14" s="143">
        <f t="shared" si="25"/>
        <v>0</v>
      </c>
      <c r="M14" s="143">
        <f t="shared" si="25"/>
        <v>0</v>
      </c>
      <c r="N14" s="143">
        <f t="shared" si="25"/>
        <v>0</v>
      </c>
      <c r="O14" s="143">
        <f t="shared" si="25"/>
        <v>0</v>
      </c>
      <c r="P14" s="143">
        <f t="shared" si="25"/>
        <v>0</v>
      </c>
      <c r="Q14" s="143">
        <f t="shared" si="25"/>
        <v>0</v>
      </c>
      <c r="R14" s="143">
        <f t="shared" si="25"/>
        <v>0</v>
      </c>
      <c r="S14" s="143">
        <f t="shared" si="25"/>
        <v>0</v>
      </c>
      <c r="T14" s="143">
        <f t="shared" si="25"/>
        <v>0</v>
      </c>
      <c r="U14" s="143">
        <f t="shared" si="25"/>
        <v>0</v>
      </c>
      <c r="V14" s="143">
        <f t="shared" si="25"/>
        <v>0</v>
      </c>
      <c r="W14" s="143">
        <f t="shared" si="25"/>
        <v>0</v>
      </c>
      <c r="X14" s="143">
        <f t="shared" si="25"/>
        <v>0</v>
      </c>
      <c r="Y14" s="176">
        <f t="shared" si="13"/>
        <v>0</v>
      </c>
    </row>
    <row r="15" spans="1:25">
      <c r="A15" s="168" t="e">
        <f t="shared" ref="A15:B15" si="26">A56</f>
        <v>#N/A</v>
      </c>
      <c r="B15" s="148">
        <f t="shared" si="26"/>
        <v>0</v>
      </c>
      <c r="C15" s="143">
        <f t="shared" ref="C15:X15" si="27">IF(C$1&gt;=$I56,IF($M56=0,0,(IF(MOD(($I56-C$1),$M56)=0,$G56,0))),0)</f>
        <v>0</v>
      </c>
      <c r="D15" s="143">
        <f t="shared" si="27"/>
        <v>0</v>
      </c>
      <c r="E15" s="143">
        <f t="shared" si="27"/>
        <v>0</v>
      </c>
      <c r="F15" s="143">
        <f t="shared" si="27"/>
        <v>0</v>
      </c>
      <c r="G15" s="143">
        <f t="shared" si="27"/>
        <v>0</v>
      </c>
      <c r="H15" s="143">
        <f t="shared" si="27"/>
        <v>0</v>
      </c>
      <c r="I15" s="143">
        <f t="shared" si="27"/>
        <v>0</v>
      </c>
      <c r="J15" s="143">
        <f t="shared" si="27"/>
        <v>0</v>
      </c>
      <c r="K15" s="143">
        <f t="shared" si="27"/>
        <v>0</v>
      </c>
      <c r="L15" s="143">
        <f t="shared" si="27"/>
        <v>0</v>
      </c>
      <c r="M15" s="143">
        <f t="shared" si="27"/>
        <v>0</v>
      </c>
      <c r="N15" s="143">
        <f t="shared" si="27"/>
        <v>0</v>
      </c>
      <c r="O15" s="143">
        <f t="shared" si="27"/>
        <v>0</v>
      </c>
      <c r="P15" s="143">
        <f t="shared" si="27"/>
        <v>0</v>
      </c>
      <c r="Q15" s="143">
        <f t="shared" si="27"/>
        <v>0</v>
      </c>
      <c r="R15" s="143">
        <f t="shared" si="27"/>
        <v>0</v>
      </c>
      <c r="S15" s="143">
        <f t="shared" si="27"/>
        <v>0</v>
      </c>
      <c r="T15" s="143">
        <f t="shared" si="27"/>
        <v>0</v>
      </c>
      <c r="U15" s="143">
        <f t="shared" si="27"/>
        <v>0</v>
      </c>
      <c r="V15" s="143">
        <f t="shared" si="27"/>
        <v>0</v>
      </c>
      <c r="W15" s="143">
        <f t="shared" si="27"/>
        <v>0</v>
      </c>
      <c r="X15" s="143">
        <f t="shared" si="27"/>
        <v>0</v>
      </c>
      <c r="Y15" s="176">
        <f t="shared" si="13"/>
        <v>0</v>
      </c>
    </row>
    <row r="16" spans="1:25">
      <c r="A16" s="168" t="e">
        <f t="shared" ref="A16:B16" si="28">A57</f>
        <v>#N/A</v>
      </c>
      <c r="B16" s="148">
        <f t="shared" si="28"/>
        <v>0</v>
      </c>
      <c r="C16" s="143">
        <f t="shared" ref="C16:X16" si="29">IF(C$1&gt;=$I57,IF($M57=0,0,(IF(MOD(($I57-C$1),$M57)=0,$G57,0))),0)</f>
        <v>0</v>
      </c>
      <c r="D16" s="143">
        <f t="shared" si="29"/>
        <v>0</v>
      </c>
      <c r="E16" s="143">
        <f t="shared" si="29"/>
        <v>0</v>
      </c>
      <c r="F16" s="143">
        <f t="shared" si="29"/>
        <v>0</v>
      </c>
      <c r="G16" s="143">
        <f t="shared" si="29"/>
        <v>0</v>
      </c>
      <c r="H16" s="143">
        <f t="shared" si="29"/>
        <v>0</v>
      </c>
      <c r="I16" s="143">
        <f t="shared" si="29"/>
        <v>0</v>
      </c>
      <c r="J16" s="143">
        <f t="shared" si="29"/>
        <v>0</v>
      </c>
      <c r="K16" s="143">
        <f t="shared" si="29"/>
        <v>0</v>
      </c>
      <c r="L16" s="143">
        <f t="shared" si="29"/>
        <v>0</v>
      </c>
      <c r="M16" s="143">
        <f t="shared" si="29"/>
        <v>0</v>
      </c>
      <c r="N16" s="143">
        <f t="shared" si="29"/>
        <v>0</v>
      </c>
      <c r="O16" s="143">
        <f t="shared" si="29"/>
        <v>0</v>
      </c>
      <c r="P16" s="143">
        <f t="shared" si="29"/>
        <v>0</v>
      </c>
      <c r="Q16" s="143">
        <f t="shared" si="29"/>
        <v>0</v>
      </c>
      <c r="R16" s="143">
        <f t="shared" si="29"/>
        <v>0</v>
      </c>
      <c r="S16" s="143">
        <f t="shared" si="29"/>
        <v>0</v>
      </c>
      <c r="T16" s="143">
        <f t="shared" si="29"/>
        <v>0</v>
      </c>
      <c r="U16" s="143">
        <f t="shared" si="29"/>
        <v>0</v>
      </c>
      <c r="V16" s="143">
        <f t="shared" si="29"/>
        <v>0</v>
      </c>
      <c r="W16" s="143">
        <f t="shared" si="29"/>
        <v>0</v>
      </c>
      <c r="X16" s="143">
        <f t="shared" si="29"/>
        <v>0</v>
      </c>
      <c r="Y16" s="176">
        <f t="shared" si="13"/>
        <v>0</v>
      </c>
    </row>
    <row r="17" spans="1:25">
      <c r="A17" s="168" t="e">
        <f t="shared" ref="A17:B17" si="30">A58</f>
        <v>#N/A</v>
      </c>
      <c r="B17" s="148">
        <f t="shared" si="30"/>
        <v>0</v>
      </c>
      <c r="C17" s="143">
        <f t="shared" ref="C17:X17" si="31">IF(C$1&gt;=$I58,IF($M58=0,0,(IF(MOD(($I58-C$1),$M58)=0,$G58,0))),0)</f>
        <v>0</v>
      </c>
      <c r="D17" s="143">
        <f t="shared" si="31"/>
        <v>0</v>
      </c>
      <c r="E17" s="143">
        <f t="shared" si="31"/>
        <v>0</v>
      </c>
      <c r="F17" s="143">
        <f t="shared" si="31"/>
        <v>0</v>
      </c>
      <c r="G17" s="143">
        <f t="shared" si="31"/>
        <v>0</v>
      </c>
      <c r="H17" s="143">
        <f t="shared" si="31"/>
        <v>0</v>
      </c>
      <c r="I17" s="143">
        <f t="shared" si="31"/>
        <v>0</v>
      </c>
      <c r="J17" s="143">
        <f t="shared" si="31"/>
        <v>0</v>
      </c>
      <c r="K17" s="143">
        <f t="shared" si="31"/>
        <v>0</v>
      </c>
      <c r="L17" s="143">
        <f t="shared" si="31"/>
        <v>0</v>
      </c>
      <c r="M17" s="143">
        <f t="shared" si="31"/>
        <v>0</v>
      </c>
      <c r="N17" s="143">
        <f t="shared" si="31"/>
        <v>0</v>
      </c>
      <c r="O17" s="143">
        <f t="shared" si="31"/>
        <v>0</v>
      </c>
      <c r="P17" s="143">
        <f t="shared" si="31"/>
        <v>0</v>
      </c>
      <c r="Q17" s="143">
        <f t="shared" si="31"/>
        <v>0</v>
      </c>
      <c r="R17" s="143">
        <f t="shared" si="31"/>
        <v>0</v>
      </c>
      <c r="S17" s="143">
        <f t="shared" si="31"/>
        <v>0</v>
      </c>
      <c r="T17" s="143">
        <f t="shared" si="31"/>
        <v>0</v>
      </c>
      <c r="U17" s="143">
        <f t="shared" si="31"/>
        <v>0</v>
      </c>
      <c r="V17" s="143">
        <f t="shared" si="31"/>
        <v>0</v>
      </c>
      <c r="W17" s="143">
        <f t="shared" si="31"/>
        <v>0</v>
      </c>
      <c r="X17" s="143">
        <f t="shared" si="31"/>
        <v>0</v>
      </c>
      <c r="Y17" s="176">
        <f t="shared" si="13"/>
        <v>0</v>
      </c>
    </row>
    <row r="18" spans="1:25">
      <c r="A18" s="168" t="e">
        <f t="shared" ref="A18:B18" si="32">A59</f>
        <v>#N/A</v>
      </c>
      <c r="B18" s="148">
        <f t="shared" si="32"/>
        <v>0</v>
      </c>
      <c r="C18" s="143">
        <f t="shared" ref="C18:X18" si="33">IF(C$1&gt;=$I59,IF($M59=0,0,(IF(MOD(($I59-C$1),$M59)=0,$G59,0))),0)</f>
        <v>0</v>
      </c>
      <c r="D18" s="143">
        <f t="shared" si="33"/>
        <v>0</v>
      </c>
      <c r="E18" s="143">
        <f t="shared" si="33"/>
        <v>0</v>
      </c>
      <c r="F18" s="143">
        <f t="shared" si="33"/>
        <v>0</v>
      </c>
      <c r="G18" s="143">
        <f t="shared" si="33"/>
        <v>0</v>
      </c>
      <c r="H18" s="143">
        <f t="shared" si="33"/>
        <v>0</v>
      </c>
      <c r="I18" s="143">
        <f t="shared" si="33"/>
        <v>0</v>
      </c>
      <c r="J18" s="143">
        <f t="shared" si="33"/>
        <v>0</v>
      </c>
      <c r="K18" s="143">
        <f t="shared" si="33"/>
        <v>0</v>
      </c>
      <c r="L18" s="143">
        <f t="shared" si="33"/>
        <v>0</v>
      </c>
      <c r="M18" s="143">
        <f t="shared" si="33"/>
        <v>0</v>
      </c>
      <c r="N18" s="143">
        <f t="shared" si="33"/>
        <v>0</v>
      </c>
      <c r="O18" s="143">
        <f t="shared" si="33"/>
        <v>0</v>
      </c>
      <c r="P18" s="143">
        <f t="shared" si="33"/>
        <v>0</v>
      </c>
      <c r="Q18" s="143">
        <f t="shared" si="33"/>
        <v>0</v>
      </c>
      <c r="R18" s="143">
        <f t="shared" si="33"/>
        <v>0</v>
      </c>
      <c r="S18" s="143">
        <f t="shared" si="33"/>
        <v>0</v>
      </c>
      <c r="T18" s="143">
        <f t="shared" si="33"/>
        <v>0</v>
      </c>
      <c r="U18" s="143">
        <f t="shared" si="33"/>
        <v>0</v>
      </c>
      <c r="V18" s="143">
        <f t="shared" si="33"/>
        <v>0</v>
      </c>
      <c r="W18" s="143">
        <f t="shared" si="33"/>
        <v>0</v>
      </c>
      <c r="X18" s="143">
        <f t="shared" si="33"/>
        <v>0</v>
      </c>
      <c r="Y18" s="176">
        <f t="shared" si="13"/>
        <v>0</v>
      </c>
    </row>
    <row r="19" spans="1:25">
      <c r="A19" s="169"/>
      <c r="B19" s="149" t="str">
        <f t="shared" ref="A19:B28" si="34">B60</f>
        <v>Indv. Vedligehold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</row>
    <row r="20" spans="1:25">
      <c r="A20" s="168" t="e">
        <f t="shared" si="34"/>
        <v>#N/A</v>
      </c>
      <c r="B20" s="148">
        <f t="shared" si="34"/>
        <v>0</v>
      </c>
      <c r="C20" s="143">
        <f t="shared" ref="C20:X20" si="35">IF(C$1&gt;=$I61,IF($M61=0,0,(IF(MOD(($I61-C$1),$M61)=0,$G61,0))),0)</f>
        <v>0</v>
      </c>
      <c r="D20" s="143">
        <f t="shared" si="35"/>
        <v>0</v>
      </c>
      <c r="E20" s="143">
        <f t="shared" si="35"/>
        <v>0</v>
      </c>
      <c r="F20" s="143">
        <f t="shared" si="35"/>
        <v>0</v>
      </c>
      <c r="G20" s="143">
        <f t="shared" si="35"/>
        <v>0</v>
      </c>
      <c r="H20" s="143">
        <f t="shared" si="35"/>
        <v>0</v>
      </c>
      <c r="I20" s="143">
        <f t="shared" si="35"/>
        <v>0</v>
      </c>
      <c r="J20" s="143">
        <f t="shared" si="35"/>
        <v>0</v>
      </c>
      <c r="K20" s="143">
        <f t="shared" si="35"/>
        <v>0</v>
      </c>
      <c r="L20" s="143">
        <f t="shared" si="35"/>
        <v>0</v>
      </c>
      <c r="M20" s="143">
        <f t="shared" si="35"/>
        <v>0</v>
      </c>
      <c r="N20" s="143">
        <f t="shared" si="35"/>
        <v>0</v>
      </c>
      <c r="O20" s="143">
        <f t="shared" si="35"/>
        <v>0</v>
      </c>
      <c r="P20" s="143">
        <f t="shared" si="35"/>
        <v>0</v>
      </c>
      <c r="Q20" s="143">
        <f t="shared" si="35"/>
        <v>0</v>
      </c>
      <c r="R20" s="143">
        <f t="shared" si="35"/>
        <v>0</v>
      </c>
      <c r="S20" s="143">
        <f t="shared" si="35"/>
        <v>0</v>
      </c>
      <c r="T20" s="143">
        <f t="shared" si="35"/>
        <v>0</v>
      </c>
      <c r="U20" s="143">
        <f t="shared" si="35"/>
        <v>0</v>
      </c>
      <c r="V20" s="143">
        <f t="shared" si="35"/>
        <v>0</v>
      </c>
      <c r="W20" s="143">
        <f t="shared" si="35"/>
        <v>0</v>
      </c>
      <c r="X20" s="143">
        <f t="shared" si="35"/>
        <v>0</v>
      </c>
      <c r="Y20" s="176">
        <f t="shared" si="4"/>
        <v>0</v>
      </c>
    </row>
    <row r="21" spans="1:25">
      <c r="A21" s="168" t="e">
        <f t="shared" si="34"/>
        <v>#N/A</v>
      </c>
      <c r="B21" s="148">
        <f t="shared" si="34"/>
        <v>0</v>
      </c>
      <c r="C21" s="143">
        <f t="shared" ref="C21:X21" si="36">IF(C$1&gt;=$I62,IF($M62=0,0,(IF(MOD(($I62-C$1),$M62)=0,$G62,0))),0)</f>
        <v>0</v>
      </c>
      <c r="D21" s="143">
        <f t="shared" si="36"/>
        <v>0</v>
      </c>
      <c r="E21" s="143">
        <f t="shared" si="36"/>
        <v>0</v>
      </c>
      <c r="F21" s="143">
        <f t="shared" si="36"/>
        <v>0</v>
      </c>
      <c r="G21" s="143">
        <f t="shared" si="36"/>
        <v>0</v>
      </c>
      <c r="H21" s="143">
        <f t="shared" si="36"/>
        <v>0</v>
      </c>
      <c r="I21" s="143">
        <f t="shared" si="36"/>
        <v>0</v>
      </c>
      <c r="J21" s="143">
        <f t="shared" si="36"/>
        <v>0</v>
      </c>
      <c r="K21" s="143">
        <f t="shared" si="36"/>
        <v>0</v>
      </c>
      <c r="L21" s="143">
        <f t="shared" si="36"/>
        <v>0</v>
      </c>
      <c r="M21" s="143">
        <f t="shared" si="36"/>
        <v>0</v>
      </c>
      <c r="N21" s="143">
        <f t="shared" si="36"/>
        <v>0</v>
      </c>
      <c r="O21" s="143">
        <f t="shared" si="36"/>
        <v>0</v>
      </c>
      <c r="P21" s="143">
        <f t="shared" si="36"/>
        <v>0</v>
      </c>
      <c r="Q21" s="143">
        <f t="shared" si="36"/>
        <v>0</v>
      </c>
      <c r="R21" s="143">
        <f t="shared" si="36"/>
        <v>0</v>
      </c>
      <c r="S21" s="143">
        <f t="shared" si="36"/>
        <v>0</v>
      </c>
      <c r="T21" s="143">
        <f t="shared" si="36"/>
        <v>0</v>
      </c>
      <c r="U21" s="143">
        <f t="shared" si="36"/>
        <v>0</v>
      </c>
      <c r="V21" s="143">
        <f t="shared" si="36"/>
        <v>0</v>
      </c>
      <c r="W21" s="143">
        <f t="shared" si="36"/>
        <v>0</v>
      </c>
      <c r="X21" s="143">
        <f t="shared" si="36"/>
        <v>0</v>
      </c>
      <c r="Y21" s="176">
        <f t="shared" si="4"/>
        <v>0</v>
      </c>
    </row>
    <row r="22" spans="1:25">
      <c r="A22" s="168" t="e">
        <f t="shared" si="34"/>
        <v>#N/A</v>
      </c>
      <c r="B22" s="148">
        <f t="shared" si="34"/>
        <v>0</v>
      </c>
      <c r="C22" s="143">
        <f t="shared" ref="C22:X22" si="37">IF(C$1&gt;=$I63,IF($M63=0,0,(IF(MOD(($I63-C$1),$M63)=0,$G63,0))),0)</f>
        <v>0</v>
      </c>
      <c r="D22" s="143">
        <f t="shared" si="37"/>
        <v>0</v>
      </c>
      <c r="E22" s="143">
        <f t="shared" si="37"/>
        <v>0</v>
      </c>
      <c r="F22" s="143">
        <f t="shared" si="37"/>
        <v>0</v>
      </c>
      <c r="G22" s="143">
        <f t="shared" si="37"/>
        <v>0</v>
      </c>
      <c r="H22" s="143">
        <f t="shared" si="37"/>
        <v>0</v>
      </c>
      <c r="I22" s="143">
        <f t="shared" si="37"/>
        <v>0</v>
      </c>
      <c r="J22" s="143">
        <f t="shared" si="37"/>
        <v>0</v>
      </c>
      <c r="K22" s="143">
        <f t="shared" si="37"/>
        <v>0</v>
      </c>
      <c r="L22" s="143">
        <f t="shared" si="37"/>
        <v>0</v>
      </c>
      <c r="M22" s="143">
        <f t="shared" si="37"/>
        <v>0</v>
      </c>
      <c r="N22" s="143">
        <f t="shared" si="37"/>
        <v>0</v>
      </c>
      <c r="O22" s="143">
        <f t="shared" si="37"/>
        <v>0</v>
      </c>
      <c r="P22" s="143">
        <f t="shared" si="37"/>
        <v>0</v>
      </c>
      <c r="Q22" s="143">
        <f t="shared" si="37"/>
        <v>0</v>
      </c>
      <c r="R22" s="143">
        <f t="shared" si="37"/>
        <v>0</v>
      </c>
      <c r="S22" s="143">
        <f t="shared" si="37"/>
        <v>0</v>
      </c>
      <c r="T22" s="143">
        <f t="shared" si="37"/>
        <v>0</v>
      </c>
      <c r="U22" s="143">
        <f t="shared" si="37"/>
        <v>0</v>
      </c>
      <c r="V22" s="143">
        <f t="shared" si="37"/>
        <v>0</v>
      </c>
      <c r="W22" s="143">
        <f t="shared" si="37"/>
        <v>0</v>
      </c>
      <c r="X22" s="143">
        <f t="shared" si="37"/>
        <v>0</v>
      </c>
      <c r="Y22" s="176">
        <f t="shared" si="4"/>
        <v>0</v>
      </c>
    </row>
    <row r="23" spans="1:25">
      <c r="A23" s="168" t="e">
        <f t="shared" si="34"/>
        <v>#N/A</v>
      </c>
      <c r="B23" s="148">
        <f t="shared" si="34"/>
        <v>0</v>
      </c>
      <c r="C23" s="143">
        <f t="shared" ref="C23:X23" si="38">IF(C$1&gt;=$I64,IF($M64=0,0,(IF(MOD(($I64-C$1),$M64)=0,$G64,0))),0)</f>
        <v>0</v>
      </c>
      <c r="D23" s="143">
        <f t="shared" si="38"/>
        <v>0</v>
      </c>
      <c r="E23" s="143">
        <f t="shared" si="38"/>
        <v>0</v>
      </c>
      <c r="F23" s="143">
        <f t="shared" si="38"/>
        <v>0</v>
      </c>
      <c r="G23" s="143">
        <f t="shared" si="38"/>
        <v>0</v>
      </c>
      <c r="H23" s="143">
        <f t="shared" si="38"/>
        <v>0</v>
      </c>
      <c r="I23" s="143">
        <f t="shared" si="38"/>
        <v>0</v>
      </c>
      <c r="J23" s="143">
        <f t="shared" si="38"/>
        <v>0</v>
      </c>
      <c r="K23" s="143">
        <f t="shared" si="38"/>
        <v>0</v>
      </c>
      <c r="L23" s="143">
        <f t="shared" si="38"/>
        <v>0</v>
      </c>
      <c r="M23" s="143">
        <f t="shared" si="38"/>
        <v>0</v>
      </c>
      <c r="N23" s="143">
        <f t="shared" si="38"/>
        <v>0</v>
      </c>
      <c r="O23" s="143">
        <f t="shared" si="38"/>
        <v>0</v>
      </c>
      <c r="P23" s="143">
        <f t="shared" si="38"/>
        <v>0</v>
      </c>
      <c r="Q23" s="143">
        <f t="shared" si="38"/>
        <v>0</v>
      </c>
      <c r="R23" s="143">
        <f t="shared" si="38"/>
        <v>0</v>
      </c>
      <c r="S23" s="143">
        <f t="shared" si="38"/>
        <v>0</v>
      </c>
      <c r="T23" s="143">
        <f t="shared" si="38"/>
        <v>0</v>
      </c>
      <c r="U23" s="143">
        <f t="shared" si="38"/>
        <v>0</v>
      </c>
      <c r="V23" s="143">
        <f t="shared" si="38"/>
        <v>0</v>
      </c>
      <c r="W23" s="143">
        <f t="shared" si="38"/>
        <v>0</v>
      </c>
      <c r="X23" s="143">
        <f t="shared" si="38"/>
        <v>0</v>
      </c>
      <c r="Y23" s="176">
        <f t="shared" si="4"/>
        <v>0</v>
      </c>
    </row>
    <row r="24" spans="1:25">
      <c r="A24" s="168" t="e">
        <f t="shared" si="34"/>
        <v>#N/A</v>
      </c>
      <c r="B24" s="148">
        <f t="shared" si="34"/>
        <v>0</v>
      </c>
      <c r="C24" s="143">
        <f t="shared" ref="C24:X24" si="39">IF(C$1&gt;=$I65,IF($M65=0,0,(IF(MOD(($I65-C$1),$M65)=0,$G65,0))),0)</f>
        <v>0</v>
      </c>
      <c r="D24" s="143">
        <f t="shared" si="39"/>
        <v>0</v>
      </c>
      <c r="E24" s="143">
        <f t="shared" si="39"/>
        <v>0</v>
      </c>
      <c r="F24" s="143">
        <f t="shared" si="39"/>
        <v>0</v>
      </c>
      <c r="G24" s="143">
        <f t="shared" si="39"/>
        <v>0</v>
      </c>
      <c r="H24" s="143">
        <f t="shared" si="39"/>
        <v>0</v>
      </c>
      <c r="I24" s="143">
        <f t="shared" si="39"/>
        <v>0</v>
      </c>
      <c r="J24" s="143">
        <f t="shared" si="39"/>
        <v>0</v>
      </c>
      <c r="K24" s="143">
        <f t="shared" si="39"/>
        <v>0</v>
      </c>
      <c r="L24" s="143">
        <f t="shared" si="39"/>
        <v>0</v>
      </c>
      <c r="M24" s="143">
        <f t="shared" si="39"/>
        <v>0</v>
      </c>
      <c r="N24" s="143">
        <f t="shared" si="39"/>
        <v>0</v>
      </c>
      <c r="O24" s="143">
        <f t="shared" si="39"/>
        <v>0</v>
      </c>
      <c r="P24" s="143">
        <f t="shared" si="39"/>
        <v>0</v>
      </c>
      <c r="Q24" s="143">
        <f t="shared" si="39"/>
        <v>0</v>
      </c>
      <c r="R24" s="143">
        <f t="shared" si="39"/>
        <v>0</v>
      </c>
      <c r="S24" s="143">
        <f t="shared" si="39"/>
        <v>0</v>
      </c>
      <c r="T24" s="143">
        <f t="shared" si="39"/>
        <v>0</v>
      </c>
      <c r="U24" s="143">
        <f t="shared" si="39"/>
        <v>0</v>
      </c>
      <c r="V24" s="143">
        <f t="shared" si="39"/>
        <v>0</v>
      </c>
      <c r="W24" s="143">
        <f t="shared" si="39"/>
        <v>0</v>
      </c>
      <c r="X24" s="143">
        <f t="shared" si="39"/>
        <v>0</v>
      </c>
      <c r="Y24" s="176">
        <f t="shared" si="4"/>
        <v>0</v>
      </c>
    </row>
    <row r="25" spans="1:25">
      <c r="A25" s="168" t="e">
        <f t="shared" si="34"/>
        <v>#N/A</v>
      </c>
      <c r="B25" s="148">
        <f t="shared" si="34"/>
        <v>0</v>
      </c>
      <c r="C25" s="143">
        <f t="shared" ref="C25:X25" si="40">IF(C$1&gt;=$I66,IF($M66=0,0,(IF(MOD(($I66-C$1),$M66)=0,$G66,0))),0)</f>
        <v>0</v>
      </c>
      <c r="D25" s="143">
        <f t="shared" si="40"/>
        <v>0</v>
      </c>
      <c r="E25" s="143">
        <f t="shared" si="40"/>
        <v>0</v>
      </c>
      <c r="F25" s="143">
        <f t="shared" si="40"/>
        <v>0</v>
      </c>
      <c r="G25" s="143">
        <f t="shared" si="40"/>
        <v>0</v>
      </c>
      <c r="H25" s="143">
        <f t="shared" si="40"/>
        <v>0</v>
      </c>
      <c r="I25" s="143">
        <f t="shared" si="40"/>
        <v>0</v>
      </c>
      <c r="J25" s="143">
        <f t="shared" si="40"/>
        <v>0</v>
      </c>
      <c r="K25" s="143">
        <f t="shared" si="40"/>
        <v>0</v>
      </c>
      <c r="L25" s="143">
        <f t="shared" si="40"/>
        <v>0</v>
      </c>
      <c r="M25" s="143">
        <f t="shared" si="40"/>
        <v>0</v>
      </c>
      <c r="N25" s="143">
        <f t="shared" si="40"/>
        <v>0</v>
      </c>
      <c r="O25" s="143">
        <f t="shared" si="40"/>
        <v>0</v>
      </c>
      <c r="P25" s="143">
        <f t="shared" si="40"/>
        <v>0</v>
      </c>
      <c r="Q25" s="143">
        <f t="shared" si="40"/>
        <v>0</v>
      </c>
      <c r="R25" s="143">
        <f t="shared" si="40"/>
        <v>0</v>
      </c>
      <c r="S25" s="143">
        <f t="shared" si="40"/>
        <v>0</v>
      </c>
      <c r="T25" s="143">
        <f t="shared" si="40"/>
        <v>0</v>
      </c>
      <c r="U25" s="143">
        <f t="shared" si="40"/>
        <v>0</v>
      </c>
      <c r="V25" s="143">
        <f t="shared" si="40"/>
        <v>0</v>
      </c>
      <c r="W25" s="143">
        <f t="shared" si="40"/>
        <v>0</v>
      </c>
      <c r="X25" s="143">
        <f t="shared" si="40"/>
        <v>0</v>
      </c>
      <c r="Y25" s="176">
        <f t="shared" si="4"/>
        <v>0</v>
      </c>
    </row>
    <row r="26" spans="1:25">
      <c r="A26" s="168" t="e">
        <f t="shared" si="34"/>
        <v>#N/A</v>
      </c>
      <c r="B26" s="148">
        <f t="shared" si="34"/>
        <v>0</v>
      </c>
      <c r="C26" s="143">
        <f t="shared" ref="C26:X26" si="41">IF(C$1&gt;=$I67,IF($M67=0,0,(IF(MOD(($I67-C$1),$M67)=0,$G67,0))),0)</f>
        <v>0</v>
      </c>
      <c r="D26" s="143">
        <f t="shared" si="41"/>
        <v>0</v>
      </c>
      <c r="E26" s="143">
        <f t="shared" si="41"/>
        <v>0</v>
      </c>
      <c r="F26" s="143">
        <f t="shared" si="41"/>
        <v>0</v>
      </c>
      <c r="G26" s="143">
        <f t="shared" si="41"/>
        <v>0</v>
      </c>
      <c r="H26" s="143">
        <f t="shared" si="41"/>
        <v>0</v>
      </c>
      <c r="I26" s="143">
        <f t="shared" si="41"/>
        <v>0</v>
      </c>
      <c r="J26" s="143">
        <f t="shared" si="41"/>
        <v>0</v>
      </c>
      <c r="K26" s="143">
        <f t="shared" si="41"/>
        <v>0</v>
      </c>
      <c r="L26" s="143">
        <f t="shared" si="41"/>
        <v>0</v>
      </c>
      <c r="M26" s="143">
        <f t="shared" si="41"/>
        <v>0</v>
      </c>
      <c r="N26" s="143">
        <f t="shared" si="41"/>
        <v>0</v>
      </c>
      <c r="O26" s="143">
        <f t="shared" si="41"/>
        <v>0</v>
      </c>
      <c r="P26" s="143">
        <f t="shared" si="41"/>
        <v>0</v>
      </c>
      <c r="Q26" s="143">
        <f t="shared" si="41"/>
        <v>0</v>
      </c>
      <c r="R26" s="143">
        <f t="shared" si="41"/>
        <v>0</v>
      </c>
      <c r="S26" s="143">
        <f t="shared" si="41"/>
        <v>0</v>
      </c>
      <c r="T26" s="143">
        <f t="shared" si="41"/>
        <v>0</v>
      </c>
      <c r="U26" s="143">
        <f t="shared" si="41"/>
        <v>0</v>
      </c>
      <c r="V26" s="143">
        <f t="shared" si="41"/>
        <v>0</v>
      </c>
      <c r="W26" s="143">
        <f t="shared" si="41"/>
        <v>0</v>
      </c>
      <c r="X26" s="143">
        <f t="shared" si="41"/>
        <v>0</v>
      </c>
      <c r="Y26" s="176">
        <f t="shared" si="4"/>
        <v>0</v>
      </c>
    </row>
    <row r="27" spans="1:25">
      <c r="A27" s="169"/>
      <c r="B27" s="149" t="str">
        <f t="shared" si="34"/>
        <v>Tekniske Installationer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</row>
    <row r="28" spans="1:25">
      <c r="A28" s="168" t="e">
        <f t="shared" si="34"/>
        <v>#N/A</v>
      </c>
      <c r="B28" s="148">
        <f t="shared" si="34"/>
        <v>0</v>
      </c>
      <c r="C28" s="143">
        <f>IF(C$1&gt;=$I69,IF($M69=0,0,(IF(MOD(($I69-C$1),$M69)=0,$G69,0))),0)</f>
        <v>0</v>
      </c>
      <c r="D28" s="143">
        <f t="shared" ref="D28:X28" si="42">IF(D$1&gt;=$I69,IF($M69=0,0,(IF(MOD(($I69-D$1),$M69)=0,$G69,0))),0)</f>
        <v>0</v>
      </c>
      <c r="E28" s="143">
        <f t="shared" si="42"/>
        <v>0</v>
      </c>
      <c r="F28" s="143">
        <f t="shared" si="42"/>
        <v>0</v>
      </c>
      <c r="G28" s="143">
        <f t="shared" si="42"/>
        <v>0</v>
      </c>
      <c r="H28" s="143">
        <f t="shared" si="42"/>
        <v>0</v>
      </c>
      <c r="I28" s="143">
        <f t="shared" si="42"/>
        <v>0</v>
      </c>
      <c r="J28" s="143">
        <f t="shared" si="42"/>
        <v>0</v>
      </c>
      <c r="K28" s="143">
        <f t="shared" si="42"/>
        <v>0</v>
      </c>
      <c r="L28" s="143">
        <f t="shared" si="42"/>
        <v>0</v>
      </c>
      <c r="M28" s="143">
        <f t="shared" si="42"/>
        <v>0</v>
      </c>
      <c r="N28" s="143">
        <f t="shared" si="42"/>
        <v>0</v>
      </c>
      <c r="O28" s="143">
        <f t="shared" si="42"/>
        <v>0</v>
      </c>
      <c r="P28" s="143">
        <f t="shared" si="42"/>
        <v>0</v>
      </c>
      <c r="Q28" s="143">
        <f t="shared" si="42"/>
        <v>0</v>
      </c>
      <c r="R28" s="143">
        <f t="shared" si="42"/>
        <v>0</v>
      </c>
      <c r="S28" s="143">
        <f t="shared" si="42"/>
        <v>0</v>
      </c>
      <c r="T28" s="143">
        <f t="shared" si="42"/>
        <v>0</v>
      </c>
      <c r="U28" s="143">
        <f t="shared" si="42"/>
        <v>0</v>
      </c>
      <c r="V28" s="143">
        <f t="shared" si="42"/>
        <v>0</v>
      </c>
      <c r="W28" s="143">
        <f t="shared" si="42"/>
        <v>0</v>
      </c>
      <c r="X28" s="143">
        <f t="shared" si="42"/>
        <v>0</v>
      </c>
      <c r="Y28" s="176">
        <f t="shared" si="4"/>
        <v>0</v>
      </c>
    </row>
    <row r="29" spans="1:25">
      <c r="A29" s="168" t="e">
        <f t="shared" ref="A29:B38" si="43">A70</f>
        <v>#N/A</v>
      </c>
      <c r="B29" s="148">
        <f t="shared" si="43"/>
        <v>0</v>
      </c>
      <c r="C29" s="143">
        <f t="shared" ref="C29:X29" si="44">IF(C27&gt;=$I70,IF($M70=0,0,(IF(MOD(($I70-C$1),$M70)=0,$G70,0))),0)</f>
        <v>0</v>
      </c>
      <c r="D29" s="143">
        <f t="shared" si="44"/>
        <v>0</v>
      </c>
      <c r="E29" s="143">
        <f t="shared" si="44"/>
        <v>0</v>
      </c>
      <c r="F29" s="143">
        <f t="shared" si="44"/>
        <v>0</v>
      </c>
      <c r="G29" s="143">
        <f t="shared" si="44"/>
        <v>0</v>
      </c>
      <c r="H29" s="143">
        <f t="shared" si="44"/>
        <v>0</v>
      </c>
      <c r="I29" s="143">
        <f t="shared" si="44"/>
        <v>0</v>
      </c>
      <c r="J29" s="143">
        <f t="shared" si="44"/>
        <v>0</v>
      </c>
      <c r="K29" s="143">
        <f t="shared" si="44"/>
        <v>0</v>
      </c>
      <c r="L29" s="143">
        <f t="shared" si="44"/>
        <v>0</v>
      </c>
      <c r="M29" s="143">
        <f t="shared" si="44"/>
        <v>0</v>
      </c>
      <c r="N29" s="143">
        <f t="shared" si="44"/>
        <v>0</v>
      </c>
      <c r="O29" s="143">
        <f t="shared" si="44"/>
        <v>0</v>
      </c>
      <c r="P29" s="143">
        <f t="shared" si="44"/>
        <v>0</v>
      </c>
      <c r="Q29" s="143">
        <f t="shared" si="44"/>
        <v>0</v>
      </c>
      <c r="R29" s="143">
        <f t="shared" si="44"/>
        <v>0</v>
      </c>
      <c r="S29" s="143">
        <f t="shared" si="44"/>
        <v>0</v>
      </c>
      <c r="T29" s="143">
        <f t="shared" si="44"/>
        <v>0</v>
      </c>
      <c r="U29" s="143">
        <f t="shared" si="44"/>
        <v>0</v>
      </c>
      <c r="V29" s="143">
        <f t="shared" si="44"/>
        <v>0</v>
      </c>
      <c r="W29" s="143">
        <f t="shared" si="44"/>
        <v>0</v>
      </c>
      <c r="X29" s="143">
        <f t="shared" si="44"/>
        <v>0</v>
      </c>
      <c r="Y29" s="176">
        <f t="shared" si="4"/>
        <v>0</v>
      </c>
    </row>
    <row r="30" spans="1:25">
      <c r="A30" s="168" t="e">
        <f t="shared" si="43"/>
        <v>#N/A</v>
      </c>
      <c r="B30" s="148">
        <f t="shared" si="43"/>
        <v>0</v>
      </c>
      <c r="C30" s="143">
        <f t="shared" ref="C30:X30" si="45">IF(C28&gt;=$I71,IF($M71=0,0,(IF(MOD(($I71-C$1),$M71)=0,$G71,0))),0)</f>
        <v>0</v>
      </c>
      <c r="D30" s="143">
        <f t="shared" si="45"/>
        <v>0</v>
      </c>
      <c r="E30" s="143">
        <f t="shared" si="45"/>
        <v>0</v>
      </c>
      <c r="F30" s="143">
        <f t="shared" si="45"/>
        <v>0</v>
      </c>
      <c r="G30" s="143">
        <f t="shared" si="45"/>
        <v>0</v>
      </c>
      <c r="H30" s="143">
        <f t="shared" si="45"/>
        <v>0</v>
      </c>
      <c r="I30" s="143">
        <f t="shared" si="45"/>
        <v>0</v>
      </c>
      <c r="J30" s="143">
        <f t="shared" si="45"/>
        <v>0</v>
      </c>
      <c r="K30" s="143">
        <f t="shared" si="45"/>
        <v>0</v>
      </c>
      <c r="L30" s="143">
        <f t="shared" si="45"/>
        <v>0</v>
      </c>
      <c r="M30" s="143">
        <f t="shared" si="45"/>
        <v>0</v>
      </c>
      <c r="N30" s="143">
        <f t="shared" si="45"/>
        <v>0</v>
      </c>
      <c r="O30" s="143">
        <f t="shared" si="45"/>
        <v>0</v>
      </c>
      <c r="P30" s="143">
        <f t="shared" si="45"/>
        <v>0</v>
      </c>
      <c r="Q30" s="143">
        <f t="shared" si="45"/>
        <v>0</v>
      </c>
      <c r="R30" s="143">
        <f t="shared" si="45"/>
        <v>0</v>
      </c>
      <c r="S30" s="143">
        <f t="shared" si="45"/>
        <v>0</v>
      </c>
      <c r="T30" s="143">
        <f t="shared" si="45"/>
        <v>0</v>
      </c>
      <c r="U30" s="143">
        <f t="shared" si="45"/>
        <v>0</v>
      </c>
      <c r="V30" s="143">
        <f t="shared" si="45"/>
        <v>0</v>
      </c>
      <c r="W30" s="143">
        <f t="shared" si="45"/>
        <v>0</v>
      </c>
      <c r="X30" s="143">
        <f t="shared" si="45"/>
        <v>0</v>
      </c>
      <c r="Y30" s="176">
        <f t="shared" si="4"/>
        <v>0</v>
      </c>
    </row>
    <row r="31" spans="1:25">
      <c r="A31" s="169"/>
      <c r="B31" s="149" t="str">
        <f t="shared" si="43"/>
        <v>Sikringsanlæg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</row>
    <row r="32" spans="1:25">
      <c r="A32" s="168" t="e">
        <f t="shared" si="43"/>
        <v>#N/A</v>
      </c>
      <c r="B32" s="148">
        <f t="shared" si="43"/>
        <v>0</v>
      </c>
      <c r="C32" s="143">
        <f t="shared" ref="C32:X32" si="46">IF(C$1&gt;=$I73,IF($M73=0,0,(IF(MOD(($I73-C$1),$M73)=0,$G73,0))),0)</f>
        <v>0</v>
      </c>
      <c r="D32" s="143">
        <f t="shared" si="46"/>
        <v>0</v>
      </c>
      <c r="E32" s="143">
        <f t="shared" si="46"/>
        <v>0</v>
      </c>
      <c r="F32" s="143">
        <f t="shared" si="46"/>
        <v>0</v>
      </c>
      <c r="G32" s="143">
        <f t="shared" si="46"/>
        <v>0</v>
      </c>
      <c r="H32" s="143">
        <f t="shared" si="46"/>
        <v>0</v>
      </c>
      <c r="I32" s="143">
        <f t="shared" si="46"/>
        <v>0</v>
      </c>
      <c r="J32" s="143">
        <f t="shared" si="46"/>
        <v>0</v>
      </c>
      <c r="K32" s="143">
        <f t="shared" si="46"/>
        <v>0</v>
      </c>
      <c r="L32" s="143">
        <f t="shared" si="46"/>
        <v>0</v>
      </c>
      <c r="M32" s="143">
        <f t="shared" si="46"/>
        <v>0</v>
      </c>
      <c r="N32" s="143">
        <f t="shared" si="46"/>
        <v>0</v>
      </c>
      <c r="O32" s="143">
        <f t="shared" si="46"/>
        <v>0</v>
      </c>
      <c r="P32" s="143">
        <f t="shared" si="46"/>
        <v>0</v>
      </c>
      <c r="Q32" s="143">
        <f t="shared" si="46"/>
        <v>0</v>
      </c>
      <c r="R32" s="143">
        <f t="shared" si="46"/>
        <v>0</v>
      </c>
      <c r="S32" s="143">
        <f t="shared" si="46"/>
        <v>0</v>
      </c>
      <c r="T32" s="143">
        <f t="shared" si="46"/>
        <v>0</v>
      </c>
      <c r="U32" s="143">
        <f t="shared" si="46"/>
        <v>0</v>
      </c>
      <c r="V32" s="143">
        <f t="shared" si="46"/>
        <v>0</v>
      </c>
      <c r="W32" s="143">
        <f t="shared" si="46"/>
        <v>0</v>
      </c>
      <c r="X32" s="143">
        <f t="shared" si="46"/>
        <v>0</v>
      </c>
      <c r="Y32" s="176">
        <f t="shared" si="4"/>
        <v>0</v>
      </c>
    </row>
    <row r="33" spans="1:25">
      <c r="A33" s="168" t="e">
        <f t="shared" si="43"/>
        <v>#N/A</v>
      </c>
      <c r="B33" s="148">
        <f t="shared" si="43"/>
        <v>0</v>
      </c>
      <c r="C33" s="143">
        <f t="shared" ref="C33:X33" si="47">IF(C$1&gt;=$I74,IF($M74=0,0,(IF(MOD(($I74-C$1),$M74)=0,$G74,0))),0)</f>
        <v>0</v>
      </c>
      <c r="D33" s="143">
        <f t="shared" si="47"/>
        <v>0</v>
      </c>
      <c r="E33" s="143">
        <f t="shared" si="47"/>
        <v>0</v>
      </c>
      <c r="F33" s="143">
        <f t="shared" si="47"/>
        <v>0</v>
      </c>
      <c r="G33" s="143">
        <f t="shared" si="47"/>
        <v>0</v>
      </c>
      <c r="H33" s="143">
        <f t="shared" si="47"/>
        <v>0</v>
      </c>
      <c r="I33" s="143">
        <f t="shared" si="47"/>
        <v>0</v>
      </c>
      <c r="J33" s="143">
        <f t="shared" si="47"/>
        <v>0</v>
      </c>
      <c r="K33" s="143">
        <f t="shared" si="47"/>
        <v>0</v>
      </c>
      <c r="L33" s="143">
        <f t="shared" si="47"/>
        <v>0</v>
      </c>
      <c r="M33" s="143">
        <f t="shared" si="47"/>
        <v>0</v>
      </c>
      <c r="N33" s="143">
        <f t="shared" si="47"/>
        <v>0</v>
      </c>
      <c r="O33" s="143">
        <f t="shared" si="47"/>
        <v>0</v>
      </c>
      <c r="P33" s="143">
        <f t="shared" si="47"/>
        <v>0</v>
      </c>
      <c r="Q33" s="143">
        <f t="shared" si="47"/>
        <v>0</v>
      </c>
      <c r="R33" s="143">
        <f t="shared" si="47"/>
        <v>0</v>
      </c>
      <c r="S33" s="143">
        <f t="shared" si="47"/>
        <v>0</v>
      </c>
      <c r="T33" s="143">
        <f t="shared" si="47"/>
        <v>0</v>
      </c>
      <c r="U33" s="143">
        <f t="shared" si="47"/>
        <v>0</v>
      </c>
      <c r="V33" s="143">
        <f t="shared" si="47"/>
        <v>0</v>
      </c>
      <c r="W33" s="143">
        <f t="shared" si="47"/>
        <v>0</v>
      </c>
      <c r="X33" s="143">
        <f t="shared" si="47"/>
        <v>0</v>
      </c>
      <c r="Y33" s="176">
        <f t="shared" si="4"/>
        <v>0</v>
      </c>
    </row>
    <row r="34" spans="1:25">
      <c r="A34" s="168" t="e">
        <f t="shared" si="43"/>
        <v>#N/A</v>
      </c>
      <c r="B34" s="148">
        <f t="shared" si="43"/>
        <v>0</v>
      </c>
      <c r="C34" s="143">
        <f t="shared" ref="C34:X34" si="48">IF(C$1&gt;=$I75,IF($M75=0,0,(IF(MOD(($I75-C$1),$M75)=0,$G75,0))),0)</f>
        <v>0</v>
      </c>
      <c r="D34" s="143">
        <f t="shared" si="48"/>
        <v>0</v>
      </c>
      <c r="E34" s="143">
        <f t="shared" si="48"/>
        <v>0</v>
      </c>
      <c r="F34" s="143">
        <f t="shared" si="48"/>
        <v>0</v>
      </c>
      <c r="G34" s="143">
        <f t="shared" si="48"/>
        <v>0</v>
      </c>
      <c r="H34" s="143">
        <f t="shared" si="48"/>
        <v>0</v>
      </c>
      <c r="I34" s="143">
        <f t="shared" si="48"/>
        <v>0</v>
      </c>
      <c r="J34" s="143">
        <f t="shared" si="48"/>
        <v>0</v>
      </c>
      <c r="K34" s="143">
        <f t="shared" si="48"/>
        <v>0</v>
      </c>
      <c r="L34" s="143">
        <f t="shared" si="48"/>
        <v>0</v>
      </c>
      <c r="M34" s="143">
        <f t="shared" si="48"/>
        <v>0</v>
      </c>
      <c r="N34" s="143">
        <f t="shared" si="48"/>
        <v>0</v>
      </c>
      <c r="O34" s="143">
        <f t="shared" si="48"/>
        <v>0</v>
      </c>
      <c r="P34" s="143">
        <f t="shared" si="48"/>
        <v>0</v>
      </c>
      <c r="Q34" s="143">
        <f t="shared" si="48"/>
        <v>0</v>
      </c>
      <c r="R34" s="143">
        <f t="shared" si="48"/>
        <v>0</v>
      </c>
      <c r="S34" s="143">
        <f t="shared" si="48"/>
        <v>0</v>
      </c>
      <c r="T34" s="143">
        <f t="shared" si="48"/>
        <v>0</v>
      </c>
      <c r="U34" s="143">
        <f t="shared" si="48"/>
        <v>0</v>
      </c>
      <c r="V34" s="143">
        <f t="shared" si="48"/>
        <v>0</v>
      </c>
      <c r="W34" s="143">
        <f t="shared" si="48"/>
        <v>0</v>
      </c>
      <c r="X34" s="143">
        <f t="shared" si="48"/>
        <v>0</v>
      </c>
      <c r="Y34" s="176">
        <f t="shared" si="4"/>
        <v>0</v>
      </c>
    </row>
    <row r="35" spans="1:25" ht="15.75" customHeight="1">
      <c r="A35" s="169"/>
      <c r="B35" s="149" t="str">
        <f t="shared" si="43"/>
        <v>Andet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</row>
    <row r="36" spans="1:25" ht="15.75" customHeight="1">
      <c r="A36" s="168" t="e">
        <f t="shared" si="43"/>
        <v>#N/A</v>
      </c>
      <c r="B36" s="148">
        <f t="shared" si="43"/>
        <v>0</v>
      </c>
      <c r="C36" s="143">
        <f t="shared" ref="C36:X36" si="49">IF(C$1&gt;=$I77,IF($M77=0,0,(IF(MOD(($I77-C$1),$M77)=0,$G77,0))),0)</f>
        <v>0</v>
      </c>
      <c r="D36" s="143">
        <f t="shared" si="49"/>
        <v>0</v>
      </c>
      <c r="E36" s="143">
        <f t="shared" si="49"/>
        <v>0</v>
      </c>
      <c r="F36" s="143">
        <f t="shared" si="49"/>
        <v>0</v>
      </c>
      <c r="G36" s="143">
        <f t="shared" si="49"/>
        <v>0</v>
      </c>
      <c r="H36" s="143">
        <f t="shared" si="49"/>
        <v>0</v>
      </c>
      <c r="I36" s="143">
        <f t="shared" si="49"/>
        <v>0</v>
      </c>
      <c r="J36" s="143">
        <f t="shared" si="49"/>
        <v>0</v>
      </c>
      <c r="K36" s="143">
        <f t="shared" si="49"/>
        <v>0</v>
      </c>
      <c r="L36" s="143">
        <f t="shared" si="49"/>
        <v>0</v>
      </c>
      <c r="M36" s="143">
        <f t="shared" si="49"/>
        <v>0</v>
      </c>
      <c r="N36" s="143">
        <f t="shared" si="49"/>
        <v>0</v>
      </c>
      <c r="O36" s="143">
        <f t="shared" si="49"/>
        <v>0</v>
      </c>
      <c r="P36" s="143">
        <f t="shared" si="49"/>
        <v>0</v>
      </c>
      <c r="Q36" s="143">
        <f t="shared" si="49"/>
        <v>0</v>
      </c>
      <c r="R36" s="143">
        <f t="shared" si="49"/>
        <v>0</v>
      </c>
      <c r="S36" s="143">
        <f t="shared" si="49"/>
        <v>0</v>
      </c>
      <c r="T36" s="143">
        <f t="shared" si="49"/>
        <v>0</v>
      </c>
      <c r="U36" s="143">
        <f t="shared" si="49"/>
        <v>0</v>
      </c>
      <c r="V36" s="143">
        <f t="shared" si="49"/>
        <v>0</v>
      </c>
      <c r="W36" s="143">
        <f t="shared" si="49"/>
        <v>0</v>
      </c>
      <c r="X36" s="143">
        <f t="shared" si="49"/>
        <v>0</v>
      </c>
      <c r="Y36" s="176">
        <f t="shared" si="4"/>
        <v>0</v>
      </c>
    </row>
    <row r="37" spans="1:25">
      <c r="A37" s="168" t="e">
        <f t="shared" si="43"/>
        <v>#N/A</v>
      </c>
      <c r="B37" s="148">
        <f t="shared" si="43"/>
        <v>0</v>
      </c>
      <c r="C37" s="143">
        <f t="shared" ref="C37:X37" si="50">IF(C$1&gt;=$I78,IF($M78=0,0,(IF(MOD(($I78-C$1),$M78)=0,$G78,0))),0)</f>
        <v>0</v>
      </c>
      <c r="D37" s="143">
        <f t="shared" si="50"/>
        <v>0</v>
      </c>
      <c r="E37" s="143">
        <f t="shared" si="50"/>
        <v>0</v>
      </c>
      <c r="F37" s="143">
        <f t="shared" si="50"/>
        <v>0</v>
      </c>
      <c r="G37" s="143">
        <f t="shared" si="50"/>
        <v>0</v>
      </c>
      <c r="H37" s="143">
        <f t="shared" si="50"/>
        <v>0</v>
      </c>
      <c r="I37" s="143">
        <f t="shared" si="50"/>
        <v>0</v>
      </c>
      <c r="J37" s="143">
        <f t="shared" si="50"/>
        <v>0</v>
      </c>
      <c r="K37" s="143">
        <f t="shared" si="50"/>
        <v>0</v>
      </c>
      <c r="L37" s="143">
        <f t="shared" si="50"/>
        <v>0</v>
      </c>
      <c r="M37" s="143">
        <f t="shared" si="50"/>
        <v>0</v>
      </c>
      <c r="N37" s="143">
        <f t="shared" si="50"/>
        <v>0</v>
      </c>
      <c r="O37" s="143">
        <f t="shared" si="50"/>
        <v>0</v>
      </c>
      <c r="P37" s="143">
        <f t="shared" si="50"/>
        <v>0</v>
      </c>
      <c r="Q37" s="143">
        <f t="shared" si="50"/>
        <v>0</v>
      </c>
      <c r="R37" s="143">
        <f t="shared" si="50"/>
        <v>0</v>
      </c>
      <c r="S37" s="143">
        <f t="shared" si="50"/>
        <v>0</v>
      </c>
      <c r="T37" s="143">
        <f t="shared" si="50"/>
        <v>0</v>
      </c>
      <c r="U37" s="143">
        <f t="shared" si="50"/>
        <v>0</v>
      </c>
      <c r="V37" s="143">
        <f t="shared" si="50"/>
        <v>0</v>
      </c>
      <c r="W37" s="143">
        <f t="shared" si="50"/>
        <v>0</v>
      </c>
      <c r="X37" s="143">
        <f t="shared" si="50"/>
        <v>0</v>
      </c>
      <c r="Y37" s="176">
        <f t="shared" si="4"/>
        <v>0</v>
      </c>
    </row>
    <row r="38" spans="1:25">
      <c r="A38" s="168" t="e">
        <f t="shared" si="43"/>
        <v>#N/A</v>
      </c>
      <c r="B38" s="148">
        <f t="shared" si="43"/>
        <v>0</v>
      </c>
      <c r="C38" s="143">
        <f t="shared" ref="C38:X38" si="51">IF(C$1&gt;=$I79,IF($M79=0,0,(IF(MOD(($I79-C$1),$M79)=0,$G79,0))),0)</f>
        <v>0</v>
      </c>
      <c r="D38" s="143">
        <f t="shared" si="51"/>
        <v>0</v>
      </c>
      <c r="E38" s="143">
        <f t="shared" si="51"/>
        <v>0</v>
      </c>
      <c r="F38" s="143">
        <f t="shared" si="51"/>
        <v>0</v>
      </c>
      <c r="G38" s="143">
        <f t="shared" si="51"/>
        <v>0</v>
      </c>
      <c r="H38" s="143">
        <f t="shared" si="51"/>
        <v>0</v>
      </c>
      <c r="I38" s="143">
        <f t="shared" si="51"/>
        <v>0</v>
      </c>
      <c r="J38" s="143">
        <f t="shared" si="51"/>
        <v>0</v>
      </c>
      <c r="K38" s="143">
        <f t="shared" si="51"/>
        <v>0</v>
      </c>
      <c r="L38" s="143">
        <f t="shared" si="51"/>
        <v>0</v>
      </c>
      <c r="M38" s="143">
        <f t="shared" si="51"/>
        <v>0</v>
      </c>
      <c r="N38" s="143">
        <f t="shared" si="51"/>
        <v>0</v>
      </c>
      <c r="O38" s="143">
        <f t="shared" si="51"/>
        <v>0</v>
      </c>
      <c r="P38" s="143">
        <f t="shared" si="51"/>
        <v>0</v>
      </c>
      <c r="Q38" s="143">
        <f t="shared" si="51"/>
        <v>0</v>
      </c>
      <c r="R38" s="143">
        <f t="shared" si="51"/>
        <v>0</v>
      </c>
      <c r="S38" s="143">
        <f t="shared" si="51"/>
        <v>0</v>
      </c>
      <c r="T38" s="143">
        <f t="shared" si="51"/>
        <v>0</v>
      </c>
      <c r="U38" s="143">
        <f t="shared" si="51"/>
        <v>0</v>
      </c>
      <c r="V38" s="143">
        <f t="shared" si="51"/>
        <v>0</v>
      </c>
      <c r="W38" s="143">
        <f t="shared" si="51"/>
        <v>0</v>
      </c>
      <c r="X38" s="143">
        <f t="shared" si="51"/>
        <v>0</v>
      </c>
      <c r="Y38" s="176">
        <f t="shared" si="4"/>
        <v>0</v>
      </c>
    </row>
    <row r="39" spans="1:25">
      <c r="A39" s="170"/>
      <c r="B39" s="150" t="s">
        <v>1017</v>
      </c>
      <c r="C39" s="151">
        <f>SUM(C3:C35)</f>
        <v>0</v>
      </c>
      <c r="D39" s="89">
        <f t="shared" ref="D39:Y39" si="52">SUM(D3:D35)</f>
        <v>0</v>
      </c>
      <c r="E39" s="89">
        <f t="shared" si="52"/>
        <v>0</v>
      </c>
      <c r="F39" s="89">
        <f t="shared" si="52"/>
        <v>0</v>
      </c>
      <c r="G39" s="89">
        <f t="shared" si="52"/>
        <v>0</v>
      </c>
      <c r="H39" s="89">
        <f t="shared" si="52"/>
        <v>0</v>
      </c>
      <c r="I39" s="89">
        <f t="shared" si="52"/>
        <v>0</v>
      </c>
      <c r="J39" s="89">
        <f t="shared" si="52"/>
        <v>0</v>
      </c>
      <c r="K39" s="89">
        <f t="shared" si="52"/>
        <v>0</v>
      </c>
      <c r="L39" s="89">
        <f t="shared" si="52"/>
        <v>0</v>
      </c>
      <c r="M39" s="89">
        <f t="shared" si="52"/>
        <v>0</v>
      </c>
      <c r="N39" s="89">
        <f t="shared" si="52"/>
        <v>0</v>
      </c>
      <c r="O39" s="89">
        <f t="shared" si="52"/>
        <v>0</v>
      </c>
      <c r="P39" s="89">
        <f t="shared" si="52"/>
        <v>0</v>
      </c>
      <c r="Q39" s="89">
        <f t="shared" si="52"/>
        <v>0</v>
      </c>
      <c r="R39" s="89">
        <f t="shared" si="52"/>
        <v>0</v>
      </c>
      <c r="S39" s="89">
        <f t="shared" si="52"/>
        <v>0</v>
      </c>
      <c r="T39" s="89">
        <f t="shared" si="52"/>
        <v>0</v>
      </c>
      <c r="U39" s="89">
        <f t="shared" si="52"/>
        <v>0</v>
      </c>
      <c r="V39" s="89">
        <f t="shared" si="52"/>
        <v>0</v>
      </c>
      <c r="W39" s="89">
        <f t="shared" si="52"/>
        <v>0</v>
      </c>
      <c r="X39" s="89">
        <f t="shared" si="52"/>
        <v>0</v>
      </c>
      <c r="Y39" s="4">
        <f t="shared" si="52"/>
        <v>0</v>
      </c>
    </row>
    <row r="40" spans="1:25">
      <c r="A40" s="166"/>
    </row>
    <row r="41" spans="1:25">
      <c r="A41" s="171"/>
      <c r="B41" s="110"/>
      <c r="C41" s="16" t="s">
        <v>1018</v>
      </c>
      <c r="D41" s="16" t="s">
        <v>1019</v>
      </c>
      <c r="E41" s="383" t="s">
        <v>1020</v>
      </c>
      <c r="F41" s="384"/>
      <c r="G41" s="383" t="s">
        <v>1021</v>
      </c>
      <c r="H41" s="384"/>
      <c r="I41" s="383" t="s">
        <v>1022</v>
      </c>
      <c r="J41" s="384"/>
      <c r="K41" s="383" t="s">
        <v>1023</v>
      </c>
      <c r="L41" s="384"/>
      <c r="M41" s="383" t="s">
        <v>321</v>
      </c>
      <c r="N41" s="384"/>
      <c r="O41" s="385" t="s">
        <v>1024</v>
      </c>
      <c r="P41" s="386"/>
      <c r="Q41" s="97" t="s">
        <v>1025</v>
      </c>
      <c r="R41" s="16"/>
      <c r="S41" s="16"/>
      <c r="T41" s="382" t="s">
        <v>1026</v>
      </c>
      <c r="U41" s="382"/>
      <c r="V41" s="382"/>
      <c r="W41" s="382"/>
      <c r="X41" s="382"/>
      <c r="Y41" s="382"/>
    </row>
    <row r="42" spans="1:25">
      <c r="A42" s="172"/>
      <c r="B42" s="92" t="s">
        <v>1016</v>
      </c>
      <c r="C42" s="87"/>
      <c r="D42" s="87"/>
      <c r="E42" s="377"/>
      <c r="F42" s="378"/>
      <c r="G42" s="379"/>
      <c r="H42" s="380"/>
      <c r="I42" s="377"/>
      <c r="J42" s="378"/>
      <c r="K42" s="377"/>
      <c r="L42" s="378"/>
      <c r="M42" s="87"/>
      <c r="N42" s="101"/>
      <c r="O42" s="516"/>
      <c r="P42" s="517"/>
      <c r="Q42" s="102"/>
      <c r="R42" s="55"/>
      <c r="S42" s="55"/>
      <c r="T42" s="381"/>
      <c r="U42" s="381"/>
      <c r="V42" s="381"/>
      <c r="W42" s="381"/>
      <c r="X42" s="381"/>
      <c r="Y42" s="381"/>
    </row>
    <row r="43" spans="1:25">
      <c r="A43" s="173"/>
      <c r="B43" s="92" t="s">
        <v>1027</v>
      </c>
      <c r="C43" s="87"/>
      <c r="D43" s="88"/>
      <c r="E43" s="377"/>
      <c r="F43" s="378"/>
      <c r="G43" s="379"/>
      <c r="H43" s="380"/>
      <c r="I43" s="377"/>
      <c r="J43" s="378"/>
      <c r="K43" s="377"/>
      <c r="L43" s="378"/>
      <c r="M43" s="87"/>
      <c r="N43" s="101"/>
      <c r="O43" s="516"/>
      <c r="P43" s="517"/>
      <c r="Q43" s="102"/>
      <c r="R43" s="55"/>
      <c r="S43" s="55"/>
      <c r="T43" s="381"/>
      <c r="U43" s="381"/>
      <c r="V43" s="381"/>
      <c r="W43" s="381"/>
      <c r="X43" s="381"/>
      <c r="Y43" s="381"/>
    </row>
    <row r="44" spans="1:25">
      <c r="A44" s="174">
        <f>VLOOKUP(B44,Priskatalog!A:J,10,FALSE)</f>
        <v>47</v>
      </c>
      <c r="B44" s="148" t="s">
        <v>493</v>
      </c>
      <c r="C44" s="7"/>
      <c r="D44" s="2"/>
      <c r="E44" s="387"/>
      <c r="F44" s="388"/>
      <c r="G44" s="389">
        <f>C44*E44</f>
        <v>0</v>
      </c>
      <c r="H44" s="390"/>
      <c r="I44" s="391"/>
      <c r="J44" s="388"/>
      <c r="K44" s="391"/>
      <c r="L44" s="388"/>
      <c r="M44" s="11"/>
      <c r="N44" s="123" t="s">
        <v>1028</v>
      </c>
      <c r="O44" s="518"/>
      <c r="P44" s="519"/>
      <c r="Q44" s="95"/>
      <c r="R44" s="2"/>
      <c r="S44" s="2"/>
      <c r="T44" s="392"/>
      <c r="U44" s="392"/>
      <c r="V44" s="392"/>
      <c r="W44" s="392"/>
      <c r="X44" s="392"/>
      <c r="Y44" s="392"/>
    </row>
    <row r="45" spans="1:25">
      <c r="A45" s="174">
        <f>VLOOKUP(B45,Priskatalog!A:J,10,FALSE)</f>
        <v>37</v>
      </c>
      <c r="B45" s="148" t="s">
        <v>457</v>
      </c>
      <c r="C45" s="22"/>
      <c r="D45" s="5"/>
      <c r="E45" s="387"/>
      <c r="F45" s="388"/>
      <c r="G45" s="389">
        <f t="shared" ref="G45:G79" si="53">C45*E45</f>
        <v>0</v>
      </c>
      <c r="H45" s="390"/>
      <c r="I45" s="391"/>
      <c r="J45" s="388"/>
      <c r="K45" s="391"/>
      <c r="L45" s="387"/>
      <c r="M45" s="5"/>
      <c r="N45" s="123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>
        <f>VLOOKUP(B46,Priskatalog!A:J,10,FALSE)</f>
        <v>41</v>
      </c>
      <c r="B46" s="148" t="s">
        <v>376</v>
      </c>
      <c r="C46" s="22"/>
      <c r="D46" s="5"/>
      <c r="E46" s="387"/>
      <c r="F46" s="388"/>
      <c r="G46" s="389">
        <f t="shared" si="53"/>
        <v>0</v>
      </c>
      <c r="H46" s="390"/>
      <c r="I46" s="391"/>
      <c r="J46" s="388"/>
      <c r="K46" s="391"/>
      <c r="L46" s="387"/>
      <c r="M46" s="5"/>
      <c r="N46" s="123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>
        <f>VLOOKUP(B47,Priskatalog!A:J,10,FALSE)</f>
        <v>41</v>
      </c>
      <c r="B47" s="148" t="s">
        <v>369</v>
      </c>
      <c r="C47" s="22"/>
      <c r="D47" s="5"/>
      <c r="E47" s="387"/>
      <c r="F47" s="388"/>
      <c r="G47" s="389">
        <f t="shared" si="53"/>
        <v>0</v>
      </c>
      <c r="H47" s="390"/>
      <c r="I47" s="391"/>
      <c r="J47" s="388"/>
      <c r="K47" s="391"/>
      <c r="L47" s="387"/>
      <c r="M47" s="5"/>
      <c r="N47" s="123" t="s">
        <v>1028</v>
      </c>
      <c r="O47" s="518"/>
      <c r="P47" s="519"/>
      <c r="Q47" s="5"/>
      <c r="R47" s="5"/>
      <c r="S47" s="5"/>
      <c r="T47" s="393"/>
      <c r="U47" s="394"/>
      <c r="V47" s="394"/>
      <c r="W47" s="394"/>
      <c r="X47" s="394"/>
      <c r="Y47" s="395"/>
    </row>
    <row r="48" spans="1:25">
      <c r="A48" s="174">
        <f>VLOOKUP(B48,Priskatalog!A:J,10,FALSE)</f>
        <v>41</v>
      </c>
      <c r="B48" s="148" t="s">
        <v>376</v>
      </c>
      <c r="C48" s="121"/>
      <c r="D48" s="5"/>
      <c r="E48" s="387"/>
      <c r="F48" s="388"/>
      <c r="G48" s="389">
        <f t="shared" si="53"/>
        <v>0</v>
      </c>
      <c r="H48" s="390"/>
      <c r="I48" s="391"/>
      <c r="J48" s="388"/>
      <c r="K48" s="391"/>
      <c r="L48" s="387"/>
      <c r="M48" s="5"/>
      <c r="N48" s="123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53"/>
        <v>0</v>
      </c>
      <c r="H49" s="390"/>
      <c r="I49" s="391"/>
      <c r="J49" s="388"/>
      <c r="K49" s="391"/>
      <c r="L49" s="387"/>
      <c r="M49" s="5"/>
      <c r="N49" s="123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4" t="e">
        <f>VLOOKUP(B50,Priskatalog!A:J,10,FALSE)</f>
        <v>#N/A</v>
      </c>
      <c r="B50" s="146"/>
      <c r="C50" s="121"/>
      <c r="D50" s="5"/>
      <c r="E50" s="387"/>
      <c r="F50" s="388"/>
      <c r="G50" s="389">
        <f t="shared" si="53"/>
        <v>0</v>
      </c>
      <c r="H50" s="390"/>
      <c r="I50" s="391"/>
      <c r="J50" s="388"/>
      <c r="K50" s="391"/>
      <c r="L50" s="387"/>
      <c r="M50" s="5"/>
      <c r="N50" s="123" t="s">
        <v>1028</v>
      </c>
      <c r="O50" s="518"/>
      <c r="P50" s="519"/>
      <c r="Q50" s="5"/>
      <c r="R50" s="5"/>
      <c r="S50" s="5"/>
      <c r="T50" s="392"/>
      <c r="U50" s="392"/>
      <c r="V50" s="392"/>
      <c r="W50" s="392"/>
      <c r="X50" s="392"/>
      <c r="Y50" s="392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53"/>
        <v>0</v>
      </c>
      <c r="H51" s="390"/>
      <c r="I51" s="391"/>
      <c r="J51" s="388"/>
      <c r="K51" s="391"/>
      <c r="L51" s="387"/>
      <c r="M51" s="5"/>
      <c r="N51" s="123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53"/>
        <v>0</v>
      </c>
      <c r="H52" s="390"/>
      <c r="I52" s="391"/>
      <c r="J52" s="388"/>
      <c r="K52" s="391"/>
      <c r="L52" s="387"/>
      <c r="M52" s="5"/>
      <c r="N52" s="123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121"/>
      <c r="D53" s="5"/>
      <c r="E53" s="387"/>
      <c r="F53" s="388"/>
      <c r="G53" s="389">
        <f t="shared" si="53"/>
        <v>0</v>
      </c>
      <c r="H53" s="390"/>
      <c r="I53" s="391"/>
      <c r="J53" s="388"/>
      <c r="K53" s="391"/>
      <c r="L53" s="387"/>
      <c r="M53" s="5"/>
      <c r="N53" s="123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4" t="e">
        <f>VLOOKUP(B54,Priskatalog!A:J,10,FALSE)</f>
        <v>#N/A</v>
      </c>
      <c r="B54" s="146"/>
      <c r="C54" s="121"/>
      <c r="D54" s="5"/>
      <c r="E54" s="387"/>
      <c r="F54" s="388"/>
      <c r="G54" s="389">
        <f t="shared" ref="G54:G57" si="54">C54*E54</f>
        <v>0</v>
      </c>
      <c r="H54" s="390"/>
      <c r="I54" s="391"/>
      <c r="J54" s="388"/>
      <c r="K54" s="391"/>
      <c r="L54" s="387"/>
      <c r="M54" s="5"/>
      <c r="N54" s="123" t="s">
        <v>1028</v>
      </c>
      <c r="O54" s="518"/>
      <c r="P54" s="519"/>
      <c r="Q54" s="5"/>
      <c r="R54" s="5"/>
      <c r="S54" s="5"/>
      <c r="T54" s="392"/>
      <c r="U54" s="392"/>
      <c r="V54" s="392"/>
      <c r="W54" s="392"/>
      <c r="X54" s="392"/>
      <c r="Y54" s="392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54"/>
        <v>0</v>
      </c>
      <c r="H55" s="390"/>
      <c r="I55" s="391"/>
      <c r="J55" s="388"/>
      <c r="K55" s="391"/>
      <c r="L55" s="387"/>
      <c r="M55" s="5"/>
      <c r="N55" s="123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54"/>
        <v>0</v>
      </c>
      <c r="H56" s="390"/>
      <c r="I56" s="391"/>
      <c r="J56" s="388"/>
      <c r="K56" s="391"/>
      <c r="L56" s="387"/>
      <c r="M56" s="5"/>
      <c r="N56" s="123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54"/>
        <v>0</v>
      </c>
      <c r="H57" s="390"/>
      <c r="I57" s="391"/>
      <c r="J57" s="388"/>
      <c r="K57" s="391"/>
      <c r="L57" s="387"/>
      <c r="M57" s="5"/>
      <c r="N57" s="123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4" t="e">
        <f>VLOOKUP(B58,Priskatalog!A:J,10,FALSE)</f>
        <v>#N/A</v>
      </c>
      <c r="B58" s="146"/>
      <c r="C58" s="121"/>
      <c r="D58" s="5"/>
      <c r="E58" s="387"/>
      <c r="F58" s="388"/>
      <c r="G58" s="389">
        <f t="shared" si="53"/>
        <v>0</v>
      </c>
      <c r="H58" s="390"/>
      <c r="I58" s="391"/>
      <c r="J58" s="388"/>
      <c r="K58" s="391"/>
      <c r="L58" s="387"/>
      <c r="M58" s="5"/>
      <c r="N58" s="123" t="s">
        <v>1028</v>
      </c>
      <c r="O58" s="518"/>
      <c r="P58" s="519"/>
      <c r="Q58" s="5"/>
      <c r="R58" s="5"/>
      <c r="S58" s="5"/>
      <c r="T58" s="392"/>
      <c r="U58" s="392"/>
      <c r="V58" s="392"/>
      <c r="W58" s="392"/>
      <c r="X58" s="392"/>
      <c r="Y58" s="392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53"/>
        <v>0</v>
      </c>
      <c r="H59" s="390"/>
      <c r="I59" s="391"/>
      <c r="J59" s="388"/>
      <c r="K59" s="391"/>
      <c r="L59" s="387"/>
      <c r="M59" s="5"/>
      <c r="N59" s="123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5"/>
      <c r="B60" s="144" t="s">
        <v>1029</v>
      </c>
      <c r="C60" s="145"/>
      <c r="D60" s="24"/>
      <c r="E60" s="396"/>
      <c r="F60" s="378"/>
      <c r="G60" s="379"/>
      <c r="H60" s="380"/>
      <c r="I60" s="377"/>
      <c r="J60" s="378"/>
      <c r="K60" s="377"/>
      <c r="L60" s="396"/>
      <c r="M60" s="24"/>
      <c r="N60" s="24"/>
      <c r="O60" s="516"/>
      <c r="P60" s="517"/>
      <c r="Q60" s="24"/>
      <c r="R60" s="24"/>
      <c r="S60" s="24"/>
      <c r="T60" s="381"/>
      <c r="U60" s="381"/>
      <c r="V60" s="381"/>
      <c r="W60" s="381"/>
      <c r="X60" s="381"/>
      <c r="Y60" s="381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53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  <row r="62" spans="1:25">
      <c r="A62" s="174" t="e">
        <f>VLOOKUP(B62,Priskatalog!A:J,10,FALSE)</f>
        <v>#N/A</v>
      </c>
      <c r="B62" s="146"/>
      <c r="C62" s="121"/>
      <c r="D62" s="5"/>
      <c r="E62" s="387"/>
      <c r="F62" s="388"/>
      <c r="G62" s="389">
        <f t="shared" si="53"/>
        <v>0</v>
      </c>
      <c r="H62" s="390"/>
      <c r="I62" s="391"/>
      <c r="J62" s="388"/>
      <c r="K62" s="391"/>
      <c r="L62" s="387"/>
      <c r="M62" s="5"/>
      <c r="N62" s="5" t="s">
        <v>1028</v>
      </c>
      <c r="O62" s="518"/>
      <c r="P62" s="519"/>
      <c r="Q62" s="5"/>
      <c r="R62" s="5"/>
      <c r="S62" s="5"/>
      <c r="T62" s="392"/>
      <c r="U62" s="392"/>
      <c r="V62" s="392"/>
      <c r="W62" s="392"/>
      <c r="X62" s="392"/>
      <c r="Y62" s="392"/>
    </row>
    <row r="63" spans="1:25">
      <c r="A63" s="174" t="e">
        <f>VLOOKUP(B63,Priskatalog!A:J,10,FALSE)</f>
        <v>#N/A</v>
      </c>
      <c r="B63" s="146"/>
      <c r="C63" s="121"/>
      <c r="D63" s="5"/>
      <c r="E63" s="387"/>
      <c r="F63" s="388"/>
      <c r="G63" s="389">
        <f t="shared" si="53"/>
        <v>0</v>
      </c>
      <c r="H63" s="390"/>
      <c r="I63" s="391"/>
      <c r="J63" s="388"/>
      <c r="K63" s="391"/>
      <c r="L63" s="387"/>
      <c r="M63" s="5"/>
      <c r="N63" s="5" t="s">
        <v>1028</v>
      </c>
      <c r="O63" s="518"/>
      <c r="P63" s="519"/>
      <c r="Q63" s="5"/>
      <c r="R63" s="5"/>
      <c r="S63" s="5"/>
      <c r="T63" s="392"/>
      <c r="U63" s="392"/>
      <c r="V63" s="392"/>
      <c r="W63" s="392"/>
      <c r="X63" s="392"/>
      <c r="Y63" s="392"/>
    </row>
    <row r="64" spans="1:25">
      <c r="A64" s="174" t="e">
        <f>VLOOKUP(B64,Priskatalog!A:J,10,FALSE)</f>
        <v>#N/A</v>
      </c>
      <c r="B64" s="146"/>
      <c r="C64" s="122"/>
      <c r="D64" s="5"/>
      <c r="E64" s="387"/>
      <c r="F64" s="388"/>
      <c r="G64" s="389">
        <f t="shared" si="53"/>
        <v>0</v>
      </c>
      <c r="H64" s="390"/>
      <c r="I64" s="391"/>
      <c r="J64" s="388"/>
      <c r="K64" s="391"/>
      <c r="L64" s="387"/>
      <c r="M64" s="5"/>
      <c r="N64" s="5" t="s">
        <v>1028</v>
      </c>
      <c r="O64" s="518"/>
      <c r="P64" s="519"/>
      <c r="Q64" s="5"/>
      <c r="R64" s="5"/>
      <c r="S64" s="5"/>
      <c r="T64" s="392"/>
      <c r="U64" s="392"/>
      <c r="V64" s="392"/>
      <c r="W64" s="392"/>
      <c r="X64" s="392"/>
      <c r="Y64" s="392"/>
    </row>
    <row r="65" spans="1:25">
      <c r="A65" s="174" t="e">
        <f>VLOOKUP(B65,Priskatalog!A:J,10,FALSE)</f>
        <v>#N/A</v>
      </c>
      <c r="B65" s="146"/>
      <c r="C65" s="121"/>
      <c r="D65" s="5"/>
      <c r="E65" s="387"/>
      <c r="F65" s="388"/>
      <c r="G65" s="389">
        <f t="shared" si="53"/>
        <v>0</v>
      </c>
      <c r="H65" s="390"/>
      <c r="I65" s="391"/>
      <c r="J65" s="388"/>
      <c r="K65" s="391"/>
      <c r="L65" s="387"/>
      <c r="M65" s="5"/>
      <c r="N65" s="5" t="s">
        <v>1028</v>
      </c>
      <c r="O65" s="518"/>
      <c r="P65" s="519"/>
      <c r="Q65" s="5"/>
      <c r="R65" s="5"/>
      <c r="S65" s="5"/>
      <c r="T65" s="392"/>
      <c r="U65" s="392"/>
      <c r="V65" s="392"/>
      <c r="W65" s="392"/>
      <c r="X65" s="392"/>
      <c r="Y65" s="392"/>
    </row>
    <row r="66" spans="1:25">
      <c r="A66" s="174" t="e">
        <f>VLOOKUP(B66,Priskatalog!A:J,10,FALSE)</f>
        <v>#N/A</v>
      </c>
      <c r="B66" s="146"/>
      <c r="C66" s="121"/>
      <c r="D66" s="5"/>
      <c r="E66" s="387"/>
      <c r="F66" s="388"/>
      <c r="G66" s="389">
        <f t="shared" si="53"/>
        <v>0</v>
      </c>
      <c r="H66" s="390"/>
      <c r="I66" s="391"/>
      <c r="J66" s="388"/>
      <c r="K66" s="391"/>
      <c r="L66" s="387"/>
      <c r="M66" s="5"/>
      <c r="N66" s="5" t="s">
        <v>1028</v>
      </c>
      <c r="O66" s="518"/>
      <c r="P66" s="519"/>
      <c r="Q66" s="5"/>
      <c r="R66" s="5"/>
      <c r="S66" s="5"/>
      <c r="T66" s="392"/>
      <c r="U66" s="392"/>
      <c r="V66" s="392"/>
      <c r="W66" s="392"/>
      <c r="X66" s="392"/>
      <c r="Y66" s="392"/>
    </row>
    <row r="67" spans="1:25">
      <c r="A67" s="174" t="e">
        <f>VLOOKUP(B67,Priskatalog!A:J,10,FALSE)</f>
        <v>#N/A</v>
      </c>
      <c r="B67" s="146"/>
      <c r="C67" s="121"/>
      <c r="D67" s="5"/>
      <c r="E67" s="387"/>
      <c r="F67" s="388"/>
      <c r="G67" s="389">
        <f t="shared" si="53"/>
        <v>0</v>
      </c>
      <c r="H67" s="390"/>
      <c r="I67" s="391"/>
      <c r="J67" s="388"/>
      <c r="K67" s="391"/>
      <c r="L67" s="387"/>
      <c r="M67" s="5"/>
      <c r="N67" s="5" t="s">
        <v>1028</v>
      </c>
      <c r="O67" s="518"/>
      <c r="P67" s="519"/>
      <c r="Q67" s="5"/>
      <c r="R67" s="5"/>
      <c r="S67" s="5"/>
      <c r="T67" s="392"/>
      <c r="U67" s="392"/>
      <c r="V67" s="392"/>
      <c r="W67" s="392"/>
      <c r="X67" s="392"/>
      <c r="Y67" s="392"/>
    </row>
    <row r="68" spans="1:25">
      <c r="A68" s="175"/>
      <c r="B68" s="124" t="s">
        <v>1030</v>
      </c>
      <c r="C68" s="145"/>
      <c r="D68" s="24"/>
      <c r="E68" s="396"/>
      <c r="F68" s="378"/>
      <c r="G68" s="379"/>
      <c r="H68" s="380"/>
      <c r="I68" s="377"/>
      <c r="J68" s="378"/>
      <c r="K68" s="377"/>
      <c r="L68" s="396"/>
      <c r="M68" s="24"/>
      <c r="N68" s="24"/>
      <c r="O68" s="516"/>
      <c r="P68" s="517"/>
      <c r="Q68" s="24"/>
      <c r="R68" s="24"/>
      <c r="S68" s="24"/>
      <c r="T68" s="381"/>
      <c r="U68" s="381"/>
      <c r="V68" s="381"/>
      <c r="W68" s="381"/>
      <c r="X68" s="381"/>
      <c r="Y68" s="381"/>
    </row>
    <row r="69" spans="1:25">
      <c r="A69" s="174" t="e">
        <f>VLOOKUP(B69,Priskatalog!A:J,10,FALSE)</f>
        <v>#N/A</v>
      </c>
      <c r="B69" s="146"/>
      <c r="C69" s="121"/>
      <c r="D69" s="5"/>
      <c r="E69" s="387"/>
      <c r="F69" s="388"/>
      <c r="G69" s="389">
        <f t="shared" si="53"/>
        <v>0</v>
      </c>
      <c r="H69" s="390"/>
      <c r="I69" s="391"/>
      <c r="J69" s="388"/>
      <c r="K69" s="391"/>
      <c r="L69" s="387"/>
      <c r="M69" s="5"/>
      <c r="N69" s="5" t="s">
        <v>1028</v>
      </c>
      <c r="O69" s="518"/>
      <c r="P69" s="519"/>
      <c r="Q69" s="5"/>
      <c r="R69" s="5"/>
      <c r="S69" s="5"/>
      <c r="T69" s="392"/>
      <c r="U69" s="392"/>
      <c r="V69" s="392"/>
      <c r="W69" s="392"/>
      <c r="X69" s="392"/>
      <c r="Y69" s="392"/>
    </row>
    <row r="70" spans="1:25">
      <c r="A70" s="174" t="e">
        <f>VLOOKUP(B70,Priskatalog!A:J,10,FALSE)</f>
        <v>#N/A</v>
      </c>
      <c r="B70" s="146"/>
      <c r="C70" s="121"/>
      <c r="D70" s="5"/>
      <c r="E70" s="387"/>
      <c r="F70" s="388"/>
      <c r="G70" s="389">
        <f t="shared" si="53"/>
        <v>0</v>
      </c>
      <c r="H70" s="390"/>
      <c r="I70" s="391"/>
      <c r="J70" s="388"/>
      <c r="K70" s="391"/>
      <c r="L70" s="387"/>
      <c r="M70" s="5"/>
      <c r="N70" s="5" t="s">
        <v>1028</v>
      </c>
      <c r="O70" s="518"/>
      <c r="P70" s="519"/>
      <c r="Q70" s="5"/>
      <c r="R70" s="5"/>
      <c r="S70" s="5"/>
      <c r="T70" s="392"/>
      <c r="U70" s="392"/>
      <c r="V70" s="392"/>
      <c r="W70" s="392"/>
      <c r="X70" s="392"/>
      <c r="Y70" s="392"/>
    </row>
    <row r="71" spans="1:25">
      <c r="A71" s="174" t="e">
        <f>VLOOKUP(B71,Priskatalog!A:J,10,FALSE)</f>
        <v>#N/A</v>
      </c>
      <c r="B71" s="146"/>
      <c r="C71" s="95"/>
      <c r="D71" s="5"/>
      <c r="E71" s="387"/>
      <c r="F71" s="388"/>
      <c r="G71" s="389">
        <f t="shared" si="53"/>
        <v>0</v>
      </c>
      <c r="H71" s="390"/>
      <c r="I71" s="391"/>
      <c r="J71" s="388"/>
      <c r="K71" s="391"/>
      <c r="L71" s="387"/>
      <c r="M71" s="5"/>
      <c r="N71" s="5" t="s">
        <v>1028</v>
      </c>
      <c r="O71" s="518"/>
      <c r="P71" s="519"/>
      <c r="Q71" s="5"/>
      <c r="R71" s="5"/>
      <c r="S71" s="5"/>
      <c r="T71" s="392"/>
      <c r="U71" s="392"/>
      <c r="V71" s="392"/>
      <c r="W71" s="392"/>
      <c r="X71" s="392"/>
      <c r="Y71" s="392"/>
    </row>
    <row r="72" spans="1:25">
      <c r="A72" s="175"/>
      <c r="B72" s="125" t="s">
        <v>1031</v>
      </c>
      <c r="C72" s="145"/>
      <c r="D72" s="24"/>
      <c r="E72" s="396"/>
      <c r="F72" s="378"/>
      <c r="G72" s="379"/>
      <c r="H72" s="380"/>
      <c r="I72" s="377"/>
      <c r="J72" s="378"/>
      <c r="K72" s="377"/>
      <c r="L72" s="396"/>
      <c r="M72" s="24"/>
      <c r="N72" s="24"/>
      <c r="O72" s="516"/>
      <c r="P72" s="517"/>
      <c r="Q72" s="24"/>
      <c r="R72" s="24"/>
      <c r="S72" s="24"/>
      <c r="T72" s="381"/>
      <c r="U72" s="381"/>
      <c r="V72" s="381"/>
      <c r="W72" s="381"/>
      <c r="X72" s="381"/>
      <c r="Y72" s="381"/>
    </row>
    <row r="73" spans="1:25">
      <c r="A73" s="174" t="e">
        <f>VLOOKUP(B73,Priskatalog!A:J,10,FALSE)</f>
        <v>#N/A</v>
      </c>
      <c r="B73" s="146"/>
      <c r="C73" s="121"/>
      <c r="D73" s="5"/>
      <c r="E73" s="387"/>
      <c r="F73" s="388"/>
      <c r="G73" s="389">
        <f t="shared" si="53"/>
        <v>0</v>
      </c>
      <c r="H73" s="390"/>
      <c r="I73" s="391"/>
      <c r="J73" s="388"/>
      <c r="K73" s="391"/>
      <c r="L73" s="387"/>
      <c r="M73" s="5"/>
      <c r="N73" s="5" t="s">
        <v>1028</v>
      </c>
      <c r="O73" s="518"/>
      <c r="P73" s="519"/>
      <c r="Q73" s="5"/>
      <c r="R73" s="5"/>
      <c r="S73" s="5"/>
      <c r="T73" s="392"/>
      <c r="U73" s="392"/>
      <c r="V73" s="392"/>
      <c r="W73" s="392"/>
      <c r="X73" s="392"/>
      <c r="Y73" s="392"/>
    </row>
    <row r="74" spans="1:25">
      <c r="A74" s="174" t="e">
        <f>VLOOKUP(B74,Priskatalog!A:J,10,FALSE)</f>
        <v>#N/A</v>
      </c>
      <c r="B74" s="146"/>
      <c r="C74" s="121"/>
      <c r="D74" s="5"/>
      <c r="E74" s="387"/>
      <c r="F74" s="388"/>
      <c r="G74" s="389">
        <f t="shared" si="53"/>
        <v>0</v>
      </c>
      <c r="H74" s="390"/>
      <c r="I74" s="391"/>
      <c r="J74" s="388"/>
      <c r="K74" s="391"/>
      <c r="L74" s="387"/>
      <c r="M74" s="5"/>
      <c r="N74" s="5" t="s">
        <v>1028</v>
      </c>
      <c r="O74" s="518"/>
      <c r="P74" s="519"/>
      <c r="Q74" s="5"/>
      <c r="R74" s="5"/>
      <c r="S74" s="5"/>
      <c r="T74" s="392"/>
      <c r="U74" s="392"/>
      <c r="V74" s="392"/>
      <c r="W74" s="392"/>
      <c r="X74" s="392"/>
      <c r="Y74" s="392"/>
    </row>
    <row r="75" spans="1:25">
      <c r="A75" s="174" t="e">
        <f>VLOOKUP(B75,Priskatalog!A:J,10,FALSE)</f>
        <v>#N/A</v>
      </c>
      <c r="B75" s="146"/>
      <c r="C75" s="121"/>
      <c r="D75" s="5"/>
      <c r="E75" s="387"/>
      <c r="F75" s="388"/>
      <c r="G75" s="389">
        <f t="shared" si="53"/>
        <v>0</v>
      </c>
      <c r="H75" s="390"/>
      <c r="I75" s="391"/>
      <c r="J75" s="388"/>
      <c r="K75" s="391"/>
      <c r="L75" s="387"/>
      <c r="M75" s="5"/>
      <c r="N75" s="5" t="s">
        <v>1028</v>
      </c>
      <c r="O75" s="518"/>
      <c r="P75" s="519"/>
      <c r="Q75" s="5"/>
      <c r="R75" s="5"/>
      <c r="S75" s="5"/>
      <c r="T75" s="392"/>
      <c r="U75" s="392"/>
      <c r="V75" s="392"/>
      <c r="W75" s="392"/>
      <c r="X75" s="392"/>
      <c r="Y75" s="392"/>
    </row>
    <row r="76" spans="1:25">
      <c r="A76" s="175"/>
      <c r="B76" s="144" t="s">
        <v>1032</v>
      </c>
      <c r="C76" s="145"/>
      <c r="D76" s="24"/>
      <c r="E76" s="396"/>
      <c r="F76" s="378"/>
      <c r="G76" s="379"/>
      <c r="H76" s="380"/>
      <c r="I76" s="377"/>
      <c r="J76" s="378"/>
      <c r="K76" s="377"/>
      <c r="L76" s="396"/>
      <c r="M76" s="24"/>
      <c r="N76" s="24"/>
      <c r="O76" s="516"/>
      <c r="P76" s="517"/>
      <c r="Q76" s="24"/>
      <c r="R76" s="24"/>
      <c r="S76" s="24"/>
      <c r="T76" s="381"/>
      <c r="U76" s="381"/>
      <c r="V76" s="381"/>
      <c r="W76" s="381"/>
      <c r="X76" s="381"/>
      <c r="Y76" s="381"/>
    </row>
    <row r="77" spans="1:25">
      <c r="A77" s="174" t="e">
        <f>VLOOKUP(B77,Priskatalog!A:J,10,FALSE)</f>
        <v>#N/A</v>
      </c>
      <c r="B77" s="146"/>
      <c r="C77" s="121"/>
      <c r="D77" s="5"/>
      <c r="E77" s="387"/>
      <c r="F77" s="388"/>
      <c r="G77" s="389">
        <f t="shared" si="53"/>
        <v>0</v>
      </c>
      <c r="H77" s="390"/>
      <c r="I77" s="391"/>
      <c r="J77" s="388"/>
      <c r="K77" s="391"/>
      <c r="L77" s="387"/>
      <c r="M77" s="5"/>
      <c r="N77" s="5" t="s">
        <v>1028</v>
      </c>
      <c r="O77" s="518"/>
      <c r="P77" s="519"/>
      <c r="Q77" s="5"/>
      <c r="R77" s="5"/>
      <c r="S77" s="5"/>
      <c r="T77" s="392"/>
      <c r="U77" s="392"/>
      <c r="V77" s="392"/>
      <c r="W77" s="392"/>
      <c r="X77" s="392"/>
      <c r="Y77" s="392"/>
    </row>
    <row r="78" spans="1:25">
      <c r="A78" s="174" t="e">
        <f>VLOOKUP(B78,Priskatalog!A:J,10,FALSE)</f>
        <v>#N/A</v>
      </c>
      <c r="B78" s="146"/>
      <c r="C78" s="121"/>
      <c r="D78" s="5"/>
      <c r="E78" s="387"/>
      <c r="F78" s="388"/>
      <c r="G78" s="389">
        <f t="shared" si="53"/>
        <v>0</v>
      </c>
      <c r="H78" s="390"/>
      <c r="I78" s="391"/>
      <c r="J78" s="388"/>
      <c r="K78" s="391"/>
      <c r="L78" s="387"/>
      <c r="M78" s="5"/>
      <c r="N78" s="5" t="s">
        <v>1028</v>
      </c>
      <c r="O78" s="518"/>
      <c r="P78" s="519"/>
      <c r="Q78" s="5"/>
      <c r="R78" s="5"/>
      <c r="S78" s="5"/>
      <c r="T78" s="392"/>
      <c r="U78" s="392"/>
      <c r="V78" s="392"/>
      <c r="W78" s="392"/>
      <c r="X78" s="392"/>
      <c r="Y78" s="392"/>
    </row>
    <row r="79" spans="1:25">
      <c r="A79" s="174" t="e">
        <f>VLOOKUP(B79,Priskatalog!A:J,10,FALSE)</f>
        <v>#N/A</v>
      </c>
      <c r="B79" s="146"/>
      <c r="C79" s="121"/>
      <c r="D79" s="5"/>
      <c r="E79" s="387"/>
      <c r="F79" s="388"/>
      <c r="G79" s="389">
        <f t="shared" si="53"/>
        <v>0</v>
      </c>
      <c r="H79" s="390"/>
      <c r="I79" s="391"/>
      <c r="J79" s="388"/>
      <c r="K79" s="391"/>
      <c r="L79" s="387"/>
      <c r="M79" s="5"/>
      <c r="N79" s="5" t="s">
        <v>1028</v>
      </c>
      <c r="O79" s="518"/>
      <c r="P79" s="519"/>
      <c r="Q79" s="5"/>
      <c r="R79" s="5"/>
      <c r="S79" s="5"/>
      <c r="T79" s="392"/>
      <c r="U79" s="392"/>
      <c r="V79" s="392"/>
      <c r="W79" s="392"/>
      <c r="X79" s="392"/>
      <c r="Y79" s="392"/>
    </row>
  </sheetData>
  <mergeCells count="235">
    <mergeCell ref="E52:F52"/>
    <mergeCell ref="G52:H52"/>
    <mergeCell ref="I52:J52"/>
    <mergeCell ref="K52:L52"/>
    <mergeCell ref="O52:P52"/>
    <mergeCell ref="T52:Y52"/>
    <mergeCell ref="E53:F53"/>
    <mergeCell ref="G53:H53"/>
    <mergeCell ref="I53:J53"/>
    <mergeCell ref="K53:L53"/>
    <mergeCell ref="O53:P53"/>
    <mergeCell ref="T53:Y53"/>
    <mergeCell ref="T49:Y49"/>
    <mergeCell ref="E50:F50"/>
    <mergeCell ref="G50:H50"/>
    <mergeCell ref="I50:J50"/>
    <mergeCell ref="K50:L50"/>
    <mergeCell ref="O50:P50"/>
    <mergeCell ref="T50:Y50"/>
    <mergeCell ref="E51:F51"/>
    <mergeCell ref="G51:H51"/>
    <mergeCell ref="I51:J51"/>
    <mergeCell ref="K51:L51"/>
    <mergeCell ref="O51:P51"/>
    <mergeCell ref="T51:Y51"/>
    <mergeCell ref="E47:F47"/>
    <mergeCell ref="I47:J47"/>
    <mergeCell ref="K47:L47"/>
    <mergeCell ref="O47:P47"/>
    <mergeCell ref="E49:F49"/>
    <mergeCell ref="G49:H49"/>
    <mergeCell ref="I49:J49"/>
    <mergeCell ref="K49:L49"/>
    <mergeCell ref="O49:P49"/>
    <mergeCell ref="E56:F56"/>
    <mergeCell ref="G56:H56"/>
    <mergeCell ref="I56:J56"/>
    <mergeCell ref="K56:L56"/>
    <mergeCell ref="O56:P56"/>
    <mergeCell ref="T56:Y56"/>
    <mergeCell ref="E57:F57"/>
    <mergeCell ref="G57:H57"/>
    <mergeCell ref="I57:J57"/>
    <mergeCell ref="K57:L57"/>
    <mergeCell ref="O57:P57"/>
    <mergeCell ref="T57:Y57"/>
    <mergeCell ref="E54:F54"/>
    <mergeCell ref="G54:H54"/>
    <mergeCell ref="I54:J54"/>
    <mergeCell ref="K54:L54"/>
    <mergeCell ref="O54:P54"/>
    <mergeCell ref="T54:Y54"/>
    <mergeCell ref="E55:F55"/>
    <mergeCell ref="G55:H55"/>
    <mergeCell ref="I55:J55"/>
    <mergeCell ref="K55:L55"/>
    <mergeCell ref="O55:P55"/>
    <mergeCell ref="T55:Y55"/>
    <mergeCell ref="T78:Y78"/>
    <mergeCell ref="E79:F79"/>
    <mergeCell ref="G79:H79"/>
    <mergeCell ref="I79:J79"/>
    <mergeCell ref="K79:L79"/>
    <mergeCell ref="O79:P79"/>
    <mergeCell ref="T79:Y79"/>
    <mergeCell ref="E78:F78"/>
    <mergeCell ref="G78:H78"/>
    <mergeCell ref="I78:J78"/>
    <mergeCell ref="K78:L78"/>
    <mergeCell ref="O78:P78"/>
    <mergeCell ref="T76:Y76"/>
    <mergeCell ref="E77:F77"/>
    <mergeCell ref="G77:H77"/>
    <mergeCell ref="I77:J77"/>
    <mergeCell ref="K77:L77"/>
    <mergeCell ref="O77:P77"/>
    <mergeCell ref="T77:Y77"/>
    <mergeCell ref="E76:F76"/>
    <mergeCell ref="G76:H76"/>
    <mergeCell ref="I76:J76"/>
    <mergeCell ref="K76:L76"/>
    <mergeCell ref="O76:P76"/>
    <mergeCell ref="T74:Y74"/>
    <mergeCell ref="E75:F75"/>
    <mergeCell ref="G75:H75"/>
    <mergeCell ref="I75:J75"/>
    <mergeCell ref="K75:L75"/>
    <mergeCell ref="O75:P75"/>
    <mergeCell ref="T75:Y75"/>
    <mergeCell ref="E74:F74"/>
    <mergeCell ref="G74:H74"/>
    <mergeCell ref="I74:J74"/>
    <mergeCell ref="K74:L74"/>
    <mergeCell ref="O74:P74"/>
    <mergeCell ref="T72:Y72"/>
    <mergeCell ref="E73:F73"/>
    <mergeCell ref="G73:H73"/>
    <mergeCell ref="I73:J73"/>
    <mergeCell ref="K73:L73"/>
    <mergeCell ref="O73:P73"/>
    <mergeCell ref="T73:Y73"/>
    <mergeCell ref="E72:F72"/>
    <mergeCell ref="G72:H72"/>
    <mergeCell ref="I72:J72"/>
    <mergeCell ref="K72:L72"/>
    <mergeCell ref="O72:P72"/>
    <mergeCell ref="T70:Y70"/>
    <mergeCell ref="E71:F71"/>
    <mergeCell ref="G71:H71"/>
    <mergeCell ref="I71:J71"/>
    <mergeCell ref="K71:L71"/>
    <mergeCell ref="O71:P71"/>
    <mergeCell ref="T71:Y71"/>
    <mergeCell ref="E70:F70"/>
    <mergeCell ref="G70:H70"/>
    <mergeCell ref="I70:J70"/>
    <mergeCell ref="K70:L70"/>
    <mergeCell ref="O70:P70"/>
    <mergeCell ref="T68:Y68"/>
    <mergeCell ref="E69:F69"/>
    <mergeCell ref="G69:H69"/>
    <mergeCell ref="I69:J69"/>
    <mergeCell ref="K69:L69"/>
    <mergeCell ref="O69:P69"/>
    <mergeCell ref="T69:Y69"/>
    <mergeCell ref="E68:F68"/>
    <mergeCell ref="G68:H68"/>
    <mergeCell ref="I68:J68"/>
    <mergeCell ref="K68:L68"/>
    <mergeCell ref="O68:P68"/>
    <mergeCell ref="T66:Y66"/>
    <mergeCell ref="E67:F67"/>
    <mergeCell ref="G67:H67"/>
    <mergeCell ref="I67:J67"/>
    <mergeCell ref="K67:L67"/>
    <mergeCell ref="O67:P67"/>
    <mergeCell ref="T67:Y67"/>
    <mergeCell ref="E66:F66"/>
    <mergeCell ref="G66:H66"/>
    <mergeCell ref="I66:J66"/>
    <mergeCell ref="K66:L66"/>
    <mergeCell ref="O66:P66"/>
    <mergeCell ref="T64:Y64"/>
    <mergeCell ref="E65:F65"/>
    <mergeCell ref="G65:H65"/>
    <mergeCell ref="I65:J65"/>
    <mergeCell ref="K65:L65"/>
    <mergeCell ref="O65:P65"/>
    <mergeCell ref="T65:Y65"/>
    <mergeCell ref="E64:F64"/>
    <mergeCell ref="G64:H64"/>
    <mergeCell ref="I64:J64"/>
    <mergeCell ref="K64:L64"/>
    <mergeCell ref="O64:P64"/>
    <mergeCell ref="I62:J62"/>
    <mergeCell ref="K62:L62"/>
    <mergeCell ref="O62:P62"/>
    <mergeCell ref="T62:Y62"/>
    <mergeCell ref="E63:F63"/>
    <mergeCell ref="G63:H63"/>
    <mergeCell ref="I63:J63"/>
    <mergeCell ref="K63:L63"/>
    <mergeCell ref="O63:P63"/>
    <mergeCell ref="T63:Y63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E43:F43"/>
    <mergeCell ref="G43:H43"/>
    <mergeCell ref="I43:J43"/>
    <mergeCell ref="K43:L43"/>
    <mergeCell ref="O43:P43"/>
    <mergeCell ref="T43:Y43"/>
    <mergeCell ref="E62:F62"/>
    <mergeCell ref="G62:H62"/>
    <mergeCell ref="E44:F44"/>
    <mergeCell ref="G44:H44"/>
    <mergeCell ref="I44:J44"/>
    <mergeCell ref="K44:L44"/>
    <mergeCell ref="O44:P44"/>
    <mergeCell ref="T44:Y44"/>
    <mergeCell ref="G47:H47"/>
    <mergeCell ref="T47:Y47"/>
    <mergeCell ref="E48:F48"/>
    <mergeCell ref="G48:H48"/>
    <mergeCell ref="I48:J48"/>
    <mergeCell ref="K48:L48"/>
    <mergeCell ref="O48:P48"/>
    <mergeCell ref="T48:Y48"/>
    <mergeCell ref="T45:Y45"/>
    <mergeCell ref="E46:F46"/>
    <mergeCell ref="E41:F41"/>
    <mergeCell ref="G41:H41"/>
    <mergeCell ref="I41:J41"/>
    <mergeCell ref="K41:L41"/>
    <mergeCell ref="M41:N41"/>
    <mergeCell ref="O41:P41"/>
    <mergeCell ref="T41:Y41"/>
    <mergeCell ref="E42:F42"/>
    <mergeCell ref="G42:H42"/>
    <mergeCell ref="I42:J42"/>
    <mergeCell ref="K42:L42"/>
    <mergeCell ref="O42:P42"/>
    <mergeCell ref="T42:Y42"/>
  </mergeCells>
  <hyperlinks>
    <hyperlink ref="B1" location="'_Planlagt_drift'!A1" display="Tilbage til årsoversigt" xr:uid="{A7CD9840-3E6F-4D97-8818-15C5ABB8A16A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556824-9D77-4BEC-A203-1299DAC39FFD}">
          <x14:formula1>
            <xm:f>Priskatalog!$A$2:$A$167</xm:f>
          </x14:formula1>
          <xm:sqref>B77:B79 B44:B59 B61:B67 B69:B71 B73:B75 A3:A38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4D80-DC3C-4467-AE5F-8D2D0F18BCC2}">
  <dimension ref="A1:Y61"/>
  <sheetViews>
    <sheetView workbookViewId="0">
      <selection activeCell="C3" sqref="C3"/>
    </sheetView>
  </sheetViews>
  <sheetFormatPr defaultColWidth="8.85546875" defaultRowHeight="15"/>
  <cols>
    <col min="1" max="1" width="7.28515625" style="18" bestFit="1" customWidth="1"/>
    <col min="2" max="2" width="22.7109375" style="18" bestFit="1" customWidth="1"/>
    <col min="3" max="19" width="8.85546875" style="18" bestFit="1" customWidth="1"/>
    <col min="20" max="20" width="8.7109375" style="18" customWidth="1"/>
    <col min="21" max="16384" width="8.85546875" style="18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E34:F34"/>
    <mergeCell ref="G34:H34"/>
    <mergeCell ref="I34:J34"/>
    <mergeCell ref="K34:L34"/>
    <mergeCell ref="O34:P34"/>
    <mergeCell ref="T34:Y34"/>
    <mergeCell ref="E44:F44"/>
    <mergeCell ref="G44:H44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</mergeCells>
  <hyperlinks>
    <hyperlink ref="B1" location="'_Planlagt_drift'!A1" display="Tilbage til årsoversigt" xr:uid="{D2092CEC-7DDA-409B-80B6-317C51BE3D8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1E13B1-98F5-434C-B9DB-CB4B700F3F7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8B38-5473-4FB7-A046-869ED674D7B9}">
  <dimension ref="A1:Y65"/>
  <sheetViews>
    <sheetView workbookViewId="0">
      <selection activeCell="I43" sqref="I43:J43"/>
    </sheetView>
  </sheetViews>
  <sheetFormatPr defaultColWidth="8.85546875" defaultRowHeight="15"/>
  <cols>
    <col min="1" max="1" width="7.28515625" style="18" bestFit="1" customWidth="1"/>
    <col min="2" max="2" width="26.28515625" style="18" bestFit="1" customWidth="1"/>
    <col min="3" max="5" width="8.85546875" style="18" bestFit="1" customWidth="1"/>
    <col min="6" max="6" width="14.28515625" style="18" customWidth="1"/>
    <col min="7" max="7" width="13.7109375" style="18" customWidth="1"/>
    <col min="8" max="8" width="13.7109375" style="18" bestFit="1" customWidth="1"/>
    <col min="9" max="9" width="14.42578125" style="18" customWidth="1"/>
    <col min="10" max="13" width="8.85546875" style="18" bestFit="1" customWidth="1"/>
    <col min="14" max="14" width="14" style="18" customWidth="1"/>
    <col min="15" max="19" width="8.85546875" style="18" bestFit="1" customWidth="1"/>
    <col min="20" max="20" width="8.7109375" style="18" customWidth="1"/>
    <col min="21" max="22" width="9.140625" style="18"/>
    <col min="23" max="24" width="8.85546875" style="18"/>
    <col min="25" max="25" width="22.85546875" style="18" customWidth="1"/>
    <col min="26" max="16384" width="8.85546875" style="18"/>
  </cols>
  <sheetData>
    <row r="1" spans="1:25" ht="15.7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A36</f>
        <v>37</v>
      </c>
      <c r="B3" s="148" t="str">
        <f>B36</f>
        <v>Ovenlys, udskiftning - 60x60</v>
      </c>
      <c r="C3" s="143">
        <f>IF(C$1&gt;=$I36,IF($M36=0,0,(IF(MOD(($I36-C$1),$M36)=0,$G36,0))),0)</f>
        <v>0</v>
      </c>
      <c r="D3" s="143">
        <f t="shared" ref="D3:X3" si="0">IF(D$1&gt;=$I36,IF($M36=0,0,(IF(MOD(($I36-D$1),$M36)=0,$G36,0))),0)</f>
        <v>0</v>
      </c>
      <c r="E3" s="143">
        <f t="shared" si="0"/>
        <v>0</v>
      </c>
      <c r="F3" s="143">
        <f t="shared" si="0"/>
        <v>0</v>
      </c>
      <c r="G3" s="143">
        <f t="shared" si="0"/>
        <v>51000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51000</v>
      </c>
    </row>
    <row r="4" spans="1:25">
      <c r="A4" s="168">
        <f t="shared" ref="A4:B4" si="1">A37</f>
        <v>31</v>
      </c>
      <c r="B4" s="148" t="str">
        <f t="shared" si="1"/>
        <v>Vinduer, udskiftning - gående</v>
      </c>
      <c r="C4" s="143">
        <f t="shared" ref="C4:X4" si="2">IF(C$1&gt;=$I37,IF($M37=0,0,(IF(MOD(($I37-C$1),$M37)=0,$G37,0))),0)</f>
        <v>0</v>
      </c>
      <c r="D4" s="143">
        <f t="shared" si="2"/>
        <v>0</v>
      </c>
      <c r="E4" s="143">
        <f t="shared" si="2"/>
        <v>0</v>
      </c>
      <c r="F4" s="143">
        <f t="shared" si="2"/>
        <v>14000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30" si="3">SUM(C4:X4)</f>
        <v>14000</v>
      </c>
    </row>
    <row r="5" spans="1:25">
      <c r="A5" s="168">
        <f t="shared" ref="A5:B5" si="4">A38</f>
        <v>31</v>
      </c>
      <c r="B5" s="148" t="str">
        <f t="shared" si="4"/>
        <v>Vinduer, udskiftning - gående</v>
      </c>
      <c r="C5" s="143">
        <f t="shared" ref="C5:X5" si="5">IF(C$1&gt;=$I38,IF($M38=0,0,(IF(MOD(($I38-C$1),$M38)=0,$G38,0))),0)</f>
        <v>0</v>
      </c>
      <c r="D5" s="143">
        <f t="shared" si="5"/>
        <v>0</v>
      </c>
      <c r="E5" s="143">
        <f t="shared" si="5"/>
        <v>0</v>
      </c>
      <c r="F5" s="143">
        <f t="shared" si="5"/>
        <v>28000</v>
      </c>
      <c r="G5" s="143">
        <f t="shared" si="5"/>
        <v>0</v>
      </c>
      <c r="H5" s="143">
        <f t="shared" si="5"/>
        <v>0</v>
      </c>
      <c r="I5" s="143">
        <f t="shared" si="5"/>
        <v>0</v>
      </c>
      <c r="J5" s="143">
        <f t="shared" si="5"/>
        <v>0</v>
      </c>
      <c r="K5" s="143">
        <f t="shared" si="5"/>
        <v>0</v>
      </c>
      <c r="L5" s="143">
        <f t="shared" si="5"/>
        <v>0</v>
      </c>
      <c r="M5" s="143">
        <f t="shared" si="5"/>
        <v>0</v>
      </c>
      <c r="N5" s="143">
        <f t="shared" si="5"/>
        <v>0</v>
      </c>
      <c r="O5" s="143">
        <f t="shared" si="5"/>
        <v>0</v>
      </c>
      <c r="P5" s="143">
        <f t="shared" si="5"/>
        <v>0</v>
      </c>
      <c r="Q5" s="143">
        <f t="shared" si="5"/>
        <v>0</v>
      </c>
      <c r="R5" s="143">
        <f t="shared" si="5"/>
        <v>0</v>
      </c>
      <c r="S5" s="143">
        <f t="shared" si="5"/>
        <v>0</v>
      </c>
      <c r="T5" s="143">
        <f t="shared" si="5"/>
        <v>0</v>
      </c>
      <c r="U5" s="143">
        <f t="shared" si="5"/>
        <v>0</v>
      </c>
      <c r="V5" s="143">
        <f t="shared" si="5"/>
        <v>0</v>
      </c>
      <c r="W5" s="143">
        <f t="shared" si="5"/>
        <v>0</v>
      </c>
      <c r="X5" s="143">
        <f t="shared" si="5"/>
        <v>0</v>
      </c>
      <c r="Y5" s="176"/>
    </row>
    <row r="6" spans="1:25">
      <c r="A6" s="168">
        <f t="shared" ref="A6:B6" si="6">A39</f>
        <v>31</v>
      </c>
      <c r="B6" s="148" t="str">
        <f t="shared" si="6"/>
        <v>Vinduer, udskiftning - gående</v>
      </c>
      <c r="C6" s="143">
        <f t="shared" ref="C6:X6" si="7">IF(C$1&gt;=$I39,IF($M39=0,0,(IF(MOD(($I39-C$1),$M39)=0,$G39,0))),0)</f>
        <v>0</v>
      </c>
      <c r="D6" s="143">
        <f t="shared" si="7"/>
        <v>0</v>
      </c>
      <c r="E6" s="143">
        <f t="shared" si="7"/>
        <v>0</v>
      </c>
      <c r="F6" s="143">
        <f t="shared" si="7"/>
        <v>0</v>
      </c>
      <c r="G6" s="143">
        <f t="shared" si="7"/>
        <v>0</v>
      </c>
      <c r="H6" s="143">
        <f t="shared" si="7"/>
        <v>0</v>
      </c>
      <c r="I6" s="143">
        <f t="shared" si="7"/>
        <v>0</v>
      </c>
      <c r="J6" s="143">
        <f t="shared" si="7"/>
        <v>0</v>
      </c>
      <c r="K6" s="143">
        <f t="shared" si="7"/>
        <v>0</v>
      </c>
      <c r="L6" s="143">
        <f t="shared" si="7"/>
        <v>0</v>
      </c>
      <c r="M6" s="143">
        <f t="shared" si="7"/>
        <v>0</v>
      </c>
      <c r="N6" s="143">
        <f t="shared" si="7"/>
        <v>16000</v>
      </c>
      <c r="O6" s="143">
        <f t="shared" si="7"/>
        <v>0</v>
      </c>
      <c r="P6" s="143">
        <f t="shared" si="7"/>
        <v>0</v>
      </c>
      <c r="Q6" s="143">
        <f t="shared" si="7"/>
        <v>0</v>
      </c>
      <c r="R6" s="143">
        <f t="shared" si="7"/>
        <v>0</v>
      </c>
      <c r="S6" s="143">
        <f t="shared" si="7"/>
        <v>0</v>
      </c>
      <c r="T6" s="143">
        <f t="shared" si="7"/>
        <v>0</v>
      </c>
      <c r="U6" s="143">
        <f t="shared" si="7"/>
        <v>0</v>
      </c>
      <c r="V6" s="143">
        <f t="shared" si="7"/>
        <v>0</v>
      </c>
      <c r="W6" s="143">
        <f t="shared" si="7"/>
        <v>0</v>
      </c>
      <c r="X6" s="143">
        <f t="shared" si="7"/>
        <v>0</v>
      </c>
      <c r="Y6" s="176">
        <f t="shared" si="3"/>
        <v>16000</v>
      </c>
    </row>
    <row r="7" spans="1:25">
      <c r="A7" s="168">
        <f t="shared" ref="A7:B7" si="8">A41</f>
        <v>37</v>
      </c>
      <c r="B7" s="148" t="str">
        <f t="shared" si="8"/>
        <v>Tagrende, udskiftning - zink</v>
      </c>
      <c r="C7" s="143">
        <f t="shared" ref="C7:X7" si="9">IF(C$1&gt;=$I41,IF($M41=0,0,(IF(MOD(($I41-C$1),$M41)=0,$G41,0))),0)</f>
        <v>0</v>
      </c>
      <c r="D7" s="143">
        <f t="shared" si="9"/>
        <v>0</v>
      </c>
      <c r="E7" s="143">
        <f t="shared" si="9"/>
        <v>0</v>
      </c>
      <c r="F7" s="143">
        <f t="shared" si="9"/>
        <v>0</v>
      </c>
      <c r="G7" s="143">
        <f t="shared" si="9"/>
        <v>0</v>
      </c>
      <c r="H7" s="143">
        <f t="shared" si="9"/>
        <v>0</v>
      </c>
      <c r="I7" s="143">
        <f t="shared" si="9"/>
        <v>160000</v>
      </c>
      <c r="J7" s="143">
        <f t="shared" si="9"/>
        <v>0</v>
      </c>
      <c r="K7" s="143">
        <f t="shared" si="9"/>
        <v>0</v>
      </c>
      <c r="L7" s="143">
        <f t="shared" si="9"/>
        <v>0</v>
      </c>
      <c r="M7" s="143">
        <f t="shared" si="9"/>
        <v>0</v>
      </c>
      <c r="N7" s="143">
        <f t="shared" si="9"/>
        <v>0</v>
      </c>
      <c r="O7" s="143">
        <f t="shared" si="9"/>
        <v>0</v>
      </c>
      <c r="P7" s="143">
        <f t="shared" si="9"/>
        <v>0</v>
      </c>
      <c r="Q7" s="143">
        <f t="shared" si="9"/>
        <v>0</v>
      </c>
      <c r="R7" s="143">
        <f t="shared" si="9"/>
        <v>0</v>
      </c>
      <c r="S7" s="143">
        <f t="shared" si="9"/>
        <v>0</v>
      </c>
      <c r="T7" s="143">
        <f t="shared" si="9"/>
        <v>0</v>
      </c>
      <c r="U7" s="143">
        <f t="shared" si="9"/>
        <v>0</v>
      </c>
      <c r="V7" s="143">
        <f t="shared" si="9"/>
        <v>0</v>
      </c>
      <c r="W7" s="143">
        <f t="shared" si="9"/>
        <v>0</v>
      </c>
      <c r="X7" s="143">
        <f t="shared" si="9"/>
        <v>0</v>
      </c>
      <c r="Y7" s="176">
        <f t="shared" si="3"/>
        <v>160000</v>
      </c>
    </row>
    <row r="8" spans="1:25">
      <c r="A8" s="168">
        <f t="shared" ref="A8:B8" si="10">A42</f>
        <v>31</v>
      </c>
      <c r="B8" s="148" t="str">
        <f t="shared" si="10"/>
        <v>Døre, udskiftning</v>
      </c>
      <c r="C8" s="143">
        <f t="shared" ref="C8:X8" si="11">IF(C$1&gt;=$I42,IF($M42=0,0,(IF(MOD(($I42-C$1),$M42)=0,$G42,0))),0)</f>
        <v>0</v>
      </c>
      <c r="D8" s="143">
        <f t="shared" si="11"/>
        <v>0</v>
      </c>
      <c r="E8" s="143">
        <f t="shared" si="11"/>
        <v>0</v>
      </c>
      <c r="F8" s="143">
        <f t="shared" si="11"/>
        <v>0</v>
      </c>
      <c r="G8" s="143">
        <f t="shared" si="11"/>
        <v>0</v>
      </c>
      <c r="H8" s="143">
        <f t="shared" si="11"/>
        <v>40000</v>
      </c>
      <c r="I8" s="143">
        <f t="shared" si="11"/>
        <v>0</v>
      </c>
      <c r="J8" s="143">
        <f t="shared" si="11"/>
        <v>0</v>
      </c>
      <c r="K8" s="143">
        <f t="shared" si="11"/>
        <v>0</v>
      </c>
      <c r="L8" s="143">
        <f t="shared" si="11"/>
        <v>0</v>
      </c>
      <c r="M8" s="143">
        <f t="shared" si="11"/>
        <v>0</v>
      </c>
      <c r="N8" s="143">
        <f t="shared" si="11"/>
        <v>0</v>
      </c>
      <c r="O8" s="143">
        <f t="shared" si="11"/>
        <v>0</v>
      </c>
      <c r="P8" s="143">
        <f t="shared" si="11"/>
        <v>0</v>
      </c>
      <c r="Q8" s="143">
        <f t="shared" si="11"/>
        <v>0</v>
      </c>
      <c r="R8" s="143">
        <f t="shared" si="11"/>
        <v>0</v>
      </c>
      <c r="S8" s="143">
        <f t="shared" si="11"/>
        <v>0</v>
      </c>
      <c r="T8" s="143">
        <f t="shared" si="11"/>
        <v>0</v>
      </c>
      <c r="U8" s="143">
        <f t="shared" si="11"/>
        <v>0</v>
      </c>
      <c r="V8" s="143">
        <f t="shared" si="11"/>
        <v>0</v>
      </c>
      <c r="W8" s="143">
        <f t="shared" si="11"/>
        <v>0</v>
      </c>
      <c r="X8" s="143">
        <f t="shared" si="11"/>
        <v>0</v>
      </c>
      <c r="Y8" s="176">
        <f t="shared" si="3"/>
        <v>40000</v>
      </c>
    </row>
    <row r="9" spans="1:25">
      <c r="A9" s="168" t="e">
        <f t="shared" ref="A9:B9" si="12">A43</f>
        <v>#N/A</v>
      </c>
      <c r="B9" s="148">
        <f t="shared" si="12"/>
        <v>0</v>
      </c>
      <c r="C9" s="143">
        <f t="shared" ref="C9:X9" si="13">IF(C$1&gt;=$I43,IF($M43=0,0,(IF(MOD(($I43-C$1),$M43)=0,$G43,0))),0)</f>
        <v>0</v>
      </c>
      <c r="D9" s="143">
        <f t="shared" si="13"/>
        <v>0</v>
      </c>
      <c r="E9" s="143">
        <f t="shared" si="13"/>
        <v>0</v>
      </c>
      <c r="F9" s="143">
        <f t="shared" si="13"/>
        <v>0</v>
      </c>
      <c r="G9" s="143">
        <f t="shared" si="13"/>
        <v>0</v>
      </c>
      <c r="H9" s="143">
        <f t="shared" si="13"/>
        <v>0</v>
      </c>
      <c r="I9" s="143">
        <f t="shared" si="13"/>
        <v>0</v>
      </c>
      <c r="J9" s="143">
        <f t="shared" si="13"/>
        <v>0</v>
      </c>
      <c r="K9" s="143">
        <f t="shared" si="13"/>
        <v>0</v>
      </c>
      <c r="L9" s="143">
        <f t="shared" si="13"/>
        <v>0</v>
      </c>
      <c r="M9" s="143">
        <f t="shared" si="13"/>
        <v>0</v>
      </c>
      <c r="N9" s="143">
        <f t="shared" si="13"/>
        <v>0</v>
      </c>
      <c r="O9" s="143">
        <f t="shared" si="13"/>
        <v>0</v>
      </c>
      <c r="P9" s="143">
        <f t="shared" si="13"/>
        <v>0</v>
      </c>
      <c r="Q9" s="143">
        <f t="shared" si="13"/>
        <v>0</v>
      </c>
      <c r="R9" s="143">
        <f t="shared" si="13"/>
        <v>0</v>
      </c>
      <c r="S9" s="143">
        <f t="shared" si="13"/>
        <v>0</v>
      </c>
      <c r="T9" s="143">
        <f t="shared" si="13"/>
        <v>0</v>
      </c>
      <c r="U9" s="143">
        <f t="shared" si="13"/>
        <v>0</v>
      </c>
      <c r="V9" s="143">
        <f t="shared" si="13"/>
        <v>0</v>
      </c>
      <c r="W9" s="143">
        <f t="shared" si="13"/>
        <v>0</v>
      </c>
      <c r="X9" s="143">
        <f t="shared" si="13"/>
        <v>0</v>
      </c>
      <c r="Y9" s="176">
        <f t="shared" si="3"/>
        <v>0</v>
      </c>
    </row>
    <row r="10" spans="1:25">
      <c r="A10" s="168" t="e">
        <f t="shared" ref="A10:B10" si="14">A44</f>
        <v>#N/A</v>
      </c>
      <c r="B10" s="148">
        <f t="shared" si="14"/>
        <v>0</v>
      </c>
      <c r="C10" s="143">
        <f t="shared" ref="C10:X10" si="15">IF(C$1&gt;=$I44,IF($M44=0,0,(IF(MOD(($I44-C$1),$M44)=0,$G44,0))),0)</f>
        <v>0</v>
      </c>
      <c r="D10" s="143">
        <f t="shared" si="15"/>
        <v>0</v>
      </c>
      <c r="E10" s="143">
        <f t="shared" si="15"/>
        <v>0</v>
      </c>
      <c r="F10" s="143">
        <f t="shared" si="15"/>
        <v>0</v>
      </c>
      <c r="G10" s="143">
        <f t="shared" si="15"/>
        <v>0</v>
      </c>
      <c r="H10" s="143">
        <f t="shared" si="15"/>
        <v>0</v>
      </c>
      <c r="I10" s="143">
        <f t="shared" si="15"/>
        <v>0</v>
      </c>
      <c r="J10" s="143">
        <f t="shared" si="15"/>
        <v>0</v>
      </c>
      <c r="K10" s="143">
        <f t="shared" si="15"/>
        <v>0</v>
      </c>
      <c r="L10" s="143">
        <f t="shared" si="15"/>
        <v>0</v>
      </c>
      <c r="M10" s="143">
        <f t="shared" si="15"/>
        <v>0</v>
      </c>
      <c r="N10" s="143">
        <f t="shared" si="15"/>
        <v>0</v>
      </c>
      <c r="O10" s="143">
        <f t="shared" si="15"/>
        <v>0</v>
      </c>
      <c r="P10" s="143">
        <f t="shared" si="15"/>
        <v>0</v>
      </c>
      <c r="Q10" s="143">
        <f t="shared" si="15"/>
        <v>0</v>
      </c>
      <c r="R10" s="143">
        <f t="shared" si="15"/>
        <v>0</v>
      </c>
      <c r="S10" s="143">
        <f t="shared" si="15"/>
        <v>0</v>
      </c>
      <c r="T10" s="143">
        <f t="shared" si="15"/>
        <v>0</v>
      </c>
      <c r="U10" s="143">
        <f t="shared" si="15"/>
        <v>0</v>
      </c>
      <c r="V10" s="143">
        <f t="shared" si="15"/>
        <v>0</v>
      </c>
      <c r="W10" s="143">
        <f t="shared" si="15"/>
        <v>0</v>
      </c>
      <c r="X10" s="143">
        <f t="shared" si="15"/>
        <v>0</v>
      </c>
      <c r="Y10" s="176">
        <f t="shared" si="3"/>
        <v>0</v>
      </c>
    </row>
    <row r="11" spans="1:25">
      <c r="A11" s="168" t="e">
        <f t="shared" ref="A11:B11" si="16">A45</f>
        <v>#N/A</v>
      </c>
      <c r="B11" s="148">
        <f t="shared" si="16"/>
        <v>0</v>
      </c>
      <c r="C11" s="143">
        <f t="shared" ref="C11:X11" si="17">IF(C$1&gt;=$I45,IF($M45=0,0,(IF(MOD(($I45-C$1),$M45)=0,$G45,0))),0)</f>
        <v>0</v>
      </c>
      <c r="D11" s="143">
        <f t="shared" si="17"/>
        <v>0</v>
      </c>
      <c r="E11" s="143">
        <f t="shared" si="17"/>
        <v>0</v>
      </c>
      <c r="F11" s="143">
        <f t="shared" si="17"/>
        <v>0</v>
      </c>
      <c r="G11" s="143">
        <f t="shared" si="17"/>
        <v>0</v>
      </c>
      <c r="H11" s="143">
        <f t="shared" si="17"/>
        <v>0</v>
      </c>
      <c r="I11" s="143">
        <f t="shared" si="17"/>
        <v>0</v>
      </c>
      <c r="J11" s="143">
        <f t="shared" si="17"/>
        <v>0</v>
      </c>
      <c r="K11" s="143">
        <f t="shared" si="17"/>
        <v>0</v>
      </c>
      <c r="L11" s="143">
        <f t="shared" si="17"/>
        <v>0</v>
      </c>
      <c r="M11" s="143">
        <f t="shared" si="17"/>
        <v>0</v>
      </c>
      <c r="N11" s="143">
        <f t="shared" si="17"/>
        <v>0</v>
      </c>
      <c r="O11" s="143">
        <f t="shared" si="17"/>
        <v>0</v>
      </c>
      <c r="P11" s="143">
        <f t="shared" si="17"/>
        <v>0</v>
      </c>
      <c r="Q11" s="143">
        <f t="shared" si="17"/>
        <v>0</v>
      </c>
      <c r="R11" s="143">
        <f t="shared" si="17"/>
        <v>0</v>
      </c>
      <c r="S11" s="143">
        <f t="shared" si="17"/>
        <v>0</v>
      </c>
      <c r="T11" s="143">
        <f t="shared" si="17"/>
        <v>0</v>
      </c>
      <c r="U11" s="143">
        <f t="shared" si="17"/>
        <v>0</v>
      </c>
      <c r="V11" s="143">
        <f t="shared" si="17"/>
        <v>0</v>
      </c>
      <c r="W11" s="143">
        <f t="shared" si="17"/>
        <v>0</v>
      </c>
      <c r="X11" s="143">
        <f t="shared" si="17"/>
        <v>0</v>
      </c>
      <c r="Y11" s="165"/>
    </row>
    <row r="12" spans="1:25">
      <c r="A12" s="168">
        <f t="shared" ref="A12:B12" si="18">A46</f>
        <v>0</v>
      </c>
      <c r="B12" s="148" t="str">
        <f t="shared" si="18"/>
        <v>Indv. Vedligehold</v>
      </c>
      <c r="C12" s="143">
        <f t="shared" ref="C12:X12" si="19">IF(C$1&gt;=$I46,IF($M46=0,0,(IF(MOD(($I46-C$1),$M46)=0,$G46,0))),0)</f>
        <v>0</v>
      </c>
      <c r="D12" s="143">
        <f t="shared" si="19"/>
        <v>0</v>
      </c>
      <c r="E12" s="143">
        <f t="shared" si="19"/>
        <v>0</v>
      </c>
      <c r="F12" s="143">
        <f t="shared" si="19"/>
        <v>0</v>
      </c>
      <c r="G12" s="143">
        <f t="shared" si="19"/>
        <v>0</v>
      </c>
      <c r="H12" s="143">
        <f t="shared" si="19"/>
        <v>0</v>
      </c>
      <c r="I12" s="143">
        <f t="shared" si="19"/>
        <v>0</v>
      </c>
      <c r="J12" s="143">
        <f t="shared" si="19"/>
        <v>0</v>
      </c>
      <c r="K12" s="143">
        <f t="shared" si="19"/>
        <v>0</v>
      </c>
      <c r="L12" s="143">
        <f t="shared" si="19"/>
        <v>0</v>
      </c>
      <c r="M12" s="143">
        <f t="shared" si="19"/>
        <v>0</v>
      </c>
      <c r="N12" s="143">
        <f t="shared" si="19"/>
        <v>0</v>
      </c>
      <c r="O12" s="143">
        <f t="shared" si="19"/>
        <v>0</v>
      </c>
      <c r="P12" s="143">
        <f t="shared" si="19"/>
        <v>0</v>
      </c>
      <c r="Q12" s="143">
        <f t="shared" si="19"/>
        <v>0</v>
      </c>
      <c r="R12" s="143">
        <f t="shared" si="19"/>
        <v>0</v>
      </c>
      <c r="S12" s="143">
        <f t="shared" si="19"/>
        <v>0</v>
      </c>
      <c r="T12" s="143">
        <f t="shared" si="19"/>
        <v>0</v>
      </c>
      <c r="U12" s="143">
        <f t="shared" si="19"/>
        <v>0</v>
      </c>
      <c r="V12" s="143">
        <f t="shared" si="19"/>
        <v>0</v>
      </c>
      <c r="W12" s="143">
        <f t="shared" si="19"/>
        <v>0</v>
      </c>
      <c r="X12" s="143">
        <f t="shared" si="19"/>
        <v>0</v>
      </c>
      <c r="Y12" s="176">
        <f t="shared" si="3"/>
        <v>0</v>
      </c>
    </row>
    <row r="13" spans="1:25">
      <c r="A13" s="168" t="e">
        <f t="shared" ref="A13:B13" si="20">A47</f>
        <v>#N/A</v>
      </c>
      <c r="B13" s="148">
        <f t="shared" si="20"/>
        <v>0</v>
      </c>
      <c r="C13" s="143">
        <f t="shared" ref="C13:X13" si="21">IF(C$1&gt;=$I47,IF($M47=0,0,(IF(MOD(($I47-C$1),$M47)=0,$G47,0))),0)</f>
        <v>0</v>
      </c>
      <c r="D13" s="143">
        <f t="shared" si="21"/>
        <v>0</v>
      </c>
      <c r="E13" s="143">
        <f t="shared" si="21"/>
        <v>0</v>
      </c>
      <c r="F13" s="143">
        <f t="shared" si="21"/>
        <v>0</v>
      </c>
      <c r="G13" s="143">
        <f t="shared" si="21"/>
        <v>0</v>
      </c>
      <c r="H13" s="143">
        <f t="shared" si="21"/>
        <v>0</v>
      </c>
      <c r="I13" s="143">
        <f t="shared" si="21"/>
        <v>0</v>
      </c>
      <c r="J13" s="143">
        <f t="shared" si="21"/>
        <v>0</v>
      </c>
      <c r="K13" s="143">
        <f t="shared" si="21"/>
        <v>0</v>
      </c>
      <c r="L13" s="143">
        <f t="shared" si="21"/>
        <v>0</v>
      </c>
      <c r="M13" s="143">
        <f t="shared" si="21"/>
        <v>0</v>
      </c>
      <c r="N13" s="143">
        <f t="shared" si="21"/>
        <v>0</v>
      </c>
      <c r="O13" s="143">
        <f t="shared" si="21"/>
        <v>0</v>
      </c>
      <c r="P13" s="143">
        <f t="shared" si="21"/>
        <v>0</v>
      </c>
      <c r="Q13" s="143">
        <f t="shared" si="21"/>
        <v>0</v>
      </c>
      <c r="R13" s="143">
        <f t="shared" si="21"/>
        <v>0</v>
      </c>
      <c r="S13" s="143">
        <f t="shared" si="21"/>
        <v>0</v>
      </c>
      <c r="T13" s="143">
        <f t="shared" si="21"/>
        <v>0</v>
      </c>
      <c r="U13" s="143">
        <f t="shared" si="21"/>
        <v>0</v>
      </c>
      <c r="V13" s="143">
        <f t="shared" si="21"/>
        <v>0</v>
      </c>
      <c r="W13" s="143">
        <f t="shared" si="21"/>
        <v>0</v>
      </c>
      <c r="X13" s="143">
        <f t="shared" si="21"/>
        <v>0</v>
      </c>
      <c r="Y13" s="176">
        <f t="shared" si="3"/>
        <v>0</v>
      </c>
    </row>
    <row r="14" spans="1:25">
      <c r="A14" s="168" t="e">
        <f t="shared" ref="A14:B14" si="22">A48</f>
        <v>#N/A</v>
      </c>
      <c r="B14" s="148">
        <f t="shared" si="22"/>
        <v>0</v>
      </c>
      <c r="C14" s="143">
        <f t="shared" ref="C14:X14" si="23">IF(C$1&gt;=$I48,IF($M48=0,0,(IF(MOD(($I48-C$1),$M48)=0,$G48,0))),0)</f>
        <v>0</v>
      </c>
      <c r="D14" s="143">
        <f t="shared" si="23"/>
        <v>0</v>
      </c>
      <c r="E14" s="143">
        <f t="shared" si="23"/>
        <v>0</v>
      </c>
      <c r="F14" s="143">
        <f t="shared" si="23"/>
        <v>0</v>
      </c>
      <c r="G14" s="143">
        <f t="shared" si="23"/>
        <v>0</v>
      </c>
      <c r="H14" s="143">
        <f t="shared" si="23"/>
        <v>0</v>
      </c>
      <c r="I14" s="143">
        <f t="shared" si="23"/>
        <v>0</v>
      </c>
      <c r="J14" s="143">
        <f t="shared" si="23"/>
        <v>0</v>
      </c>
      <c r="K14" s="143">
        <f t="shared" si="23"/>
        <v>0</v>
      </c>
      <c r="L14" s="143">
        <f t="shared" si="23"/>
        <v>0</v>
      </c>
      <c r="M14" s="143">
        <f t="shared" si="23"/>
        <v>0</v>
      </c>
      <c r="N14" s="143">
        <f t="shared" si="23"/>
        <v>0</v>
      </c>
      <c r="O14" s="143">
        <f t="shared" si="23"/>
        <v>0</v>
      </c>
      <c r="P14" s="143">
        <f t="shared" si="23"/>
        <v>0</v>
      </c>
      <c r="Q14" s="143">
        <f t="shared" si="23"/>
        <v>0</v>
      </c>
      <c r="R14" s="143">
        <f t="shared" si="23"/>
        <v>0</v>
      </c>
      <c r="S14" s="143">
        <f t="shared" si="23"/>
        <v>0</v>
      </c>
      <c r="T14" s="143">
        <f t="shared" si="23"/>
        <v>0</v>
      </c>
      <c r="U14" s="143">
        <f t="shared" si="23"/>
        <v>0</v>
      </c>
      <c r="V14" s="143">
        <f t="shared" si="23"/>
        <v>0</v>
      </c>
      <c r="W14" s="143">
        <f t="shared" si="23"/>
        <v>0</v>
      </c>
      <c r="X14" s="143">
        <f t="shared" si="23"/>
        <v>0</v>
      </c>
      <c r="Y14" s="176">
        <f t="shared" si="3"/>
        <v>0</v>
      </c>
    </row>
    <row r="15" spans="1:25">
      <c r="A15" s="168" t="e">
        <f t="shared" ref="A15:B15" si="24">A49</f>
        <v>#N/A</v>
      </c>
      <c r="B15" s="148">
        <f t="shared" si="24"/>
        <v>0</v>
      </c>
      <c r="C15" s="143">
        <f t="shared" ref="C15:X15" si="25">IF(C$1&gt;=$I49,IF($M49=0,0,(IF(MOD(($I49-C$1),$M49)=0,$G49,0))),0)</f>
        <v>0</v>
      </c>
      <c r="D15" s="143">
        <f t="shared" si="25"/>
        <v>0</v>
      </c>
      <c r="E15" s="143">
        <f t="shared" si="25"/>
        <v>0</v>
      </c>
      <c r="F15" s="143">
        <f t="shared" si="25"/>
        <v>0</v>
      </c>
      <c r="G15" s="143">
        <f t="shared" si="25"/>
        <v>0</v>
      </c>
      <c r="H15" s="143">
        <f t="shared" si="25"/>
        <v>0</v>
      </c>
      <c r="I15" s="143">
        <f t="shared" si="25"/>
        <v>0</v>
      </c>
      <c r="J15" s="143">
        <f t="shared" si="25"/>
        <v>0</v>
      </c>
      <c r="K15" s="143">
        <f t="shared" si="25"/>
        <v>0</v>
      </c>
      <c r="L15" s="143">
        <f t="shared" si="25"/>
        <v>0</v>
      </c>
      <c r="M15" s="143">
        <f t="shared" si="25"/>
        <v>0</v>
      </c>
      <c r="N15" s="143">
        <f t="shared" si="25"/>
        <v>0</v>
      </c>
      <c r="O15" s="143">
        <f t="shared" si="25"/>
        <v>0</v>
      </c>
      <c r="P15" s="143">
        <f t="shared" si="25"/>
        <v>0</v>
      </c>
      <c r="Q15" s="143">
        <f t="shared" si="25"/>
        <v>0</v>
      </c>
      <c r="R15" s="143">
        <f t="shared" si="25"/>
        <v>0</v>
      </c>
      <c r="S15" s="143">
        <f t="shared" si="25"/>
        <v>0</v>
      </c>
      <c r="T15" s="143">
        <f t="shared" si="25"/>
        <v>0</v>
      </c>
      <c r="U15" s="143">
        <f t="shared" si="25"/>
        <v>0</v>
      </c>
      <c r="V15" s="143">
        <f t="shared" si="25"/>
        <v>0</v>
      </c>
      <c r="W15" s="143">
        <f t="shared" si="25"/>
        <v>0</v>
      </c>
      <c r="X15" s="143">
        <f t="shared" si="25"/>
        <v>0</v>
      </c>
      <c r="Y15" s="176">
        <f t="shared" si="3"/>
        <v>0</v>
      </c>
    </row>
    <row r="16" spans="1:25">
      <c r="A16" s="168" t="e">
        <f t="shared" ref="A16:B16" si="26">A50</f>
        <v>#N/A</v>
      </c>
      <c r="B16" s="148">
        <f t="shared" si="26"/>
        <v>0</v>
      </c>
      <c r="C16" s="143">
        <f t="shared" ref="C16:X16" si="27">IF(C$1&gt;=$I50,IF($M50=0,0,(IF(MOD(($I50-C$1),$M50)=0,$G50,0))),0)</f>
        <v>0</v>
      </c>
      <c r="D16" s="143">
        <f t="shared" si="27"/>
        <v>0</v>
      </c>
      <c r="E16" s="143">
        <f t="shared" si="27"/>
        <v>0</v>
      </c>
      <c r="F16" s="143">
        <f t="shared" si="27"/>
        <v>0</v>
      </c>
      <c r="G16" s="143">
        <f t="shared" si="27"/>
        <v>0</v>
      </c>
      <c r="H16" s="143">
        <f t="shared" si="27"/>
        <v>0</v>
      </c>
      <c r="I16" s="143">
        <f t="shared" si="27"/>
        <v>0</v>
      </c>
      <c r="J16" s="143">
        <f t="shared" si="27"/>
        <v>0</v>
      </c>
      <c r="K16" s="143">
        <f t="shared" si="27"/>
        <v>0</v>
      </c>
      <c r="L16" s="143">
        <f t="shared" si="27"/>
        <v>0</v>
      </c>
      <c r="M16" s="143">
        <f t="shared" si="27"/>
        <v>0</v>
      </c>
      <c r="N16" s="143">
        <f t="shared" si="27"/>
        <v>0</v>
      </c>
      <c r="O16" s="143">
        <f t="shared" si="27"/>
        <v>0</v>
      </c>
      <c r="P16" s="143">
        <f t="shared" si="27"/>
        <v>0</v>
      </c>
      <c r="Q16" s="143">
        <f t="shared" si="27"/>
        <v>0</v>
      </c>
      <c r="R16" s="143">
        <f t="shared" si="27"/>
        <v>0</v>
      </c>
      <c r="S16" s="143">
        <f t="shared" si="27"/>
        <v>0</v>
      </c>
      <c r="T16" s="143">
        <f t="shared" si="27"/>
        <v>0</v>
      </c>
      <c r="U16" s="143">
        <f t="shared" si="27"/>
        <v>0</v>
      </c>
      <c r="V16" s="143">
        <f t="shared" si="27"/>
        <v>0</v>
      </c>
      <c r="W16" s="143">
        <f t="shared" si="27"/>
        <v>0</v>
      </c>
      <c r="X16" s="143">
        <f t="shared" si="27"/>
        <v>0</v>
      </c>
      <c r="Y16" s="176">
        <f t="shared" si="3"/>
        <v>0</v>
      </c>
    </row>
    <row r="17" spans="1:25">
      <c r="A17" s="168" t="e">
        <f t="shared" ref="A17:B17" si="28">A51</f>
        <v>#N/A</v>
      </c>
      <c r="B17" s="148">
        <f t="shared" si="28"/>
        <v>0</v>
      </c>
      <c r="C17" s="143">
        <f t="shared" ref="C17:X17" si="29">IF(C$1&gt;=$I51,IF($M51=0,0,(IF(MOD(($I51-C$1),$M51)=0,$G51,0))),0)</f>
        <v>0</v>
      </c>
      <c r="D17" s="143">
        <f t="shared" si="29"/>
        <v>0</v>
      </c>
      <c r="E17" s="143">
        <f t="shared" si="29"/>
        <v>0</v>
      </c>
      <c r="F17" s="143">
        <f t="shared" si="29"/>
        <v>0</v>
      </c>
      <c r="G17" s="143">
        <f t="shared" si="29"/>
        <v>0</v>
      </c>
      <c r="H17" s="143">
        <f t="shared" si="29"/>
        <v>0</v>
      </c>
      <c r="I17" s="143">
        <f t="shared" si="29"/>
        <v>0</v>
      </c>
      <c r="J17" s="143">
        <f t="shared" si="29"/>
        <v>0</v>
      </c>
      <c r="K17" s="143">
        <f t="shared" si="29"/>
        <v>0</v>
      </c>
      <c r="L17" s="143">
        <f t="shared" si="29"/>
        <v>0</v>
      </c>
      <c r="M17" s="143">
        <f t="shared" si="29"/>
        <v>0</v>
      </c>
      <c r="N17" s="143">
        <f t="shared" si="29"/>
        <v>0</v>
      </c>
      <c r="O17" s="143">
        <f t="shared" si="29"/>
        <v>0</v>
      </c>
      <c r="P17" s="143">
        <f t="shared" si="29"/>
        <v>0</v>
      </c>
      <c r="Q17" s="143">
        <f t="shared" si="29"/>
        <v>0</v>
      </c>
      <c r="R17" s="143">
        <f t="shared" si="29"/>
        <v>0</v>
      </c>
      <c r="S17" s="143">
        <f t="shared" si="29"/>
        <v>0</v>
      </c>
      <c r="T17" s="143">
        <f t="shared" si="29"/>
        <v>0</v>
      </c>
      <c r="U17" s="143">
        <f t="shared" si="29"/>
        <v>0</v>
      </c>
      <c r="V17" s="143">
        <f t="shared" si="29"/>
        <v>0</v>
      </c>
      <c r="W17" s="143">
        <f t="shared" si="29"/>
        <v>0</v>
      </c>
      <c r="X17" s="143">
        <f t="shared" si="29"/>
        <v>0</v>
      </c>
      <c r="Y17" s="176">
        <f t="shared" si="3"/>
        <v>0</v>
      </c>
    </row>
    <row r="18" spans="1:25">
      <c r="A18" s="168" t="e">
        <f t="shared" ref="A18:B18" si="30">A52</f>
        <v>#N/A</v>
      </c>
      <c r="B18" s="148">
        <f t="shared" si="30"/>
        <v>0</v>
      </c>
      <c r="C18" s="143">
        <f t="shared" ref="C18:X18" si="31">IF(C$1&gt;=$I52,IF($M52=0,0,(IF(MOD(($I52-C$1),$M52)=0,$G52,0))),0)</f>
        <v>0</v>
      </c>
      <c r="D18" s="143">
        <f t="shared" si="31"/>
        <v>0</v>
      </c>
      <c r="E18" s="143">
        <f t="shared" si="31"/>
        <v>0</v>
      </c>
      <c r="F18" s="143">
        <f t="shared" si="31"/>
        <v>0</v>
      </c>
      <c r="G18" s="143">
        <f t="shared" si="31"/>
        <v>0</v>
      </c>
      <c r="H18" s="143">
        <f t="shared" si="31"/>
        <v>0</v>
      </c>
      <c r="I18" s="143">
        <f t="shared" si="31"/>
        <v>0</v>
      </c>
      <c r="J18" s="143">
        <f t="shared" si="31"/>
        <v>0</v>
      </c>
      <c r="K18" s="143">
        <f t="shared" si="31"/>
        <v>0</v>
      </c>
      <c r="L18" s="143">
        <f t="shared" si="31"/>
        <v>0</v>
      </c>
      <c r="M18" s="143">
        <f t="shared" si="31"/>
        <v>0</v>
      </c>
      <c r="N18" s="143">
        <f t="shared" si="31"/>
        <v>0</v>
      </c>
      <c r="O18" s="143">
        <f t="shared" si="31"/>
        <v>0</v>
      </c>
      <c r="P18" s="143">
        <f t="shared" si="31"/>
        <v>0</v>
      </c>
      <c r="Q18" s="143">
        <f t="shared" si="31"/>
        <v>0</v>
      </c>
      <c r="R18" s="143">
        <f t="shared" si="31"/>
        <v>0</v>
      </c>
      <c r="S18" s="143">
        <f t="shared" si="31"/>
        <v>0</v>
      </c>
      <c r="T18" s="143">
        <f t="shared" si="31"/>
        <v>0</v>
      </c>
      <c r="U18" s="143">
        <f t="shared" si="31"/>
        <v>0</v>
      </c>
      <c r="V18" s="143">
        <f t="shared" si="31"/>
        <v>0</v>
      </c>
      <c r="W18" s="143">
        <f t="shared" si="31"/>
        <v>0</v>
      </c>
      <c r="X18" s="143">
        <f t="shared" si="31"/>
        <v>0</v>
      </c>
      <c r="Y18" s="176">
        <f t="shared" si="3"/>
        <v>0</v>
      </c>
    </row>
    <row r="19" spans="1:25">
      <c r="A19" s="168" t="e">
        <f t="shared" ref="A19:B19" si="32">A53</f>
        <v>#N/A</v>
      </c>
      <c r="B19" s="148">
        <f t="shared" si="32"/>
        <v>0</v>
      </c>
      <c r="C19" s="143">
        <f t="shared" ref="C19:X19" si="33">IF(C$1&gt;=$I53,IF($M53=0,0,(IF(MOD(($I53-C$1),$M53)=0,$G53,0))),0)</f>
        <v>0</v>
      </c>
      <c r="D19" s="143">
        <f t="shared" si="33"/>
        <v>0</v>
      </c>
      <c r="E19" s="143">
        <f t="shared" si="33"/>
        <v>0</v>
      </c>
      <c r="F19" s="143">
        <f t="shared" si="33"/>
        <v>0</v>
      </c>
      <c r="G19" s="143">
        <f t="shared" si="33"/>
        <v>0</v>
      </c>
      <c r="H19" s="143">
        <f t="shared" si="33"/>
        <v>0</v>
      </c>
      <c r="I19" s="143">
        <f t="shared" si="33"/>
        <v>0</v>
      </c>
      <c r="J19" s="143">
        <f t="shared" si="33"/>
        <v>0</v>
      </c>
      <c r="K19" s="143">
        <f t="shared" si="33"/>
        <v>0</v>
      </c>
      <c r="L19" s="143">
        <f t="shared" si="33"/>
        <v>0</v>
      </c>
      <c r="M19" s="143">
        <f t="shared" si="33"/>
        <v>0</v>
      </c>
      <c r="N19" s="143">
        <f t="shared" si="33"/>
        <v>0</v>
      </c>
      <c r="O19" s="143">
        <f t="shared" si="33"/>
        <v>0</v>
      </c>
      <c r="P19" s="143">
        <f t="shared" si="33"/>
        <v>0</v>
      </c>
      <c r="Q19" s="143">
        <f t="shared" si="33"/>
        <v>0</v>
      </c>
      <c r="R19" s="143">
        <f t="shared" si="33"/>
        <v>0</v>
      </c>
      <c r="S19" s="143">
        <f t="shared" si="33"/>
        <v>0</v>
      </c>
      <c r="T19" s="143">
        <f t="shared" si="33"/>
        <v>0</v>
      </c>
      <c r="U19" s="143">
        <f t="shared" si="33"/>
        <v>0</v>
      </c>
      <c r="V19" s="143">
        <f t="shared" si="33"/>
        <v>0</v>
      </c>
      <c r="W19" s="143">
        <f t="shared" si="33"/>
        <v>0</v>
      </c>
      <c r="X19" s="143">
        <f t="shared" si="33"/>
        <v>0</v>
      </c>
      <c r="Y19" s="165"/>
    </row>
    <row r="20" spans="1:25">
      <c r="A20" s="168">
        <f t="shared" ref="A20:B20" si="34">A54</f>
        <v>0</v>
      </c>
      <c r="B20" s="148" t="str">
        <f t="shared" si="34"/>
        <v>Tekniske Installationer</v>
      </c>
      <c r="C20" s="143">
        <f t="shared" ref="C20:X20" si="35">IF(C$1&gt;=$I54,IF($M54=0,0,(IF(MOD(($I54-C$1),$M54)=0,$G54,0))),0)</f>
        <v>0</v>
      </c>
      <c r="D20" s="143">
        <f t="shared" si="35"/>
        <v>0</v>
      </c>
      <c r="E20" s="143">
        <f t="shared" si="35"/>
        <v>0</v>
      </c>
      <c r="F20" s="143">
        <f t="shared" si="35"/>
        <v>0</v>
      </c>
      <c r="G20" s="143">
        <f t="shared" si="35"/>
        <v>0</v>
      </c>
      <c r="H20" s="143">
        <f t="shared" si="35"/>
        <v>0</v>
      </c>
      <c r="I20" s="143">
        <f t="shared" si="35"/>
        <v>0</v>
      </c>
      <c r="J20" s="143">
        <f t="shared" si="35"/>
        <v>0</v>
      </c>
      <c r="K20" s="143">
        <f t="shared" si="35"/>
        <v>0</v>
      </c>
      <c r="L20" s="143">
        <f t="shared" si="35"/>
        <v>0</v>
      </c>
      <c r="M20" s="143">
        <f t="shared" si="35"/>
        <v>0</v>
      </c>
      <c r="N20" s="143">
        <f t="shared" si="35"/>
        <v>0</v>
      </c>
      <c r="O20" s="143">
        <f t="shared" si="35"/>
        <v>0</v>
      </c>
      <c r="P20" s="143">
        <f t="shared" si="35"/>
        <v>0</v>
      </c>
      <c r="Q20" s="143">
        <f t="shared" si="35"/>
        <v>0</v>
      </c>
      <c r="R20" s="143">
        <f t="shared" si="35"/>
        <v>0</v>
      </c>
      <c r="S20" s="143">
        <f t="shared" si="35"/>
        <v>0</v>
      </c>
      <c r="T20" s="143">
        <f t="shared" si="35"/>
        <v>0</v>
      </c>
      <c r="U20" s="143">
        <f t="shared" si="35"/>
        <v>0</v>
      </c>
      <c r="V20" s="143">
        <f t="shared" si="35"/>
        <v>0</v>
      </c>
      <c r="W20" s="143">
        <f t="shared" si="35"/>
        <v>0</v>
      </c>
      <c r="X20" s="143">
        <f t="shared" si="35"/>
        <v>0</v>
      </c>
      <c r="Y20" s="176">
        <f t="shared" si="3"/>
        <v>0</v>
      </c>
    </row>
    <row r="21" spans="1:25">
      <c r="A21" s="168" t="e">
        <f t="shared" ref="A21:B21" si="36">A55</f>
        <v>#N/A</v>
      </c>
      <c r="B21" s="148">
        <f t="shared" si="36"/>
        <v>0</v>
      </c>
      <c r="C21" s="143">
        <f t="shared" ref="C21:X21" si="37">IF(C$1&gt;=$I55,IF($M55=0,0,(IF(MOD(($I55-C$1),$M55)=0,$G55,0))),0)</f>
        <v>0</v>
      </c>
      <c r="D21" s="143">
        <f t="shared" si="37"/>
        <v>0</v>
      </c>
      <c r="E21" s="143">
        <f t="shared" si="37"/>
        <v>0</v>
      </c>
      <c r="F21" s="143">
        <f t="shared" si="37"/>
        <v>0</v>
      </c>
      <c r="G21" s="143">
        <f t="shared" si="37"/>
        <v>0</v>
      </c>
      <c r="H21" s="143">
        <f t="shared" si="37"/>
        <v>0</v>
      </c>
      <c r="I21" s="143">
        <f t="shared" si="37"/>
        <v>0</v>
      </c>
      <c r="J21" s="143">
        <f t="shared" si="37"/>
        <v>0</v>
      </c>
      <c r="K21" s="143">
        <f t="shared" si="37"/>
        <v>0</v>
      </c>
      <c r="L21" s="143">
        <f t="shared" si="37"/>
        <v>0</v>
      </c>
      <c r="M21" s="143">
        <f t="shared" si="37"/>
        <v>0</v>
      </c>
      <c r="N21" s="143">
        <f t="shared" si="37"/>
        <v>0</v>
      </c>
      <c r="O21" s="143">
        <f t="shared" si="37"/>
        <v>0</v>
      </c>
      <c r="P21" s="143">
        <f t="shared" si="37"/>
        <v>0</v>
      </c>
      <c r="Q21" s="143">
        <f t="shared" si="37"/>
        <v>0</v>
      </c>
      <c r="R21" s="143">
        <f t="shared" si="37"/>
        <v>0</v>
      </c>
      <c r="S21" s="143">
        <f t="shared" si="37"/>
        <v>0</v>
      </c>
      <c r="T21" s="143">
        <f t="shared" si="37"/>
        <v>0</v>
      </c>
      <c r="U21" s="143">
        <f t="shared" si="37"/>
        <v>0</v>
      </c>
      <c r="V21" s="143">
        <f t="shared" si="37"/>
        <v>0</v>
      </c>
      <c r="W21" s="143">
        <f t="shared" si="37"/>
        <v>0</v>
      </c>
      <c r="X21" s="143">
        <f t="shared" si="37"/>
        <v>0</v>
      </c>
      <c r="Y21" s="176">
        <f t="shared" si="3"/>
        <v>0</v>
      </c>
    </row>
    <row r="22" spans="1:25">
      <c r="A22" s="168" t="e">
        <f t="shared" ref="A22:B22" si="38">A56</f>
        <v>#N/A</v>
      </c>
      <c r="B22" s="148">
        <f t="shared" si="38"/>
        <v>0</v>
      </c>
      <c r="C22" s="143">
        <f t="shared" ref="C22:X22" si="39">IF(C$1&gt;=$I56,IF($M56=0,0,(IF(MOD(($I56-C$1),$M56)=0,$G56,0))),0)</f>
        <v>0</v>
      </c>
      <c r="D22" s="143">
        <f t="shared" si="39"/>
        <v>0</v>
      </c>
      <c r="E22" s="143">
        <f t="shared" si="39"/>
        <v>0</v>
      </c>
      <c r="F22" s="143">
        <f t="shared" si="39"/>
        <v>0</v>
      </c>
      <c r="G22" s="143">
        <f t="shared" si="39"/>
        <v>0</v>
      </c>
      <c r="H22" s="143">
        <f t="shared" si="39"/>
        <v>0</v>
      </c>
      <c r="I22" s="143">
        <f t="shared" si="39"/>
        <v>0</v>
      </c>
      <c r="J22" s="143">
        <f t="shared" si="39"/>
        <v>0</v>
      </c>
      <c r="K22" s="143">
        <f t="shared" si="39"/>
        <v>0</v>
      </c>
      <c r="L22" s="143">
        <f t="shared" si="39"/>
        <v>0</v>
      </c>
      <c r="M22" s="143">
        <f t="shared" si="39"/>
        <v>0</v>
      </c>
      <c r="N22" s="143">
        <f t="shared" si="39"/>
        <v>0</v>
      </c>
      <c r="O22" s="143">
        <f t="shared" si="39"/>
        <v>0</v>
      </c>
      <c r="P22" s="143">
        <f t="shared" si="39"/>
        <v>0</v>
      </c>
      <c r="Q22" s="143">
        <f t="shared" si="39"/>
        <v>0</v>
      </c>
      <c r="R22" s="143">
        <f t="shared" si="39"/>
        <v>0</v>
      </c>
      <c r="S22" s="143">
        <f t="shared" si="39"/>
        <v>0</v>
      </c>
      <c r="T22" s="143">
        <f t="shared" si="39"/>
        <v>0</v>
      </c>
      <c r="U22" s="143">
        <f t="shared" si="39"/>
        <v>0</v>
      </c>
      <c r="V22" s="143">
        <f t="shared" si="39"/>
        <v>0</v>
      </c>
      <c r="W22" s="143">
        <f t="shared" si="39"/>
        <v>0</v>
      </c>
      <c r="X22" s="143">
        <f t="shared" si="39"/>
        <v>0</v>
      </c>
      <c r="Y22" s="176">
        <f t="shared" si="3"/>
        <v>0</v>
      </c>
    </row>
    <row r="23" spans="1:25">
      <c r="A23" s="168" t="e">
        <f t="shared" ref="A23:B23" si="40">A57</f>
        <v>#N/A</v>
      </c>
      <c r="B23" s="148">
        <f t="shared" si="40"/>
        <v>0</v>
      </c>
      <c r="C23" s="143">
        <f t="shared" ref="C23:X23" si="41">IF(C$1&gt;=$I57,IF($M57=0,0,(IF(MOD(($I57-C$1),$M57)=0,$G57,0))),0)</f>
        <v>0</v>
      </c>
      <c r="D23" s="143">
        <f t="shared" si="41"/>
        <v>0</v>
      </c>
      <c r="E23" s="143">
        <f t="shared" si="41"/>
        <v>0</v>
      </c>
      <c r="F23" s="143">
        <f t="shared" si="41"/>
        <v>0</v>
      </c>
      <c r="G23" s="143">
        <f t="shared" si="41"/>
        <v>0</v>
      </c>
      <c r="H23" s="143">
        <f t="shared" si="41"/>
        <v>0</v>
      </c>
      <c r="I23" s="143">
        <f t="shared" si="41"/>
        <v>0</v>
      </c>
      <c r="J23" s="143">
        <f t="shared" si="41"/>
        <v>0</v>
      </c>
      <c r="K23" s="143">
        <f t="shared" si="41"/>
        <v>0</v>
      </c>
      <c r="L23" s="143">
        <f t="shared" si="41"/>
        <v>0</v>
      </c>
      <c r="M23" s="143">
        <f t="shared" si="41"/>
        <v>0</v>
      </c>
      <c r="N23" s="143">
        <f t="shared" si="41"/>
        <v>0</v>
      </c>
      <c r="O23" s="143">
        <f t="shared" si="41"/>
        <v>0</v>
      </c>
      <c r="P23" s="143">
        <f t="shared" si="41"/>
        <v>0</v>
      </c>
      <c r="Q23" s="143">
        <f t="shared" si="41"/>
        <v>0</v>
      </c>
      <c r="R23" s="143">
        <f t="shared" si="41"/>
        <v>0</v>
      </c>
      <c r="S23" s="143">
        <f t="shared" si="41"/>
        <v>0</v>
      </c>
      <c r="T23" s="143">
        <f t="shared" si="41"/>
        <v>0</v>
      </c>
      <c r="U23" s="143">
        <f t="shared" si="41"/>
        <v>0</v>
      </c>
      <c r="V23" s="143">
        <f t="shared" si="41"/>
        <v>0</v>
      </c>
      <c r="W23" s="143">
        <f t="shared" si="41"/>
        <v>0</v>
      </c>
      <c r="X23" s="143">
        <f t="shared" si="41"/>
        <v>0</v>
      </c>
      <c r="Y23" s="165"/>
    </row>
    <row r="24" spans="1:25">
      <c r="A24" s="168">
        <f t="shared" ref="A24:B24" si="42">A58</f>
        <v>0</v>
      </c>
      <c r="B24" s="148" t="str">
        <f t="shared" si="42"/>
        <v>Sikringsanlæg</v>
      </c>
      <c r="C24" s="143">
        <f t="shared" ref="C24:X24" si="43">IF(C$1&gt;=$I58,IF($M58=0,0,(IF(MOD(($I58-C$1),$M58)=0,$G58,0))),0)</f>
        <v>0</v>
      </c>
      <c r="D24" s="143">
        <f t="shared" si="43"/>
        <v>0</v>
      </c>
      <c r="E24" s="143">
        <f t="shared" si="43"/>
        <v>0</v>
      </c>
      <c r="F24" s="143">
        <f t="shared" si="43"/>
        <v>0</v>
      </c>
      <c r="G24" s="143">
        <f t="shared" si="43"/>
        <v>0</v>
      </c>
      <c r="H24" s="143">
        <f t="shared" si="43"/>
        <v>0</v>
      </c>
      <c r="I24" s="143">
        <f t="shared" si="43"/>
        <v>0</v>
      </c>
      <c r="J24" s="143">
        <f t="shared" si="43"/>
        <v>0</v>
      </c>
      <c r="K24" s="143">
        <f t="shared" si="43"/>
        <v>0</v>
      </c>
      <c r="L24" s="143">
        <f t="shared" si="43"/>
        <v>0</v>
      </c>
      <c r="M24" s="143">
        <f t="shared" si="43"/>
        <v>0</v>
      </c>
      <c r="N24" s="143">
        <f t="shared" si="43"/>
        <v>0</v>
      </c>
      <c r="O24" s="143">
        <f t="shared" si="43"/>
        <v>0</v>
      </c>
      <c r="P24" s="143">
        <f t="shared" si="43"/>
        <v>0</v>
      </c>
      <c r="Q24" s="143">
        <f t="shared" si="43"/>
        <v>0</v>
      </c>
      <c r="R24" s="143">
        <f t="shared" si="43"/>
        <v>0</v>
      </c>
      <c r="S24" s="143">
        <f t="shared" si="43"/>
        <v>0</v>
      </c>
      <c r="T24" s="143">
        <f t="shared" si="43"/>
        <v>0</v>
      </c>
      <c r="U24" s="143">
        <f t="shared" si="43"/>
        <v>0</v>
      </c>
      <c r="V24" s="143">
        <f t="shared" si="43"/>
        <v>0</v>
      </c>
      <c r="W24" s="143">
        <f t="shared" si="43"/>
        <v>0</v>
      </c>
      <c r="X24" s="143">
        <f t="shared" si="43"/>
        <v>0</v>
      </c>
      <c r="Y24" s="176">
        <f t="shared" si="3"/>
        <v>0</v>
      </c>
    </row>
    <row r="25" spans="1:25">
      <c r="A25" s="168" t="e">
        <f t="shared" ref="A25:B25" si="44">A59</f>
        <v>#N/A</v>
      </c>
      <c r="B25" s="148">
        <f t="shared" si="44"/>
        <v>0</v>
      </c>
      <c r="C25" s="143">
        <f t="shared" ref="C25:X25" si="45">IF(C$1&gt;=$I59,IF($M59=0,0,(IF(MOD(($I59-C$1),$M59)=0,$G59,0))),0)</f>
        <v>0</v>
      </c>
      <c r="D25" s="143">
        <f t="shared" si="45"/>
        <v>0</v>
      </c>
      <c r="E25" s="143">
        <f t="shared" si="45"/>
        <v>0</v>
      </c>
      <c r="F25" s="143">
        <f t="shared" si="45"/>
        <v>0</v>
      </c>
      <c r="G25" s="143">
        <f t="shared" si="45"/>
        <v>0</v>
      </c>
      <c r="H25" s="143">
        <f t="shared" si="45"/>
        <v>0</v>
      </c>
      <c r="I25" s="143">
        <f t="shared" si="45"/>
        <v>0</v>
      </c>
      <c r="J25" s="143">
        <f t="shared" si="45"/>
        <v>0</v>
      </c>
      <c r="K25" s="143">
        <f t="shared" si="45"/>
        <v>0</v>
      </c>
      <c r="L25" s="143">
        <f t="shared" si="45"/>
        <v>0</v>
      </c>
      <c r="M25" s="143">
        <f t="shared" si="45"/>
        <v>0</v>
      </c>
      <c r="N25" s="143">
        <f t="shared" si="45"/>
        <v>0</v>
      </c>
      <c r="O25" s="143">
        <f t="shared" si="45"/>
        <v>0</v>
      </c>
      <c r="P25" s="143">
        <f t="shared" si="45"/>
        <v>0</v>
      </c>
      <c r="Q25" s="143">
        <f t="shared" si="45"/>
        <v>0</v>
      </c>
      <c r="R25" s="143">
        <f t="shared" si="45"/>
        <v>0</v>
      </c>
      <c r="S25" s="143">
        <f t="shared" si="45"/>
        <v>0</v>
      </c>
      <c r="T25" s="143">
        <f t="shared" si="45"/>
        <v>0</v>
      </c>
      <c r="U25" s="143">
        <f t="shared" si="45"/>
        <v>0</v>
      </c>
      <c r="V25" s="143">
        <f t="shared" si="45"/>
        <v>0</v>
      </c>
      <c r="W25" s="143">
        <f t="shared" si="45"/>
        <v>0</v>
      </c>
      <c r="X25" s="143">
        <f t="shared" si="45"/>
        <v>0</v>
      </c>
      <c r="Y25" s="176">
        <f t="shared" si="3"/>
        <v>0</v>
      </c>
    </row>
    <row r="26" spans="1:25">
      <c r="A26" s="168" t="e">
        <f t="shared" ref="A26:B26" si="46">A60</f>
        <v>#N/A</v>
      </c>
      <c r="B26" s="148">
        <f t="shared" si="46"/>
        <v>0</v>
      </c>
      <c r="C26" s="143">
        <f t="shared" ref="C26:X26" si="47">IF(C$1&gt;=$I60,IF($M60=0,0,(IF(MOD(($I60-C$1),$M60)=0,$G60,0))),0)</f>
        <v>0</v>
      </c>
      <c r="D26" s="143">
        <f t="shared" si="47"/>
        <v>0</v>
      </c>
      <c r="E26" s="143">
        <f t="shared" si="47"/>
        <v>0</v>
      </c>
      <c r="F26" s="143">
        <f t="shared" si="47"/>
        <v>0</v>
      </c>
      <c r="G26" s="143">
        <f t="shared" si="47"/>
        <v>0</v>
      </c>
      <c r="H26" s="143">
        <f t="shared" si="47"/>
        <v>0</v>
      </c>
      <c r="I26" s="143">
        <f t="shared" si="47"/>
        <v>0</v>
      </c>
      <c r="J26" s="143">
        <f t="shared" si="47"/>
        <v>0</v>
      </c>
      <c r="K26" s="143">
        <f t="shared" si="47"/>
        <v>0</v>
      </c>
      <c r="L26" s="143">
        <f t="shared" si="47"/>
        <v>0</v>
      </c>
      <c r="M26" s="143">
        <f t="shared" si="47"/>
        <v>0</v>
      </c>
      <c r="N26" s="143">
        <f t="shared" si="47"/>
        <v>0</v>
      </c>
      <c r="O26" s="143">
        <f t="shared" si="47"/>
        <v>0</v>
      </c>
      <c r="P26" s="143">
        <f t="shared" si="47"/>
        <v>0</v>
      </c>
      <c r="Q26" s="143">
        <f t="shared" si="47"/>
        <v>0</v>
      </c>
      <c r="R26" s="143">
        <f t="shared" si="47"/>
        <v>0</v>
      </c>
      <c r="S26" s="143">
        <f t="shared" si="47"/>
        <v>0</v>
      </c>
      <c r="T26" s="143">
        <f t="shared" si="47"/>
        <v>0</v>
      </c>
      <c r="U26" s="143">
        <f t="shared" si="47"/>
        <v>0</v>
      </c>
      <c r="V26" s="143">
        <f t="shared" si="47"/>
        <v>0</v>
      </c>
      <c r="W26" s="143">
        <f t="shared" si="47"/>
        <v>0</v>
      </c>
      <c r="X26" s="143">
        <f t="shared" si="47"/>
        <v>0</v>
      </c>
      <c r="Y26" s="176">
        <f t="shared" si="3"/>
        <v>0</v>
      </c>
    </row>
    <row r="27" spans="1:25">
      <c r="A27" s="168" t="e">
        <f t="shared" ref="A27:B27" si="48">A61</f>
        <v>#N/A</v>
      </c>
      <c r="B27" s="148">
        <f t="shared" si="48"/>
        <v>0</v>
      </c>
      <c r="C27" s="143">
        <f t="shared" ref="C27:X27" si="49">IF(C$1&gt;=$I61,IF($M61=0,0,(IF(MOD(($I61-C$1),$M61)=0,$G61,0))),0)</f>
        <v>0</v>
      </c>
      <c r="D27" s="143">
        <f t="shared" si="49"/>
        <v>0</v>
      </c>
      <c r="E27" s="143">
        <f t="shared" si="49"/>
        <v>0</v>
      </c>
      <c r="F27" s="143">
        <f t="shared" si="49"/>
        <v>0</v>
      </c>
      <c r="G27" s="143">
        <f t="shared" si="49"/>
        <v>0</v>
      </c>
      <c r="H27" s="143">
        <f t="shared" si="49"/>
        <v>0</v>
      </c>
      <c r="I27" s="143">
        <f t="shared" si="49"/>
        <v>0</v>
      </c>
      <c r="J27" s="143">
        <f t="shared" si="49"/>
        <v>0</v>
      </c>
      <c r="K27" s="143">
        <f t="shared" si="49"/>
        <v>0</v>
      </c>
      <c r="L27" s="143">
        <f t="shared" si="49"/>
        <v>0</v>
      </c>
      <c r="M27" s="143">
        <f t="shared" si="49"/>
        <v>0</v>
      </c>
      <c r="N27" s="143">
        <f t="shared" si="49"/>
        <v>0</v>
      </c>
      <c r="O27" s="143">
        <f t="shared" si="49"/>
        <v>0</v>
      </c>
      <c r="P27" s="143">
        <f t="shared" si="49"/>
        <v>0</v>
      </c>
      <c r="Q27" s="143">
        <f t="shared" si="49"/>
        <v>0</v>
      </c>
      <c r="R27" s="143">
        <f t="shared" si="49"/>
        <v>0</v>
      </c>
      <c r="S27" s="143">
        <f t="shared" si="49"/>
        <v>0</v>
      </c>
      <c r="T27" s="143">
        <f t="shared" si="49"/>
        <v>0</v>
      </c>
      <c r="U27" s="143">
        <f t="shared" si="49"/>
        <v>0</v>
      </c>
      <c r="V27" s="143">
        <f t="shared" si="49"/>
        <v>0</v>
      </c>
      <c r="W27" s="143">
        <f t="shared" si="49"/>
        <v>0</v>
      </c>
      <c r="X27" s="143">
        <f t="shared" si="49"/>
        <v>0</v>
      </c>
      <c r="Y27" s="165"/>
    </row>
    <row r="28" spans="1:25">
      <c r="A28" s="168">
        <f t="shared" ref="A28:B28" si="50">A62</f>
        <v>0</v>
      </c>
      <c r="B28" s="148" t="str">
        <f t="shared" si="50"/>
        <v>Andet</v>
      </c>
      <c r="C28" s="143">
        <f t="shared" ref="C28:X28" si="51">IF(C$1&gt;=$I62,IF($M62=0,0,(IF(MOD(($I62-C$1),$M62)=0,$G62,0))),0)</f>
        <v>0</v>
      </c>
      <c r="D28" s="143">
        <f t="shared" si="51"/>
        <v>0</v>
      </c>
      <c r="E28" s="143">
        <f t="shared" si="51"/>
        <v>0</v>
      </c>
      <c r="F28" s="143">
        <f t="shared" si="51"/>
        <v>0</v>
      </c>
      <c r="G28" s="143">
        <f t="shared" si="51"/>
        <v>0</v>
      </c>
      <c r="H28" s="143">
        <f t="shared" si="51"/>
        <v>0</v>
      </c>
      <c r="I28" s="143">
        <f t="shared" si="51"/>
        <v>0</v>
      </c>
      <c r="J28" s="143">
        <f t="shared" si="51"/>
        <v>0</v>
      </c>
      <c r="K28" s="143">
        <f t="shared" si="51"/>
        <v>0</v>
      </c>
      <c r="L28" s="143">
        <f t="shared" si="51"/>
        <v>0</v>
      </c>
      <c r="M28" s="143">
        <f t="shared" si="51"/>
        <v>0</v>
      </c>
      <c r="N28" s="143">
        <f t="shared" si="51"/>
        <v>0</v>
      </c>
      <c r="O28" s="143">
        <f t="shared" si="51"/>
        <v>0</v>
      </c>
      <c r="P28" s="143">
        <f t="shared" si="51"/>
        <v>0</v>
      </c>
      <c r="Q28" s="143">
        <f t="shared" si="51"/>
        <v>0</v>
      </c>
      <c r="R28" s="143">
        <f t="shared" si="51"/>
        <v>0</v>
      </c>
      <c r="S28" s="143">
        <f t="shared" si="51"/>
        <v>0</v>
      </c>
      <c r="T28" s="143">
        <f t="shared" si="51"/>
        <v>0</v>
      </c>
      <c r="U28" s="143">
        <f t="shared" si="51"/>
        <v>0</v>
      </c>
      <c r="V28" s="143">
        <f t="shared" si="51"/>
        <v>0</v>
      </c>
      <c r="W28" s="143">
        <f t="shared" si="51"/>
        <v>0</v>
      </c>
      <c r="X28" s="143">
        <f t="shared" si="51"/>
        <v>0</v>
      </c>
      <c r="Y28" s="176">
        <f t="shared" si="3"/>
        <v>0</v>
      </c>
    </row>
    <row r="29" spans="1:25">
      <c r="A29" s="168" t="e">
        <f t="shared" ref="A29:B29" si="52">A63</f>
        <v>#N/A</v>
      </c>
      <c r="B29" s="148">
        <f t="shared" si="52"/>
        <v>0</v>
      </c>
      <c r="C29" s="143">
        <f t="shared" ref="C29:X29" si="53">IF(C$1&gt;=$I63,IF($M63=0,0,(IF(MOD(($I63-C$1),$M63)=0,$G63,0))),0)</f>
        <v>0</v>
      </c>
      <c r="D29" s="143">
        <f t="shared" si="53"/>
        <v>0</v>
      </c>
      <c r="E29" s="143">
        <f t="shared" si="53"/>
        <v>0</v>
      </c>
      <c r="F29" s="143">
        <f t="shared" si="53"/>
        <v>0</v>
      </c>
      <c r="G29" s="143">
        <f t="shared" si="53"/>
        <v>0</v>
      </c>
      <c r="H29" s="143">
        <f t="shared" si="53"/>
        <v>0</v>
      </c>
      <c r="I29" s="143">
        <f t="shared" si="53"/>
        <v>0</v>
      </c>
      <c r="J29" s="143">
        <f t="shared" si="53"/>
        <v>0</v>
      </c>
      <c r="K29" s="143">
        <f t="shared" si="53"/>
        <v>0</v>
      </c>
      <c r="L29" s="143">
        <f t="shared" si="53"/>
        <v>0</v>
      </c>
      <c r="M29" s="143">
        <f t="shared" si="53"/>
        <v>0</v>
      </c>
      <c r="N29" s="143">
        <f t="shared" si="53"/>
        <v>0</v>
      </c>
      <c r="O29" s="143">
        <f t="shared" si="53"/>
        <v>0</v>
      </c>
      <c r="P29" s="143">
        <f t="shared" si="53"/>
        <v>0</v>
      </c>
      <c r="Q29" s="143">
        <f t="shared" si="53"/>
        <v>0</v>
      </c>
      <c r="R29" s="143">
        <f t="shared" si="53"/>
        <v>0</v>
      </c>
      <c r="S29" s="143">
        <f t="shared" si="53"/>
        <v>0</v>
      </c>
      <c r="T29" s="143">
        <f t="shared" si="53"/>
        <v>0</v>
      </c>
      <c r="U29" s="143">
        <f t="shared" si="53"/>
        <v>0</v>
      </c>
      <c r="V29" s="143">
        <f t="shared" si="53"/>
        <v>0</v>
      </c>
      <c r="W29" s="143">
        <f t="shared" si="53"/>
        <v>0</v>
      </c>
      <c r="X29" s="143">
        <f t="shared" si="53"/>
        <v>0</v>
      </c>
      <c r="Y29" s="176">
        <f t="shared" si="3"/>
        <v>0</v>
      </c>
    </row>
    <row r="30" spans="1:25">
      <c r="A30" s="168" t="e">
        <f t="shared" ref="A30:B30" si="54">A64</f>
        <v>#N/A</v>
      </c>
      <c r="B30" s="148">
        <f t="shared" si="54"/>
        <v>0</v>
      </c>
      <c r="C30" s="143">
        <f t="shared" ref="C30:X30" si="55">IF(C$1&gt;=$I64,IF($M64=0,0,(IF(MOD(($I64-C$1),$M64)=0,$G64,0))),0)</f>
        <v>0</v>
      </c>
      <c r="D30" s="143">
        <f t="shared" si="55"/>
        <v>0</v>
      </c>
      <c r="E30" s="143">
        <f t="shared" si="55"/>
        <v>0</v>
      </c>
      <c r="F30" s="143">
        <f t="shared" si="55"/>
        <v>0</v>
      </c>
      <c r="G30" s="143">
        <f t="shared" si="55"/>
        <v>0</v>
      </c>
      <c r="H30" s="143">
        <f t="shared" si="55"/>
        <v>0</v>
      </c>
      <c r="I30" s="143">
        <f t="shared" si="55"/>
        <v>0</v>
      </c>
      <c r="J30" s="143">
        <f t="shared" si="55"/>
        <v>0</v>
      </c>
      <c r="K30" s="143">
        <f t="shared" si="55"/>
        <v>0</v>
      </c>
      <c r="L30" s="143">
        <f t="shared" si="55"/>
        <v>0</v>
      </c>
      <c r="M30" s="143">
        <f t="shared" si="55"/>
        <v>0</v>
      </c>
      <c r="N30" s="143">
        <f t="shared" si="55"/>
        <v>0</v>
      </c>
      <c r="O30" s="143">
        <f t="shared" si="55"/>
        <v>0</v>
      </c>
      <c r="P30" s="143">
        <f t="shared" si="55"/>
        <v>0</v>
      </c>
      <c r="Q30" s="143">
        <f t="shared" si="55"/>
        <v>0</v>
      </c>
      <c r="R30" s="143">
        <f t="shared" si="55"/>
        <v>0</v>
      </c>
      <c r="S30" s="143">
        <f t="shared" si="55"/>
        <v>0</v>
      </c>
      <c r="T30" s="143">
        <f t="shared" si="55"/>
        <v>0</v>
      </c>
      <c r="U30" s="143">
        <f t="shared" si="55"/>
        <v>0</v>
      </c>
      <c r="V30" s="143">
        <f t="shared" si="55"/>
        <v>0</v>
      </c>
      <c r="W30" s="143">
        <f t="shared" si="55"/>
        <v>0</v>
      </c>
      <c r="X30" s="143">
        <f t="shared" si="55"/>
        <v>0</v>
      </c>
      <c r="Y30" s="176">
        <f t="shared" si="3"/>
        <v>0</v>
      </c>
    </row>
    <row r="31" spans="1:25">
      <c r="A31" s="170"/>
      <c r="B31" s="150" t="s">
        <v>1017</v>
      </c>
      <c r="C31" s="151">
        <f>SUM(C3:C27)</f>
        <v>0</v>
      </c>
      <c r="D31" s="89">
        <f t="shared" ref="D31:Y31" si="56">SUM(D3:D27)</f>
        <v>0</v>
      </c>
      <c r="E31" s="89">
        <f t="shared" si="56"/>
        <v>0</v>
      </c>
      <c r="F31" s="89">
        <f t="shared" si="56"/>
        <v>42000</v>
      </c>
      <c r="G31" s="89">
        <f t="shared" si="56"/>
        <v>51000</v>
      </c>
      <c r="H31" s="89">
        <f t="shared" si="56"/>
        <v>40000</v>
      </c>
      <c r="I31" s="89">
        <f t="shared" si="56"/>
        <v>160000</v>
      </c>
      <c r="J31" s="89">
        <f t="shared" si="56"/>
        <v>0</v>
      </c>
      <c r="K31" s="89">
        <f t="shared" si="56"/>
        <v>0</v>
      </c>
      <c r="L31" s="89">
        <f t="shared" si="56"/>
        <v>0</v>
      </c>
      <c r="M31" s="89">
        <f t="shared" si="56"/>
        <v>0</v>
      </c>
      <c r="N31" s="89">
        <f t="shared" si="56"/>
        <v>16000</v>
      </c>
      <c r="O31" s="89">
        <f t="shared" si="56"/>
        <v>0</v>
      </c>
      <c r="P31" s="89">
        <f t="shared" si="56"/>
        <v>0</v>
      </c>
      <c r="Q31" s="89">
        <f t="shared" si="56"/>
        <v>0</v>
      </c>
      <c r="R31" s="89">
        <f t="shared" si="56"/>
        <v>0</v>
      </c>
      <c r="S31" s="89">
        <f t="shared" si="56"/>
        <v>0</v>
      </c>
      <c r="T31" s="89">
        <f t="shared" si="56"/>
        <v>0</v>
      </c>
      <c r="U31" s="89">
        <f t="shared" si="56"/>
        <v>0</v>
      </c>
      <c r="V31" s="89">
        <f t="shared" si="56"/>
        <v>0</v>
      </c>
      <c r="W31" s="89">
        <f t="shared" si="56"/>
        <v>0</v>
      </c>
      <c r="X31" s="89">
        <f t="shared" si="56"/>
        <v>0</v>
      </c>
      <c r="Y31" s="4">
        <f t="shared" si="56"/>
        <v>281000</v>
      </c>
    </row>
    <row r="32" spans="1:25">
      <c r="A32" s="166"/>
    </row>
    <row r="33" spans="1:25">
      <c r="A33" s="171"/>
      <c r="B33" s="110"/>
      <c r="C33" s="16" t="s">
        <v>1018</v>
      </c>
      <c r="D33" s="16" t="s">
        <v>1019</v>
      </c>
      <c r="E33" s="383" t="s">
        <v>1020</v>
      </c>
      <c r="F33" s="384"/>
      <c r="G33" s="383" t="s">
        <v>1021</v>
      </c>
      <c r="H33" s="384"/>
      <c r="I33" s="383" t="s">
        <v>1022</v>
      </c>
      <c r="J33" s="384"/>
      <c r="K33" s="383" t="s">
        <v>1023</v>
      </c>
      <c r="L33" s="384"/>
      <c r="M33" s="383" t="s">
        <v>321</v>
      </c>
      <c r="N33" s="384"/>
      <c r="O33" s="385" t="s">
        <v>1024</v>
      </c>
      <c r="P33" s="386"/>
      <c r="Q33" s="97" t="s">
        <v>1025</v>
      </c>
      <c r="R33" s="16"/>
      <c r="S33" s="16"/>
      <c r="T33" s="382" t="s">
        <v>1026</v>
      </c>
      <c r="U33" s="382"/>
      <c r="V33" s="382"/>
      <c r="W33" s="382"/>
      <c r="X33" s="382"/>
      <c r="Y33" s="382"/>
    </row>
    <row r="34" spans="1:25">
      <c r="A34" s="172"/>
      <c r="B34" s="92" t="s">
        <v>1016</v>
      </c>
      <c r="C34" s="87"/>
      <c r="D34" s="87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3"/>
      <c r="B35" s="92" t="s">
        <v>1027</v>
      </c>
      <c r="C35" s="87"/>
      <c r="D35" s="88"/>
      <c r="E35" s="377"/>
      <c r="F35" s="378"/>
      <c r="G35" s="379"/>
      <c r="H35" s="380"/>
      <c r="I35" s="377"/>
      <c r="J35" s="378"/>
      <c r="K35" s="377"/>
      <c r="L35" s="378"/>
      <c r="M35" s="87"/>
      <c r="N35" s="101"/>
      <c r="O35" s="516"/>
      <c r="P35" s="517"/>
      <c r="Q35" s="102"/>
      <c r="R35" s="55"/>
      <c r="S35" s="55"/>
      <c r="T35" s="381"/>
      <c r="U35" s="381"/>
      <c r="V35" s="381"/>
      <c r="W35" s="381"/>
      <c r="X35" s="381"/>
      <c r="Y35" s="381"/>
    </row>
    <row r="36" spans="1:25">
      <c r="A36" s="174">
        <f>VLOOKUP(B36,Priskatalog!A:J,10,FALSE)</f>
        <v>37</v>
      </c>
      <c r="B36" s="146" t="s">
        <v>444</v>
      </c>
      <c r="C36" s="7">
        <v>15</v>
      </c>
      <c r="D36" s="2" t="s">
        <v>349</v>
      </c>
      <c r="E36" s="387">
        <v>3400</v>
      </c>
      <c r="F36" s="388"/>
      <c r="G36" s="389">
        <f>C36*E36</f>
        <v>51000</v>
      </c>
      <c r="H36" s="390"/>
      <c r="I36" s="391">
        <v>2028</v>
      </c>
      <c r="J36" s="388"/>
      <c r="K36" s="391">
        <v>2030</v>
      </c>
      <c r="L36" s="388"/>
      <c r="M36" s="11">
        <v>30</v>
      </c>
      <c r="N36" s="123" t="s">
        <v>1028</v>
      </c>
      <c r="O36" s="518"/>
      <c r="P36" s="519"/>
      <c r="Q36" s="95"/>
      <c r="R36" s="2"/>
      <c r="S36" s="2"/>
      <c r="T36" s="392"/>
      <c r="U36" s="392"/>
      <c r="V36" s="392"/>
      <c r="W36" s="392"/>
      <c r="X36" s="392"/>
      <c r="Y36" s="392"/>
    </row>
    <row r="37" spans="1:25">
      <c r="A37" s="174">
        <f>VLOOKUP(B37,Priskatalog!A:J,10,FALSE)</f>
        <v>31</v>
      </c>
      <c r="B37" s="147" t="s">
        <v>399</v>
      </c>
      <c r="C37" s="22">
        <v>4</v>
      </c>
      <c r="D37" s="5" t="s">
        <v>349</v>
      </c>
      <c r="E37" s="387">
        <v>3500</v>
      </c>
      <c r="F37" s="388"/>
      <c r="G37" s="389">
        <f t="shared" ref="G37" si="57">C37*E37</f>
        <v>14000</v>
      </c>
      <c r="H37" s="390"/>
      <c r="I37" s="391">
        <v>2027</v>
      </c>
      <c r="J37" s="388"/>
      <c r="K37" s="391">
        <v>2029</v>
      </c>
      <c r="L37" s="387"/>
      <c r="M37" s="5">
        <v>30</v>
      </c>
      <c r="N37" s="123" t="s">
        <v>1028</v>
      </c>
      <c r="O37" s="518"/>
      <c r="P37" s="519"/>
      <c r="Q37" s="5"/>
      <c r="R37" s="5"/>
      <c r="S37" s="5"/>
      <c r="T37" s="392" t="s">
        <v>1093</v>
      </c>
      <c r="U37" s="392"/>
      <c r="V37" s="392"/>
      <c r="W37" s="392"/>
      <c r="X37" s="392"/>
      <c r="Y37" s="392"/>
    </row>
    <row r="38" spans="1:25">
      <c r="A38" s="174">
        <f>VLOOKUP(B38,Priskatalog!A:J,10,FALSE)</f>
        <v>31</v>
      </c>
      <c r="B38" s="147" t="s">
        <v>399</v>
      </c>
      <c r="C38" s="22">
        <v>7</v>
      </c>
      <c r="D38" s="5" t="s">
        <v>349</v>
      </c>
      <c r="E38" s="387">
        <v>4000</v>
      </c>
      <c r="F38" s="388"/>
      <c r="G38" s="389">
        <f t="shared" ref="G38:G65" si="58">C38*E38</f>
        <v>28000</v>
      </c>
      <c r="H38" s="390"/>
      <c r="I38" s="391">
        <v>2027</v>
      </c>
      <c r="J38" s="388"/>
      <c r="K38" s="391">
        <v>2029</v>
      </c>
      <c r="L38" s="387"/>
      <c r="M38" s="5">
        <v>30</v>
      </c>
      <c r="N38" s="123" t="s">
        <v>1028</v>
      </c>
      <c r="O38" s="518"/>
      <c r="P38" s="519"/>
      <c r="Q38" s="5"/>
      <c r="R38" s="5"/>
      <c r="S38" s="5"/>
      <c r="T38" s="392"/>
      <c r="U38" s="392"/>
      <c r="V38" s="392"/>
      <c r="W38" s="392"/>
      <c r="X38" s="392"/>
      <c r="Y38" s="392"/>
    </row>
    <row r="39" spans="1:25">
      <c r="A39" s="174">
        <f>VLOOKUP(B39,Priskatalog!A:J,10,FALSE)</f>
        <v>31</v>
      </c>
      <c r="B39" s="147" t="s">
        <v>399</v>
      </c>
      <c r="C39" s="22">
        <v>4</v>
      </c>
      <c r="D39" s="5" t="s">
        <v>349</v>
      </c>
      <c r="E39" s="387">
        <v>4000</v>
      </c>
      <c r="F39" s="388"/>
      <c r="G39" s="389">
        <f t="shared" ref="G39" si="59">C39*E39</f>
        <v>16000</v>
      </c>
      <c r="H39" s="390"/>
      <c r="I39" s="391">
        <v>2035</v>
      </c>
      <c r="J39" s="388"/>
      <c r="K39" s="391">
        <v>2037</v>
      </c>
      <c r="L39" s="387"/>
      <c r="M39" s="5">
        <v>30</v>
      </c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>
        <f>VLOOKUP(B40,Priskatalog!A:J,10,FALSE)</f>
        <v>31</v>
      </c>
      <c r="B40" s="147" t="s">
        <v>399</v>
      </c>
      <c r="C40" s="22">
        <v>3</v>
      </c>
      <c r="D40" s="5" t="s">
        <v>349</v>
      </c>
      <c r="E40" s="387">
        <v>4000</v>
      </c>
      <c r="F40" s="388"/>
      <c r="G40" s="389">
        <f t="shared" ref="G40" si="60">C40*E40</f>
        <v>12000</v>
      </c>
      <c r="H40" s="390"/>
      <c r="I40" s="391">
        <v>2029</v>
      </c>
      <c r="J40" s="388"/>
      <c r="K40" s="391">
        <v>2031</v>
      </c>
      <c r="L40" s="387"/>
      <c r="M40" s="5">
        <v>30</v>
      </c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>
        <f>VLOOKUP(B41,Priskatalog!A:J,10,FALSE)</f>
        <v>37</v>
      </c>
      <c r="B41" s="19" t="s">
        <v>453</v>
      </c>
      <c r="C41" s="22">
        <v>200</v>
      </c>
      <c r="D41" s="5" t="s">
        <v>345</v>
      </c>
      <c r="E41" s="387">
        <v>800</v>
      </c>
      <c r="F41" s="388"/>
      <c r="G41" s="389">
        <f t="shared" si="58"/>
        <v>160000</v>
      </c>
      <c r="H41" s="390"/>
      <c r="I41" s="391">
        <v>2030</v>
      </c>
      <c r="J41" s="388"/>
      <c r="K41" s="391">
        <v>2032</v>
      </c>
      <c r="L41" s="387"/>
      <c r="M41" s="5">
        <v>20</v>
      </c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ht="15.75" customHeight="1">
      <c r="A42" s="174">
        <f>VLOOKUP(B42,Priskatalog!A:J,10,FALSE)</f>
        <v>31</v>
      </c>
      <c r="B42" s="152" t="s">
        <v>378</v>
      </c>
      <c r="C42" s="22">
        <v>5</v>
      </c>
      <c r="D42" s="5" t="s">
        <v>349</v>
      </c>
      <c r="E42" s="387">
        <v>8000</v>
      </c>
      <c r="F42" s="388"/>
      <c r="G42" s="389">
        <f t="shared" ref="G42" si="61">C42*E42</f>
        <v>40000</v>
      </c>
      <c r="H42" s="390"/>
      <c r="I42" s="391">
        <v>2029</v>
      </c>
      <c r="J42" s="388"/>
      <c r="K42" s="391">
        <v>2031</v>
      </c>
      <c r="L42" s="387"/>
      <c r="M42" s="5">
        <v>30</v>
      </c>
      <c r="N42" s="123" t="s">
        <v>1028</v>
      </c>
      <c r="O42" s="518"/>
      <c r="P42" s="519"/>
      <c r="Q42" s="5"/>
      <c r="R42" s="5"/>
      <c r="S42" s="5"/>
      <c r="T42" s="392"/>
      <c r="U42" s="392"/>
      <c r="V42" s="392"/>
      <c r="W42" s="392"/>
      <c r="X42" s="392"/>
      <c r="Y42" s="392"/>
    </row>
    <row r="43" spans="1:25" ht="15.75" customHeigh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58"/>
        <v>0</v>
      </c>
      <c r="H43" s="390"/>
      <c r="I43" s="391"/>
      <c r="J43" s="388"/>
      <c r="K43" s="391"/>
      <c r="L43" s="387"/>
      <c r="M43" s="5"/>
      <c r="N43" s="123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58"/>
        <v>0</v>
      </c>
      <c r="H44" s="390"/>
      <c r="I44" s="391"/>
      <c r="J44" s="388"/>
      <c r="K44" s="391"/>
      <c r="L44" s="387"/>
      <c r="M44" s="5"/>
      <c r="N44" s="123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58"/>
        <v>0</v>
      </c>
      <c r="H45" s="390"/>
      <c r="I45" s="391"/>
      <c r="J45" s="388"/>
      <c r="K45" s="391"/>
      <c r="L45" s="387"/>
      <c r="M45" s="5"/>
      <c r="N45" s="123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5"/>
      <c r="B46" s="144" t="s">
        <v>1029</v>
      </c>
      <c r="C46" s="145"/>
      <c r="D46" s="24"/>
      <c r="E46" s="396"/>
      <c r="F46" s="378"/>
      <c r="G46" s="379"/>
      <c r="H46" s="380"/>
      <c r="I46" s="377"/>
      <c r="J46" s="378"/>
      <c r="K46" s="377"/>
      <c r="L46" s="396"/>
      <c r="M46" s="24"/>
      <c r="N46" s="24"/>
      <c r="O46" s="516"/>
      <c r="P46" s="517"/>
      <c r="Q46" s="24"/>
      <c r="R46" s="24"/>
      <c r="S46" s="24"/>
      <c r="T46" s="381"/>
      <c r="U46" s="381"/>
      <c r="V46" s="381"/>
      <c r="W46" s="381"/>
      <c r="X46" s="381"/>
      <c r="Y46" s="381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58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58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58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4" t="e">
        <f>VLOOKUP(B50,Priskatalog!A:J,10,FALSE)</f>
        <v>#N/A</v>
      </c>
      <c r="B50" s="146"/>
      <c r="C50" s="122"/>
      <c r="D50" s="5"/>
      <c r="E50" s="387"/>
      <c r="F50" s="388"/>
      <c r="G50" s="389">
        <f t="shared" si="58"/>
        <v>0</v>
      </c>
      <c r="H50" s="390"/>
      <c r="I50" s="391"/>
      <c r="J50" s="388"/>
      <c r="K50" s="391"/>
      <c r="L50" s="387"/>
      <c r="M50" s="5"/>
      <c r="N50" s="5" t="s">
        <v>1028</v>
      </c>
      <c r="O50" s="518"/>
      <c r="P50" s="519"/>
      <c r="Q50" s="5"/>
      <c r="R50" s="5"/>
      <c r="S50" s="5"/>
      <c r="T50" s="392"/>
      <c r="U50" s="392"/>
      <c r="V50" s="392"/>
      <c r="W50" s="392"/>
      <c r="X50" s="392"/>
      <c r="Y50" s="392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58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58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121"/>
      <c r="D53" s="5"/>
      <c r="E53" s="387"/>
      <c r="F53" s="388"/>
      <c r="G53" s="389">
        <f t="shared" si="58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4" t="s">
        <v>1030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58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58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95"/>
      <c r="D57" s="5"/>
      <c r="E57" s="387"/>
      <c r="F57" s="388"/>
      <c r="G57" s="389">
        <f t="shared" si="58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25" t="s">
        <v>1031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58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58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58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  <row r="62" spans="1:25">
      <c r="A62" s="175"/>
      <c r="B62" s="144" t="s">
        <v>1032</v>
      </c>
      <c r="C62" s="145"/>
      <c r="D62" s="24"/>
      <c r="E62" s="396"/>
      <c r="F62" s="378"/>
      <c r="G62" s="379"/>
      <c r="H62" s="380"/>
      <c r="I62" s="377"/>
      <c r="J62" s="378"/>
      <c r="K62" s="377"/>
      <c r="L62" s="396"/>
      <c r="M62" s="24"/>
      <c r="N62" s="24"/>
      <c r="O62" s="516"/>
      <c r="P62" s="517"/>
      <c r="Q62" s="24"/>
      <c r="R62" s="24"/>
      <c r="S62" s="24"/>
      <c r="T62" s="381"/>
      <c r="U62" s="381"/>
      <c r="V62" s="381"/>
      <c r="W62" s="381"/>
      <c r="X62" s="381"/>
      <c r="Y62" s="381"/>
    </row>
    <row r="63" spans="1:25">
      <c r="A63" s="174" t="e">
        <f>VLOOKUP(B63,Priskatalog!A:J,10,FALSE)</f>
        <v>#N/A</v>
      </c>
      <c r="B63" s="146"/>
      <c r="C63" s="121"/>
      <c r="D63" s="5"/>
      <c r="E63" s="387"/>
      <c r="F63" s="388"/>
      <c r="G63" s="389">
        <f t="shared" si="58"/>
        <v>0</v>
      </c>
      <c r="H63" s="390"/>
      <c r="I63" s="391"/>
      <c r="J63" s="388"/>
      <c r="K63" s="391"/>
      <c r="L63" s="387"/>
      <c r="M63" s="5"/>
      <c r="N63" s="5" t="s">
        <v>1028</v>
      </c>
      <c r="O63" s="518"/>
      <c r="P63" s="519"/>
      <c r="Q63" s="5"/>
      <c r="R63" s="5"/>
      <c r="S63" s="5"/>
      <c r="T63" s="392"/>
      <c r="U63" s="392"/>
      <c r="V63" s="392"/>
      <c r="W63" s="392"/>
      <c r="X63" s="392"/>
      <c r="Y63" s="392"/>
    </row>
    <row r="64" spans="1:25">
      <c r="A64" s="174" t="e">
        <f>VLOOKUP(B64,Priskatalog!A:J,10,FALSE)</f>
        <v>#N/A</v>
      </c>
      <c r="B64" s="146"/>
      <c r="C64" s="121"/>
      <c r="D64" s="5"/>
      <c r="E64" s="387"/>
      <c r="F64" s="388"/>
      <c r="G64" s="389">
        <f t="shared" si="58"/>
        <v>0</v>
      </c>
      <c r="H64" s="390"/>
      <c r="I64" s="391"/>
      <c r="J64" s="388"/>
      <c r="K64" s="391"/>
      <c r="L64" s="387"/>
      <c r="M64" s="5"/>
      <c r="N64" s="5" t="s">
        <v>1028</v>
      </c>
      <c r="O64" s="518"/>
      <c r="P64" s="519"/>
      <c r="Q64" s="5"/>
      <c r="R64" s="5"/>
      <c r="S64" s="5"/>
      <c r="T64" s="392"/>
      <c r="U64" s="392"/>
      <c r="V64" s="392"/>
      <c r="W64" s="392"/>
      <c r="X64" s="392"/>
      <c r="Y64" s="392"/>
    </row>
    <row r="65" spans="1:25">
      <c r="A65" s="174" t="e">
        <f>VLOOKUP(B65,Priskatalog!A:J,10,FALSE)</f>
        <v>#N/A</v>
      </c>
      <c r="B65" s="146"/>
      <c r="C65" s="121"/>
      <c r="D65" s="5"/>
      <c r="E65" s="387"/>
      <c r="F65" s="388"/>
      <c r="G65" s="389">
        <f t="shared" si="58"/>
        <v>0</v>
      </c>
      <c r="H65" s="390"/>
      <c r="I65" s="391"/>
      <c r="J65" s="388"/>
      <c r="K65" s="391"/>
      <c r="L65" s="387"/>
      <c r="M65" s="5"/>
      <c r="N65" s="5" t="s">
        <v>1028</v>
      </c>
      <c r="O65" s="518"/>
      <c r="P65" s="519"/>
      <c r="Q65" s="5"/>
      <c r="R65" s="5"/>
      <c r="S65" s="5"/>
      <c r="T65" s="392"/>
      <c r="U65" s="392"/>
      <c r="V65" s="392"/>
      <c r="W65" s="392"/>
      <c r="X65" s="392"/>
      <c r="Y65" s="392"/>
    </row>
  </sheetData>
  <mergeCells count="199">
    <mergeCell ref="T65:Y65"/>
    <mergeCell ref="E65:F65"/>
    <mergeCell ref="G65:H65"/>
    <mergeCell ref="I65:J65"/>
    <mergeCell ref="K65:L65"/>
    <mergeCell ref="O65:P65"/>
    <mergeCell ref="T63:Y63"/>
    <mergeCell ref="E64:F64"/>
    <mergeCell ref="G64:H64"/>
    <mergeCell ref="I64:J64"/>
    <mergeCell ref="K64:L64"/>
    <mergeCell ref="O64:P64"/>
    <mergeCell ref="T64:Y64"/>
    <mergeCell ref="E63:F63"/>
    <mergeCell ref="G63:H63"/>
    <mergeCell ref="I63:J63"/>
    <mergeCell ref="K63:L63"/>
    <mergeCell ref="O63:P63"/>
    <mergeCell ref="T61:Y61"/>
    <mergeCell ref="E62:F62"/>
    <mergeCell ref="G62:H62"/>
    <mergeCell ref="I62:J62"/>
    <mergeCell ref="K62:L62"/>
    <mergeCell ref="O62:P62"/>
    <mergeCell ref="T62:Y62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O46:P46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K42:L42"/>
    <mergeCell ref="T47:Y47"/>
    <mergeCell ref="E48:F48"/>
    <mergeCell ref="G48:H48"/>
    <mergeCell ref="I48:J48"/>
    <mergeCell ref="K48:L48"/>
    <mergeCell ref="O48:P48"/>
    <mergeCell ref="T48:Y48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E46:F46"/>
    <mergeCell ref="G46:H46"/>
    <mergeCell ref="I46:J46"/>
    <mergeCell ref="K46:L46"/>
    <mergeCell ref="I40:J40"/>
    <mergeCell ref="E43:F43"/>
    <mergeCell ref="G43:H43"/>
    <mergeCell ref="I43:J43"/>
    <mergeCell ref="K43:L43"/>
    <mergeCell ref="O43:P43"/>
    <mergeCell ref="T43:Y43"/>
    <mergeCell ref="T38:Y38"/>
    <mergeCell ref="E41:F41"/>
    <mergeCell ref="G41:H41"/>
    <mergeCell ref="I41:J41"/>
    <mergeCell ref="K41:L41"/>
    <mergeCell ref="O41:P41"/>
    <mergeCell ref="T41:Y41"/>
    <mergeCell ref="E38:F38"/>
    <mergeCell ref="G38:H38"/>
    <mergeCell ref="I38:J38"/>
    <mergeCell ref="K38:L38"/>
    <mergeCell ref="O38:P38"/>
    <mergeCell ref="K40:L40"/>
    <mergeCell ref="O40:P40"/>
    <mergeCell ref="T40:Y40"/>
    <mergeCell ref="E42:F42"/>
    <mergeCell ref="I42:J42"/>
    <mergeCell ref="K36:L36"/>
    <mergeCell ref="O36:P36"/>
    <mergeCell ref="T36:Y36"/>
    <mergeCell ref="E35:F35"/>
    <mergeCell ref="G35:H35"/>
    <mergeCell ref="I35:J35"/>
    <mergeCell ref="K35:L35"/>
    <mergeCell ref="O35:P35"/>
    <mergeCell ref="G42:H42"/>
    <mergeCell ref="T42:Y42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0:F40"/>
    <mergeCell ref="G40:H40"/>
    <mergeCell ref="O42:P42"/>
    <mergeCell ref="T46:Y46"/>
    <mergeCell ref="E47:F47"/>
    <mergeCell ref="G47:H47"/>
    <mergeCell ref="I47:J47"/>
    <mergeCell ref="K47:L47"/>
    <mergeCell ref="O47:P47"/>
    <mergeCell ref="O33:P33"/>
    <mergeCell ref="T33:Y33"/>
    <mergeCell ref="E34:F34"/>
    <mergeCell ref="G34:H34"/>
    <mergeCell ref="I34:J34"/>
    <mergeCell ref="K34:L34"/>
    <mergeCell ref="O34:P34"/>
    <mergeCell ref="T34:Y34"/>
    <mergeCell ref="E33:F33"/>
    <mergeCell ref="G33:H33"/>
    <mergeCell ref="I33:J33"/>
    <mergeCell ref="K33:L33"/>
    <mergeCell ref="M33:N33"/>
    <mergeCell ref="T35:Y35"/>
    <mergeCell ref="E36:F36"/>
    <mergeCell ref="G36:H36"/>
    <mergeCell ref="I36:J36"/>
  </mergeCells>
  <hyperlinks>
    <hyperlink ref="B1" location="'_Planlagt_drift'!A1" display="Tilbage til årsoversigt" xr:uid="{8A6D9F50-4BBB-4CF8-9552-942E6234CB19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A3A2B0-D55F-48BD-A41D-C346094BB4CE}">
          <x14:formula1>
            <xm:f>Priskatalog!$A$2:$A$167</xm:f>
          </x14:formula1>
          <xm:sqref>A3:B30 B59:B61 B63:B65 B47:B53 B55:B57 B36:B45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E305-7FAD-4EAA-BF65-2D99311D8D42}">
  <sheetPr>
    <tabColor rgb="FFFFFF00"/>
  </sheetPr>
  <dimension ref="A1:Y61"/>
  <sheetViews>
    <sheetView topLeftCell="A19" workbookViewId="0">
      <selection activeCell="C3" sqref="C3"/>
    </sheetView>
  </sheetViews>
  <sheetFormatPr defaultColWidth="8.7109375" defaultRowHeight="15"/>
  <cols>
    <col min="1" max="1" width="7" style="20" bestFit="1" customWidth="1"/>
    <col min="2" max="2" width="22" style="20" bestFit="1" customWidth="1"/>
    <col min="3" max="3" width="8.85546875" style="20" bestFit="1" customWidth="1"/>
    <col min="4" max="4" width="9.140625" style="20" bestFit="1" customWidth="1"/>
    <col min="5" max="19" width="8.85546875" style="20" bestFit="1" customWidth="1"/>
    <col min="20" max="20" width="8.7109375" style="20" customWidth="1"/>
    <col min="21" max="21" width="8.7109375" style="20"/>
    <col min="22" max="22" width="9.140625" style="18" bestFit="1" customWidth="1"/>
    <col min="23" max="16384" width="8.7109375" style="20"/>
  </cols>
  <sheetData>
    <row r="1" spans="1:25" s="25" customFormat="1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s="18" customFormat="1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s="18" customForma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s="18" customForma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46:F46"/>
    <mergeCell ref="G46:H46"/>
    <mergeCell ref="I46:J46"/>
    <mergeCell ref="K46:L46"/>
    <mergeCell ref="O46:P46"/>
    <mergeCell ref="T46:Y4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7:Y47"/>
    <mergeCell ref="E48:F48"/>
    <mergeCell ref="G48:H48"/>
    <mergeCell ref="I48:J48"/>
    <mergeCell ref="K48:L48"/>
    <mergeCell ref="O48:P48"/>
    <mergeCell ref="T48:Y48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16643AF8-3EA8-4D0C-A28A-88D76225BF19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8B4274-FFA2-4DA9-A936-4EABB1033281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241C-82A7-4118-A6F9-5401571101AF}">
  <dimension ref="A1:Y61"/>
  <sheetViews>
    <sheetView workbookViewId="0">
      <selection activeCell="C3" sqref="C3"/>
    </sheetView>
  </sheetViews>
  <sheetFormatPr defaultColWidth="8.85546875" defaultRowHeight="15"/>
  <cols>
    <col min="1" max="1" width="7.28515625" style="18" bestFit="1" customWidth="1"/>
    <col min="2" max="2" width="22.7109375" style="18" bestFit="1" customWidth="1"/>
    <col min="3" max="19" width="8.85546875" style="18" bestFit="1" customWidth="1"/>
    <col min="20" max="20" width="8.7109375" style="18" customWidth="1"/>
    <col min="21" max="22" width="9.140625" style="18"/>
    <col min="23" max="16384" width="8.85546875" style="18"/>
  </cols>
  <sheetData>
    <row r="1" spans="1:25" ht="15.7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5.7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G52:H52"/>
    <mergeCell ref="I52:J52"/>
    <mergeCell ref="K52:L52"/>
    <mergeCell ref="O52:P52"/>
    <mergeCell ref="T52:Y52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E51:F51"/>
    <mergeCell ref="G51:H51"/>
    <mergeCell ref="I51:J51"/>
    <mergeCell ref="K51:L51"/>
    <mergeCell ref="O51:P51"/>
    <mergeCell ref="T51:Y51"/>
    <mergeCell ref="E52:F52"/>
    <mergeCell ref="T47:Y47"/>
    <mergeCell ref="E48:F48"/>
    <mergeCell ref="G48:H48"/>
    <mergeCell ref="I48:J48"/>
    <mergeCell ref="K48:L48"/>
    <mergeCell ref="O48:P48"/>
    <mergeCell ref="T48:Y48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E46:F46"/>
    <mergeCell ref="G46:H46"/>
    <mergeCell ref="I46:J46"/>
    <mergeCell ref="K46:L46"/>
    <mergeCell ref="O46:P46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46:Y46"/>
    <mergeCell ref="E47:F47"/>
    <mergeCell ref="G47:H47"/>
    <mergeCell ref="I47:J47"/>
    <mergeCell ref="K47:L47"/>
    <mergeCell ref="O47:P47"/>
    <mergeCell ref="T32:Y32"/>
    <mergeCell ref="E33:F33"/>
    <mergeCell ref="G33:H33"/>
    <mergeCell ref="I33:J33"/>
    <mergeCell ref="K33:L33"/>
    <mergeCell ref="O33:P33"/>
    <mergeCell ref="T33:Y33"/>
    <mergeCell ref="G32:H32"/>
    <mergeCell ref="I32:J32"/>
    <mergeCell ref="K32:L32"/>
    <mergeCell ref="M32:N32"/>
    <mergeCell ref="O32:P32"/>
    <mergeCell ref="E32:F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E8343479-A902-49F7-8E6C-1188FA6A50C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B21A52-3C37-4237-BDD8-B9A37A1F6FC2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6D3E-5938-42AF-AF36-36BCDBACB178}">
  <dimension ref="A1:Y61"/>
  <sheetViews>
    <sheetView workbookViewId="0">
      <selection activeCell="C3" sqref="C3"/>
    </sheetView>
  </sheetViews>
  <sheetFormatPr defaultColWidth="8.85546875" defaultRowHeight="15"/>
  <cols>
    <col min="1" max="1" width="7.28515625" style="1" bestFit="1" customWidth="1"/>
    <col min="2" max="2" width="22.7109375" style="1" bestFit="1" customWidth="1"/>
    <col min="3" max="19" width="8.85546875" style="1" bestFit="1" customWidth="1"/>
    <col min="20" max="20" width="8.7109375" style="1" customWidth="1"/>
    <col min="21" max="16384" width="8.85546875" style="1"/>
  </cols>
  <sheetData>
    <row r="1" spans="1:25" ht="16.5" customHeigh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s="18" customForma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E53:F53"/>
    <mergeCell ref="G53:H53"/>
    <mergeCell ref="I53:J53"/>
    <mergeCell ref="K53:L53"/>
    <mergeCell ref="O53:P53"/>
    <mergeCell ref="T53:Y53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E46:F46"/>
    <mergeCell ref="G46:H46"/>
    <mergeCell ref="I46:J46"/>
    <mergeCell ref="K46:L46"/>
    <mergeCell ref="O46:P46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37:Y37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G36:H36"/>
    <mergeCell ref="I36:J36"/>
    <mergeCell ref="K36:L36"/>
    <mergeCell ref="O36:P36"/>
    <mergeCell ref="T36:Y36"/>
    <mergeCell ref="O33:P33"/>
    <mergeCell ref="T33:Y33"/>
    <mergeCell ref="E34:F34"/>
    <mergeCell ref="G34:H34"/>
    <mergeCell ref="I34:J34"/>
    <mergeCell ref="K34:L34"/>
    <mergeCell ref="O34:P34"/>
    <mergeCell ref="T34:Y34"/>
    <mergeCell ref="E51:F51"/>
    <mergeCell ref="G51:H51"/>
    <mergeCell ref="I51:J51"/>
    <mergeCell ref="K51:L51"/>
    <mergeCell ref="O51:P51"/>
    <mergeCell ref="T51:Y51"/>
    <mergeCell ref="E52:F52"/>
    <mergeCell ref="G52:H52"/>
    <mergeCell ref="I52:J52"/>
    <mergeCell ref="K52:L52"/>
    <mergeCell ref="O52:P52"/>
    <mergeCell ref="T52:Y52"/>
    <mergeCell ref="T46:Y46"/>
    <mergeCell ref="E47:F47"/>
    <mergeCell ref="G47:H47"/>
    <mergeCell ref="I47:J47"/>
    <mergeCell ref="K47:L47"/>
    <mergeCell ref="O47:P47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E35:F35"/>
    <mergeCell ref="G35:H35"/>
    <mergeCell ref="I35:J35"/>
    <mergeCell ref="K35:L35"/>
    <mergeCell ref="O35:P35"/>
    <mergeCell ref="T35:Y35"/>
    <mergeCell ref="E36:F36"/>
  </mergeCells>
  <hyperlinks>
    <hyperlink ref="B1" location="'_Planlagt_drift'!A1" display="Tilbage til årsoversigt" xr:uid="{D6F82CF2-698A-46CF-AAFC-D633E0C17C16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9E5EA1-3A27-4117-84FA-519F9EF9720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9709-36DA-4120-B2CA-71F404BBAACD}">
  <dimension ref="A1:Y57"/>
  <sheetViews>
    <sheetView topLeftCell="A21" workbookViewId="0">
      <selection activeCell="C3" sqref="C3"/>
    </sheetView>
  </sheetViews>
  <sheetFormatPr defaultColWidth="8.85546875" defaultRowHeight="15"/>
  <cols>
    <col min="1" max="1" width="7.28515625" style="1" bestFit="1" customWidth="1"/>
    <col min="2" max="2" width="52.140625" style="1" bestFit="1" customWidth="1"/>
    <col min="3" max="3" width="13.42578125" style="1" bestFit="1" customWidth="1"/>
    <col min="4" max="5" width="8.85546875" style="1" bestFit="1" customWidth="1"/>
    <col min="6" max="6" width="12.28515625" style="1" bestFit="1" customWidth="1"/>
    <col min="7" max="7" width="8.85546875" style="1" bestFit="1" customWidth="1"/>
    <col min="8" max="8" width="13" style="1" bestFit="1" customWidth="1"/>
    <col min="9" max="9" width="13.42578125" style="1" bestFit="1" customWidth="1"/>
    <col min="10" max="10" width="8.85546875" style="1" bestFit="1" customWidth="1"/>
    <col min="11" max="11" width="12.28515625" style="1" bestFit="1" customWidth="1"/>
    <col min="12" max="13" width="11.85546875" style="1" bestFit="1" customWidth="1"/>
    <col min="14" max="14" width="8.85546875" style="1" bestFit="1" customWidth="1"/>
    <col min="15" max="15" width="11.85546875" style="1" bestFit="1" customWidth="1"/>
    <col min="16" max="16" width="12.28515625" style="1" bestFit="1" customWidth="1"/>
    <col min="17" max="17" width="8.85546875" style="1" bestFit="1" customWidth="1"/>
    <col min="18" max="18" width="12.28515625" style="1" bestFit="1" customWidth="1"/>
    <col min="19" max="19" width="8.85546875" style="1" bestFit="1" customWidth="1"/>
    <col min="20" max="20" width="8.7109375" style="1" customWidth="1"/>
    <col min="21" max="21" width="12.28515625" style="1" bestFit="1" customWidth="1"/>
    <col min="22" max="22" width="8.85546875" style="1"/>
    <col min="23" max="25" width="13.42578125" style="1" bestFit="1" customWidth="1"/>
    <col min="26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A33</f>
        <v>47</v>
      </c>
      <c r="B3" s="148" t="str">
        <f>B33</f>
        <v>Tagflade, udskiftning - metalplader</v>
      </c>
      <c r="C3" s="143">
        <f t="shared" ref="C3:X3" si="0">IF(C$1&gt;=$I33,IF($M33=0,0,(IF(MOD(($I33-C$1),$M33)=0,$G33,0))),0)</f>
        <v>0</v>
      </c>
      <c r="D3" s="143">
        <f t="shared" si="0"/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6100</v>
      </c>
      <c r="X3" s="143">
        <f t="shared" si="0"/>
        <v>0</v>
      </c>
      <c r="Y3" s="176">
        <f>SUM(C3:X3)</f>
        <v>6100</v>
      </c>
    </row>
    <row r="4" spans="1:25">
      <c r="A4" s="168">
        <f t="shared" ref="A4:B11" si="1">A34</f>
        <v>37</v>
      </c>
      <c r="B4" s="148" t="str">
        <f t="shared" ref="B4:B8" si="2">B34</f>
        <v>Tagrende, udskiftning - zink</v>
      </c>
      <c r="C4" s="143">
        <f t="shared" ref="C4:X4" si="3">IF(C$1&gt;=$I34,IF($M34=0,0,(IF(MOD(($I34-C$1),$M34)=0,$G34,0))),0)</f>
        <v>0</v>
      </c>
      <c r="D4" s="143">
        <f t="shared" si="3"/>
        <v>0</v>
      </c>
      <c r="E4" s="143">
        <f t="shared" si="3"/>
        <v>0</v>
      </c>
      <c r="F4" s="143">
        <f t="shared" si="3"/>
        <v>0</v>
      </c>
      <c r="G4" s="143">
        <f t="shared" si="3"/>
        <v>0</v>
      </c>
      <c r="H4" s="143">
        <f t="shared" si="3"/>
        <v>0</v>
      </c>
      <c r="I4" s="143">
        <f t="shared" si="3"/>
        <v>8500</v>
      </c>
      <c r="J4" s="143">
        <f t="shared" si="3"/>
        <v>0</v>
      </c>
      <c r="K4" s="143">
        <f t="shared" si="3"/>
        <v>0</v>
      </c>
      <c r="L4" s="143">
        <f t="shared" si="3"/>
        <v>0</v>
      </c>
      <c r="M4" s="143">
        <f t="shared" si="3"/>
        <v>0</v>
      </c>
      <c r="N4" s="143">
        <f t="shared" si="3"/>
        <v>0</v>
      </c>
      <c r="O4" s="143">
        <f t="shared" si="3"/>
        <v>0</v>
      </c>
      <c r="P4" s="143">
        <f t="shared" si="3"/>
        <v>0</v>
      </c>
      <c r="Q4" s="143">
        <f t="shared" si="3"/>
        <v>0</v>
      </c>
      <c r="R4" s="143">
        <f t="shared" si="3"/>
        <v>0</v>
      </c>
      <c r="S4" s="143">
        <f t="shared" si="3"/>
        <v>0</v>
      </c>
      <c r="T4" s="143">
        <f t="shared" si="3"/>
        <v>0</v>
      </c>
      <c r="U4" s="143">
        <f t="shared" si="3"/>
        <v>0</v>
      </c>
      <c r="V4" s="143">
        <f t="shared" si="3"/>
        <v>0</v>
      </c>
      <c r="W4" s="143">
        <f t="shared" si="3"/>
        <v>0</v>
      </c>
      <c r="X4" s="143">
        <f t="shared" si="3"/>
        <v>8500</v>
      </c>
      <c r="Y4" s="176">
        <f t="shared" ref="Y4:Y27" si="4">SUM(C4:X4)</f>
        <v>17000</v>
      </c>
    </row>
    <row r="5" spans="1:25">
      <c r="A5" s="168">
        <f t="shared" si="1"/>
        <v>37</v>
      </c>
      <c r="B5" s="148" t="str">
        <f t="shared" si="2"/>
        <v>Tagnedløb, udskiftning - zink</v>
      </c>
      <c r="C5" s="143">
        <f t="shared" ref="C5:X5" si="5">IF(C$1&gt;=$I35,IF($M35=0,0,(IF(MOD(($I35-C$1),$M35)=0,$G35,0))),0)</f>
        <v>0</v>
      </c>
      <c r="D5" s="143">
        <f t="shared" si="5"/>
        <v>0</v>
      </c>
      <c r="E5" s="143">
        <f t="shared" si="5"/>
        <v>0</v>
      </c>
      <c r="F5" s="143">
        <f t="shared" si="5"/>
        <v>0</v>
      </c>
      <c r="G5" s="143">
        <f t="shared" si="5"/>
        <v>0</v>
      </c>
      <c r="H5" s="143">
        <f t="shared" si="5"/>
        <v>0</v>
      </c>
      <c r="I5" s="143">
        <f t="shared" si="5"/>
        <v>1950</v>
      </c>
      <c r="J5" s="143">
        <f t="shared" si="5"/>
        <v>0</v>
      </c>
      <c r="K5" s="143">
        <f t="shared" si="5"/>
        <v>0</v>
      </c>
      <c r="L5" s="143">
        <f t="shared" si="5"/>
        <v>0</v>
      </c>
      <c r="M5" s="143">
        <f t="shared" si="5"/>
        <v>0</v>
      </c>
      <c r="N5" s="143">
        <f t="shared" si="5"/>
        <v>0</v>
      </c>
      <c r="O5" s="143">
        <f t="shared" si="5"/>
        <v>0</v>
      </c>
      <c r="P5" s="143">
        <f t="shared" si="5"/>
        <v>0</v>
      </c>
      <c r="Q5" s="143">
        <f t="shared" si="5"/>
        <v>0</v>
      </c>
      <c r="R5" s="143">
        <f t="shared" si="5"/>
        <v>0</v>
      </c>
      <c r="S5" s="143">
        <f t="shared" si="5"/>
        <v>0</v>
      </c>
      <c r="T5" s="143">
        <f t="shared" si="5"/>
        <v>0</v>
      </c>
      <c r="U5" s="143">
        <f t="shared" si="5"/>
        <v>0</v>
      </c>
      <c r="V5" s="143">
        <f t="shared" si="5"/>
        <v>0</v>
      </c>
      <c r="W5" s="143">
        <f t="shared" si="5"/>
        <v>0</v>
      </c>
      <c r="X5" s="143">
        <f t="shared" si="5"/>
        <v>1950</v>
      </c>
      <c r="Y5" s="176">
        <f t="shared" si="4"/>
        <v>3900</v>
      </c>
    </row>
    <row r="6" spans="1:25">
      <c r="A6" s="168">
        <f t="shared" si="1"/>
        <v>41</v>
      </c>
      <c r="B6" s="148" t="str">
        <f t="shared" si="2"/>
        <v>Facader, afrensning</v>
      </c>
      <c r="C6" s="143">
        <f t="shared" ref="C6:X6" si="6">IF(C$1&gt;=$I36,IF($M36=0,0,(IF(MOD(($I36-C$1),$M36)=0,$G36,0))),0)</f>
        <v>1600</v>
      </c>
      <c r="D6" s="143">
        <f t="shared" si="6"/>
        <v>0</v>
      </c>
      <c r="E6" s="143">
        <f t="shared" si="6"/>
        <v>0</v>
      </c>
      <c r="F6" s="143">
        <f t="shared" si="6"/>
        <v>1600</v>
      </c>
      <c r="G6" s="143">
        <f t="shared" si="6"/>
        <v>0</v>
      </c>
      <c r="H6" s="143">
        <f t="shared" si="6"/>
        <v>0</v>
      </c>
      <c r="I6" s="143">
        <f t="shared" si="6"/>
        <v>1600</v>
      </c>
      <c r="J6" s="143">
        <f t="shared" si="6"/>
        <v>0</v>
      </c>
      <c r="K6" s="143">
        <f t="shared" si="6"/>
        <v>0</v>
      </c>
      <c r="L6" s="143">
        <f t="shared" si="6"/>
        <v>1600</v>
      </c>
      <c r="M6" s="143">
        <f t="shared" si="6"/>
        <v>0</v>
      </c>
      <c r="N6" s="143">
        <f t="shared" si="6"/>
        <v>0</v>
      </c>
      <c r="O6" s="143">
        <f t="shared" si="6"/>
        <v>1600</v>
      </c>
      <c r="P6" s="143">
        <f t="shared" si="6"/>
        <v>0</v>
      </c>
      <c r="Q6" s="143">
        <f t="shared" si="6"/>
        <v>0</v>
      </c>
      <c r="R6" s="143">
        <f t="shared" si="6"/>
        <v>1600</v>
      </c>
      <c r="S6" s="143">
        <f t="shared" si="6"/>
        <v>0</v>
      </c>
      <c r="T6" s="143">
        <f t="shared" si="6"/>
        <v>0</v>
      </c>
      <c r="U6" s="143">
        <f t="shared" si="6"/>
        <v>1600</v>
      </c>
      <c r="V6" s="143">
        <f t="shared" si="6"/>
        <v>0</v>
      </c>
      <c r="W6" s="143">
        <f t="shared" si="6"/>
        <v>0</v>
      </c>
      <c r="X6" s="143">
        <f t="shared" si="6"/>
        <v>1600</v>
      </c>
      <c r="Y6" s="176">
        <f t="shared" si="4"/>
        <v>12800</v>
      </c>
    </row>
    <row r="7" spans="1:25">
      <c r="A7" s="168">
        <f t="shared" si="1"/>
        <v>41</v>
      </c>
      <c r="B7" s="148" t="str">
        <f t="shared" si="2"/>
        <v>Facader, beklædning - træ</v>
      </c>
      <c r="C7" s="143">
        <f t="shared" ref="C7:X7" si="7">IF(C$1&gt;=$I37,IF($M37=0,0,(IF(MOD(($I37-C$1),$M37)=0,$G37,0))),0)</f>
        <v>0</v>
      </c>
      <c r="D7" s="143">
        <f t="shared" si="7"/>
        <v>0</v>
      </c>
      <c r="E7" s="143">
        <f t="shared" si="7"/>
        <v>0</v>
      </c>
      <c r="F7" s="143">
        <f t="shared" si="7"/>
        <v>0</v>
      </c>
      <c r="G7" s="143">
        <f t="shared" si="7"/>
        <v>0</v>
      </c>
      <c r="H7" s="143">
        <f t="shared" si="7"/>
        <v>21200</v>
      </c>
      <c r="I7" s="143">
        <f t="shared" si="7"/>
        <v>0</v>
      </c>
      <c r="J7" s="143">
        <f t="shared" si="7"/>
        <v>0</v>
      </c>
      <c r="K7" s="143">
        <f t="shared" si="7"/>
        <v>0</v>
      </c>
      <c r="L7" s="143">
        <f t="shared" si="7"/>
        <v>0</v>
      </c>
      <c r="M7" s="143">
        <f t="shared" si="7"/>
        <v>0</v>
      </c>
      <c r="N7" s="143">
        <f t="shared" si="7"/>
        <v>0</v>
      </c>
      <c r="O7" s="143">
        <f t="shared" si="7"/>
        <v>0</v>
      </c>
      <c r="P7" s="143">
        <f t="shared" si="7"/>
        <v>0</v>
      </c>
      <c r="Q7" s="143">
        <f t="shared" si="7"/>
        <v>0</v>
      </c>
      <c r="R7" s="143">
        <f t="shared" si="7"/>
        <v>0</v>
      </c>
      <c r="S7" s="143">
        <f t="shared" si="7"/>
        <v>0</v>
      </c>
      <c r="T7" s="143">
        <f t="shared" si="7"/>
        <v>0</v>
      </c>
      <c r="U7" s="143">
        <f t="shared" si="7"/>
        <v>0</v>
      </c>
      <c r="V7" s="143">
        <f t="shared" si="7"/>
        <v>0</v>
      </c>
      <c r="W7" s="143">
        <f t="shared" si="7"/>
        <v>21200</v>
      </c>
      <c r="X7" s="143">
        <f t="shared" si="7"/>
        <v>0</v>
      </c>
      <c r="Y7" s="176">
        <f t="shared" si="4"/>
        <v>42400</v>
      </c>
    </row>
    <row r="8" spans="1:25">
      <c r="A8" s="168">
        <f t="shared" si="1"/>
        <v>41</v>
      </c>
      <c r="B8" s="148" t="str">
        <f t="shared" si="2"/>
        <v>Facader, malerbehandling - træ</v>
      </c>
      <c r="C8" s="143">
        <f t="shared" ref="C8:X8" si="8">IF(C$1&gt;=$I38,IF($M38=0,0,(IF(MOD(($I38-C$1),$M38)=0,$G38,0))),0)</f>
        <v>4000</v>
      </c>
      <c r="D8" s="143">
        <f t="shared" si="8"/>
        <v>0</v>
      </c>
      <c r="E8" s="143">
        <f t="shared" si="8"/>
        <v>0</v>
      </c>
      <c r="F8" s="143">
        <f t="shared" si="8"/>
        <v>0</v>
      </c>
      <c r="G8" s="143">
        <f t="shared" si="8"/>
        <v>0</v>
      </c>
      <c r="H8" s="143">
        <f t="shared" si="8"/>
        <v>4000</v>
      </c>
      <c r="I8" s="143">
        <f t="shared" si="8"/>
        <v>0</v>
      </c>
      <c r="J8" s="143">
        <f t="shared" si="8"/>
        <v>0</v>
      </c>
      <c r="K8" s="143">
        <f t="shared" si="8"/>
        <v>0</v>
      </c>
      <c r="L8" s="143">
        <f t="shared" si="8"/>
        <v>0</v>
      </c>
      <c r="M8" s="143">
        <f t="shared" si="8"/>
        <v>4000</v>
      </c>
      <c r="N8" s="143">
        <f t="shared" si="8"/>
        <v>0</v>
      </c>
      <c r="O8" s="143">
        <f t="shared" si="8"/>
        <v>0</v>
      </c>
      <c r="P8" s="143">
        <f t="shared" si="8"/>
        <v>0</v>
      </c>
      <c r="Q8" s="143">
        <f t="shared" si="8"/>
        <v>0</v>
      </c>
      <c r="R8" s="143">
        <f t="shared" si="8"/>
        <v>4000</v>
      </c>
      <c r="S8" s="143">
        <f t="shared" si="8"/>
        <v>0</v>
      </c>
      <c r="T8" s="143">
        <f t="shared" si="8"/>
        <v>0</v>
      </c>
      <c r="U8" s="143">
        <f t="shared" si="8"/>
        <v>0</v>
      </c>
      <c r="V8" s="143">
        <f t="shared" si="8"/>
        <v>0</v>
      </c>
      <c r="W8" s="143">
        <f t="shared" si="8"/>
        <v>4000</v>
      </c>
      <c r="X8" s="143">
        <f t="shared" si="8"/>
        <v>0</v>
      </c>
      <c r="Y8" s="176">
        <f t="shared" si="4"/>
        <v>20000</v>
      </c>
    </row>
    <row r="9" spans="1:25">
      <c r="A9" s="168">
        <f t="shared" si="1"/>
        <v>31</v>
      </c>
      <c r="B9" s="148" t="str">
        <f t="shared" si="1"/>
        <v>Døre, udskiftning</v>
      </c>
      <c r="C9" s="143">
        <f t="shared" ref="C9:X9" si="9">IF(C$1&gt;=$I39,IF($M39=0,0,(IF(MOD(($I39-C$1),$M39)=0,$G39,0))),0)</f>
        <v>30000</v>
      </c>
      <c r="D9" s="143">
        <f t="shared" si="9"/>
        <v>0</v>
      </c>
      <c r="E9" s="143">
        <f t="shared" si="9"/>
        <v>0</v>
      </c>
      <c r="F9" s="143">
        <f t="shared" si="9"/>
        <v>0</v>
      </c>
      <c r="G9" s="143">
        <f t="shared" si="9"/>
        <v>0</v>
      </c>
      <c r="H9" s="143">
        <f t="shared" si="9"/>
        <v>0</v>
      </c>
      <c r="I9" s="143">
        <f t="shared" si="9"/>
        <v>0</v>
      </c>
      <c r="J9" s="143">
        <f t="shared" si="9"/>
        <v>0</v>
      </c>
      <c r="K9" s="143">
        <f t="shared" si="9"/>
        <v>0</v>
      </c>
      <c r="L9" s="143">
        <f t="shared" si="9"/>
        <v>0</v>
      </c>
      <c r="M9" s="143">
        <f t="shared" si="9"/>
        <v>0</v>
      </c>
      <c r="N9" s="143">
        <f t="shared" si="9"/>
        <v>0</v>
      </c>
      <c r="O9" s="143">
        <f t="shared" si="9"/>
        <v>0</v>
      </c>
      <c r="P9" s="143">
        <f t="shared" si="9"/>
        <v>0</v>
      </c>
      <c r="Q9" s="143">
        <f t="shared" si="9"/>
        <v>0</v>
      </c>
      <c r="R9" s="143">
        <f t="shared" si="9"/>
        <v>0</v>
      </c>
      <c r="S9" s="143">
        <f t="shared" si="9"/>
        <v>0</v>
      </c>
      <c r="T9" s="143">
        <f t="shared" si="9"/>
        <v>0</v>
      </c>
      <c r="U9" s="143">
        <f t="shared" si="9"/>
        <v>0</v>
      </c>
      <c r="V9" s="143">
        <f t="shared" si="9"/>
        <v>0</v>
      </c>
      <c r="W9" s="143">
        <f t="shared" si="9"/>
        <v>30000</v>
      </c>
      <c r="X9" s="143">
        <f t="shared" si="9"/>
        <v>0</v>
      </c>
      <c r="Y9" s="176">
        <f t="shared" ref="Y9:Y10" si="10">SUM(C9:X9)</f>
        <v>60000</v>
      </c>
    </row>
    <row r="10" spans="1:25">
      <c r="A10" s="168" t="e">
        <f t="shared" si="1"/>
        <v>#N/A</v>
      </c>
      <c r="B10" s="148">
        <f t="shared" si="1"/>
        <v>0</v>
      </c>
      <c r="C10" s="143">
        <f t="shared" ref="C10:X10" si="11">IF(C$1&gt;=$I40,IF($M40=0,0,(IF(MOD(($I40-C$1),$M40)=0,$G40,0))),0)</f>
        <v>0</v>
      </c>
      <c r="D10" s="143">
        <f t="shared" si="11"/>
        <v>0</v>
      </c>
      <c r="E10" s="143">
        <f t="shared" si="11"/>
        <v>0</v>
      </c>
      <c r="F10" s="143">
        <f t="shared" si="11"/>
        <v>0</v>
      </c>
      <c r="G10" s="143">
        <f t="shared" si="11"/>
        <v>0</v>
      </c>
      <c r="H10" s="143">
        <f t="shared" si="11"/>
        <v>0</v>
      </c>
      <c r="I10" s="143">
        <f t="shared" si="11"/>
        <v>0</v>
      </c>
      <c r="J10" s="143">
        <f t="shared" si="11"/>
        <v>0</v>
      </c>
      <c r="K10" s="143">
        <f t="shared" si="11"/>
        <v>0</v>
      </c>
      <c r="L10" s="143">
        <f t="shared" si="11"/>
        <v>0</v>
      </c>
      <c r="M10" s="143">
        <f t="shared" si="11"/>
        <v>0</v>
      </c>
      <c r="N10" s="143">
        <f t="shared" si="11"/>
        <v>0</v>
      </c>
      <c r="O10" s="143">
        <f t="shared" si="11"/>
        <v>0</v>
      </c>
      <c r="P10" s="143">
        <f t="shared" si="11"/>
        <v>0</v>
      </c>
      <c r="Q10" s="143">
        <f t="shared" si="11"/>
        <v>0</v>
      </c>
      <c r="R10" s="143">
        <f t="shared" si="11"/>
        <v>0</v>
      </c>
      <c r="S10" s="143">
        <f t="shared" si="11"/>
        <v>0</v>
      </c>
      <c r="T10" s="143">
        <f t="shared" si="11"/>
        <v>0</v>
      </c>
      <c r="U10" s="143">
        <f t="shared" si="11"/>
        <v>0</v>
      </c>
      <c r="V10" s="143">
        <f t="shared" si="11"/>
        <v>0</v>
      </c>
      <c r="W10" s="143">
        <f t="shared" si="11"/>
        <v>0</v>
      </c>
      <c r="X10" s="143">
        <f t="shared" si="11"/>
        <v>0</v>
      </c>
      <c r="Y10" s="176">
        <f t="shared" si="10"/>
        <v>0</v>
      </c>
    </row>
    <row r="11" spans="1:25">
      <c r="A11" s="168" t="e">
        <f t="shared" si="1"/>
        <v>#N/A</v>
      </c>
      <c r="B11" s="148">
        <f t="shared" si="1"/>
        <v>0</v>
      </c>
      <c r="C11" s="143">
        <f t="shared" ref="C11:X11" si="12">IF(C$1&gt;=$I41,IF($M41=0,0,(IF(MOD(($I41-C$1),$M41)=0,$G41,0))),0)</f>
        <v>0</v>
      </c>
      <c r="D11" s="143">
        <f t="shared" si="12"/>
        <v>0</v>
      </c>
      <c r="E11" s="143">
        <f t="shared" si="12"/>
        <v>0</v>
      </c>
      <c r="F11" s="143">
        <f t="shared" si="12"/>
        <v>0</v>
      </c>
      <c r="G11" s="143">
        <f t="shared" si="12"/>
        <v>0</v>
      </c>
      <c r="H11" s="143">
        <f t="shared" si="12"/>
        <v>0</v>
      </c>
      <c r="I11" s="143">
        <f t="shared" si="12"/>
        <v>0</v>
      </c>
      <c r="J11" s="143">
        <f t="shared" si="12"/>
        <v>0</v>
      </c>
      <c r="K11" s="143">
        <f t="shared" si="12"/>
        <v>0</v>
      </c>
      <c r="L11" s="143">
        <f t="shared" si="12"/>
        <v>0</v>
      </c>
      <c r="M11" s="143">
        <f t="shared" si="12"/>
        <v>0</v>
      </c>
      <c r="N11" s="143">
        <f t="shared" si="12"/>
        <v>0</v>
      </c>
      <c r="O11" s="143">
        <f t="shared" si="12"/>
        <v>0</v>
      </c>
      <c r="P11" s="143">
        <f t="shared" si="12"/>
        <v>0</v>
      </c>
      <c r="Q11" s="143">
        <f t="shared" si="12"/>
        <v>0</v>
      </c>
      <c r="R11" s="143">
        <f t="shared" si="12"/>
        <v>0</v>
      </c>
      <c r="S11" s="143">
        <f t="shared" si="12"/>
        <v>0</v>
      </c>
      <c r="T11" s="143">
        <f t="shared" si="12"/>
        <v>0</v>
      </c>
      <c r="U11" s="143">
        <f t="shared" si="12"/>
        <v>0</v>
      </c>
      <c r="V11" s="143">
        <f t="shared" si="12"/>
        <v>0</v>
      </c>
      <c r="W11" s="143">
        <f t="shared" si="12"/>
        <v>0</v>
      </c>
      <c r="X11" s="143">
        <f t="shared" si="12"/>
        <v>0</v>
      </c>
      <c r="Y11" s="176">
        <f t="shared" si="4"/>
        <v>0</v>
      </c>
    </row>
    <row r="12" spans="1:25">
      <c r="A12" s="169"/>
      <c r="B12" s="149" t="str">
        <f t="shared" ref="B12:B15" si="13">B42</f>
        <v>Indv. Vedligehold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</row>
    <row r="13" spans="1:25">
      <c r="A13" s="168">
        <f t="shared" ref="A13:A15" si="14">A43</f>
        <v>42</v>
      </c>
      <c r="B13" s="148" t="str">
        <f t="shared" si="13"/>
        <v>Indvendigt malerarbejde, rullende aktivitet</v>
      </c>
      <c r="C13" s="143">
        <f t="shared" ref="C13:X13" si="15">IF(C$1&gt;=$I43,IF($M43=0,0,(IF(MOD(($I43-C$1),$M43)=0,$G43,0))),0)</f>
        <v>0</v>
      </c>
      <c r="D13" s="143">
        <f t="shared" si="15"/>
        <v>0</v>
      </c>
      <c r="E13" s="143">
        <f t="shared" si="15"/>
        <v>0</v>
      </c>
      <c r="F13" s="143">
        <f t="shared" si="15"/>
        <v>1250</v>
      </c>
      <c r="G13" s="143">
        <f t="shared" si="15"/>
        <v>0</v>
      </c>
      <c r="H13" s="143">
        <f t="shared" si="15"/>
        <v>0</v>
      </c>
      <c r="I13" s="143">
        <f t="shared" si="15"/>
        <v>0</v>
      </c>
      <c r="J13" s="143">
        <f t="shared" si="15"/>
        <v>0</v>
      </c>
      <c r="K13" s="143">
        <f t="shared" si="15"/>
        <v>1250</v>
      </c>
      <c r="L13" s="143">
        <f t="shared" si="15"/>
        <v>0</v>
      </c>
      <c r="M13" s="143">
        <f t="shared" si="15"/>
        <v>0</v>
      </c>
      <c r="N13" s="143">
        <f t="shared" si="15"/>
        <v>0</v>
      </c>
      <c r="O13" s="143">
        <f t="shared" si="15"/>
        <v>0</v>
      </c>
      <c r="P13" s="143">
        <f t="shared" si="15"/>
        <v>1250</v>
      </c>
      <c r="Q13" s="143">
        <f t="shared" si="15"/>
        <v>0</v>
      </c>
      <c r="R13" s="143">
        <f t="shared" si="15"/>
        <v>0</v>
      </c>
      <c r="S13" s="143">
        <f t="shared" si="15"/>
        <v>0</v>
      </c>
      <c r="T13" s="143">
        <f t="shared" si="15"/>
        <v>0</v>
      </c>
      <c r="U13" s="143">
        <f t="shared" si="15"/>
        <v>1250</v>
      </c>
      <c r="V13" s="143">
        <f t="shared" si="15"/>
        <v>0</v>
      </c>
      <c r="W13" s="143">
        <f t="shared" si="15"/>
        <v>0</v>
      </c>
      <c r="X13" s="143">
        <f t="shared" si="15"/>
        <v>0</v>
      </c>
      <c r="Y13" s="176">
        <f t="shared" si="4"/>
        <v>5000</v>
      </c>
    </row>
    <row r="14" spans="1:25">
      <c r="A14" s="168">
        <f t="shared" si="14"/>
        <v>43</v>
      </c>
      <c r="B14" s="148" t="str">
        <f t="shared" si="13"/>
        <v>Gulve, udskiftning - rullende aktivitet</v>
      </c>
      <c r="C14" s="143">
        <f t="shared" ref="C14:X14" si="16">IF(C$1&gt;=$I44,IF($M44=0,0,(IF(MOD(($I44-C$1),$M44)=0,$G44,0))),0)</f>
        <v>0</v>
      </c>
      <c r="D14" s="143">
        <f t="shared" si="16"/>
        <v>0</v>
      </c>
      <c r="E14" s="143">
        <f t="shared" si="16"/>
        <v>0</v>
      </c>
      <c r="F14" s="143">
        <f t="shared" si="16"/>
        <v>0</v>
      </c>
      <c r="G14" s="143">
        <f t="shared" si="16"/>
        <v>0</v>
      </c>
      <c r="H14" s="143">
        <f t="shared" si="16"/>
        <v>4050</v>
      </c>
      <c r="I14" s="143">
        <f t="shared" si="16"/>
        <v>0</v>
      </c>
      <c r="J14" s="143">
        <f t="shared" si="16"/>
        <v>0</v>
      </c>
      <c r="K14" s="143">
        <f t="shared" si="16"/>
        <v>0</v>
      </c>
      <c r="L14" s="143">
        <f t="shared" si="16"/>
        <v>0</v>
      </c>
      <c r="M14" s="143">
        <f t="shared" si="16"/>
        <v>0</v>
      </c>
      <c r="N14" s="143">
        <f t="shared" si="16"/>
        <v>0</v>
      </c>
      <c r="O14" s="143">
        <f t="shared" si="16"/>
        <v>0</v>
      </c>
      <c r="P14" s="143">
        <f t="shared" si="16"/>
        <v>0</v>
      </c>
      <c r="Q14" s="143">
        <f t="shared" si="16"/>
        <v>0</v>
      </c>
      <c r="R14" s="143">
        <f t="shared" si="16"/>
        <v>4050</v>
      </c>
      <c r="S14" s="143">
        <f t="shared" si="16"/>
        <v>0</v>
      </c>
      <c r="T14" s="143">
        <f t="shared" si="16"/>
        <v>0</v>
      </c>
      <c r="U14" s="143">
        <f t="shared" si="16"/>
        <v>0</v>
      </c>
      <c r="V14" s="143">
        <f t="shared" si="16"/>
        <v>0</v>
      </c>
      <c r="W14" s="143">
        <f t="shared" si="16"/>
        <v>0</v>
      </c>
      <c r="X14" s="143">
        <f t="shared" si="16"/>
        <v>0</v>
      </c>
      <c r="Y14" s="176">
        <f t="shared" si="4"/>
        <v>8100</v>
      </c>
    </row>
    <row r="15" spans="1:25">
      <c r="A15" s="168" t="e">
        <f t="shared" si="14"/>
        <v>#N/A</v>
      </c>
      <c r="B15" s="148">
        <f t="shared" si="13"/>
        <v>0</v>
      </c>
      <c r="C15" s="143">
        <f t="shared" ref="C15:X15" si="17">IF(C$1&gt;=$I45,IF($M45=0,0,(IF(MOD(($I45-C$1),$M45)=0,$G45,0))),0)</f>
        <v>0</v>
      </c>
      <c r="D15" s="143">
        <f t="shared" si="17"/>
        <v>0</v>
      </c>
      <c r="E15" s="143">
        <f t="shared" si="17"/>
        <v>0</v>
      </c>
      <c r="F15" s="143">
        <f t="shared" si="17"/>
        <v>0</v>
      </c>
      <c r="G15" s="143">
        <f t="shared" si="17"/>
        <v>0</v>
      </c>
      <c r="H15" s="143">
        <f t="shared" si="17"/>
        <v>0</v>
      </c>
      <c r="I15" s="143">
        <f t="shared" si="17"/>
        <v>0</v>
      </c>
      <c r="J15" s="143">
        <f t="shared" si="17"/>
        <v>0</v>
      </c>
      <c r="K15" s="143">
        <f t="shared" si="17"/>
        <v>0</v>
      </c>
      <c r="L15" s="143">
        <f t="shared" si="17"/>
        <v>0</v>
      </c>
      <c r="M15" s="143">
        <f t="shared" si="17"/>
        <v>0</v>
      </c>
      <c r="N15" s="143">
        <f t="shared" si="17"/>
        <v>0</v>
      </c>
      <c r="O15" s="143">
        <f t="shared" si="17"/>
        <v>0</v>
      </c>
      <c r="P15" s="143">
        <f t="shared" si="17"/>
        <v>0</v>
      </c>
      <c r="Q15" s="143">
        <f t="shared" si="17"/>
        <v>0</v>
      </c>
      <c r="R15" s="143">
        <f t="shared" si="17"/>
        <v>0</v>
      </c>
      <c r="S15" s="143">
        <f t="shared" si="17"/>
        <v>0</v>
      </c>
      <c r="T15" s="143">
        <f t="shared" si="17"/>
        <v>0</v>
      </c>
      <c r="U15" s="143">
        <f t="shared" si="17"/>
        <v>0</v>
      </c>
      <c r="V15" s="143">
        <f t="shared" si="17"/>
        <v>0</v>
      </c>
      <c r="W15" s="143">
        <f t="shared" si="17"/>
        <v>0</v>
      </c>
      <c r="X15" s="143">
        <f t="shared" si="17"/>
        <v>0</v>
      </c>
      <c r="Y15" s="176">
        <f t="shared" si="4"/>
        <v>0</v>
      </c>
    </row>
    <row r="16" spans="1:25">
      <c r="A16" s="169"/>
      <c r="B16" s="149" t="str">
        <f>B46</f>
        <v>Tekniske Installationer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</row>
    <row r="17" spans="1:25">
      <c r="A17" s="168">
        <f>A47</f>
        <v>52</v>
      </c>
      <c r="B17" s="148" t="str">
        <f>B47</f>
        <v>Afløb og sanitet, udskiftning - toilet</v>
      </c>
      <c r="C17" s="143">
        <f t="shared" ref="C17:X17" si="18">IF(C$1&gt;=$I47,IF($M47=0,0,(IF(MOD(($I47-C$1),$M47)=0,$G47,0))),0)</f>
        <v>0</v>
      </c>
      <c r="D17" s="143">
        <f t="shared" si="18"/>
        <v>0</v>
      </c>
      <c r="E17" s="143">
        <f t="shared" si="18"/>
        <v>0</v>
      </c>
      <c r="F17" s="143">
        <f t="shared" si="18"/>
        <v>0</v>
      </c>
      <c r="G17" s="143">
        <f t="shared" si="18"/>
        <v>0</v>
      </c>
      <c r="H17" s="143">
        <f t="shared" si="18"/>
        <v>0</v>
      </c>
      <c r="I17" s="143">
        <f t="shared" si="18"/>
        <v>13500</v>
      </c>
      <c r="J17" s="143">
        <f t="shared" si="18"/>
        <v>0</v>
      </c>
      <c r="K17" s="143">
        <f t="shared" si="18"/>
        <v>0</v>
      </c>
      <c r="L17" s="143">
        <f t="shared" si="18"/>
        <v>0</v>
      </c>
      <c r="M17" s="143">
        <f t="shared" si="18"/>
        <v>0</v>
      </c>
      <c r="N17" s="143">
        <f t="shared" si="18"/>
        <v>0</v>
      </c>
      <c r="O17" s="143">
        <f t="shared" si="18"/>
        <v>0</v>
      </c>
      <c r="P17" s="143">
        <f t="shared" si="18"/>
        <v>0</v>
      </c>
      <c r="Q17" s="143">
        <f t="shared" si="18"/>
        <v>0</v>
      </c>
      <c r="R17" s="143">
        <f t="shared" si="18"/>
        <v>0</v>
      </c>
      <c r="S17" s="143">
        <f t="shared" si="18"/>
        <v>0</v>
      </c>
      <c r="T17" s="143">
        <f t="shared" si="18"/>
        <v>0</v>
      </c>
      <c r="U17" s="143">
        <f t="shared" si="18"/>
        <v>0</v>
      </c>
      <c r="V17" s="143">
        <f t="shared" si="18"/>
        <v>0</v>
      </c>
      <c r="W17" s="143">
        <f t="shared" si="18"/>
        <v>0</v>
      </c>
      <c r="X17" s="143">
        <f t="shared" si="18"/>
        <v>13500</v>
      </c>
      <c r="Y17" s="176">
        <f t="shared" si="4"/>
        <v>27000</v>
      </c>
    </row>
    <row r="18" spans="1:25" ht="13.5" customHeight="1">
      <c r="A18" s="168">
        <f t="shared" ref="A18:B27" si="19">A48</f>
        <v>52</v>
      </c>
      <c r="B18" s="148" t="str">
        <f t="shared" si="19"/>
        <v>Afløb og sanitet, udskiftning - håndvask inkl. bl. batteri</v>
      </c>
      <c r="C18" s="143">
        <f t="shared" ref="C18:X18" si="20">IF(C16&gt;=$I48,IF($M48=0,0,(IF(MOD(($I48-C$1),$M48)=0,$G48,0))),0)</f>
        <v>0</v>
      </c>
      <c r="D18" s="143">
        <f t="shared" si="20"/>
        <v>0</v>
      </c>
      <c r="E18" s="143">
        <f t="shared" si="20"/>
        <v>0</v>
      </c>
      <c r="F18" s="143">
        <f t="shared" si="20"/>
        <v>0</v>
      </c>
      <c r="G18" s="143">
        <f t="shared" si="20"/>
        <v>0</v>
      </c>
      <c r="H18" s="143">
        <f t="shared" si="20"/>
        <v>0</v>
      </c>
      <c r="I18" s="143">
        <f t="shared" si="20"/>
        <v>0</v>
      </c>
      <c r="J18" s="143">
        <f t="shared" si="20"/>
        <v>0</v>
      </c>
      <c r="K18" s="143">
        <f t="shared" si="20"/>
        <v>0</v>
      </c>
      <c r="L18" s="143">
        <f t="shared" si="20"/>
        <v>0</v>
      </c>
      <c r="M18" s="143">
        <f t="shared" si="20"/>
        <v>0</v>
      </c>
      <c r="N18" s="143">
        <f t="shared" si="20"/>
        <v>0</v>
      </c>
      <c r="O18" s="143">
        <f t="shared" si="20"/>
        <v>0</v>
      </c>
      <c r="P18" s="143">
        <f t="shared" si="20"/>
        <v>0</v>
      </c>
      <c r="Q18" s="143">
        <f t="shared" si="20"/>
        <v>0</v>
      </c>
      <c r="R18" s="143">
        <f t="shared" si="20"/>
        <v>0</v>
      </c>
      <c r="S18" s="143">
        <f t="shared" si="20"/>
        <v>0</v>
      </c>
      <c r="T18" s="143">
        <f t="shared" si="20"/>
        <v>0</v>
      </c>
      <c r="U18" s="143">
        <f t="shared" si="20"/>
        <v>0</v>
      </c>
      <c r="V18" s="143">
        <f t="shared" si="20"/>
        <v>0</v>
      </c>
      <c r="W18" s="143">
        <f t="shared" si="20"/>
        <v>0</v>
      </c>
      <c r="X18" s="143">
        <f t="shared" si="20"/>
        <v>0</v>
      </c>
      <c r="Y18" s="176">
        <f t="shared" si="4"/>
        <v>0</v>
      </c>
    </row>
    <row r="19" spans="1:25">
      <c r="A19" s="168">
        <f t="shared" si="19"/>
        <v>63</v>
      </c>
      <c r="B19" s="148" t="str">
        <f t="shared" si="19"/>
        <v>Belysning, udskiftning - armaturer</v>
      </c>
      <c r="C19" s="143">
        <f t="shared" ref="C19:X19" si="21">IF(C17&gt;=$I49,IF($M49=0,0,(IF(MOD(($I49-C$1),$M49)=0,$G49,0))),0)</f>
        <v>0</v>
      </c>
      <c r="D19" s="143">
        <f t="shared" si="21"/>
        <v>0</v>
      </c>
      <c r="E19" s="143">
        <f t="shared" si="21"/>
        <v>0</v>
      </c>
      <c r="F19" s="143">
        <f t="shared" si="21"/>
        <v>0</v>
      </c>
      <c r="G19" s="143">
        <f t="shared" si="21"/>
        <v>0</v>
      </c>
      <c r="H19" s="143">
        <f t="shared" si="21"/>
        <v>0</v>
      </c>
      <c r="I19" s="143">
        <f t="shared" si="21"/>
        <v>0</v>
      </c>
      <c r="J19" s="143">
        <f t="shared" si="21"/>
        <v>0</v>
      </c>
      <c r="K19" s="143">
        <f t="shared" si="21"/>
        <v>0</v>
      </c>
      <c r="L19" s="143">
        <f t="shared" si="21"/>
        <v>0</v>
      </c>
      <c r="M19" s="143">
        <f t="shared" si="21"/>
        <v>0</v>
      </c>
      <c r="N19" s="143">
        <f t="shared" si="21"/>
        <v>0</v>
      </c>
      <c r="O19" s="143">
        <f t="shared" si="21"/>
        <v>0</v>
      </c>
      <c r="P19" s="143">
        <f t="shared" si="21"/>
        <v>0</v>
      </c>
      <c r="Q19" s="143">
        <f t="shared" si="21"/>
        <v>0</v>
      </c>
      <c r="R19" s="143">
        <f t="shared" si="21"/>
        <v>0</v>
      </c>
      <c r="S19" s="143">
        <f t="shared" si="21"/>
        <v>0</v>
      </c>
      <c r="T19" s="143">
        <f t="shared" si="21"/>
        <v>0</v>
      </c>
      <c r="U19" s="143">
        <f t="shared" si="21"/>
        <v>0</v>
      </c>
      <c r="V19" s="143">
        <f t="shared" si="21"/>
        <v>0</v>
      </c>
      <c r="W19" s="143">
        <f t="shared" si="21"/>
        <v>0</v>
      </c>
      <c r="X19" s="143">
        <f t="shared" si="21"/>
        <v>0</v>
      </c>
      <c r="Y19" s="176">
        <f t="shared" si="4"/>
        <v>0</v>
      </c>
    </row>
    <row r="20" spans="1:25">
      <c r="A20" s="169"/>
      <c r="B20" s="149" t="str">
        <f t="shared" si="19"/>
        <v>Sikringsanlæg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</row>
    <row r="21" spans="1:25">
      <c r="A21" s="168" t="e">
        <f t="shared" si="19"/>
        <v>#N/A</v>
      </c>
      <c r="B21" s="148">
        <f t="shared" si="19"/>
        <v>0</v>
      </c>
      <c r="C21" s="143">
        <f t="shared" ref="C21:X21" si="22">IF(C$1&gt;=$I51,IF($M51=0,0,(IF(MOD(($I51-C$1),$M51)=0,$G51,0))),0)</f>
        <v>0</v>
      </c>
      <c r="D21" s="143">
        <f t="shared" si="22"/>
        <v>0</v>
      </c>
      <c r="E21" s="143">
        <f t="shared" si="22"/>
        <v>0</v>
      </c>
      <c r="F21" s="143">
        <f t="shared" si="22"/>
        <v>0</v>
      </c>
      <c r="G21" s="143">
        <f t="shared" si="22"/>
        <v>0</v>
      </c>
      <c r="H21" s="143">
        <f t="shared" si="22"/>
        <v>0</v>
      </c>
      <c r="I21" s="143">
        <f t="shared" si="22"/>
        <v>0</v>
      </c>
      <c r="J21" s="143">
        <f t="shared" si="22"/>
        <v>0</v>
      </c>
      <c r="K21" s="143">
        <f t="shared" si="22"/>
        <v>0</v>
      </c>
      <c r="L21" s="143">
        <f t="shared" si="22"/>
        <v>0</v>
      </c>
      <c r="M21" s="143">
        <f t="shared" si="22"/>
        <v>0</v>
      </c>
      <c r="N21" s="143">
        <f t="shared" si="22"/>
        <v>0</v>
      </c>
      <c r="O21" s="143">
        <f t="shared" si="22"/>
        <v>0</v>
      </c>
      <c r="P21" s="143">
        <f t="shared" si="22"/>
        <v>0</v>
      </c>
      <c r="Q21" s="143">
        <f t="shared" si="22"/>
        <v>0</v>
      </c>
      <c r="R21" s="143">
        <f t="shared" si="22"/>
        <v>0</v>
      </c>
      <c r="S21" s="143">
        <f t="shared" si="22"/>
        <v>0</v>
      </c>
      <c r="T21" s="143">
        <f t="shared" si="22"/>
        <v>0</v>
      </c>
      <c r="U21" s="143">
        <f t="shared" si="22"/>
        <v>0</v>
      </c>
      <c r="V21" s="143">
        <f t="shared" si="22"/>
        <v>0</v>
      </c>
      <c r="W21" s="143">
        <f t="shared" si="22"/>
        <v>0</v>
      </c>
      <c r="X21" s="143">
        <f t="shared" si="22"/>
        <v>0</v>
      </c>
      <c r="Y21" s="176">
        <f t="shared" si="4"/>
        <v>0</v>
      </c>
    </row>
    <row r="22" spans="1:25">
      <c r="A22" s="168" t="e">
        <f t="shared" si="19"/>
        <v>#N/A</v>
      </c>
      <c r="B22" s="148">
        <f t="shared" si="19"/>
        <v>0</v>
      </c>
      <c r="C22" s="143">
        <f t="shared" ref="C22:X22" si="23">IF(C$1&gt;=$I52,IF($M52=0,0,(IF(MOD(($I52-C$1),$M52)=0,$G52,0))),0)</f>
        <v>0</v>
      </c>
      <c r="D22" s="143">
        <f t="shared" si="23"/>
        <v>0</v>
      </c>
      <c r="E22" s="143">
        <f t="shared" si="23"/>
        <v>0</v>
      </c>
      <c r="F22" s="143">
        <f t="shared" si="23"/>
        <v>0</v>
      </c>
      <c r="G22" s="143">
        <f t="shared" si="23"/>
        <v>0</v>
      </c>
      <c r="H22" s="143">
        <f t="shared" si="23"/>
        <v>0</v>
      </c>
      <c r="I22" s="143">
        <f t="shared" si="23"/>
        <v>0</v>
      </c>
      <c r="J22" s="143">
        <f t="shared" si="23"/>
        <v>0</v>
      </c>
      <c r="K22" s="143">
        <f t="shared" si="23"/>
        <v>0</v>
      </c>
      <c r="L22" s="143">
        <f t="shared" si="23"/>
        <v>0</v>
      </c>
      <c r="M22" s="143">
        <f t="shared" si="23"/>
        <v>0</v>
      </c>
      <c r="N22" s="143">
        <f t="shared" si="23"/>
        <v>0</v>
      </c>
      <c r="O22" s="143">
        <f t="shared" si="23"/>
        <v>0</v>
      </c>
      <c r="P22" s="143">
        <f t="shared" si="23"/>
        <v>0</v>
      </c>
      <c r="Q22" s="143">
        <f t="shared" si="23"/>
        <v>0</v>
      </c>
      <c r="R22" s="143">
        <f t="shared" si="23"/>
        <v>0</v>
      </c>
      <c r="S22" s="143">
        <f t="shared" si="23"/>
        <v>0</v>
      </c>
      <c r="T22" s="143">
        <f t="shared" si="23"/>
        <v>0</v>
      </c>
      <c r="U22" s="143">
        <f t="shared" si="23"/>
        <v>0</v>
      </c>
      <c r="V22" s="143">
        <f t="shared" si="23"/>
        <v>0</v>
      </c>
      <c r="W22" s="143">
        <f t="shared" si="23"/>
        <v>0</v>
      </c>
      <c r="X22" s="143">
        <f t="shared" si="23"/>
        <v>0</v>
      </c>
      <c r="Y22" s="176">
        <f t="shared" si="4"/>
        <v>0</v>
      </c>
    </row>
    <row r="23" spans="1:25">
      <c r="A23" s="168" t="e">
        <f t="shared" si="19"/>
        <v>#N/A</v>
      </c>
      <c r="B23" s="148">
        <f t="shared" si="19"/>
        <v>0</v>
      </c>
      <c r="C23" s="143">
        <f t="shared" ref="C23:X23" si="24">IF(C$1&gt;=$I53,IF($M53=0,0,(IF(MOD(($I53-C$1),$M53)=0,$G53,0))),0)</f>
        <v>0</v>
      </c>
      <c r="D23" s="143">
        <f t="shared" si="24"/>
        <v>0</v>
      </c>
      <c r="E23" s="143">
        <f t="shared" si="24"/>
        <v>0</v>
      </c>
      <c r="F23" s="143">
        <f t="shared" si="24"/>
        <v>0</v>
      </c>
      <c r="G23" s="143">
        <f t="shared" si="24"/>
        <v>0</v>
      </c>
      <c r="H23" s="143">
        <f t="shared" si="24"/>
        <v>0</v>
      </c>
      <c r="I23" s="143">
        <f t="shared" si="24"/>
        <v>0</v>
      </c>
      <c r="J23" s="143">
        <f t="shared" si="24"/>
        <v>0</v>
      </c>
      <c r="K23" s="143">
        <f t="shared" si="24"/>
        <v>0</v>
      </c>
      <c r="L23" s="143">
        <f t="shared" si="24"/>
        <v>0</v>
      </c>
      <c r="M23" s="143">
        <f t="shared" si="24"/>
        <v>0</v>
      </c>
      <c r="N23" s="143">
        <f t="shared" si="24"/>
        <v>0</v>
      </c>
      <c r="O23" s="143">
        <f t="shared" si="24"/>
        <v>0</v>
      </c>
      <c r="P23" s="143">
        <f t="shared" si="24"/>
        <v>0</v>
      </c>
      <c r="Q23" s="143">
        <f t="shared" si="24"/>
        <v>0</v>
      </c>
      <c r="R23" s="143">
        <f t="shared" si="24"/>
        <v>0</v>
      </c>
      <c r="S23" s="143">
        <f t="shared" si="24"/>
        <v>0</v>
      </c>
      <c r="T23" s="143">
        <f t="shared" si="24"/>
        <v>0</v>
      </c>
      <c r="U23" s="143">
        <f t="shared" si="24"/>
        <v>0</v>
      </c>
      <c r="V23" s="143">
        <f t="shared" si="24"/>
        <v>0</v>
      </c>
      <c r="W23" s="143">
        <f t="shared" si="24"/>
        <v>0</v>
      </c>
      <c r="X23" s="143">
        <f t="shared" si="24"/>
        <v>0</v>
      </c>
      <c r="Y23" s="176">
        <f t="shared" si="4"/>
        <v>0</v>
      </c>
    </row>
    <row r="24" spans="1:25" ht="15.75" customHeight="1">
      <c r="A24" s="169"/>
      <c r="B24" s="149" t="str">
        <f t="shared" si="19"/>
        <v>Andet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</row>
    <row r="25" spans="1:25" ht="15.75" customHeight="1">
      <c r="A25" s="168" t="e">
        <f t="shared" si="19"/>
        <v>#N/A</v>
      </c>
      <c r="B25" s="148">
        <f t="shared" si="19"/>
        <v>0</v>
      </c>
      <c r="C25" s="143">
        <f t="shared" ref="C25:X25" si="25">IF(C$1&gt;=$I55,IF($M55=0,0,(IF(MOD(($I55-C$1),$M55)=0,$G55,0))),0)</f>
        <v>0</v>
      </c>
      <c r="D25" s="143">
        <f t="shared" si="25"/>
        <v>0</v>
      </c>
      <c r="E25" s="143">
        <f t="shared" si="25"/>
        <v>0</v>
      </c>
      <c r="F25" s="143">
        <f t="shared" si="25"/>
        <v>0</v>
      </c>
      <c r="G25" s="143">
        <f t="shared" si="25"/>
        <v>0</v>
      </c>
      <c r="H25" s="143">
        <f t="shared" si="25"/>
        <v>0</v>
      </c>
      <c r="I25" s="143">
        <f t="shared" si="25"/>
        <v>0</v>
      </c>
      <c r="J25" s="143">
        <f t="shared" si="25"/>
        <v>0</v>
      </c>
      <c r="K25" s="143">
        <f t="shared" si="25"/>
        <v>0</v>
      </c>
      <c r="L25" s="143">
        <f t="shared" si="25"/>
        <v>0</v>
      </c>
      <c r="M25" s="143">
        <f t="shared" si="25"/>
        <v>0</v>
      </c>
      <c r="N25" s="143">
        <f t="shared" si="25"/>
        <v>0</v>
      </c>
      <c r="O25" s="143">
        <f t="shared" si="25"/>
        <v>0</v>
      </c>
      <c r="P25" s="143">
        <f t="shared" si="25"/>
        <v>0</v>
      </c>
      <c r="Q25" s="143">
        <f t="shared" si="25"/>
        <v>0</v>
      </c>
      <c r="R25" s="143">
        <f t="shared" si="25"/>
        <v>0</v>
      </c>
      <c r="S25" s="143">
        <f t="shared" si="25"/>
        <v>0</v>
      </c>
      <c r="T25" s="143">
        <f t="shared" si="25"/>
        <v>0</v>
      </c>
      <c r="U25" s="143">
        <f t="shared" si="25"/>
        <v>0</v>
      </c>
      <c r="V25" s="143">
        <f t="shared" si="25"/>
        <v>0</v>
      </c>
      <c r="W25" s="143">
        <f t="shared" si="25"/>
        <v>0</v>
      </c>
      <c r="X25" s="143">
        <f t="shared" si="25"/>
        <v>0</v>
      </c>
      <c r="Y25" s="176">
        <f t="shared" si="4"/>
        <v>0</v>
      </c>
    </row>
    <row r="26" spans="1:25" ht="16.5" customHeight="1">
      <c r="A26" s="168" t="e">
        <f t="shared" si="19"/>
        <v>#N/A</v>
      </c>
      <c r="B26" s="148">
        <f t="shared" si="19"/>
        <v>0</v>
      </c>
      <c r="C26" s="143">
        <f t="shared" ref="C26:X26" si="26">IF(C$1&gt;=$I56,IF($M56=0,0,(IF(MOD(($I56-C$1),$M56)=0,$G56,0))),0)</f>
        <v>0</v>
      </c>
      <c r="D26" s="143">
        <f t="shared" si="26"/>
        <v>0</v>
      </c>
      <c r="E26" s="143">
        <f t="shared" si="26"/>
        <v>0</v>
      </c>
      <c r="F26" s="143">
        <f t="shared" si="26"/>
        <v>0</v>
      </c>
      <c r="G26" s="143">
        <f t="shared" si="26"/>
        <v>0</v>
      </c>
      <c r="H26" s="143">
        <f t="shared" si="26"/>
        <v>0</v>
      </c>
      <c r="I26" s="143">
        <f t="shared" si="26"/>
        <v>0</v>
      </c>
      <c r="J26" s="143">
        <f t="shared" si="26"/>
        <v>0</v>
      </c>
      <c r="K26" s="143">
        <f t="shared" si="26"/>
        <v>0</v>
      </c>
      <c r="L26" s="143">
        <f t="shared" si="26"/>
        <v>0</v>
      </c>
      <c r="M26" s="143">
        <f t="shared" si="26"/>
        <v>0</v>
      </c>
      <c r="N26" s="143">
        <f t="shared" si="26"/>
        <v>0</v>
      </c>
      <c r="O26" s="143">
        <f t="shared" si="26"/>
        <v>0</v>
      </c>
      <c r="P26" s="143">
        <f t="shared" si="26"/>
        <v>0</v>
      </c>
      <c r="Q26" s="143">
        <f t="shared" si="26"/>
        <v>0</v>
      </c>
      <c r="R26" s="143">
        <f t="shared" si="26"/>
        <v>0</v>
      </c>
      <c r="S26" s="143">
        <f t="shared" si="26"/>
        <v>0</v>
      </c>
      <c r="T26" s="143">
        <f t="shared" si="26"/>
        <v>0</v>
      </c>
      <c r="U26" s="143">
        <f t="shared" si="26"/>
        <v>0</v>
      </c>
      <c r="V26" s="143">
        <f t="shared" si="26"/>
        <v>0</v>
      </c>
      <c r="W26" s="143">
        <f t="shared" si="26"/>
        <v>0</v>
      </c>
      <c r="X26" s="143">
        <f t="shared" si="26"/>
        <v>0</v>
      </c>
      <c r="Y26" s="176">
        <f t="shared" si="4"/>
        <v>0</v>
      </c>
    </row>
    <row r="27" spans="1:25">
      <c r="A27" s="168" t="e">
        <f t="shared" si="19"/>
        <v>#N/A</v>
      </c>
      <c r="B27" s="148">
        <f t="shared" si="19"/>
        <v>0</v>
      </c>
      <c r="C27" s="143">
        <f t="shared" ref="C27:X27" si="27">IF(C$1&gt;=$I57,IF($M57=0,0,(IF(MOD(($I57-C$1),$M57)=0,$G57,0))),0)</f>
        <v>0</v>
      </c>
      <c r="D27" s="143">
        <f t="shared" si="27"/>
        <v>0</v>
      </c>
      <c r="E27" s="143">
        <f t="shared" si="27"/>
        <v>0</v>
      </c>
      <c r="F27" s="143">
        <f t="shared" si="27"/>
        <v>0</v>
      </c>
      <c r="G27" s="143">
        <f t="shared" si="27"/>
        <v>0</v>
      </c>
      <c r="H27" s="143">
        <f t="shared" si="27"/>
        <v>0</v>
      </c>
      <c r="I27" s="143">
        <f t="shared" si="27"/>
        <v>0</v>
      </c>
      <c r="J27" s="143">
        <f t="shared" si="27"/>
        <v>0</v>
      </c>
      <c r="K27" s="143">
        <f t="shared" si="27"/>
        <v>0</v>
      </c>
      <c r="L27" s="143">
        <f t="shared" si="27"/>
        <v>0</v>
      </c>
      <c r="M27" s="143">
        <f t="shared" si="27"/>
        <v>0</v>
      </c>
      <c r="N27" s="143">
        <f t="shared" si="27"/>
        <v>0</v>
      </c>
      <c r="O27" s="143">
        <f t="shared" si="27"/>
        <v>0</v>
      </c>
      <c r="P27" s="143">
        <f t="shared" si="27"/>
        <v>0</v>
      </c>
      <c r="Q27" s="143">
        <f t="shared" si="27"/>
        <v>0</v>
      </c>
      <c r="R27" s="143">
        <f t="shared" si="27"/>
        <v>0</v>
      </c>
      <c r="S27" s="143">
        <f t="shared" si="27"/>
        <v>0</v>
      </c>
      <c r="T27" s="143">
        <f t="shared" si="27"/>
        <v>0</v>
      </c>
      <c r="U27" s="143">
        <f t="shared" si="27"/>
        <v>0</v>
      </c>
      <c r="V27" s="143">
        <f t="shared" si="27"/>
        <v>0</v>
      </c>
      <c r="W27" s="143">
        <f t="shared" si="27"/>
        <v>0</v>
      </c>
      <c r="X27" s="143">
        <f t="shared" si="27"/>
        <v>0</v>
      </c>
      <c r="Y27" s="176">
        <f t="shared" si="4"/>
        <v>0</v>
      </c>
    </row>
    <row r="28" spans="1:25">
      <c r="A28" s="170"/>
      <c r="B28" s="150" t="s">
        <v>1017</v>
      </c>
      <c r="C28" s="151">
        <f t="shared" ref="C28:Y28" si="28">SUM(C3:C24)</f>
        <v>35600</v>
      </c>
      <c r="D28" s="89">
        <f t="shared" si="28"/>
        <v>0</v>
      </c>
      <c r="E28" s="89">
        <f t="shared" si="28"/>
        <v>0</v>
      </c>
      <c r="F28" s="89">
        <f t="shared" si="28"/>
        <v>2850</v>
      </c>
      <c r="G28" s="89">
        <f t="shared" si="28"/>
        <v>0</v>
      </c>
      <c r="H28" s="89">
        <f t="shared" si="28"/>
        <v>29250</v>
      </c>
      <c r="I28" s="89">
        <f t="shared" si="28"/>
        <v>25550</v>
      </c>
      <c r="J28" s="89">
        <f t="shared" si="28"/>
        <v>0</v>
      </c>
      <c r="K28" s="89">
        <f t="shared" si="28"/>
        <v>1250</v>
      </c>
      <c r="L28" s="89">
        <f t="shared" si="28"/>
        <v>1600</v>
      </c>
      <c r="M28" s="89">
        <f t="shared" si="28"/>
        <v>4000</v>
      </c>
      <c r="N28" s="89">
        <f t="shared" si="28"/>
        <v>0</v>
      </c>
      <c r="O28" s="89">
        <f t="shared" si="28"/>
        <v>1600</v>
      </c>
      <c r="P28" s="89">
        <f t="shared" si="28"/>
        <v>1250</v>
      </c>
      <c r="Q28" s="89">
        <f t="shared" si="28"/>
        <v>0</v>
      </c>
      <c r="R28" s="89">
        <f t="shared" si="28"/>
        <v>9650</v>
      </c>
      <c r="S28" s="89">
        <f t="shared" si="28"/>
        <v>0</v>
      </c>
      <c r="T28" s="89">
        <f t="shared" si="28"/>
        <v>0</v>
      </c>
      <c r="U28" s="89">
        <f t="shared" si="28"/>
        <v>2850</v>
      </c>
      <c r="V28" s="89">
        <f t="shared" si="28"/>
        <v>0</v>
      </c>
      <c r="W28" s="89">
        <f t="shared" si="28"/>
        <v>61300</v>
      </c>
      <c r="X28" s="89">
        <f t="shared" si="28"/>
        <v>25550</v>
      </c>
      <c r="Y28" s="4">
        <f t="shared" si="28"/>
        <v>202300</v>
      </c>
    </row>
    <row r="29" spans="1:25">
      <c r="A29" s="16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>
      <c r="A30" s="171"/>
      <c r="B30" s="110"/>
      <c r="C30" s="16" t="s">
        <v>1018</v>
      </c>
      <c r="D30" s="16" t="s">
        <v>1019</v>
      </c>
      <c r="E30" s="383" t="s">
        <v>1020</v>
      </c>
      <c r="F30" s="384"/>
      <c r="G30" s="383" t="s">
        <v>1021</v>
      </c>
      <c r="H30" s="384"/>
      <c r="I30" s="383" t="s">
        <v>1022</v>
      </c>
      <c r="J30" s="384"/>
      <c r="K30" s="383" t="s">
        <v>1023</v>
      </c>
      <c r="L30" s="384"/>
      <c r="M30" s="383" t="s">
        <v>321</v>
      </c>
      <c r="N30" s="384"/>
      <c r="O30" s="385" t="s">
        <v>1024</v>
      </c>
      <c r="P30" s="386"/>
      <c r="Q30" s="97" t="s">
        <v>1025</v>
      </c>
      <c r="R30" s="16"/>
      <c r="S30" s="16"/>
      <c r="T30" s="382" t="s">
        <v>1026</v>
      </c>
      <c r="U30" s="382"/>
      <c r="V30" s="382"/>
      <c r="W30" s="382"/>
      <c r="X30" s="382"/>
      <c r="Y30" s="382"/>
    </row>
    <row r="31" spans="1:25">
      <c r="A31" s="172"/>
      <c r="B31" s="92" t="s">
        <v>1016</v>
      </c>
      <c r="C31" s="87"/>
      <c r="D31" s="87"/>
      <c r="E31" s="377"/>
      <c r="F31" s="378"/>
      <c r="G31" s="379"/>
      <c r="H31" s="380"/>
      <c r="I31" s="377"/>
      <c r="J31" s="378"/>
      <c r="K31" s="377"/>
      <c r="L31" s="378"/>
      <c r="M31" s="87"/>
      <c r="N31" s="101"/>
      <c r="O31" s="516"/>
      <c r="P31" s="517"/>
      <c r="Q31" s="102"/>
      <c r="R31" s="55"/>
      <c r="S31" s="55"/>
      <c r="T31" s="381"/>
      <c r="U31" s="381"/>
      <c r="V31" s="381"/>
      <c r="W31" s="381"/>
      <c r="X31" s="381"/>
      <c r="Y31" s="381"/>
    </row>
    <row r="32" spans="1:25">
      <c r="A32" s="173"/>
      <c r="B32" s="92" t="s">
        <v>1027</v>
      </c>
      <c r="C32" s="87"/>
      <c r="D32" s="88"/>
      <c r="E32" s="377"/>
      <c r="F32" s="378"/>
      <c r="G32" s="379"/>
      <c r="H32" s="380"/>
      <c r="I32" s="377"/>
      <c r="J32" s="378"/>
      <c r="K32" s="377"/>
      <c r="L32" s="378"/>
      <c r="M32" s="87"/>
      <c r="N32" s="101"/>
      <c r="O32" s="516"/>
      <c r="P32" s="517"/>
      <c r="Q32" s="102"/>
      <c r="R32" s="55"/>
      <c r="S32" s="55"/>
      <c r="T32" s="381"/>
      <c r="U32" s="381"/>
      <c r="V32" s="381"/>
      <c r="W32" s="381"/>
      <c r="X32" s="381"/>
      <c r="Y32" s="381"/>
    </row>
    <row r="33" spans="1:25">
      <c r="A33" s="174">
        <f>VLOOKUP(B33,Priskatalog!A:J,10,FALSE)</f>
        <v>47</v>
      </c>
      <c r="B33" s="146" t="s">
        <v>481</v>
      </c>
      <c r="C33" s="7">
        <v>20</v>
      </c>
      <c r="D33" s="2" t="s">
        <v>337</v>
      </c>
      <c r="E33" s="387">
        <v>305</v>
      </c>
      <c r="F33" s="388"/>
      <c r="G33" s="389">
        <f>C33*E33</f>
        <v>6100</v>
      </c>
      <c r="H33" s="390"/>
      <c r="I33" s="391">
        <v>2044</v>
      </c>
      <c r="J33" s="388"/>
      <c r="K33" s="391">
        <v>2049</v>
      </c>
      <c r="L33" s="388"/>
      <c r="M33" s="11">
        <v>30</v>
      </c>
      <c r="N33" s="123" t="s">
        <v>1028</v>
      </c>
      <c r="O33" s="518"/>
      <c r="P33" s="519"/>
      <c r="Q33" s="95"/>
      <c r="R33" s="2"/>
      <c r="S33" s="2"/>
      <c r="T33" s="392"/>
      <c r="U33" s="392"/>
      <c r="V33" s="392"/>
      <c r="W33" s="392"/>
      <c r="X33" s="392"/>
      <c r="Y33" s="392"/>
    </row>
    <row r="34" spans="1:25">
      <c r="A34" s="174">
        <f>VLOOKUP(B34,Priskatalog!A:J,10,FALSE)</f>
        <v>37</v>
      </c>
      <c r="B34" s="147" t="s">
        <v>453</v>
      </c>
      <c r="C34" s="22">
        <v>17</v>
      </c>
      <c r="D34" s="5" t="s">
        <v>345</v>
      </c>
      <c r="E34" s="387">
        <v>500</v>
      </c>
      <c r="F34" s="388"/>
      <c r="G34" s="389">
        <f t="shared" ref="G34:G57" si="29">C34*E34</f>
        <v>8500</v>
      </c>
      <c r="H34" s="390"/>
      <c r="I34" s="391">
        <v>2030</v>
      </c>
      <c r="J34" s="388"/>
      <c r="K34" s="391">
        <v>2035</v>
      </c>
      <c r="L34" s="387"/>
      <c r="M34" s="5">
        <v>15</v>
      </c>
      <c r="N34" s="123" t="s">
        <v>1028</v>
      </c>
      <c r="O34" s="518"/>
      <c r="P34" s="519"/>
      <c r="Q34" s="5"/>
      <c r="R34" s="5"/>
      <c r="S34" s="5"/>
      <c r="T34" s="392"/>
      <c r="U34" s="392"/>
      <c r="V34" s="392"/>
      <c r="W34" s="392"/>
      <c r="X34" s="392"/>
      <c r="Y34" s="392"/>
    </row>
    <row r="35" spans="1:25">
      <c r="A35" s="174">
        <f>VLOOKUP(B35,Priskatalog!A:J,10,FALSE)</f>
        <v>37</v>
      </c>
      <c r="B35" s="312" t="s">
        <v>449</v>
      </c>
      <c r="C35" s="22">
        <v>5</v>
      </c>
      <c r="D35" s="5" t="s">
        <v>345</v>
      </c>
      <c r="E35" s="387">
        <v>390</v>
      </c>
      <c r="F35" s="388"/>
      <c r="G35" s="389">
        <f t="shared" si="29"/>
        <v>1950</v>
      </c>
      <c r="H35" s="390"/>
      <c r="I35" s="391">
        <v>2030</v>
      </c>
      <c r="J35" s="388"/>
      <c r="K35" s="391">
        <v>2035</v>
      </c>
      <c r="L35" s="387"/>
      <c r="M35" s="5">
        <v>15</v>
      </c>
      <c r="N35" s="123" t="s">
        <v>1028</v>
      </c>
      <c r="O35" s="518"/>
      <c r="P35" s="519"/>
      <c r="Q35" s="5"/>
      <c r="R35" s="5"/>
      <c r="S35" s="5"/>
      <c r="T35" s="392"/>
      <c r="U35" s="392"/>
      <c r="V35" s="392"/>
      <c r="W35" s="392"/>
      <c r="X35" s="392"/>
      <c r="Y35" s="392"/>
    </row>
    <row r="36" spans="1:25">
      <c r="A36" s="174">
        <f>VLOOKUP(B36,Priskatalog!A:J,10,FALSE)</f>
        <v>41</v>
      </c>
      <c r="B36" s="152" t="s">
        <v>353</v>
      </c>
      <c r="C36" s="22">
        <v>40</v>
      </c>
      <c r="D36" s="5" t="s">
        <v>337</v>
      </c>
      <c r="E36" s="387">
        <v>40</v>
      </c>
      <c r="F36" s="388"/>
      <c r="G36" s="389">
        <f t="shared" si="29"/>
        <v>1600</v>
      </c>
      <c r="H36" s="390"/>
      <c r="I36" s="391">
        <v>2024</v>
      </c>
      <c r="J36" s="388"/>
      <c r="K36" s="391">
        <v>2045</v>
      </c>
      <c r="L36" s="387"/>
      <c r="M36" s="5">
        <v>3</v>
      </c>
      <c r="N36" s="123" t="s">
        <v>1028</v>
      </c>
      <c r="O36" s="518"/>
      <c r="P36" s="519"/>
      <c r="Q36" s="5"/>
      <c r="R36" s="5"/>
      <c r="S36" s="5"/>
      <c r="T36" s="393"/>
      <c r="U36" s="394"/>
      <c r="V36" s="394"/>
      <c r="W36" s="394"/>
      <c r="X36" s="394"/>
      <c r="Y36" s="395"/>
    </row>
    <row r="37" spans="1:25">
      <c r="A37" s="174">
        <f>VLOOKUP(B37,Priskatalog!A:J,10,FALSE)</f>
        <v>41</v>
      </c>
      <c r="B37" s="146" t="s">
        <v>363</v>
      </c>
      <c r="C37" s="121">
        <v>40</v>
      </c>
      <c r="D37" s="5" t="s">
        <v>337</v>
      </c>
      <c r="E37" s="387">
        <v>530</v>
      </c>
      <c r="F37" s="388"/>
      <c r="G37" s="389">
        <f t="shared" si="29"/>
        <v>21200</v>
      </c>
      <c r="H37" s="390"/>
      <c r="I37" s="391">
        <v>2029</v>
      </c>
      <c r="J37" s="388"/>
      <c r="K37" s="391">
        <v>2034</v>
      </c>
      <c r="L37" s="387"/>
      <c r="M37" s="5">
        <v>15</v>
      </c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>
        <f>VLOOKUP(B38,Priskatalog!A:J,10,FALSE)</f>
        <v>41</v>
      </c>
      <c r="B38" s="146" t="s">
        <v>374</v>
      </c>
      <c r="C38" s="121">
        <v>40</v>
      </c>
      <c r="D38" s="5" t="s">
        <v>337</v>
      </c>
      <c r="E38" s="387">
        <v>100</v>
      </c>
      <c r="F38" s="388"/>
      <c r="G38" s="389">
        <f t="shared" si="29"/>
        <v>4000</v>
      </c>
      <c r="H38" s="390"/>
      <c r="I38" s="391">
        <v>2024</v>
      </c>
      <c r="J38" s="388"/>
      <c r="K38" s="391">
        <v>2045</v>
      </c>
      <c r="L38" s="387"/>
      <c r="M38" s="5">
        <v>5</v>
      </c>
      <c r="N38" s="123" t="s">
        <v>1028</v>
      </c>
      <c r="O38" s="518"/>
      <c r="P38" s="519"/>
      <c r="Q38" s="5"/>
      <c r="R38" s="5"/>
      <c r="S38" s="5"/>
      <c r="T38" s="392"/>
      <c r="U38" s="392"/>
      <c r="V38" s="392"/>
      <c r="W38" s="392"/>
      <c r="X38" s="392"/>
      <c r="Y38" s="392"/>
    </row>
    <row r="39" spans="1:25">
      <c r="A39" s="174">
        <f>VLOOKUP(B39,Priskatalog!A:J,10,FALSE)</f>
        <v>31</v>
      </c>
      <c r="B39" s="146" t="s">
        <v>378</v>
      </c>
      <c r="C39" s="121">
        <v>3</v>
      </c>
      <c r="D39" s="5" t="s">
        <v>349</v>
      </c>
      <c r="E39" s="387">
        <v>10000</v>
      </c>
      <c r="F39" s="388"/>
      <c r="G39" s="389">
        <f t="shared" ref="G39:G40" si="30">C39*E39</f>
        <v>30000</v>
      </c>
      <c r="H39" s="390"/>
      <c r="I39" s="391">
        <v>2024</v>
      </c>
      <c r="J39" s="388"/>
      <c r="K39" s="391">
        <v>2029</v>
      </c>
      <c r="L39" s="387"/>
      <c r="M39" s="5">
        <v>20</v>
      </c>
      <c r="N39" s="123" t="s">
        <v>1028</v>
      </c>
      <c r="O39" s="518"/>
      <c r="P39" s="519"/>
      <c r="Q39" s="5"/>
      <c r="R39" s="5"/>
      <c r="S39" s="5"/>
      <c r="T39" s="392" t="s">
        <v>1094</v>
      </c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30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29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>
        <f>VLOOKUP(B43,Priskatalog!A:J,10,FALSE)</f>
        <v>42</v>
      </c>
      <c r="B43" s="146" t="s">
        <v>437</v>
      </c>
      <c r="C43" s="121">
        <v>5</v>
      </c>
      <c r="D43" s="5" t="s">
        <v>337</v>
      </c>
      <c r="E43" s="387">
        <v>250</v>
      </c>
      <c r="F43" s="388"/>
      <c r="G43" s="389">
        <f t="shared" si="29"/>
        <v>1250</v>
      </c>
      <c r="H43" s="390"/>
      <c r="I43" s="391">
        <v>2027</v>
      </c>
      <c r="J43" s="388"/>
      <c r="K43" s="391">
        <v>2045</v>
      </c>
      <c r="L43" s="387"/>
      <c r="M43" s="5">
        <v>5</v>
      </c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>
        <f>VLOOKUP(B44,Priskatalog!A:J,10,FALSE)</f>
        <v>43</v>
      </c>
      <c r="B44" s="146" t="s">
        <v>422</v>
      </c>
      <c r="C44" s="121">
        <v>9</v>
      </c>
      <c r="D44" s="5" t="s">
        <v>337</v>
      </c>
      <c r="E44" s="387">
        <v>450</v>
      </c>
      <c r="F44" s="388"/>
      <c r="G44" s="389">
        <f t="shared" si="29"/>
        <v>4050</v>
      </c>
      <c r="H44" s="390"/>
      <c r="I44" s="391">
        <v>2029</v>
      </c>
      <c r="J44" s="388"/>
      <c r="K44" s="391">
        <v>2045</v>
      </c>
      <c r="L44" s="387"/>
      <c r="M44" s="5">
        <v>10</v>
      </c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29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5"/>
      <c r="B46" s="124" t="s">
        <v>1030</v>
      </c>
      <c r="C46" s="145"/>
      <c r="D46" s="24"/>
      <c r="E46" s="396"/>
      <c r="F46" s="378"/>
      <c r="G46" s="379"/>
      <c r="H46" s="380"/>
      <c r="I46" s="377"/>
      <c r="J46" s="378"/>
      <c r="K46" s="377"/>
      <c r="L46" s="396"/>
      <c r="M46" s="24"/>
      <c r="N46" s="24"/>
      <c r="O46" s="516"/>
      <c r="P46" s="517"/>
      <c r="Q46" s="24"/>
      <c r="R46" s="24"/>
      <c r="S46" s="24"/>
      <c r="T46" s="381"/>
      <c r="U46" s="381"/>
      <c r="V46" s="381"/>
      <c r="W46" s="381"/>
      <c r="X46" s="381"/>
      <c r="Y46" s="381"/>
    </row>
    <row r="47" spans="1:25">
      <c r="A47" s="174">
        <f>VLOOKUP(B47,Priskatalog!A:J,10,FALSE)</f>
        <v>52</v>
      </c>
      <c r="B47" s="146" t="s">
        <v>514</v>
      </c>
      <c r="C47" s="121">
        <v>3</v>
      </c>
      <c r="D47" s="5" t="s">
        <v>349</v>
      </c>
      <c r="E47" s="387">
        <v>4500</v>
      </c>
      <c r="F47" s="388"/>
      <c r="G47" s="389">
        <f t="shared" si="29"/>
        <v>13500</v>
      </c>
      <c r="H47" s="390"/>
      <c r="I47" s="391">
        <v>2030</v>
      </c>
      <c r="J47" s="388"/>
      <c r="K47" s="391">
        <v>2035</v>
      </c>
      <c r="L47" s="387"/>
      <c r="M47" s="5">
        <v>15</v>
      </c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>
        <f>VLOOKUP(B48,Priskatalog!A:J,10,FALSE)</f>
        <v>52</v>
      </c>
      <c r="B48" s="146" t="s">
        <v>511</v>
      </c>
      <c r="C48" s="121">
        <v>2</v>
      </c>
      <c r="D48" s="5" t="s">
        <v>349</v>
      </c>
      <c r="E48" s="387">
        <v>5000</v>
      </c>
      <c r="F48" s="388"/>
      <c r="G48" s="389">
        <f t="shared" si="29"/>
        <v>10000</v>
      </c>
      <c r="H48" s="390"/>
      <c r="I48" s="391">
        <v>2026</v>
      </c>
      <c r="J48" s="388"/>
      <c r="K48" s="391">
        <v>2032</v>
      </c>
      <c r="L48" s="387"/>
      <c r="M48" s="5">
        <v>15</v>
      </c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>
        <f>VLOOKUP(B49,Priskatalog!A:J,10,FALSE)</f>
        <v>63</v>
      </c>
      <c r="B49" s="146" t="s">
        <v>610</v>
      </c>
      <c r="C49" s="95">
        <v>2</v>
      </c>
      <c r="D49" s="5" t="s">
        <v>349</v>
      </c>
      <c r="E49" s="387">
        <v>1500</v>
      </c>
      <c r="F49" s="388"/>
      <c r="G49" s="389">
        <f t="shared" si="29"/>
        <v>3000</v>
      </c>
      <c r="H49" s="390"/>
      <c r="I49" s="391">
        <v>2025</v>
      </c>
      <c r="J49" s="388"/>
      <c r="K49" s="391">
        <v>2030</v>
      </c>
      <c r="L49" s="387"/>
      <c r="M49" s="5">
        <v>15</v>
      </c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5" t="s">
        <v>1031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29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29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121"/>
      <c r="D53" s="5"/>
      <c r="E53" s="387"/>
      <c r="F53" s="388"/>
      <c r="G53" s="389">
        <f t="shared" si="29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44" t="s">
        <v>1032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29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29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29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</sheetData>
  <mergeCells count="169">
    <mergeCell ref="T57:Y57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E46:F46"/>
    <mergeCell ref="G46:H46"/>
    <mergeCell ref="I46:J46"/>
    <mergeCell ref="K46:L46"/>
    <mergeCell ref="O46:P46"/>
    <mergeCell ref="T46:Y46"/>
    <mergeCell ref="T45:Y45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O33:P33"/>
    <mergeCell ref="T33:Y33"/>
    <mergeCell ref="E32:F32"/>
    <mergeCell ref="G32:H32"/>
    <mergeCell ref="I32:J32"/>
    <mergeCell ref="K32:L32"/>
    <mergeCell ref="O32:P32"/>
    <mergeCell ref="G36:H36"/>
    <mergeCell ref="T36:Y36"/>
    <mergeCell ref="E36:F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0:Y30"/>
    <mergeCell ref="E31:F31"/>
    <mergeCell ref="G31:H31"/>
    <mergeCell ref="I31:J31"/>
    <mergeCell ref="K31:L31"/>
    <mergeCell ref="O31:P31"/>
    <mergeCell ref="T31:Y31"/>
    <mergeCell ref="E38:F38"/>
    <mergeCell ref="G38:H38"/>
    <mergeCell ref="I38:J38"/>
    <mergeCell ref="K38:L38"/>
    <mergeCell ref="O38:P38"/>
    <mergeCell ref="T38:Y38"/>
    <mergeCell ref="E30:F30"/>
    <mergeCell ref="G30:H30"/>
    <mergeCell ref="I30:J30"/>
    <mergeCell ref="K30:L30"/>
    <mergeCell ref="M30:N30"/>
    <mergeCell ref="O30:P30"/>
    <mergeCell ref="T32:Y32"/>
    <mergeCell ref="E33:F33"/>
    <mergeCell ref="G33:H33"/>
    <mergeCell ref="I33:J33"/>
    <mergeCell ref="K33:L33"/>
    <mergeCell ref="O39:P39"/>
    <mergeCell ref="O40:P40"/>
    <mergeCell ref="T39:Y39"/>
    <mergeCell ref="T40:Y40"/>
    <mergeCell ref="E39:F39"/>
    <mergeCell ref="E40:F40"/>
    <mergeCell ref="G39:H39"/>
    <mergeCell ref="G40:H40"/>
    <mergeCell ref="I36:J36"/>
    <mergeCell ref="I39:J39"/>
    <mergeCell ref="I40:J40"/>
    <mergeCell ref="K36:L36"/>
    <mergeCell ref="K39:L39"/>
    <mergeCell ref="K40:L40"/>
    <mergeCell ref="E37:F37"/>
    <mergeCell ref="G37:H37"/>
    <mergeCell ref="I37:J37"/>
    <mergeCell ref="K37:L37"/>
    <mergeCell ref="O37:P37"/>
    <mergeCell ref="T37:Y37"/>
  </mergeCells>
  <hyperlinks>
    <hyperlink ref="B1" location="'_Planlagt_drift'!A1" display="Tilbage til årsoversigt" xr:uid="{459FA381-D119-4604-842D-A1B9F89A3661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4A78AD-74B2-45F3-8BBF-2A1319D86F86}">
          <x14:formula1>
            <xm:f>Priskatalog!$A$2:$A$167</xm:f>
          </x14:formula1>
          <xm:sqref>A3:B3 B33:B41 B55:B57 B43:B45 B51:B53 B47:B49 A4:A27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CB98-F305-4B90-B13B-82F5874B67E4}">
  <dimension ref="A1:Y61"/>
  <sheetViews>
    <sheetView workbookViewId="0">
      <selection activeCell="C3" sqref="C3"/>
    </sheetView>
  </sheetViews>
  <sheetFormatPr defaultColWidth="8.7109375" defaultRowHeight="15"/>
  <cols>
    <col min="1" max="1" width="7.28515625" style="1" bestFit="1" customWidth="1"/>
    <col min="2" max="2" width="22.7109375" style="1" bestFit="1" customWidth="1"/>
    <col min="3" max="19" width="8.85546875" style="1" bestFit="1" customWidth="1"/>
    <col min="20" max="20" width="8.7109375" style="1" customWidth="1"/>
    <col min="21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O36:P36"/>
    <mergeCell ref="E34:F34"/>
    <mergeCell ref="G34:H34"/>
    <mergeCell ref="I34:J34"/>
    <mergeCell ref="K34:L34"/>
    <mergeCell ref="O34:P34"/>
    <mergeCell ref="T34:Y34"/>
    <mergeCell ref="E40:F40"/>
    <mergeCell ref="G40:H40"/>
    <mergeCell ref="I40:J40"/>
    <mergeCell ref="K40:L40"/>
    <mergeCell ref="O40:P40"/>
    <mergeCell ref="T40:Y40"/>
    <mergeCell ref="E35:F35"/>
    <mergeCell ref="G35:H35"/>
    <mergeCell ref="I35:J35"/>
    <mergeCell ref="K35:L35"/>
    <mergeCell ref="O35:P35"/>
    <mergeCell ref="T35:Y35"/>
    <mergeCell ref="E36:F36"/>
    <mergeCell ref="G36:H36"/>
    <mergeCell ref="I36:J36"/>
    <mergeCell ref="K36:L36"/>
    <mergeCell ref="G38:H38"/>
    <mergeCell ref="T38:Y38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</mergeCells>
  <hyperlinks>
    <hyperlink ref="B1" location="'_Planlagt_drift'!A1" display="Tilbage til årsoversigt" xr:uid="{D45E4233-D441-43AE-A00E-4D0E8F06855F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E8F2D1-FE65-4264-B92E-E3ED249CEF2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9663-AB0C-480C-AF91-215554F0A009}">
  <dimension ref="A1:Y61"/>
  <sheetViews>
    <sheetView workbookViewId="0">
      <selection activeCell="C3" sqref="C3"/>
    </sheetView>
  </sheetViews>
  <sheetFormatPr defaultColWidth="8.7109375" defaultRowHeight="15"/>
  <cols>
    <col min="1" max="1" width="7.28515625" style="1" bestFit="1" customWidth="1"/>
    <col min="2" max="2" width="22.7109375" style="1" bestFit="1" customWidth="1"/>
    <col min="3" max="19" width="8.85546875" style="1" bestFit="1" customWidth="1"/>
    <col min="20" max="20" width="8.7109375" style="1" customWidth="1"/>
    <col min="21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O36:P36"/>
    <mergeCell ref="E34:F34"/>
    <mergeCell ref="G34:H34"/>
    <mergeCell ref="I34:J34"/>
    <mergeCell ref="K34:L34"/>
    <mergeCell ref="O34:P34"/>
    <mergeCell ref="T34:Y34"/>
    <mergeCell ref="E40:F40"/>
    <mergeCell ref="G40:H40"/>
    <mergeCell ref="I40:J40"/>
    <mergeCell ref="K40:L40"/>
    <mergeCell ref="O40:P40"/>
    <mergeCell ref="T40:Y40"/>
    <mergeCell ref="E35:F35"/>
    <mergeCell ref="G35:H35"/>
    <mergeCell ref="I35:J35"/>
    <mergeCell ref="K35:L35"/>
    <mergeCell ref="O35:P35"/>
    <mergeCell ref="T35:Y35"/>
    <mergeCell ref="E36:F36"/>
    <mergeCell ref="G36:H36"/>
    <mergeCell ref="I36:J36"/>
    <mergeCell ref="K36:L36"/>
    <mergeCell ref="G38:H38"/>
    <mergeCell ref="T38:Y38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</mergeCells>
  <hyperlinks>
    <hyperlink ref="B1" location="'_Planlagt_drift'!A1" display="Tilbage til årsoversigt" xr:uid="{EDEBB25F-E0BE-45C3-BBC0-701323D287E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1A9A43-B87B-4C8E-848E-4B147F50C75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33DB-3B77-45B6-8E74-BD89F7B284E3}">
  <sheetPr>
    <tabColor rgb="FFFFFF00"/>
  </sheetPr>
  <dimension ref="A1:Y61"/>
  <sheetViews>
    <sheetView topLeftCell="A21" workbookViewId="0">
      <selection activeCell="C3" sqref="C3"/>
    </sheetView>
  </sheetViews>
  <sheetFormatPr defaultColWidth="8.85546875" defaultRowHeight="15"/>
  <cols>
    <col min="1" max="1" width="7.28515625" style="1" bestFit="1" customWidth="1"/>
    <col min="2" max="2" width="34.5703125" style="1" bestFit="1" customWidth="1"/>
    <col min="3" max="19" width="8.85546875" style="1" bestFit="1" customWidth="1"/>
    <col min="20" max="20" width="8.7109375" style="1" customWidth="1"/>
    <col min="21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A35</f>
        <v>41</v>
      </c>
      <c r="B3" s="148" t="str">
        <f>B35</f>
        <v>Facader, afrensning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>
        <f t="shared" ref="A4:B19" si="1">A36</f>
        <v>41</v>
      </c>
      <c r="B4" s="148" t="str">
        <f t="shared" si="1"/>
        <v>Facader, malerbehandling - træ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>
        <f t="shared" si="1"/>
        <v>41</v>
      </c>
      <c r="B5" s="148" t="str">
        <f t="shared" si="1"/>
        <v>Facader, beklædning - træ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>
        <f t="shared" si="1"/>
        <v>47</v>
      </c>
      <c r="B6" s="148" t="str">
        <f t="shared" si="1"/>
        <v>Tagflade, udskiftning - 1 lag overpap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>
        <f>VLOOKUP(B35,Priskatalog!A:J,10,FALSE)</f>
        <v>41</v>
      </c>
      <c r="B35" s="146" t="s">
        <v>353</v>
      </c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>
        <f>VLOOKUP(B36,Priskatalog!A:J,10,FALSE)</f>
        <v>41</v>
      </c>
      <c r="B36" s="147" t="s">
        <v>374</v>
      </c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>
        <f>VLOOKUP(B37,Priskatalog!A:J,10,FALSE)</f>
        <v>41</v>
      </c>
      <c r="B37" s="19" t="s">
        <v>363</v>
      </c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>
        <f>VLOOKUP(B38,Priskatalog!A:J,10,FALSE)</f>
        <v>47</v>
      </c>
      <c r="B38" s="152" t="s">
        <v>483</v>
      </c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E35:F35"/>
    <mergeCell ref="G35:H35"/>
    <mergeCell ref="I35:J35"/>
    <mergeCell ref="K35:L35"/>
    <mergeCell ref="O35:P35"/>
    <mergeCell ref="T35:Y35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6:F36"/>
    <mergeCell ref="G36:H36"/>
    <mergeCell ref="I36:J36"/>
    <mergeCell ref="K36:L36"/>
    <mergeCell ref="O36:P36"/>
    <mergeCell ref="T36:Y36"/>
    <mergeCell ref="E37:F37"/>
    <mergeCell ref="G37:H37"/>
    <mergeCell ref="I37:J37"/>
    <mergeCell ref="K37:L37"/>
    <mergeCell ref="O37:P37"/>
    <mergeCell ref="T37:Y37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40:Y40"/>
    <mergeCell ref="I43:J43"/>
    <mergeCell ref="K43:L43"/>
    <mergeCell ref="O43:P43"/>
    <mergeCell ref="T43:Y43"/>
    <mergeCell ref="E43:F43"/>
    <mergeCell ref="G43:H43"/>
    <mergeCell ref="O41:P41"/>
    <mergeCell ref="T41:Y41"/>
    <mergeCell ref="O42:P42"/>
    <mergeCell ref="T42:Y42"/>
    <mergeCell ref="E41:F41"/>
    <mergeCell ref="G41:H41"/>
    <mergeCell ref="I41:J41"/>
    <mergeCell ref="K41:L41"/>
    <mergeCell ref="E42:F42"/>
    <mergeCell ref="G42:H42"/>
    <mergeCell ref="I42:J42"/>
    <mergeCell ref="K42:L42"/>
    <mergeCell ref="E44:F44"/>
    <mergeCell ref="G44:H44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E46:F46"/>
    <mergeCell ref="G46:H46"/>
    <mergeCell ref="I46:J46"/>
    <mergeCell ref="K46:L46"/>
    <mergeCell ref="O46:P46"/>
    <mergeCell ref="T46:Y46"/>
    <mergeCell ref="E47:F47"/>
    <mergeCell ref="G47:H47"/>
    <mergeCell ref="I47:J47"/>
    <mergeCell ref="K47:L47"/>
    <mergeCell ref="O47:P47"/>
    <mergeCell ref="T47:Y47"/>
    <mergeCell ref="E48:F48"/>
    <mergeCell ref="G48:H48"/>
    <mergeCell ref="I48:J48"/>
    <mergeCell ref="K48:L48"/>
    <mergeCell ref="O48:P48"/>
    <mergeCell ref="T48:Y48"/>
    <mergeCell ref="E49:F49"/>
    <mergeCell ref="G49:H49"/>
    <mergeCell ref="I49:J49"/>
    <mergeCell ref="K49:L49"/>
    <mergeCell ref="O49:P49"/>
    <mergeCell ref="T49:Y49"/>
    <mergeCell ref="E50:F50"/>
    <mergeCell ref="G50:H50"/>
    <mergeCell ref="I50:J50"/>
    <mergeCell ref="K50:L50"/>
    <mergeCell ref="O50:P50"/>
    <mergeCell ref="T50:Y50"/>
    <mergeCell ref="E51:F51"/>
    <mergeCell ref="G51:H51"/>
    <mergeCell ref="I51:J51"/>
    <mergeCell ref="K51:L51"/>
    <mergeCell ref="O51:P51"/>
    <mergeCell ref="T51:Y51"/>
    <mergeCell ref="E52:F52"/>
    <mergeCell ref="G52:H52"/>
    <mergeCell ref="I52:J52"/>
    <mergeCell ref="K52:L52"/>
    <mergeCell ref="O52:P52"/>
    <mergeCell ref="T52:Y52"/>
    <mergeCell ref="E53:F53"/>
    <mergeCell ref="G53:H53"/>
    <mergeCell ref="I53:J53"/>
    <mergeCell ref="K53:L53"/>
    <mergeCell ref="O53:P53"/>
    <mergeCell ref="T53:Y53"/>
    <mergeCell ref="E54:F54"/>
    <mergeCell ref="G54:H54"/>
    <mergeCell ref="I54:J54"/>
    <mergeCell ref="K54:L54"/>
    <mergeCell ref="O54:P54"/>
    <mergeCell ref="T54:Y54"/>
    <mergeCell ref="E55:F55"/>
    <mergeCell ref="G55:H55"/>
    <mergeCell ref="I55:J55"/>
    <mergeCell ref="K55:L55"/>
    <mergeCell ref="O55:P55"/>
    <mergeCell ref="T55:Y55"/>
    <mergeCell ref="E56:F56"/>
    <mergeCell ref="G56:H56"/>
    <mergeCell ref="I56:J56"/>
    <mergeCell ref="K56:L56"/>
    <mergeCell ref="O56:P56"/>
    <mergeCell ref="T56:Y56"/>
    <mergeCell ref="E57:F57"/>
    <mergeCell ref="G57:H57"/>
    <mergeCell ref="I57:J57"/>
    <mergeCell ref="K57:L57"/>
    <mergeCell ref="O57:P57"/>
    <mergeCell ref="T57:Y57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59:F59"/>
    <mergeCell ref="G59:H59"/>
    <mergeCell ref="I59:J59"/>
    <mergeCell ref="K59:L59"/>
    <mergeCell ref="O59:P59"/>
    <mergeCell ref="T59:Y59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7650C22D-C6BC-49F4-9350-BB3B09F3933F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DC2D2A-07DF-49F1-92D8-1EFCD664E38E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FD96-7CD7-468E-88D5-C7620BA55D80}">
  <sheetPr>
    <tabColor rgb="FFFFFF00"/>
  </sheetPr>
  <dimension ref="A1:Z264"/>
  <sheetViews>
    <sheetView topLeftCell="A234" workbookViewId="0">
      <selection activeCell="D268" sqref="D268"/>
    </sheetView>
  </sheetViews>
  <sheetFormatPr defaultColWidth="8.85546875" defaultRowHeight="15"/>
  <cols>
    <col min="1" max="1" width="8.85546875" style="1"/>
    <col min="2" max="2" width="64.5703125" style="1" bestFit="1" customWidth="1"/>
    <col min="3" max="3" width="14" style="1" bestFit="1" customWidth="1"/>
    <col min="4" max="7" width="15.5703125" style="1" bestFit="1" customWidth="1"/>
    <col min="8" max="8" width="14" style="1" bestFit="1" customWidth="1"/>
    <col min="9" max="9" width="15.5703125" style="1" bestFit="1" customWidth="1"/>
    <col min="10" max="13" width="14" style="1" bestFit="1" customWidth="1"/>
    <col min="14" max="14" width="15.5703125" style="1" bestFit="1" customWidth="1"/>
    <col min="15" max="15" width="14" style="1" bestFit="1" customWidth="1"/>
    <col min="16" max="17" width="15.5703125" style="1" bestFit="1" customWidth="1"/>
    <col min="18" max="21" width="14" style="1" bestFit="1" customWidth="1"/>
    <col min="22" max="22" width="16.5703125" style="248" bestFit="1" customWidth="1"/>
    <col min="23" max="23" width="10.7109375" style="1" customWidth="1"/>
    <col min="24" max="24" width="34.85546875" style="1" customWidth="1"/>
    <col min="25" max="25" width="22.42578125" style="1" customWidth="1"/>
    <col min="26" max="26" width="25.140625" style="1" customWidth="1"/>
    <col min="27" max="16384" width="8.85546875" style="1"/>
  </cols>
  <sheetData>
    <row r="1" spans="1:22">
      <c r="B1" s="126" t="s">
        <v>1014</v>
      </c>
      <c r="C1" s="179">
        <v>2024</v>
      </c>
      <c r="D1" s="179">
        <v>2025</v>
      </c>
      <c r="E1" s="179">
        <v>2026</v>
      </c>
      <c r="F1" s="180">
        <v>2027</v>
      </c>
      <c r="G1" s="179">
        <v>2028</v>
      </c>
      <c r="H1" s="179">
        <v>2029</v>
      </c>
      <c r="I1" s="179">
        <v>2030</v>
      </c>
      <c r="J1" s="179">
        <v>2031</v>
      </c>
      <c r="K1" s="179">
        <v>2032</v>
      </c>
      <c r="L1" s="179">
        <v>2033</v>
      </c>
      <c r="M1" s="179">
        <v>2034</v>
      </c>
      <c r="N1" s="179">
        <v>2035</v>
      </c>
      <c r="O1" s="179">
        <v>2036</v>
      </c>
      <c r="P1" s="179">
        <v>2037</v>
      </c>
      <c r="Q1" s="179">
        <v>2038</v>
      </c>
      <c r="R1" s="179">
        <v>2039</v>
      </c>
      <c r="S1" s="179">
        <v>2040</v>
      </c>
      <c r="T1" s="179">
        <v>2041</v>
      </c>
      <c r="U1" s="179">
        <v>2042</v>
      </c>
      <c r="V1" s="248" t="s">
        <v>6</v>
      </c>
    </row>
    <row r="2" spans="1:22">
      <c r="A2" s="23" t="s">
        <v>1095</v>
      </c>
      <c r="B2" s="17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</row>
    <row r="3" spans="1:22">
      <c r="A3" s="55"/>
      <c r="B3" s="178" t="s">
        <v>1027</v>
      </c>
      <c r="C3" s="93"/>
      <c r="D3" s="93"/>
      <c r="E3" s="93"/>
      <c r="F3" s="106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249"/>
    </row>
    <row r="4" spans="1:22" s="241" customFormat="1">
      <c r="A4" s="245">
        <v>37</v>
      </c>
      <c r="B4" s="246" t="str">
        <f>'Lumbyvej 64'!B137</f>
        <v>Stern, malerbehandling - Rullende Aktivitet</v>
      </c>
      <c r="C4" s="143">
        <f>IF(C$1&gt;=$I137,IF($M137=0,0,(IF(MOD(($I137-C$1),$M137)=0,$G137,0))),0)</f>
        <v>0</v>
      </c>
      <c r="D4" s="143">
        <f t="shared" ref="D4:U13" si="0">IF(D$1&gt;=$I137,IF($M137=0,0,(IF(MOD(($I137-D$1),$M137)=0,$G137,0))),0)</f>
        <v>7500</v>
      </c>
      <c r="E4" s="143">
        <f t="shared" si="0"/>
        <v>7500</v>
      </c>
      <c r="F4" s="143">
        <f t="shared" si="0"/>
        <v>7500</v>
      </c>
      <c r="G4" s="143">
        <f t="shared" si="0"/>
        <v>7500</v>
      </c>
      <c r="H4" s="143">
        <f t="shared" si="0"/>
        <v>7500</v>
      </c>
      <c r="I4" s="143">
        <f t="shared" si="0"/>
        <v>7500</v>
      </c>
      <c r="J4" s="143">
        <f t="shared" si="0"/>
        <v>7500</v>
      </c>
      <c r="K4" s="143">
        <f t="shared" si="0"/>
        <v>7500</v>
      </c>
      <c r="L4" s="143">
        <f t="shared" si="0"/>
        <v>7500</v>
      </c>
      <c r="M4" s="143">
        <f t="shared" si="0"/>
        <v>7500</v>
      </c>
      <c r="N4" s="143">
        <f t="shared" si="0"/>
        <v>7500</v>
      </c>
      <c r="O4" s="143">
        <f t="shared" si="0"/>
        <v>7500</v>
      </c>
      <c r="P4" s="143">
        <f t="shared" si="0"/>
        <v>7500</v>
      </c>
      <c r="Q4" s="143">
        <f t="shared" si="0"/>
        <v>7500</v>
      </c>
      <c r="R4" s="143">
        <f t="shared" si="0"/>
        <v>7500</v>
      </c>
      <c r="S4" s="143">
        <f t="shared" si="0"/>
        <v>7500</v>
      </c>
      <c r="T4" s="143">
        <f t="shared" si="0"/>
        <v>7500</v>
      </c>
      <c r="U4" s="143">
        <f t="shared" si="0"/>
        <v>7500</v>
      </c>
      <c r="V4" s="250">
        <f t="shared" ref="V4:V34" si="1">SUM(C4:U4)</f>
        <v>135000</v>
      </c>
    </row>
    <row r="5" spans="1:22" s="241" customFormat="1">
      <c r="A5" s="245">
        <v>41</v>
      </c>
      <c r="B5" s="246" t="str">
        <f>'Lumbyvej 64'!B138</f>
        <v>Facader, Eftersyn - Gennemgang af fuger i murværk, rullende aktivitet</v>
      </c>
      <c r="C5" s="143">
        <f t="shared" ref="C5:R13" si="2">IF(C$1&gt;=$I138,IF($M138=0,0,(IF(MOD(($I138-C$1),$M138)=0,$G138,0))),0)</f>
        <v>0</v>
      </c>
      <c r="D5" s="143">
        <f t="shared" si="2"/>
        <v>25000</v>
      </c>
      <c r="E5" s="143">
        <f t="shared" si="2"/>
        <v>25000</v>
      </c>
      <c r="F5" s="143">
        <f t="shared" si="2"/>
        <v>25000</v>
      </c>
      <c r="G5" s="143">
        <f t="shared" si="2"/>
        <v>25000</v>
      </c>
      <c r="H5" s="143">
        <f t="shared" si="2"/>
        <v>25000</v>
      </c>
      <c r="I5" s="143">
        <f t="shared" si="2"/>
        <v>25000</v>
      </c>
      <c r="J5" s="143">
        <f t="shared" si="2"/>
        <v>25000</v>
      </c>
      <c r="K5" s="143">
        <f t="shared" si="2"/>
        <v>25000</v>
      </c>
      <c r="L5" s="143">
        <f t="shared" si="2"/>
        <v>25000</v>
      </c>
      <c r="M5" s="143">
        <f t="shared" si="2"/>
        <v>25000</v>
      </c>
      <c r="N5" s="143">
        <f t="shared" si="2"/>
        <v>25000</v>
      </c>
      <c r="O5" s="143">
        <f t="shared" si="2"/>
        <v>25000</v>
      </c>
      <c r="P5" s="143">
        <f t="shared" si="2"/>
        <v>25000</v>
      </c>
      <c r="Q5" s="143">
        <f t="shared" si="2"/>
        <v>25000</v>
      </c>
      <c r="R5" s="143">
        <f t="shared" si="2"/>
        <v>25000</v>
      </c>
      <c r="S5" s="143">
        <f t="shared" si="0"/>
        <v>25000</v>
      </c>
      <c r="T5" s="143">
        <f t="shared" si="0"/>
        <v>25000</v>
      </c>
      <c r="U5" s="143">
        <f t="shared" si="0"/>
        <v>25000</v>
      </c>
      <c r="V5" s="250">
        <f t="shared" si="1"/>
        <v>450000</v>
      </c>
    </row>
    <row r="6" spans="1:22" s="241" customFormat="1">
      <c r="A6" s="245">
        <v>37</v>
      </c>
      <c r="B6" s="246" t="str">
        <f>'Lumbyvej 64'!B139</f>
        <v>Stern, udskiftning - Stern og underbrædder rullende aktivitet</v>
      </c>
      <c r="C6" s="143">
        <f t="shared" si="2"/>
        <v>0</v>
      </c>
      <c r="D6" s="143">
        <f t="shared" si="0"/>
        <v>0</v>
      </c>
      <c r="E6" s="143">
        <f t="shared" si="0"/>
        <v>0</v>
      </c>
      <c r="F6" s="143">
        <f t="shared" si="0"/>
        <v>65625</v>
      </c>
      <c r="G6" s="143">
        <f t="shared" si="0"/>
        <v>0</v>
      </c>
      <c r="H6" s="143">
        <f t="shared" si="0"/>
        <v>65625</v>
      </c>
      <c r="I6" s="143">
        <f t="shared" si="0"/>
        <v>0</v>
      </c>
      <c r="J6" s="143">
        <f t="shared" si="0"/>
        <v>65625</v>
      </c>
      <c r="K6" s="143">
        <f t="shared" si="0"/>
        <v>0</v>
      </c>
      <c r="L6" s="143">
        <f t="shared" si="0"/>
        <v>65625</v>
      </c>
      <c r="M6" s="143">
        <f t="shared" si="0"/>
        <v>0</v>
      </c>
      <c r="N6" s="143">
        <f t="shared" si="0"/>
        <v>65625</v>
      </c>
      <c r="O6" s="143">
        <f t="shared" si="0"/>
        <v>0</v>
      </c>
      <c r="P6" s="143">
        <f t="shared" si="0"/>
        <v>65625</v>
      </c>
      <c r="Q6" s="143">
        <f t="shared" si="0"/>
        <v>0</v>
      </c>
      <c r="R6" s="143">
        <f t="shared" si="0"/>
        <v>65625</v>
      </c>
      <c r="S6" s="143">
        <f t="shared" si="0"/>
        <v>0</v>
      </c>
      <c r="T6" s="143">
        <f t="shared" si="0"/>
        <v>65625</v>
      </c>
      <c r="U6" s="143">
        <f t="shared" si="0"/>
        <v>0</v>
      </c>
      <c r="V6" s="250">
        <f t="shared" si="1"/>
        <v>525000</v>
      </c>
    </row>
    <row r="7" spans="1:22" s="241" customFormat="1">
      <c r="A7" s="245">
        <v>31</v>
      </c>
      <c r="B7" s="246" t="str">
        <f>'Lumbyvej 64'!B140</f>
        <v>Vinduer og døre, udskiftning - Fuge/fugebånd rullende akitivitet</v>
      </c>
      <c r="C7" s="143">
        <f t="shared" si="2"/>
        <v>4550</v>
      </c>
      <c r="D7" s="143">
        <f t="shared" si="0"/>
        <v>0</v>
      </c>
      <c r="E7" s="143">
        <f t="shared" si="0"/>
        <v>4550</v>
      </c>
      <c r="F7" s="143">
        <f t="shared" si="0"/>
        <v>0</v>
      </c>
      <c r="G7" s="143">
        <f t="shared" si="0"/>
        <v>4550</v>
      </c>
      <c r="H7" s="143">
        <f t="shared" si="0"/>
        <v>0</v>
      </c>
      <c r="I7" s="143">
        <f t="shared" si="0"/>
        <v>4550</v>
      </c>
      <c r="J7" s="143">
        <f t="shared" si="0"/>
        <v>0</v>
      </c>
      <c r="K7" s="143">
        <f t="shared" si="0"/>
        <v>4550</v>
      </c>
      <c r="L7" s="143">
        <f t="shared" si="0"/>
        <v>0</v>
      </c>
      <c r="M7" s="143">
        <f t="shared" si="0"/>
        <v>4550</v>
      </c>
      <c r="N7" s="143">
        <f t="shared" si="0"/>
        <v>0</v>
      </c>
      <c r="O7" s="143">
        <f t="shared" si="0"/>
        <v>4550</v>
      </c>
      <c r="P7" s="143">
        <f t="shared" si="0"/>
        <v>0</v>
      </c>
      <c r="Q7" s="143">
        <f t="shared" si="0"/>
        <v>4550</v>
      </c>
      <c r="R7" s="143">
        <f t="shared" si="0"/>
        <v>0</v>
      </c>
      <c r="S7" s="143">
        <f t="shared" si="0"/>
        <v>4550</v>
      </c>
      <c r="T7" s="143">
        <f t="shared" si="0"/>
        <v>0</v>
      </c>
      <c r="U7" s="143">
        <f t="shared" si="0"/>
        <v>4550</v>
      </c>
      <c r="V7" s="250">
        <f t="shared" si="1"/>
        <v>45500</v>
      </c>
    </row>
    <row r="8" spans="1:22" s="241" customFormat="1">
      <c r="A8" s="245">
        <v>50</v>
      </c>
      <c r="B8" s="246" t="str">
        <f>'Lumbyvej 64'!B141</f>
        <v>VVS installationer i terræn, udskiftning</v>
      </c>
      <c r="C8" s="143">
        <f t="shared" si="2"/>
        <v>0</v>
      </c>
      <c r="D8" s="143">
        <f t="shared" si="0"/>
        <v>0</v>
      </c>
      <c r="E8" s="143">
        <f t="shared" si="0"/>
        <v>0</v>
      </c>
      <c r="F8" s="143">
        <f t="shared" si="0"/>
        <v>0</v>
      </c>
      <c r="G8" s="143">
        <f t="shared" si="0"/>
        <v>0</v>
      </c>
      <c r="H8" s="143">
        <f t="shared" si="0"/>
        <v>0</v>
      </c>
      <c r="I8" s="143">
        <f t="shared" si="0"/>
        <v>0</v>
      </c>
      <c r="J8" s="143">
        <f t="shared" si="0"/>
        <v>0</v>
      </c>
      <c r="K8" s="143">
        <f t="shared" si="0"/>
        <v>0</v>
      </c>
      <c r="L8" s="143">
        <f t="shared" si="0"/>
        <v>0</v>
      </c>
      <c r="M8" s="143">
        <f t="shared" si="0"/>
        <v>0</v>
      </c>
      <c r="N8" s="143">
        <f t="shared" si="0"/>
        <v>0</v>
      </c>
      <c r="O8" s="143">
        <f t="shared" si="0"/>
        <v>0</v>
      </c>
      <c r="P8" s="143">
        <f t="shared" si="0"/>
        <v>0</v>
      </c>
      <c r="Q8" s="143">
        <f t="shared" si="0"/>
        <v>0</v>
      </c>
      <c r="R8" s="143">
        <f t="shared" si="0"/>
        <v>0</v>
      </c>
      <c r="S8" s="143">
        <f t="shared" si="0"/>
        <v>0</v>
      </c>
      <c r="T8" s="143">
        <f t="shared" si="0"/>
        <v>0</v>
      </c>
      <c r="U8" s="143">
        <f t="shared" si="0"/>
        <v>0</v>
      </c>
      <c r="V8" s="250">
        <f t="shared" si="1"/>
        <v>0</v>
      </c>
    </row>
    <row r="9" spans="1:22" s="241" customFormat="1">
      <c r="A9" s="245">
        <v>50</v>
      </c>
      <c r="B9" s="246" t="str">
        <f>'Lumbyvej 64'!B142</f>
        <v>VVS nstallationer i terræn, vedligehold</v>
      </c>
      <c r="C9" s="143">
        <f t="shared" si="2"/>
        <v>0</v>
      </c>
      <c r="D9" s="143">
        <f t="shared" si="0"/>
        <v>0</v>
      </c>
      <c r="E9" s="143">
        <f t="shared" si="0"/>
        <v>0</v>
      </c>
      <c r="F9" s="143">
        <f t="shared" si="0"/>
        <v>0</v>
      </c>
      <c r="G9" s="143">
        <f t="shared" si="0"/>
        <v>0</v>
      </c>
      <c r="H9" s="143">
        <f t="shared" si="0"/>
        <v>0</v>
      </c>
      <c r="I9" s="143">
        <f t="shared" si="0"/>
        <v>0</v>
      </c>
      <c r="J9" s="143">
        <f t="shared" si="0"/>
        <v>0</v>
      </c>
      <c r="K9" s="143">
        <f t="shared" si="0"/>
        <v>0</v>
      </c>
      <c r="L9" s="143">
        <f t="shared" si="0"/>
        <v>0</v>
      </c>
      <c r="M9" s="143">
        <f t="shared" si="0"/>
        <v>0</v>
      </c>
      <c r="N9" s="143">
        <f t="shared" si="0"/>
        <v>0</v>
      </c>
      <c r="O9" s="143">
        <f t="shared" si="0"/>
        <v>0</v>
      </c>
      <c r="P9" s="143">
        <f t="shared" si="0"/>
        <v>0</v>
      </c>
      <c r="Q9" s="143">
        <f t="shared" si="0"/>
        <v>0</v>
      </c>
      <c r="R9" s="143">
        <f t="shared" si="0"/>
        <v>0</v>
      </c>
      <c r="S9" s="143">
        <f t="shared" si="0"/>
        <v>0</v>
      </c>
      <c r="T9" s="143">
        <f t="shared" si="0"/>
        <v>0</v>
      </c>
      <c r="U9" s="143">
        <f t="shared" si="0"/>
        <v>0</v>
      </c>
      <c r="V9" s="250">
        <f t="shared" si="1"/>
        <v>0</v>
      </c>
    </row>
    <row r="10" spans="1:22" s="241" customFormat="1">
      <c r="A10" s="245">
        <v>50</v>
      </c>
      <c r="B10" s="246" t="str">
        <f>'Lumbyvej 64'!B143</f>
        <v>Brønde i terræn, spuling</v>
      </c>
      <c r="C10" s="143">
        <f t="shared" si="2"/>
        <v>11250</v>
      </c>
      <c r="D10" s="143">
        <f t="shared" si="0"/>
        <v>11250</v>
      </c>
      <c r="E10" s="143">
        <f t="shared" si="0"/>
        <v>11250</v>
      </c>
      <c r="F10" s="143">
        <f t="shared" si="0"/>
        <v>11250</v>
      </c>
      <c r="G10" s="143">
        <f t="shared" si="0"/>
        <v>11250</v>
      </c>
      <c r="H10" s="143">
        <f t="shared" si="0"/>
        <v>11250</v>
      </c>
      <c r="I10" s="143">
        <f t="shared" si="0"/>
        <v>11250</v>
      </c>
      <c r="J10" s="143">
        <f t="shared" si="0"/>
        <v>11250</v>
      </c>
      <c r="K10" s="143">
        <f t="shared" si="0"/>
        <v>11250</v>
      </c>
      <c r="L10" s="143">
        <f t="shared" si="0"/>
        <v>11250</v>
      </c>
      <c r="M10" s="143">
        <f t="shared" si="0"/>
        <v>11250</v>
      </c>
      <c r="N10" s="143">
        <f t="shared" si="0"/>
        <v>11250</v>
      </c>
      <c r="O10" s="143">
        <f t="shared" si="0"/>
        <v>11250</v>
      </c>
      <c r="P10" s="143">
        <f t="shared" si="0"/>
        <v>11250</v>
      </c>
      <c r="Q10" s="143">
        <f t="shared" si="0"/>
        <v>11250</v>
      </c>
      <c r="R10" s="143">
        <f t="shared" si="0"/>
        <v>11250</v>
      </c>
      <c r="S10" s="143">
        <f t="shared" si="0"/>
        <v>11250</v>
      </c>
      <c r="T10" s="143">
        <f t="shared" si="0"/>
        <v>11250</v>
      </c>
      <c r="U10" s="143">
        <f t="shared" si="0"/>
        <v>11250</v>
      </c>
      <c r="V10" s="250">
        <f t="shared" si="1"/>
        <v>213750</v>
      </c>
    </row>
    <row r="11" spans="1:22" s="241" customFormat="1">
      <c r="A11" s="245">
        <v>60</v>
      </c>
      <c r="B11" s="246" t="str">
        <f>'Lumbyvej 64'!B144</f>
        <v>El installationer i terræn, udskiftning - belysningsstandere</v>
      </c>
      <c r="C11" s="143">
        <f t="shared" si="2"/>
        <v>0</v>
      </c>
      <c r="D11" s="143">
        <f t="shared" si="0"/>
        <v>0</v>
      </c>
      <c r="E11" s="143">
        <f t="shared" si="0"/>
        <v>0</v>
      </c>
      <c r="F11" s="143">
        <f t="shared" si="0"/>
        <v>0</v>
      </c>
      <c r="G11" s="143">
        <f t="shared" si="0"/>
        <v>0</v>
      </c>
      <c r="H11" s="143">
        <f t="shared" si="0"/>
        <v>0</v>
      </c>
      <c r="I11" s="143">
        <f t="shared" si="0"/>
        <v>150000</v>
      </c>
      <c r="J11" s="143">
        <f t="shared" si="0"/>
        <v>0</v>
      </c>
      <c r="K11" s="143">
        <f t="shared" si="0"/>
        <v>0</v>
      </c>
      <c r="L11" s="143">
        <f t="shared" si="0"/>
        <v>0</v>
      </c>
      <c r="M11" s="143">
        <f t="shared" si="0"/>
        <v>0</v>
      </c>
      <c r="N11" s="143">
        <f t="shared" si="0"/>
        <v>0</v>
      </c>
      <c r="O11" s="143">
        <f t="shared" si="0"/>
        <v>0</v>
      </c>
      <c r="P11" s="143">
        <f t="shared" si="0"/>
        <v>0</v>
      </c>
      <c r="Q11" s="143">
        <f t="shared" si="0"/>
        <v>0</v>
      </c>
      <c r="R11" s="143">
        <f t="shared" si="0"/>
        <v>0</v>
      </c>
      <c r="S11" s="143">
        <f t="shared" si="0"/>
        <v>0</v>
      </c>
      <c r="T11" s="143">
        <f t="shared" si="0"/>
        <v>0</v>
      </c>
      <c r="U11" s="143">
        <f t="shared" si="0"/>
        <v>0</v>
      </c>
      <c r="V11" s="250">
        <f t="shared" si="1"/>
        <v>150000</v>
      </c>
    </row>
    <row r="12" spans="1:22" s="241" customFormat="1">
      <c r="A12" s="245">
        <v>60</v>
      </c>
      <c r="B12" s="246" t="str">
        <f>'Lumbyvej 64'!B145</f>
        <v>El nstallationer i terræn, vedligehold - belysningsstandere</v>
      </c>
      <c r="C12" s="143">
        <f t="shared" si="2"/>
        <v>0</v>
      </c>
      <c r="D12" s="143">
        <f t="shared" si="0"/>
        <v>0</v>
      </c>
      <c r="E12" s="143">
        <f t="shared" si="0"/>
        <v>0</v>
      </c>
      <c r="F12" s="143">
        <f t="shared" si="0"/>
        <v>30000</v>
      </c>
      <c r="G12" s="143">
        <f t="shared" si="0"/>
        <v>0</v>
      </c>
      <c r="H12" s="143">
        <f t="shared" si="0"/>
        <v>0</v>
      </c>
      <c r="I12" s="143">
        <f t="shared" si="0"/>
        <v>0</v>
      </c>
      <c r="J12" s="143">
        <f t="shared" si="0"/>
        <v>0</v>
      </c>
      <c r="K12" s="143">
        <f t="shared" si="0"/>
        <v>30000</v>
      </c>
      <c r="L12" s="143">
        <f t="shared" si="0"/>
        <v>0</v>
      </c>
      <c r="M12" s="143">
        <f t="shared" si="0"/>
        <v>0</v>
      </c>
      <c r="N12" s="143">
        <f t="shared" si="0"/>
        <v>0</v>
      </c>
      <c r="O12" s="143">
        <f t="shared" si="0"/>
        <v>0</v>
      </c>
      <c r="P12" s="143">
        <f t="shared" si="0"/>
        <v>30000</v>
      </c>
      <c r="Q12" s="143">
        <f t="shared" si="0"/>
        <v>0</v>
      </c>
      <c r="R12" s="143">
        <f t="shared" si="0"/>
        <v>0</v>
      </c>
      <c r="S12" s="143">
        <f t="shared" si="0"/>
        <v>0</v>
      </c>
      <c r="T12" s="143">
        <f t="shared" si="0"/>
        <v>0</v>
      </c>
      <c r="U12" s="143">
        <f t="shared" si="0"/>
        <v>30000</v>
      </c>
      <c r="V12" s="250">
        <f t="shared" si="1"/>
        <v>120000</v>
      </c>
    </row>
    <row r="13" spans="1:22" s="241" customFormat="1">
      <c r="A13" s="245">
        <v>63</v>
      </c>
      <c r="B13" s="246" t="str">
        <f>'Lumbyvej 64'!B146</f>
        <v>El installationer udvendigt, udskiftning</v>
      </c>
      <c r="C13" s="143">
        <f t="shared" si="2"/>
        <v>0</v>
      </c>
      <c r="D13" s="143">
        <f t="shared" si="0"/>
        <v>0</v>
      </c>
      <c r="E13" s="143">
        <f t="shared" si="0"/>
        <v>0</v>
      </c>
      <c r="F13" s="143">
        <f t="shared" si="0"/>
        <v>0</v>
      </c>
      <c r="G13" s="143">
        <f t="shared" si="0"/>
        <v>0</v>
      </c>
      <c r="H13" s="143">
        <f t="shared" si="0"/>
        <v>0</v>
      </c>
      <c r="I13" s="143">
        <f t="shared" si="0"/>
        <v>112500</v>
      </c>
      <c r="J13" s="143">
        <f t="shared" si="0"/>
        <v>0</v>
      </c>
      <c r="K13" s="143">
        <f t="shared" si="0"/>
        <v>0</v>
      </c>
      <c r="L13" s="143">
        <f t="shared" si="0"/>
        <v>0</v>
      </c>
      <c r="M13" s="143">
        <f t="shared" si="0"/>
        <v>0</v>
      </c>
      <c r="N13" s="143">
        <f t="shared" si="0"/>
        <v>0</v>
      </c>
      <c r="O13" s="143">
        <f t="shared" si="0"/>
        <v>0</v>
      </c>
      <c r="P13" s="143">
        <f t="shared" si="0"/>
        <v>0</v>
      </c>
      <c r="Q13" s="143">
        <f t="shared" si="0"/>
        <v>0</v>
      </c>
      <c r="R13" s="143">
        <f t="shared" si="0"/>
        <v>0</v>
      </c>
      <c r="S13" s="143">
        <f t="shared" si="0"/>
        <v>0</v>
      </c>
      <c r="T13" s="143">
        <f t="shared" si="0"/>
        <v>0</v>
      </c>
      <c r="U13" s="143">
        <f t="shared" si="0"/>
        <v>0</v>
      </c>
      <c r="V13" s="250">
        <f t="shared" si="1"/>
        <v>112500</v>
      </c>
    </row>
    <row r="14" spans="1:22" s="241" customFormat="1">
      <c r="A14" s="55"/>
      <c r="B14" s="181" t="str">
        <f>'Lumbyvej 64'!B147</f>
        <v>Bygning 2 (Ny bygning)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251"/>
    </row>
    <row r="15" spans="1:22" s="241" customFormat="1">
      <c r="A15" s="245">
        <v>47</v>
      </c>
      <c r="B15" s="246" t="str">
        <f>'Lumbyvej 64'!B148</f>
        <v>Tag, udskiftning - Tagpap</v>
      </c>
      <c r="C15" s="143">
        <f t="shared" ref="C15:U15" si="3">IF(C$1&gt;=$I148,IF($M148=0,0,(IF(MOD(($I148-C$1),$M148)=0,$G148,0))),0)</f>
        <v>0</v>
      </c>
      <c r="D15" s="143">
        <f t="shared" si="3"/>
        <v>0</v>
      </c>
      <c r="E15" s="143">
        <f t="shared" si="3"/>
        <v>0</v>
      </c>
      <c r="F15" s="143">
        <f t="shared" si="3"/>
        <v>0</v>
      </c>
      <c r="G15" s="143">
        <f t="shared" si="3"/>
        <v>0</v>
      </c>
      <c r="H15" s="143">
        <f t="shared" si="3"/>
        <v>0</v>
      </c>
      <c r="I15" s="143">
        <f t="shared" si="3"/>
        <v>0</v>
      </c>
      <c r="J15" s="143">
        <f t="shared" si="3"/>
        <v>0</v>
      </c>
      <c r="K15" s="143">
        <f t="shared" si="3"/>
        <v>0</v>
      </c>
      <c r="L15" s="143">
        <f t="shared" si="3"/>
        <v>0</v>
      </c>
      <c r="M15" s="143">
        <f t="shared" si="3"/>
        <v>0</v>
      </c>
      <c r="N15" s="143">
        <f t="shared" si="3"/>
        <v>0</v>
      </c>
      <c r="O15" s="143">
        <f t="shared" si="3"/>
        <v>0</v>
      </c>
      <c r="P15" s="143">
        <f t="shared" si="3"/>
        <v>0</v>
      </c>
      <c r="Q15" s="143">
        <f t="shared" si="3"/>
        <v>0</v>
      </c>
      <c r="R15" s="143">
        <f t="shared" si="3"/>
        <v>0</v>
      </c>
      <c r="S15" s="143">
        <f t="shared" si="3"/>
        <v>0</v>
      </c>
      <c r="T15" s="143">
        <f t="shared" si="3"/>
        <v>0</v>
      </c>
      <c r="U15" s="143">
        <f t="shared" si="3"/>
        <v>0</v>
      </c>
      <c r="V15" s="250">
        <f t="shared" si="1"/>
        <v>0</v>
      </c>
    </row>
    <row r="16" spans="1:22" s="241" customFormat="1">
      <c r="A16" s="245">
        <v>31</v>
      </c>
      <c r="B16" s="246" t="str">
        <f>'Lumbyvej 64'!B149</f>
        <v>Vinduer, udskiftning</v>
      </c>
      <c r="C16" s="143">
        <f t="shared" ref="C16:U16" si="4">IF(C$1&gt;=$I149,IF($M149=0,0,(IF(MOD(($I149-C$1),$M149)=0,$G149,0))),0)</f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250">
        <f t="shared" si="1"/>
        <v>0</v>
      </c>
    </row>
    <row r="17" spans="1:22" s="241" customFormat="1">
      <c r="A17" s="245">
        <v>31</v>
      </c>
      <c r="B17" s="246" t="str">
        <f>'Lumbyvej 64'!B150</f>
        <v>Døre, udskiftning</v>
      </c>
      <c r="C17" s="143">
        <f t="shared" ref="C17:U17" si="5">IF(C$1&gt;=$I150,IF($M150=0,0,(IF(MOD(($I150-C$1),$M150)=0,$G150,0))),0)</f>
        <v>0</v>
      </c>
      <c r="D17" s="143">
        <f t="shared" si="5"/>
        <v>0</v>
      </c>
      <c r="E17" s="143">
        <f t="shared" si="5"/>
        <v>0</v>
      </c>
      <c r="F17" s="143">
        <f t="shared" si="5"/>
        <v>0</v>
      </c>
      <c r="G17" s="143">
        <f t="shared" si="5"/>
        <v>0</v>
      </c>
      <c r="H17" s="143">
        <f t="shared" si="5"/>
        <v>0</v>
      </c>
      <c r="I17" s="143">
        <f t="shared" si="5"/>
        <v>0</v>
      </c>
      <c r="J17" s="143">
        <f t="shared" si="5"/>
        <v>0</v>
      </c>
      <c r="K17" s="143">
        <f t="shared" si="5"/>
        <v>0</v>
      </c>
      <c r="L17" s="143">
        <f t="shared" si="5"/>
        <v>0</v>
      </c>
      <c r="M17" s="143">
        <f t="shared" si="5"/>
        <v>0</v>
      </c>
      <c r="N17" s="143">
        <f t="shared" si="5"/>
        <v>0</v>
      </c>
      <c r="O17" s="143">
        <f t="shared" si="5"/>
        <v>0</v>
      </c>
      <c r="P17" s="143">
        <f t="shared" si="5"/>
        <v>0</v>
      </c>
      <c r="Q17" s="143">
        <f t="shared" si="5"/>
        <v>0</v>
      </c>
      <c r="R17" s="143">
        <f t="shared" si="5"/>
        <v>0</v>
      </c>
      <c r="S17" s="143">
        <f t="shared" si="5"/>
        <v>0</v>
      </c>
      <c r="T17" s="143">
        <f t="shared" si="5"/>
        <v>0</v>
      </c>
      <c r="U17" s="143">
        <f t="shared" si="5"/>
        <v>0</v>
      </c>
      <c r="V17" s="250">
        <f t="shared" si="1"/>
        <v>0</v>
      </c>
    </row>
    <row r="18" spans="1:22" s="241" customFormat="1">
      <c r="A18" s="245">
        <v>57</v>
      </c>
      <c r="B18" s="246" t="str">
        <f>'Lumbyvej 64'!B151</f>
        <v>Ventilation, udskiftning - Exhausto VEX270 HX</v>
      </c>
      <c r="C18" s="143">
        <f t="shared" ref="C18:U18" si="6">IF(C$1&gt;=$I151,IF($M151=0,0,(IF(MOD(($I151-C$1),$M151)=0,$G151,0))),0)</f>
        <v>0</v>
      </c>
      <c r="D18" s="143">
        <f t="shared" si="6"/>
        <v>0</v>
      </c>
      <c r="E18" s="143">
        <f t="shared" si="6"/>
        <v>0</v>
      </c>
      <c r="F18" s="143">
        <f t="shared" si="6"/>
        <v>0</v>
      </c>
      <c r="G18" s="143">
        <f t="shared" si="6"/>
        <v>0</v>
      </c>
      <c r="H18" s="143">
        <f t="shared" si="6"/>
        <v>0</v>
      </c>
      <c r="I18" s="143">
        <f t="shared" si="6"/>
        <v>0</v>
      </c>
      <c r="J18" s="143">
        <f t="shared" si="6"/>
        <v>0</v>
      </c>
      <c r="K18" s="143">
        <f t="shared" si="6"/>
        <v>0</v>
      </c>
      <c r="L18" s="143">
        <f t="shared" si="6"/>
        <v>0</v>
      </c>
      <c r="M18" s="143">
        <f t="shared" si="6"/>
        <v>0</v>
      </c>
      <c r="N18" s="143">
        <f t="shared" si="6"/>
        <v>0</v>
      </c>
      <c r="O18" s="143">
        <f t="shared" si="6"/>
        <v>0</v>
      </c>
      <c r="P18" s="143">
        <f t="shared" si="6"/>
        <v>0</v>
      </c>
      <c r="Q18" s="143">
        <f t="shared" si="6"/>
        <v>0</v>
      </c>
      <c r="R18" s="143">
        <f t="shared" si="6"/>
        <v>0</v>
      </c>
      <c r="S18" s="143">
        <f t="shared" si="6"/>
        <v>0</v>
      </c>
      <c r="T18" s="143">
        <f t="shared" si="6"/>
        <v>0</v>
      </c>
      <c r="U18" s="143">
        <f t="shared" si="6"/>
        <v>0</v>
      </c>
      <c r="V18" s="250">
        <f t="shared" si="1"/>
        <v>0</v>
      </c>
    </row>
    <row r="19" spans="1:22" s="241" customFormat="1">
      <c r="A19" s="245">
        <v>37</v>
      </c>
      <c r="B19" s="246" t="str">
        <f>'Lumbyvej 64'!B152</f>
        <v xml:space="preserve">Tagnedløb, Udskiftning - </v>
      </c>
      <c r="C19" s="143">
        <f t="shared" ref="C19:U19" si="7">IF(C$1&gt;=$I152,IF($M152=0,0,(IF(MOD(($I152-C$1),$M152)=0,$G152,0))),0)</f>
        <v>0</v>
      </c>
      <c r="D19" s="143">
        <f t="shared" si="7"/>
        <v>0</v>
      </c>
      <c r="E19" s="143">
        <f t="shared" si="7"/>
        <v>0</v>
      </c>
      <c r="F19" s="143">
        <f t="shared" si="7"/>
        <v>0</v>
      </c>
      <c r="G19" s="143">
        <f t="shared" si="7"/>
        <v>0</v>
      </c>
      <c r="H19" s="143">
        <f t="shared" si="7"/>
        <v>0</v>
      </c>
      <c r="I19" s="143">
        <f t="shared" si="7"/>
        <v>0</v>
      </c>
      <c r="J19" s="143">
        <f t="shared" si="7"/>
        <v>0</v>
      </c>
      <c r="K19" s="143">
        <f t="shared" si="7"/>
        <v>0</v>
      </c>
      <c r="L19" s="143">
        <f t="shared" si="7"/>
        <v>0</v>
      </c>
      <c r="M19" s="143">
        <f t="shared" si="7"/>
        <v>0</v>
      </c>
      <c r="N19" s="143">
        <f t="shared" si="7"/>
        <v>0</v>
      </c>
      <c r="O19" s="143">
        <f t="shared" si="7"/>
        <v>0</v>
      </c>
      <c r="P19" s="143">
        <f t="shared" si="7"/>
        <v>0</v>
      </c>
      <c r="Q19" s="143">
        <f t="shared" si="7"/>
        <v>0</v>
      </c>
      <c r="R19" s="143">
        <f t="shared" si="7"/>
        <v>0</v>
      </c>
      <c r="S19" s="143">
        <f t="shared" si="7"/>
        <v>0</v>
      </c>
      <c r="T19" s="143">
        <f t="shared" si="7"/>
        <v>0</v>
      </c>
      <c r="U19" s="143">
        <f t="shared" si="7"/>
        <v>0</v>
      </c>
      <c r="V19" s="250">
        <f t="shared" si="1"/>
        <v>0</v>
      </c>
    </row>
    <row r="20" spans="1:22" s="241" customFormat="1">
      <c r="A20" s="245">
        <v>37</v>
      </c>
      <c r="B20" s="246" t="str">
        <f>'Lumbyvej 64'!B153</f>
        <v xml:space="preserve">Ovenlys, udskiftning - </v>
      </c>
      <c r="C20" s="143">
        <f t="shared" ref="C20:U20" si="8">IF(C$1&gt;=$I153,IF($M153=0,0,(IF(MOD(($I153-C$1),$M153)=0,$G153,0))),0)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250">
        <f t="shared" si="1"/>
        <v>0</v>
      </c>
    </row>
    <row r="21" spans="1:22" s="241" customFormat="1">
      <c r="A21" s="246">
        <f>'Lumbyvej 64'!A154</f>
        <v>32</v>
      </c>
      <c r="B21" s="246" t="str">
        <f>'Lumbyvej 64'!B154</f>
        <v>Døre, udskiftning - Indvendige døre</v>
      </c>
      <c r="C21" s="143">
        <f t="shared" ref="C21:U21" si="9">IF(C$1&gt;=$I154,IF($M154=0,0,(IF(MOD(($I154-C$1),$M154)=0,$G154,0))),0)</f>
        <v>0</v>
      </c>
      <c r="D21" s="143">
        <f t="shared" si="9"/>
        <v>0</v>
      </c>
      <c r="E21" s="143">
        <f t="shared" si="9"/>
        <v>0</v>
      </c>
      <c r="F21" s="143">
        <f t="shared" si="9"/>
        <v>0</v>
      </c>
      <c r="G21" s="143">
        <f t="shared" si="9"/>
        <v>0</v>
      </c>
      <c r="H21" s="143">
        <f t="shared" si="9"/>
        <v>0</v>
      </c>
      <c r="I21" s="143">
        <f t="shared" si="9"/>
        <v>0</v>
      </c>
      <c r="J21" s="143">
        <f t="shared" si="9"/>
        <v>0</v>
      </c>
      <c r="K21" s="143">
        <f t="shared" si="9"/>
        <v>0</v>
      </c>
      <c r="L21" s="143">
        <f t="shared" si="9"/>
        <v>0</v>
      </c>
      <c r="M21" s="143">
        <f t="shared" si="9"/>
        <v>0</v>
      </c>
      <c r="N21" s="143">
        <f t="shared" si="9"/>
        <v>0</v>
      </c>
      <c r="O21" s="143">
        <f t="shared" si="9"/>
        <v>0</v>
      </c>
      <c r="P21" s="143">
        <f t="shared" si="9"/>
        <v>0</v>
      </c>
      <c r="Q21" s="143">
        <f t="shared" si="9"/>
        <v>0</v>
      </c>
      <c r="R21" s="143">
        <f t="shared" si="9"/>
        <v>0</v>
      </c>
      <c r="S21" s="143">
        <f t="shared" si="9"/>
        <v>0</v>
      </c>
      <c r="T21" s="143">
        <f t="shared" si="9"/>
        <v>0</v>
      </c>
      <c r="U21" s="143">
        <f t="shared" si="9"/>
        <v>0</v>
      </c>
      <c r="V21" s="250">
        <f t="shared" si="1"/>
        <v>0</v>
      </c>
    </row>
    <row r="22" spans="1:22" s="23" customFormat="1">
      <c r="A22" s="199"/>
      <c r="B22" s="201" t="str">
        <f>'Lumbyvej 64'!B155</f>
        <v>Bygning 3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250"/>
    </row>
    <row r="23" spans="1:22" s="241" customFormat="1">
      <c r="A23" s="246">
        <f>'Lumbyvej 64'!A156</f>
        <v>47</v>
      </c>
      <c r="B23" s="246" t="str">
        <f>'Lumbyvej 64'!B156</f>
        <v>Tag, udskiftning - Tagmateriale Bygning 3</v>
      </c>
      <c r="C23" s="143">
        <f t="shared" ref="C23:U23" si="10">IF(C$1&gt;=$I156,IF($M156=0,0,(IF(MOD(($I156-C$1),$M156)=0,$G156,0))),0)</f>
        <v>0</v>
      </c>
      <c r="D23" s="143">
        <f t="shared" si="10"/>
        <v>0</v>
      </c>
      <c r="E23" s="143">
        <f t="shared" si="10"/>
        <v>0</v>
      </c>
      <c r="F23" s="143">
        <f t="shared" si="10"/>
        <v>0</v>
      </c>
      <c r="G23" s="143">
        <f t="shared" si="10"/>
        <v>0</v>
      </c>
      <c r="H23" s="143">
        <f t="shared" si="10"/>
        <v>0</v>
      </c>
      <c r="I23" s="143">
        <f t="shared" si="10"/>
        <v>0</v>
      </c>
      <c r="J23" s="143">
        <f t="shared" si="10"/>
        <v>0</v>
      </c>
      <c r="K23" s="143">
        <f t="shared" si="10"/>
        <v>0</v>
      </c>
      <c r="L23" s="143">
        <f t="shared" si="10"/>
        <v>0</v>
      </c>
      <c r="M23" s="143">
        <f t="shared" si="10"/>
        <v>0</v>
      </c>
      <c r="N23" s="143">
        <f t="shared" si="10"/>
        <v>0</v>
      </c>
      <c r="O23" s="143">
        <f t="shared" si="10"/>
        <v>0</v>
      </c>
      <c r="P23" s="143">
        <f t="shared" si="10"/>
        <v>0</v>
      </c>
      <c r="Q23" s="143">
        <f t="shared" si="10"/>
        <v>0</v>
      </c>
      <c r="R23" s="143">
        <f t="shared" si="10"/>
        <v>0</v>
      </c>
      <c r="S23" s="143">
        <f t="shared" si="10"/>
        <v>0</v>
      </c>
      <c r="T23" s="143">
        <f t="shared" si="10"/>
        <v>0</v>
      </c>
      <c r="U23" s="143">
        <f t="shared" si="10"/>
        <v>0</v>
      </c>
      <c r="V23" s="250">
        <f t="shared" si="1"/>
        <v>0</v>
      </c>
    </row>
    <row r="24" spans="1:22" s="241" customFormat="1">
      <c r="A24" s="246">
        <f>'Lumbyvej 64'!A157</f>
        <v>31</v>
      </c>
      <c r="B24" s="246" t="str">
        <f>'Lumbyvej 64'!B157</f>
        <v>Vinduer, udskiftning - Bygning 3 gangareal</v>
      </c>
      <c r="C24" s="143">
        <f t="shared" ref="C24:U24" si="11">IF(C$1&gt;=$I157,IF($M157=0,0,(IF(MOD(($I157-C$1),$M157)=0,$G157,0))),0)</f>
        <v>326160</v>
      </c>
      <c r="D24" s="143">
        <f t="shared" si="11"/>
        <v>0</v>
      </c>
      <c r="E24" s="143">
        <f t="shared" si="11"/>
        <v>0</v>
      </c>
      <c r="F24" s="143">
        <f t="shared" si="11"/>
        <v>0</v>
      </c>
      <c r="G24" s="143">
        <f t="shared" si="11"/>
        <v>0</v>
      </c>
      <c r="H24" s="143">
        <f t="shared" si="11"/>
        <v>0</v>
      </c>
      <c r="I24" s="143">
        <f t="shared" si="11"/>
        <v>0</v>
      </c>
      <c r="J24" s="143">
        <f t="shared" si="11"/>
        <v>0</v>
      </c>
      <c r="K24" s="143">
        <f t="shared" si="11"/>
        <v>0</v>
      </c>
      <c r="L24" s="143">
        <f t="shared" si="11"/>
        <v>0</v>
      </c>
      <c r="M24" s="143">
        <f t="shared" si="11"/>
        <v>0</v>
      </c>
      <c r="N24" s="143">
        <f t="shared" si="11"/>
        <v>0</v>
      </c>
      <c r="O24" s="143">
        <f t="shared" si="11"/>
        <v>0</v>
      </c>
      <c r="P24" s="143">
        <f t="shared" si="11"/>
        <v>0</v>
      </c>
      <c r="Q24" s="143">
        <f t="shared" si="11"/>
        <v>0</v>
      </c>
      <c r="R24" s="143">
        <f t="shared" si="11"/>
        <v>0</v>
      </c>
      <c r="S24" s="143">
        <f t="shared" si="11"/>
        <v>0</v>
      </c>
      <c r="T24" s="143">
        <f t="shared" si="11"/>
        <v>0</v>
      </c>
      <c r="U24" s="143">
        <f t="shared" si="11"/>
        <v>0</v>
      </c>
      <c r="V24" s="250">
        <f t="shared" si="1"/>
        <v>326160</v>
      </c>
    </row>
    <row r="25" spans="1:22" s="241" customFormat="1">
      <c r="A25" s="246">
        <f>'Lumbyvej 64'!A158</f>
        <v>31</v>
      </c>
      <c r="B25" s="246" t="str">
        <f>'Lumbyvej 64'!B158</f>
        <v>Døre, udskiftning - Bygning 3</v>
      </c>
      <c r="C25" s="143">
        <f t="shared" ref="C25:U25" si="12">IF(C$1&gt;=$I158,IF($M158=0,0,(IF(MOD(($I158-C$1),$M158)=0,$G158,0))),0)</f>
        <v>0</v>
      </c>
      <c r="D25" s="143">
        <f t="shared" si="12"/>
        <v>0</v>
      </c>
      <c r="E25" s="143">
        <f t="shared" si="12"/>
        <v>0</v>
      </c>
      <c r="F25" s="143">
        <f t="shared" si="12"/>
        <v>0</v>
      </c>
      <c r="G25" s="143">
        <f t="shared" si="12"/>
        <v>0</v>
      </c>
      <c r="H25" s="143">
        <f t="shared" si="12"/>
        <v>0</v>
      </c>
      <c r="I25" s="143">
        <f t="shared" si="12"/>
        <v>0</v>
      </c>
      <c r="J25" s="143">
        <f t="shared" si="12"/>
        <v>0</v>
      </c>
      <c r="K25" s="143">
        <f t="shared" si="12"/>
        <v>0</v>
      </c>
      <c r="L25" s="143">
        <f t="shared" si="12"/>
        <v>0</v>
      </c>
      <c r="M25" s="143">
        <f t="shared" si="12"/>
        <v>0</v>
      </c>
      <c r="N25" s="143">
        <f t="shared" si="12"/>
        <v>0</v>
      </c>
      <c r="O25" s="143">
        <f t="shared" si="12"/>
        <v>0</v>
      </c>
      <c r="P25" s="143">
        <f t="shared" si="12"/>
        <v>0</v>
      </c>
      <c r="Q25" s="143">
        <f t="shared" si="12"/>
        <v>0</v>
      </c>
      <c r="R25" s="143">
        <f t="shared" si="12"/>
        <v>0</v>
      </c>
      <c r="S25" s="143">
        <f t="shared" si="12"/>
        <v>100000</v>
      </c>
      <c r="T25" s="143">
        <f t="shared" si="12"/>
        <v>0</v>
      </c>
      <c r="U25" s="143">
        <f t="shared" si="12"/>
        <v>0</v>
      </c>
      <c r="V25" s="250">
        <f t="shared" si="1"/>
        <v>100000</v>
      </c>
    </row>
    <row r="26" spans="1:22" s="241" customFormat="1">
      <c r="A26" s="246">
        <f>'Lumbyvej 64'!A159</f>
        <v>37</v>
      </c>
      <c r="B26" s="246" t="str">
        <f>'Lumbyvej 64'!B159</f>
        <v>Tagrende, udskiftning - stål</v>
      </c>
      <c r="C26" s="143">
        <f t="shared" ref="C26:U26" si="13">IF(C$1&gt;=$I159,IF($M159=0,0,(IF(MOD(($I159-C$1),$M159)=0,$G159,0))),0)</f>
        <v>0</v>
      </c>
      <c r="D26" s="143">
        <f t="shared" si="13"/>
        <v>0</v>
      </c>
      <c r="E26" s="143">
        <f t="shared" si="13"/>
        <v>0</v>
      </c>
      <c r="F26" s="143">
        <f t="shared" si="13"/>
        <v>0</v>
      </c>
      <c r="G26" s="143">
        <f t="shared" si="13"/>
        <v>0</v>
      </c>
      <c r="H26" s="143">
        <f t="shared" si="13"/>
        <v>0</v>
      </c>
      <c r="I26" s="143">
        <f t="shared" si="13"/>
        <v>0</v>
      </c>
      <c r="J26" s="143">
        <f t="shared" si="13"/>
        <v>0</v>
      </c>
      <c r="K26" s="143">
        <f t="shared" si="13"/>
        <v>0</v>
      </c>
      <c r="L26" s="143">
        <f t="shared" si="13"/>
        <v>0</v>
      </c>
      <c r="M26" s="143">
        <f t="shared" si="13"/>
        <v>0</v>
      </c>
      <c r="N26" s="143">
        <f t="shared" si="13"/>
        <v>0</v>
      </c>
      <c r="O26" s="143">
        <f t="shared" si="13"/>
        <v>0</v>
      </c>
      <c r="P26" s="143">
        <f t="shared" si="13"/>
        <v>0</v>
      </c>
      <c r="Q26" s="143">
        <f t="shared" si="13"/>
        <v>0</v>
      </c>
      <c r="R26" s="143">
        <f t="shared" si="13"/>
        <v>0</v>
      </c>
      <c r="S26" s="143">
        <f t="shared" si="13"/>
        <v>62000</v>
      </c>
      <c r="T26" s="143">
        <f t="shared" si="13"/>
        <v>0</v>
      </c>
      <c r="U26" s="143">
        <f t="shared" si="13"/>
        <v>0</v>
      </c>
      <c r="V26" s="250">
        <f t="shared" si="1"/>
        <v>62000</v>
      </c>
    </row>
    <row r="27" spans="1:22" s="241" customFormat="1">
      <c r="A27" s="246">
        <f>'Lumbyvej 64'!A160</f>
        <v>37</v>
      </c>
      <c r="B27" s="246" t="str">
        <f>'Lumbyvej 64'!B160</f>
        <v>Tagnedløb, Udskiftning - stål</v>
      </c>
      <c r="C27" s="143">
        <f t="shared" ref="C27:U27" si="14">IF(C$1&gt;=$I160,IF($M160=0,0,(IF(MOD(($I160-C$1),$M160)=0,$G160,0))),0)</f>
        <v>0</v>
      </c>
      <c r="D27" s="143">
        <f t="shared" si="14"/>
        <v>0</v>
      </c>
      <c r="E27" s="143">
        <f t="shared" si="14"/>
        <v>0</v>
      </c>
      <c r="F27" s="143">
        <f t="shared" si="14"/>
        <v>0</v>
      </c>
      <c r="G27" s="143">
        <f t="shared" si="14"/>
        <v>0</v>
      </c>
      <c r="H27" s="143">
        <f t="shared" si="14"/>
        <v>0</v>
      </c>
      <c r="I27" s="143">
        <f t="shared" si="14"/>
        <v>0</v>
      </c>
      <c r="J27" s="143">
        <f t="shared" si="14"/>
        <v>0</v>
      </c>
      <c r="K27" s="143">
        <f t="shared" si="14"/>
        <v>0</v>
      </c>
      <c r="L27" s="143">
        <f t="shared" si="14"/>
        <v>0</v>
      </c>
      <c r="M27" s="143">
        <f t="shared" si="14"/>
        <v>0</v>
      </c>
      <c r="N27" s="143">
        <f t="shared" si="14"/>
        <v>0</v>
      </c>
      <c r="O27" s="143">
        <f t="shared" si="14"/>
        <v>0</v>
      </c>
      <c r="P27" s="143">
        <f t="shared" si="14"/>
        <v>0</v>
      </c>
      <c r="Q27" s="143">
        <f t="shared" si="14"/>
        <v>0</v>
      </c>
      <c r="R27" s="143">
        <f t="shared" si="14"/>
        <v>0</v>
      </c>
      <c r="S27" s="143">
        <f t="shared" si="14"/>
        <v>20000</v>
      </c>
      <c r="T27" s="143">
        <f t="shared" si="14"/>
        <v>0</v>
      </c>
      <c r="U27" s="143">
        <f t="shared" si="14"/>
        <v>0</v>
      </c>
      <c r="V27" s="250">
        <f t="shared" si="1"/>
        <v>20000</v>
      </c>
    </row>
    <row r="28" spans="1:22" s="241" customFormat="1">
      <c r="A28" s="246">
        <f>'Lumbyvej 64'!A161</f>
        <v>57</v>
      </c>
      <c r="B28" s="246" t="str">
        <f>'Lumbyvej 64'!B161</f>
        <v>Ventilation, udskiftning - SALDA Amber Air</v>
      </c>
      <c r="C28" s="143">
        <f t="shared" ref="C28:U28" si="15">IF(C$1&gt;=$I161,IF($M161=0,0,(IF(MOD(($I161-C$1),$M161)=0,$G161,0))),0)</f>
        <v>0</v>
      </c>
      <c r="D28" s="143">
        <f t="shared" si="15"/>
        <v>0</v>
      </c>
      <c r="E28" s="143">
        <f t="shared" si="15"/>
        <v>0</v>
      </c>
      <c r="F28" s="143">
        <f t="shared" si="15"/>
        <v>0</v>
      </c>
      <c r="G28" s="143">
        <f t="shared" si="15"/>
        <v>0</v>
      </c>
      <c r="H28" s="143">
        <f t="shared" si="15"/>
        <v>0</v>
      </c>
      <c r="I28" s="143">
        <f t="shared" si="15"/>
        <v>0</v>
      </c>
      <c r="J28" s="143">
        <f t="shared" si="15"/>
        <v>0</v>
      </c>
      <c r="K28" s="143">
        <f t="shared" si="15"/>
        <v>0</v>
      </c>
      <c r="L28" s="143">
        <f t="shared" si="15"/>
        <v>0</v>
      </c>
      <c r="M28" s="143">
        <f t="shared" si="15"/>
        <v>0</v>
      </c>
      <c r="N28" s="143">
        <f t="shared" si="15"/>
        <v>0</v>
      </c>
      <c r="O28" s="143">
        <f t="shared" si="15"/>
        <v>0</v>
      </c>
      <c r="P28" s="143">
        <f t="shared" si="15"/>
        <v>0</v>
      </c>
      <c r="Q28" s="143">
        <f t="shared" si="15"/>
        <v>0</v>
      </c>
      <c r="R28" s="143">
        <f t="shared" si="15"/>
        <v>0</v>
      </c>
      <c r="S28" s="143">
        <f t="shared" si="15"/>
        <v>0</v>
      </c>
      <c r="T28" s="143">
        <f t="shared" si="15"/>
        <v>0</v>
      </c>
      <c r="U28" s="143">
        <f t="shared" si="15"/>
        <v>0</v>
      </c>
      <c r="V28" s="250">
        <f t="shared" si="1"/>
        <v>0</v>
      </c>
    </row>
    <row r="29" spans="1:22" s="241" customFormat="1">
      <c r="A29" s="246">
        <f>'Lumbyvej 64'!A162</f>
        <v>57</v>
      </c>
      <c r="B29" s="246" t="str">
        <f>'Lumbyvej 64'!B162</f>
        <v>Ventilation, udskiftning - Systemair</v>
      </c>
      <c r="C29" s="143">
        <f t="shared" ref="C29:U29" si="16">IF(C$1&gt;=$I162,IF($M162=0,0,(IF(MOD(($I162-C$1),$M162)=0,$G162,0))),0)</f>
        <v>0</v>
      </c>
      <c r="D29" s="143">
        <f t="shared" si="16"/>
        <v>0</v>
      </c>
      <c r="E29" s="143">
        <f t="shared" si="16"/>
        <v>0</v>
      </c>
      <c r="F29" s="143">
        <f t="shared" si="16"/>
        <v>0</v>
      </c>
      <c r="G29" s="143">
        <f t="shared" si="16"/>
        <v>0</v>
      </c>
      <c r="H29" s="143">
        <f t="shared" si="16"/>
        <v>0</v>
      </c>
      <c r="I29" s="143">
        <f t="shared" si="16"/>
        <v>0</v>
      </c>
      <c r="J29" s="143">
        <f t="shared" si="16"/>
        <v>0</v>
      </c>
      <c r="K29" s="143">
        <f t="shared" si="16"/>
        <v>0</v>
      </c>
      <c r="L29" s="143">
        <f t="shared" si="16"/>
        <v>0</v>
      </c>
      <c r="M29" s="143">
        <f t="shared" si="16"/>
        <v>0</v>
      </c>
      <c r="N29" s="143">
        <f t="shared" si="16"/>
        <v>0</v>
      </c>
      <c r="O29" s="143">
        <f t="shared" si="16"/>
        <v>0</v>
      </c>
      <c r="P29" s="143">
        <f t="shared" si="16"/>
        <v>0</v>
      </c>
      <c r="Q29" s="143">
        <f t="shared" si="16"/>
        <v>0</v>
      </c>
      <c r="R29" s="143">
        <f t="shared" si="16"/>
        <v>0</v>
      </c>
      <c r="S29" s="143">
        <f t="shared" si="16"/>
        <v>0</v>
      </c>
      <c r="T29" s="143">
        <f t="shared" si="16"/>
        <v>0</v>
      </c>
      <c r="U29" s="143">
        <f t="shared" si="16"/>
        <v>0</v>
      </c>
      <c r="V29" s="250">
        <f t="shared" si="1"/>
        <v>0</v>
      </c>
    </row>
    <row r="30" spans="1:22" s="241" customFormat="1">
      <c r="A30" s="246">
        <f>'Lumbyvej 64'!A163</f>
        <v>32</v>
      </c>
      <c r="B30" s="246" t="str">
        <f>'Lumbyvej 64'!B163</f>
        <v>Døre, udskiftning - Indvendige døre</v>
      </c>
      <c r="C30" s="143">
        <f t="shared" ref="C30:U30" si="17">IF(C$1&gt;=$I163,IF($M163=0,0,(IF(MOD(($I163-C$1),$M163)=0,$G163,0))),0)</f>
        <v>0</v>
      </c>
      <c r="D30" s="143">
        <f t="shared" si="17"/>
        <v>0</v>
      </c>
      <c r="E30" s="143">
        <f t="shared" si="17"/>
        <v>0</v>
      </c>
      <c r="F30" s="143">
        <f t="shared" si="17"/>
        <v>0</v>
      </c>
      <c r="G30" s="143">
        <f t="shared" si="17"/>
        <v>0</v>
      </c>
      <c r="H30" s="143">
        <f t="shared" si="17"/>
        <v>0</v>
      </c>
      <c r="I30" s="143">
        <f t="shared" si="17"/>
        <v>0</v>
      </c>
      <c r="J30" s="143">
        <f t="shared" si="17"/>
        <v>0</v>
      </c>
      <c r="K30" s="143">
        <f t="shared" si="17"/>
        <v>240000</v>
      </c>
      <c r="L30" s="143">
        <f t="shared" si="17"/>
        <v>0</v>
      </c>
      <c r="M30" s="143">
        <f t="shared" si="17"/>
        <v>0</v>
      </c>
      <c r="N30" s="143">
        <f t="shared" si="17"/>
        <v>0</v>
      </c>
      <c r="O30" s="143">
        <f t="shared" si="17"/>
        <v>0</v>
      </c>
      <c r="P30" s="143">
        <f t="shared" si="17"/>
        <v>0</v>
      </c>
      <c r="Q30" s="143">
        <f t="shared" si="17"/>
        <v>0</v>
      </c>
      <c r="R30" s="143">
        <f t="shared" si="17"/>
        <v>0</v>
      </c>
      <c r="S30" s="143">
        <f t="shared" si="17"/>
        <v>0</v>
      </c>
      <c r="T30" s="143">
        <f t="shared" si="17"/>
        <v>0</v>
      </c>
      <c r="U30" s="143">
        <f t="shared" si="17"/>
        <v>0</v>
      </c>
      <c r="V30" s="250">
        <f t="shared" si="1"/>
        <v>240000</v>
      </c>
    </row>
    <row r="31" spans="1:22" s="23" customFormat="1">
      <c r="A31" s="200"/>
      <c r="B31" s="181" t="str">
        <f>'Lumbyvej 64'!B164</f>
        <v>Bygning 4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250"/>
    </row>
    <row r="32" spans="1:22" s="241" customFormat="1">
      <c r="A32" s="246">
        <f>'Lumbyvej 64'!A165</f>
        <v>47</v>
      </c>
      <c r="B32" s="246" t="str">
        <f>'Lumbyvej 64'!B165</f>
        <v>Tag, udskiftning - Tegl Bygning 4</v>
      </c>
      <c r="C32" s="143">
        <f t="shared" ref="C32:U32" si="18">IF(C$1&gt;=$I165,IF($M165=0,0,(IF(MOD(($I165-C$1),$M165)=0,$G165,0))),0)</f>
        <v>0</v>
      </c>
      <c r="D32" s="143">
        <f t="shared" si="18"/>
        <v>0</v>
      </c>
      <c r="E32" s="143">
        <f t="shared" si="18"/>
        <v>0</v>
      </c>
      <c r="F32" s="143">
        <f t="shared" si="18"/>
        <v>0</v>
      </c>
      <c r="G32" s="143">
        <f t="shared" si="18"/>
        <v>468000</v>
      </c>
      <c r="H32" s="143">
        <f t="shared" si="18"/>
        <v>0</v>
      </c>
      <c r="I32" s="143">
        <f t="shared" si="18"/>
        <v>0</v>
      </c>
      <c r="J32" s="143">
        <f t="shared" si="18"/>
        <v>0</v>
      </c>
      <c r="K32" s="143">
        <f t="shared" si="18"/>
        <v>0</v>
      </c>
      <c r="L32" s="143">
        <f t="shared" si="18"/>
        <v>0</v>
      </c>
      <c r="M32" s="143">
        <f t="shared" si="18"/>
        <v>0</v>
      </c>
      <c r="N32" s="143">
        <f t="shared" si="18"/>
        <v>0</v>
      </c>
      <c r="O32" s="143">
        <f t="shared" si="18"/>
        <v>0</v>
      </c>
      <c r="P32" s="143">
        <f t="shared" si="18"/>
        <v>0</v>
      </c>
      <c r="Q32" s="143">
        <f t="shared" si="18"/>
        <v>0</v>
      </c>
      <c r="R32" s="143">
        <f t="shared" si="18"/>
        <v>0</v>
      </c>
      <c r="S32" s="143">
        <f t="shared" si="18"/>
        <v>0</v>
      </c>
      <c r="T32" s="143">
        <f t="shared" si="18"/>
        <v>0</v>
      </c>
      <c r="U32" s="143">
        <f t="shared" si="18"/>
        <v>0</v>
      </c>
      <c r="V32" s="250">
        <f t="shared" si="1"/>
        <v>468000</v>
      </c>
    </row>
    <row r="33" spans="1:22" s="241" customFormat="1">
      <c r="A33" s="246">
        <f>'Lumbyvej 64'!A166</f>
        <v>31</v>
      </c>
      <c r="B33" s="246" t="str">
        <f>'Lumbyvej 64'!B166</f>
        <v>Vinduer, udskiftning - Bygning 4</v>
      </c>
      <c r="C33" s="143">
        <f t="shared" ref="C33:U33" si="19">IF(C$1&gt;=$I166,IF($M166=0,0,(IF(MOD(($I166-C$1),$M166)=0,$G166,0))),0)</f>
        <v>0</v>
      </c>
      <c r="D33" s="143">
        <f t="shared" si="19"/>
        <v>0</v>
      </c>
      <c r="E33" s="143">
        <f t="shared" si="19"/>
        <v>0</v>
      </c>
      <c r="F33" s="143">
        <f t="shared" si="19"/>
        <v>108720</v>
      </c>
      <c r="G33" s="143">
        <f t="shared" si="19"/>
        <v>0</v>
      </c>
      <c r="H33" s="143">
        <f t="shared" si="19"/>
        <v>0</v>
      </c>
      <c r="I33" s="143">
        <f t="shared" si="19"/>
        <v>0</v>
      </c>
      <c r="J33" s="143">
        <f t="shared" si="19"/>
        <v>0</v>
      </c>
      <c r="K33" s="143">
        <f t="shared" si="19"/>
        <v>0</v>
      </c>
      <c r="L33" s="143">
        <f t="shared" si="19"/>
        <v>0</v>
      </c>
      <c r="M33" s="143">
        <f t="shared" si="19"/>
        <v>0</v>
      </c>
      <c r="N33" s="143">
        <f t="shared" si="19"/>
        <v>0</v>
      </c>
      <c r="O33" s="143">
        <f t="shared" si="19"/>
        <v>0</v>
      </c>
      <c r="P33" s="143">
        <f t="shared" si="19"/>
        <v>0</v>
      </c>
      <c r="Q33" s="143">
        <f t="shared" si="19"/>
        <v>0</v>
      </c>
      <c r="R33" s="143">
        <f t="shared" si="19"/>
        <v>0</v>
      </c>
      <c r="S33" s="143">
        <f t="shared" si="19"/>
        <v>0</v>
      </c>
      <c r="T33" s="143">
        <f t="shared" si="19"/>
        <v>0</v>
      </c>
      <c r="U33" s="143">
        <f t="shared" si="19"/>
        <v>0</v>
      </c>
      <c r="V33" s="250">
        <f t="shared" si="1"/>
        <v>108720</v>
      </c>
    </row>
    <row r="34" spans="1:22" s="241" customFormat="1">
      <c r="A34" s="246">
        <f>'Lumbyvej 64'!A167</f>
        <v>31</v>
      </c>
      <c r="B34" s="246" t="str">
        <f>'Lumbyvej 64'!B167</f>
        <v>Døre, udskiftning</v>
      </c>
      <c r="C34" s="143">
        <f t="shared" ref="C34:U34" si="20">IF(C$1&gt;=$I167,IF($M167=0,0,(IF(MOD(($I167-C$1),$M167)=0,$G167,0))),0)</f>
        <v>0</v>
      </c>
      <c r="D34" s="143">
        <f t="shared" si="20"/>
        <v>0</v>
      </c>
      <c r="E34" s="143">
        <f t="shared" si="20"/>
        <v>0</v>
      </c>
      <c r="F34" s="143">
        <f t="shared" si="20"/>
        <v>17600</v>
      </c>
      <c r="G34" s="143">
        <f t="shared" si="20"/>
        <v>0</v>
      </c>
      <c r="H34" s="143">
        <f t="shared" si="20"/>
        <v>0</v>
      </c>
      <c r="I34" s="143">
        <f t="shared" si="20"/>
        <v>0</v>
      </c>
      <c r="J34" s="143">
        <f t="shared" si="20"/>
        <v>0</v>
      </c>
      <c r="K34" s="143">
        <f t="shared" si="20"/>
        <v>0</v>
      </c>
      <c r="L34" s="143">
        <f t="shared" si="20"/>
        <v>0</v>
      </c>
      <c r="M34" s="143">
        <f t="shared" si="20"/>
        <v>0</v>
      </c>
      <c r="N34" s="143">
        <f t="shared" si="20"/>
        <v>0</v>
      </c>
      <c r="O34" s="143">
        <f t="shared" si="20"/>
        <v>0</v>
      </c>
      <c r="P34" s="143">
        <f t="shared" si="20"/>
        <v>0</v>
      </c>
      <c r="Q34" s="143">
        <f t="shared" si="20"/>
        <v>0</v>
      </c>
      <c r="R34" s="143">
        <f t="shared" si="20"/>
        <v>0</v>
      </c>
      <c r="S34" s="143">
        <f t="shared" si="20"/>
        <v>0</v>
      </c>
      <c r="T34" s="143">
        <f t="shared" si="20"/>
        <v>0</v>
      </c>
      <c r="U34" s="143">
        <f t="shared" si="20"/>
        <v>0</v>
      </c>
      <c r="V34" s="250">
        <f t="shared" si="1"/>
        <v>17600</v>
      </c>
    </row>
    <row r="35" spans="1:22" s="241" customFormat="1">
      <c r="A35" s="246">
        <f>'Lumbyvej 64'!A168</f>
        <v>37</v>
      </c>
      <c r="B35" s="246" t="str">
        <f>'Lumbyvej 64'!B168</f>
        <v xml:space="preserve">Tagrende, udskiftning - </v>
      </c>
      <c r="C35" s="143">
        <f t="shared" ref="C35:U35" si="21">IF(C$1&gt;=$I168,IF($M168=0,0,(IF(MOD(($I168-C$1),$M168)=0,$G168,0))),0)</f>
        <v>0</v>
      </c>
      <c r="D35" s="143">
        <f t="shared" si="21"/>
        <v>0</v>
      </c>
      <c r="E35" s="143">
        <f t="shared" si="21"/>
        <v>0</v>
      </c>
      <c r="F35" s="143">
        <f t="shared" si="21"/>
        <v>0</v>
      </c>
      <c r="G35" s="143">
        <f t="shared" si="21"/>
        <v>18600</v>
      </c>
      <c r="H35" s="143">
        <f t="shared" si="21"/>
        <v>0</v>
      </c>
      <c r="I35" s="143">
        <f t="shared" si="21"/>
        <v>0</v>
      </c>
      <c r="J35" s="143">
        <f t="shared" si="21"/>
        <v>0</v>
      </c>
      <c r="K35" s="143">
        <f t="shared" si="21"/>
        <v>0</v>
      </c>
      <c r="L35" s="143">
        <f t="shared" si="21"/>
        <v>0</v>
      </c>
      <c r="M35" s="143">
        <f t="shared" si="21"/>
        <v>0</v>
      </c>
      <c r="N35" s="143">
        <f t="shared" si="21"/>
        <v>0</v>
      </c>
      <c r="O35" s="143">
        <f t="shared" si="21"/>
        <v>0</v>
      </c>
      <c r="P35" s="143">
        <f t="shared" si="21"/>
        <v>0</v>
      </c>
      <c r="Q35" s="143">
        <f t="shared" si="21"/>
        <v>0</v>
      </c>
      <c r="R35" s="143">
        <f t="shared" si="21"/>
        <v>0</v>
      </c>
      <c r="S35" s="143">
        <f t="shared" si="21"/>
        <v>0</v>
      </c>
      <c r="T35" s="143">
        <f t="shared" si="21"/>
        <v>0</v>
      </c>
      <c r="U35" s="143">
        <f t="shared" si="21"/>
        <v>0</v>
      </c>
      <c r="V35" s="250">
        <f t="shared" ref="V35:V66" si="22">SUM(C35:U35)</f>
        <v>18600</v>
      </c>
    </row>
    <row r="36" spans="1:22" s="241" customFormat="1">
      <c r="A36" s="246">
        <f>'Lumbyvej 64'!A169</f>
        <v>37</v>
      </c>
      <c r="B36" s="246" t="str">
        <f>'Lumbyvej 64'!B169</f>
        <v xml:space="preserve">Tagnedløb, Udskiftning - </v>
      </c>
      <c r="C36" s="143">
        <f t="shared" ref="C36:U36" si="23">IF(C$1&gt;=$I169,IF($M169=0,0,(IF(MOD(($I169-C$1),$M169)=0,$G169,0))),0)</f>
        <v>0</v>
      </c>
      <c r="D36" s="143">
        <f t="shared" si="23"/>
        <v>0</v>
      </c>
      <c r="E36" s="143">
        <f t="shared" si="23"/>
        <v>0</v>
      </c>
      <c r="F36" s="143">
        <f t="shared" si="23"/>
        <v>0</v>
      </c>
      <c r="G36" s="143">
        <f t="shared" si="23"/>
        <v>8000</v>
      </c>
      <c r="H36" s="143">
        <f t="shared" si="23"/>
        <v>0</v>
      </c>
      <c r="I36" s="143">
        <f t="shared" si="23"/>
        <v>0</v>
      </c>
      <c r="J36" s="143">
        <f t="shared" si="23"/>
        <v>0</v>
      </c>
      <c r="K36" s="143">
        <f t="shared" si="23"/>
        <v>0</v>
      </c>
      <c r="L36" s="143">
        <f t="shared" si="23"/>
        <v>0</v>
      </c>
      <c r="M36" s="143">
        <f t="shared" si="23"/>
        <v>0</v>
      </c>
      <c r="N36" s="143">
        <f t="shared" si="23"/>
        <v>0</v>
      </c>
      <c r="O36" s="143">
        <f t="shared" si="23"/>
        <v>0</v>
      </c>
      <c r="P36" s="143">
        <f t="shared" si="23"/>
        <v>0</v>
      </c>
      <c r="Q36" s="143">
        <f t="shared" si="23"/>
        <v>0</v>
      </c>
      <c r="R36" s="143">
        <f t="shared" si="23"/>
        <v>0</v>
      </c>
      <c r="S36" s="143">
        <f t="shared" si="23"/>
        <v>0</v>
      </c>
      <c r="T36" s="143">
        <f t="shared" si="23"/>
        <v>0</v>
      </c>
      <c r="U36" s="143">
        <f t="shared" si="23"/>
        <v>0</v>
      </c>
      <c r="V36" s="250">
        <f t="shared" si="22"/>
        <v>8000</v>
      </c>
    </row>
    <row r="37" spans="1:22" s="241" customFormat="1">
      <c r="A37" s="246">
        <f>'Lumbyvej 64'!A170</f>
        <v>41</v>
      </c>
      <c r="B37" s="246" t="str">
        <f>'Lumbyvej 64'!B170</f>
        <v>Vinduer, Malerbehandling - Sydfacade</v>
      </c>
      <c r="C37" s="143">
        <f t="shared" ref="C37:U37" si="24">IF(C$1&gt;=$I170,IF($M170=0,0,(IF(MOD(($I170-C$1),$M170)=0,$G170,0))),0)</f>
        <v>0</v>
      </c>
      <c r="D37" s="143">
        <f t="shared" si="24"/>
        <v>7040</v>
      </c>
      <c r="E37" s="143">
        <f t="shared" si="24"/>
        <v>0</v>
      </c>
      <c r="F37" s="143">
        <f t="shared" si="24"/>
        <v>0</v>
      </c>
      <c r="G37" s="143">
        <f t="shared" si="24"/>
        <v>0</v>
      </c>
      <c r="H37" s="143">
        <f t="shared" si="24"/>
        <v>0</v>
      </c>
      <c r="I37" s="143">
        <f t="shared" si="24"/>
        <v>7040</v>
      </c>
      <c r="J37" s="143">
        <f t="shared" si="24"/>
        <v>0</v>
      </c>
      <c r="K37" s="143">
        <f t="shared" si="24"/>
        <v>0</v>
      </c>
      <c r="L37" s="143">
        <f t="shared" si="24"/>
        <v>0</v>
      </c>
      <c r="M37" s="143">
        <f t="shared" si="24"/>
        <v>0</v>
      </c>
      <c r="N37" s="143">
        <f t="shared" si="24"/>
        <v>7040</v>
      </c>
      <c r="O37" s="143">
        <f t="shared" si="24"/>
        <v>0</v>
      </c>
      <c r="P37" s="143">
        <f t="shared" si="24"/>
        <v>0</v>
      </c>
      <c r="Q37" s="143">
        <f t="shared" si="24"/>
        <v>0</v>
      </c>
      <c r="R37" s="143">
        <f t="shared" si="24"/>
        <v>0</v>
      </c>
      <c r="S37" s="143">
        <f t="shared" si="24"/>
        <v>7040</v>
      </c>
      <c r="T37" s="143">
        <f t="shared" si="24"/>
        <v>0</v>
      </c>
      <c r="U37" s="143">
        <f t="shared" si="24"/>
        <v>0</v>
      </c>
      <c r="V37" s="250">
        <f t="shared" si="22"/>
        <v>28160</v>
      </c>
    </row>
    <row r="38" spans="1:22" s="241" customFormat="1">
      <c r="A38" s="246">
        <f>'Lumbyvej 64'!A171</f>
        <v>41</v>
      </c>
      <c r="B38" s="246" t="str">
        <f>'Lumbyvej 64'!B171</f>
        <v>Vinduer, Malerbehandling - Nordfacade</v>
      </c>
      <c r="C38" s="143">
        <f t="shared" ref="C38:U38" si="25">IF(C$1&gt;=$I171,IF($M171=0,0,(IF(MOD(($I171-C$1),$M171)=0,$G171,0))),0)</f>
        <v>0</v>
      </c>
      <c r="D38" s="143">
        <f t="shared" si="25"/>
        <v>7040</v>
      </c>
      <c r="E38" s="143">
        <f t="shared" si="25"/>
        <v>0</v>
      </c>
      <c r="F38" s="143">
        <f t="shared" si="25"/>
        <v>0</v>
      </c>
      <c r="G38" s="143">
        <f t="shared" si="25"/>
        <v>0</v>
      </c>
      <c r="H38" s="143">
        <f t="shared" si="25"/>
        <v>0</v>
      </c>
      <c r="I38" s="143">
        <f t="shared" si="25"/>
        <v>7040</v>
      </c>
      <c r="J38" s="143">
        <f t="shared" si="25"/>
        <v>0</v>
      </c>
      <c r="K38" s="143">
        <f t="shared" si="25"/>
        <v>0</v>
      </c>
      <c r="L38" s="143">
        <f t="shared" si="25"/>
        <v>0</v>
      </c>
      <c r="M38" s="143">
        <f t="shared" si="25"/>
        <v>0</v>
      </c>
      <c r="N38" s="143">
        <f t="shared" si="25"/>
        <v>7040</v>
      </c>
      <c r="O38" s="143">
        <f t="shared" si="25"/>
        <v>0</v>
      </c>
      <c r="P38" s="143">
        <f t="shared" si="25"/>
        <v>0</v>
      </c>
      <c r="Q38" s="143">
        <f t="shared" si="25"/>
        <v>0</v>
      </c>
      <c r="R38" s="143">
        <f t="shared" si="25"/>
        <v>0</v>
      </c>
      <c r="S38" s="143">
        <f t="shared" si="25"/>
        <v>7040</v>
      </c>
      <c r="T38" s="143">
        <f t="shared" si="25"/>
        <v>0</v>
      </c>
      <c r="U38" s="143">
        <f t="shared" si="25"/>
        <v>0</v>
      </c>
      <c r="V38" s="250">
        <f t="shared" si="22"/>
        <v>28160</v>
      </c>
    </row>
    <row r="39" spans="1:22" s="241" customFormat="1">
      <c r="A39" s="246">
        <f>'Lumbyvej 64'!A172</f>
        <v>41</v>
      </c>
      <c r="B39" s="246" t="str">
        <f>'Lumbyvej 64'!B172</f>
        <v>Vinduer, eftergåelse af vinduer før malerbehandling</v>
      </c>
      <c r="C39" s="143">
        <f t="shared" ref="C39:U39" si="26">IF(C$1&gt;=$I172,IF($M172=0,0,(IF(MOD(($I172-C$1),$M172)=0,$G172,0))),0)</f>
        <v>0</v>
      </c>
      <c r="D39" s="143">
        <f t="shared" si="26"/>
        <v>2000</v>
      </c>
      <c r="E39" s="143">
        <f t="shared" si="26"/>
        <v>0</v>
      </c>
      <c r="F39" s="143">
        <f t="shared" si="26"/>
        <v>0</v>
      </c>
      <c r="G39" s="143">
        <f t="shared" si="26"/>
        <v>0</v>
      </c>
      <c r="H39" s="143">
        <f t="shared" si="26"/>
        <v>0</v>
      </c>
      <c r="I39" s="143">
        <f t="shared" si="26"/>
        <v>2000</v>
      </c>
      <c r="J39" s="143">
        <f t="shared" si="26"/>
        <v>0</v>
      </c>
      <c r="K39" s="143">
        <f t="shared" si="26"/>
        <v>0</v>
      </c>
      <c r="L39" s="143">
        <f t="shared" si="26"/>
        <v>0</v>
      </c>
      <c r="M39" s="143">
        <f t="shared" si="26"/>
        <v>0</v>
      </c>
      <c r="N39" s="143">
        <f t="shared" si="26"/>
        <v>2000</v>
      </c>
      <c r="O39" s="143">
        <f t="shared" si="26"/>
        <v>0</v>
      </c>
      <c r="P39" s="143">
        <f t="shared" si="26"/>
        <v>0</v>
      </c>
      <c r="Q39" s="143">
        <f t="shared" si="26"/>
        <v>0</v>
      </c>
      <c r="R39" s="143">
        <f t="shared" si="26"/>
        <v>0</v>
      </c>
      <c r="S39" s="143">
        <f t="shared" si="26"/>
        <v>2000</v>
      </c>
      <c r="T39" s="143">
        <f t="shared" si="26"/>
        <v>0</v>
      </c>
      <c r="U39" s="143">
        <f t="shared" si="26"/>
        <v>0</v>
      </c>
      <c r="V39" s="250">
        <f t="shared" si="22"/>
        <v>8000</v>
      </c>
    </row>
    <row r="40" spans="1:22" s="241" customFormat="1">
      <c r="A40" s="246">
        <f>'Lumbyvej 64'!A173</f>
        <v>41</v>
      </c>
      <c r="B40" s="246" t="str">
        <f>'Lumbyvej 64'!B173</f>
        <v>Vinduer, eftergåelse af vinduer før malerbehandling</v>
      </c>
      <c r="C40" s="143">
        <f t="shared" ref="C40:U40" si="27">IF(C$1&gt;=$I173,IF($M173=0,0,(IF(MOD(($I173-C$1),$M173)=0,$G173,0))),0)</f>
        <v>0</v>
      </c>
      <c r="D40" s="143">
        <f t="shared" si="27"/>
        <v>2000</v>
      </c>
      <c r="E40" s="143">
        <f t="shared" si="27"/>
        <v>0</v>
      </c>
      <c r="F40" s="143">
        <f t="shared" si="27"/>
        <v>0</v>
      </c>
      <c r="G40" s="143">
        <f t="shared" si="27"/>
        <v>0</v>
      </c>
      <c r="H40" s="143">
        <f t="shared" si="27"/>
        <v>0</v>
      </c>
      <c r="I40" s="143">
        <f t="shared" si="27"/>
        <v>2000</v>
      </c>
      <c r="J40" s="143">
        <f t="shared" si="27"/>
        <v>0</v>
      </c>
      <c r="K40" s="143">
        <f t="shared" si="27"/>
        <v>0</v>
      </c>
      <c r="L40" s="143">
        <f t="shared" si="27"/>
        <v>0</v>
      </c>
      <c r="M40" s="143">
        <f t="shared" si="27"/>
        <v>0</v>
      </c>
      <c r="N40" s="143">
        <f t="shared" si="27"/>
        <v>2000</v>
      </c>
      <c r="O40" s="143">
        <f t="shared" si="27"/>
        <v>0</v>
      </c>
      <c r="P40" s="143">
        <f t="shared" si="27"/>
        <v>0</v>
      </c>
      <c r="Q40" s="143">
        <f t="shared" si="27"/>
        <v>0</v>
      </c>
      <c r="R40" s="143">
        <f t="shared" si="27"/>
        <v>0</v>
      </c>
      <c r="S40" s="143">
        <f t="shared" si="27"/>
        <v>2000</v>
      </c>
      <c r="T40" s="143">
        <f t="shared" si="27"/>
        <v>0</v>
      </c>
      <c r="U40" s="143">
        <f t="shared" si="27"/>
        <v>0</v>
      </c>
      <c r="V40" s="250">
        <f t="shared" si="22"/>
        <v>8000</v>
      </c>
    </row>
    <row r="41" spans="1:22" s="241" customFormat="1">
      <c r="A41" s="246">
        <f>'Lumbyvej 64'!A174</f>
        <v>32</v>
      </c>
      <c r="B41" s="246" t="str">
        <f>'Lumbyvej 64'!B174</f>
        <v>Døre, udskiftning - Indvendige døre</v>
      </c>
      <c r="C41" s="143">
        <f t="shared" ref="C41:U41" si="28">IF(C$1&gt;=$I174,IF($M174=0,0,(IF(MOD(($I174-C$1),$M174)=0,$G174,0))),0)</f>
        <v>0</v>
      </c>
      <c r="D41" s="143">
        <f t="shared" si="28"/>
        <v>0</v>
      </c>
      <c r="E41" s="143">
        <f t="shared" si="28"/>
        <v>0</v>
      </c>
      <c r="F41" s="143">
        <f t="shared" si="28"/>
        <v>0</v>
      </c>
      <c r="G41" s="143">
        <f t="shared" si="28"/>
        <v>0</v>
      </c>
      <c r="H41" s="143">
        <f t="shared" si="28"/>
        <v>0</v>
      </c>
      <c r="I41" s="143">
        <f t="shared" si="28"/>
        <v>0</v>
      </c>
      <c r="J41" s="143">
        <f t="shared" si="28"/>
        <v>0</v>
      </c>
      <c r="K41" s="143">
        <f t="shared" si="28"/>
        <v>0</v>
      </c>
      <c r="L41" s="143">
        <f t="shared" si="28"/>
        <v>0</v>
      </c>
      <c r="M41" s="143">
        <f t="shared" si="28"/>
        <v>0</v>
      </c>
      <c r="N41" s="143">
        <f t="shared" si="28"/>
        <v>0</v>
      </c>
      <c r="O41" s="143">
        <f t="shared" si="28"/>
        <v>0</v>
      </c>
      <c r="P41" s="143">
        <f t="shared" si="28"/>
        <v>0</v>
      </c>
      <c r="Q41" s="143">
        <f t="shared" si="28"/>
        <v>0</v>
      </c>
      <c r="R41" s="143">
        <f t="shared" si="28"/>
        <v>0</v>
      </c>
      <c r="S41" s="143">
        <f t="shared" si="28"/>
        <v>0</v>
      </c>
      <c r="T41" s="143">
        <f t="shared" si="28"/>
        <v>0</v>
      </c>
      <c r="U41" s="143">
        <f t="shared" si="28"/>
        <v>0</v>
      </c>
      <c r="V41" s="250">
        <f t="shared" si="22"/>
        <v>0</v>
      </c>
    </row>
    <row r="42" spans="1:22" s="23" customFormat="1">
      <c r="A42" s="181"/>
      <c r="B42" s="181" t="str">
        <f>'Lumbyvej 64'!B175</f>
        <v>Bygning 5-6-7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250"/>
    </row>
    <row r="43" spans="1:22" s="241" customFormat="1">
      <c r="A43" s="246">
        <f>'Lumbyvej 64'!A176</f>
        <v>47</v>
      </c>
      <c r="B43" s="246" t="str">
        <f>'Lumbyvej 64'!B176</f>
        <v xml:space="preserve">Tag, udskiftning, Tagpap </v>
      </c>
      <c r="C43" s="143">
        <f t="shared" ref="C43:U43" si="29">IF(C$1&gt;=$I176,IF($M176=0,0,(IF(MOD(($I176-C$1),$M176)=0,$G176,0))),0)</f>
        <v>0</v>
      </c>
      <c r="D43" s="143">
        <f t="shared" si="29"/>
        <v>0</v>
      </c>
      <c r="E43" s="143">
        <f t="shared" si="29"/>
        <v>0</v>
      </c>
      <c r="F43" s="143">
        <f t="shared" si="29"/>
        <v>0</v>
      </c>
      <c r="G43" s="143">
        <f t="shared" si="29"/>
        <v>0</v>
      </c>
      <c r="H43" s="143">
        <f t="shared" si="29"/>
        <v>0</v>
      </c>
      <c r="I43" s="143">
        <f t="shared" si="29"/>
        <v>0</v>
      </c>
      <c r="J43" s="143">
        <f t="shared" si="29"/>
        <v>0</v>
      </c>
      <c r="K43" s="143">
        <f t="shared" si="29"/>
        <v>0</v>
      </c>
      <c r="L43" s="143">
        <f t="shared" si="29"/>
        <v>0</v>
      </c>
      <c r="M43" s="143">
        <f t="shared" si="29"/>
        <v>0</v>
      </c>
      <c r="N43" s="143">
        <f t="shared" si="29"/>
        <v>312000</v>
      </c>
      <c r="O43" s="143">
        <f t="shared" si="29"/>
        <v>0</v>
      </c>
      <c r="P43" s="143">
        <f t="shared" si="29"/>
        <v>0</v>
      </c>
      <c r="Q43" s="143">
        <f t="shared" si="29"/>
        <v>0</v>
      </c>
      <c r="R43" s="143">
        <f t="shared" si="29"/>
        <v>0</v>
      </c>
      <c r="S43" s="143">
        <f t="shared" si="29"/>
        <v>0</v>
      </c>
      <c r="T43" s="143">
        <f t="shared" si="29"/>
        <v>0</v>
      </c>
      <c r="U43" s="143">
        <f t="shared" si="29"/>
        <v>0</v>
      </c>
      <c r="V43" s="250">
        <f t="shared" si="22"/>
        <v>312000</v>
      </c>
    </row>
    <row r="44" spans="1:22" s="241" customFormat="1">
      <c r="A44" s="246">
        <f>'Lumbyvej 64'!A177</f>
        <v>31</v>
      </c>
      <c r="B44" s="246" t="str">
        <f>'Lumbyvej 64'!B177</f>
        <v>Vinduer, udskiftning - bygning 6 gangareal</v>
      </c>
      <c r="C44" s="143">
        <f t="shared" ref="C44:U44" si="30">IF(C$1&gt;=$I177,IF($M177=0,0,(IF(MOD(($I177-C$1),$M177)=0,$G177,0))),0)</f>
        <v>68750</v>
      </c>
      <c r="D44" s="143">
        <f t="shared" si="30"/>
        <v>0</v>
      </c>
      <c r="E44" s="143">
        <f t="shared" si="30"/>
        <v>0</v>
      </c>
      <c r="F44" s="143">
        <f t="shared" si="30"/>
        <v>0</v>
      </c>
      <c r="G44" s="143">
        <f t="shared" si="30"/>
        <v>0</v>
      </c>
      <c r="H44" s="143">
        <f t="shared" si="30"/>
        <v>0</v>
      </c>
      <c r="I44" s="143">
        <f t="shared" si="30"/>
        <v>0</v>
      </c>
      <c r="J44" s="143">
        <f t="shared" si="30"/>
        <v>0</v>
      </c>
      <c r="K44" s="143">
        <f t="shared" si="30"/>
        <v>0</v>
      </c>
      <c r="L44" s="143">
        <f t="shared" si="30"/>
        <v>0</v>
      </c>
      <c r="M44" s="143">
        <f t="shared" si="30"/>
        <v>0</v>
      </c>
      <c r="N44" s="143">
        <f t="shared" si="30"/>
        <v>0</v>
      </c>
      <c r="O44" s="143">
        <f t="shared" si="30"/>
        <v>0</v>
      </c>
      <c r="P44" s="143">
        <f t="shared" si="30"/>
        <v>0</v>
      </c>
      <c r="Q44" s="143">
        <f t="shared" si="30"/>
        <v>0</v>
      </c>
      <c r="R44" s="143">
        <f t="shared" si="30"/>
        <v>0</v>
      </c>
      <c r="S44" s="143">
        <f t="shared" si="30"/>
        <v>0</v>
      </c>
      <c r="T44" s="143">
        <f t="shared" si="30"/>
        <v>0</v>
      </c>
      <c r="U44" s="143">
        <f t="shared" si="30"/>
        <v>0</v>
      </c>
      <c r="V44" s="250">
        <f t="shared" si="22"/>
        <v>68750</v>
      </c>
    </row>
    <row r="45" spans="1:22" s="241" customFormat="1">
      <c r="A45" s="246">
        <f>'Lumbyvej 64'!A178</f>
        <v>31</v>
      </c>
      <c r="B45" s="246" t="str">
        <f>'Lumbyvej 64'!B178</f>
        <v>Vinduer, udskiftning - inkl. Brystning -  bygning 7</v>
      </c>
      <c r="C45" s="143">
        <f t="shared" ref="C45:U45" si="31">IF(C$1&gt;=$I178,IF($M178=0,0,(IF(MOD(($I178-C$1),$M178)=0,$G178,0))),0)</f>
        <v>0</v>
      </c>
      <c r="D45" s="143">
        <f t="shared" si="31"/>
        <v>225000</v>
      </c>
      <c r="E45" s="143">
        <f t="shared" si="31"/>
        <v>0</v>
      </c>
      <c r="F45" s="143">
        <f t="shared" si="31"/>
        <v>0</v>
      </c>
      <c r="G45" s="143">
        <f t="shared" si="31"/>
        <v>0</v>
      </c>
      <c r="H45" s="143">
        <f t="shared" si="31"/>
        <v>0</v>
      </c>
      <c r="I45" s="143">
        <f t="shared" si="31"/>
        <v>0</v>
      </c>
      <c r="J45" s="143">
        <f t="shared" si="31"/>
        <v>0</v>
      </c>
      <c r="K45" s="143">
        <f t="shared" si="31"/>
        <v>0</v>
      </c>
      <c r="L45" s="143">
        <f t="shared" si="31"/>
        <v>0</v>
      </c>
      <c r="M45" s="143">
        <f t="shared" si="31"/>
        <v>0</v>
      </c>
      <c r="N45" s="143">
        <f t="shared" si="31"/>
        <v>0</v>
      </c>
      <c r="O45" s="143">
        <f t="shared" si="31"/>
        <v>0</v>
      </c>
      <c r="P45" s="143">
        <f t="shared" si="31"/>
        <v>0</v>
      </c>
      <c r="Q45" s="143">
        <f t="shared" si="31"/>
        <v>0</v>
      </c>
      <c r="R45" s="143">
        <f t="shared" si="31"/>
        <v>0</v>
      </c>
      <c r="S45" s="143">
        <f t="shared" si="31"/>
        <v>0</v>
      </c>
      <c r="T45" s="143">
        <f t="shared" si="31"/>
        <v>0</v>
      </c>
      <c r="U45" s="143">
        <f t="shared" si="31"/>
        <v>0</v>
      </c>
      <c r="V45" s="250">
        <f t="shared" si="22"/>
        <v>225000</v>
      </c>
    </row>
    <row r="46" spans="1:22" s="241" customFormat="1">
      <c r="A46" s="246">
        <f>'Lumbyvej 64'!A179</f>
        <v>37</v>
      </c>
      <c r="B46" s="246" t="str">
        <f>'Lumbyvej 64'!B179</f>
        <v>Ovenlys, udskiftning - bygning 5-6</v>
      </c>
      <c r="C46" s="143">
        <f t="shared" ref="C46:U46" si="32">IF(C$1&gt;=$I179,IF($M179=0,0,(IF(MOD(($I179-C$1),$M179)=0,$G179,0))),0)</f>
        <v>0</v>
      </c>
      <c r="D46" s="143">
        <f t="shared" si="32"/>
        <v>0</v>
      </c>
      <c r="E46" s="143">
        <f t="shared" si="32"/>
        <v>0</v>
      </c>
      <c r="F46" s="143">
        <f t="shared" si="32"/>
        <v>0</v>
      </c>
      <c r="G46" s="143">
        <f t="shared" si="32"/>
        <v>0</v>
      </c>
      <c r="H46" s="143">
        <f t="shared" si="32"/>
        <v>0</v>
      </c>
      <c r="I46" s="143">
        <f t="shared" si="32"/>
        <v>47600</v>
      </c>
      <c r="J46" s="143">
        <f t="shared" si="32"/>
        <v>0</v>
      </c>
      <c r="K46" s="143">
        <f t="shared" si="32"/>
        <v>0</v>
      </c>
      <c r="L46" s="143">
        <f t="shared" si="32"/>
        <v>0</v>
      </c>
      <c r="M46" s="143">
        <f t="shared" si="32"/>
        <v>0</v>
      </c>
      <c r="N46" s="143">
        <f t="shared" si="32"/>
        <v>0</v>
      </c>
      <c r="O46" s="143">
        <f t="shared" si="32"/>
        <v>0</v>
      </c>
      <c r="P46" s="143">
        <f t="shared" si="32"/>
        <v>0</v>
      </c>
      <c r="Q46" s="143">
        <f t="shared" si="32"/>
        <v>0</v>
      </c>
      <c r="R46" s="143">
        <f t="shared" si="32"/>
        <v>0</v>
      </c>
      <c r="S46" s="143">
        <f t="shared" si="32"/>
        <v>0</v>
      </c>
      <c r="T46" s="143">
        <f t="shared" si="32"/>
        <v>0</v>
      </c>
      <c r="U46" s="143">
        <f t="shared" si="32"/>
        <v>0</v>
      </c>
      <c r="V46" s="250">
        <f t="shared" si="22"/>
        <v>47600</v>
      </c>
    </row>
    <row r="47" spans="1:22" s="241" customFormat="1">
      <c r="A47" s="246">
        <f>'Lumbyvej 64'!A180</f>
        <v>31</v>
      </c>
      <c r="B47" s="246" t="str">
        <f>'Lumbyvej 64'!B180</f>
        <v>Døre, udskiftning - Bygning 5-6-7</v>
      </c>
      <c r="C47" s="143">
        <f t="shared" ref="C47:U47" si="33">IF(C$1&gt;=$I180,IF($M180=0,0,(IF(MOD(($I180-C$1),$M180)=0,$G180,0))),0)</f>
        <v>0</v>
      </c>
      <c r="D47" s="143">
        <f t="shared" si="33"/>
        <v>0</v>
      </c>
      <c r="E47" s="143">
        <f t="shared" si="33"/>
        <v>0</v>
      </c>
      <c r="F47" s="143">
        <f t="shared" si="33"/>
        <v>0</v>
      </c>
      <c r="G47" s="143">
        <f t="shared" si="33"/>
        <v>0</v>
      </c>
      <c r="H47" s="143">
        <f t="shared" si="33"/>
        <v>0</v>
      </c>
      <c r="I47" s="143">
        <f t="shared" si="33"/>
        <v>0</v>
      </c>
      <c r="J47" s="143">
        <f t="shared" si="33"/>
        <v>0</v>
      </c>
      <c r="K47" s="143">
        <f t="shared" si="33"/>
        <v>0</v>
      </c>
      <c r="L47" s="143">
        <f t="shared" si="33"/>
        <v>0</v>
      </c>
      <c r="M47" s="143">
        <f t="shared" si="33"/>
        <v>0</v>
      </c>
      <c r="N47" s="143">
        <f t="shared" si="33"/>
        <v>0</v>
      </c>
      <c r="O47" s="143">
        <f t="shared" si="33"/>
        <v>0</v>
      </c>
      <c r="P47" s="143">
        <f t="shared" si="33"/>
        <v>0</v>
      </c>
      <c r="Q47" s="143">
        <f t="shared" si="33"/>
        <v>0</v>
      </c>
      <c r="R47" s="143">
        <f t="shared" si="33"/>
        <v>0</v>
      </c>
      <c r="S47" s="143">
        <f t="shared" si="33"/>
        <v>26400</v>
      </c>
      <c r="T47" s="143">
        <f t="shared" si="33"/>
        <v>0</v>
      </c>
      <c r="U47" s="143">
        <f t="shared" si="33"/>
        <v>0</v>
      </c>
      <c r="V47" s="250">
        <f t="shared" si="22"/>
        <v>26400</v>
      </c>
    </row>
    <row r="48" spans="1:22" s="241" customFormat="1">
      <c r="A48" s="246">
        <f>'Lumbyvej 64'!A181</f>
        <v>31</v>
      </c>
      <c r="B48" s="246" t="str">
        <f>'Lumbyvej 64'!B181</f>
        <v>Døre, udskiftning -  automistiske døre</v>
      </c>
      <c r="C48" s="143">
        <f t="shared" ref="C48:U48" si="34">IF(C$1&gt;=$I181,IF($M181=0,0,(IF(MOD(($I181-C$1),$M181)=0,$G181,0))),0)</f>
        <v>0</v>
      </c>
      <c r="D48" s="143">
        <f t="shared" si="34"/>
        <v>0</v>
      </c>
      <c r="E48" s="143">
        <f t="shared" si="34"/>
        <v>0</v>
      </c>
      <c r="F48" s="143">
        <f t="shared" si="34"/>
        <v>0</v>
      </c>
      <c r="G48" s="143">
        <f t="shared" si="34"/>
        <v>0</v>
      </c>
      <c r="H48" s="143">
        <f t="shared" si="34"/>
        <v>0</v>
      </c>
      <c r="I48" s="143">
        <f t="shared" si="34"/>
        <v>0</v>
      </c>
      <c r="J48" s="143">
        <f t="shared" si="34"/>
        <v>0</v>
      </c>
      <c r="K48" s="143">
        <f t="shared" si="34"/>
        <v>0</v>
      </c>
      <c r="L48" s="143">
        <f t="shared" si="34"/>
        <v>0</v>
      </c>
      <c r="M48" s="143">
        <f t="shared" si="34"/>
        <v>0</v>
      </c>
      <c r="N48" s="143">
        <f t="shared" si="34"/>
        <v>0</v>
      </c>
      <c r="O48" s="143">
        <f t="shared" si="34"/>
        <v>0</v>
      </c>
      <c r="P48" s="143">
        <f t="shared" si="34"/>
        <v>0</v>
      </c>
      <c r="Q48" s="143">
        <f t="shared" si="34"/>
        <v>0</v>
      </c>
      <c r="R48" s="143">
        <f t="shared" si="34"/>
        <v>0</v>
      </c>
      <c r="S48" s="143">
        <f t="shared" si="34"/>
        <v>34000</v>
      </c>
      <c r="T48" s="143">
        <f t="shared" si="34"/>
        <v>0</v>
      </c>
      <c r="U48" s="143">
        <f t="shared" si="34"/>
        <v>0</v>
      </c>
      <c r="V48" s="250">
        <f t="shared" si="22"/>
        <v>34000</v>
      </c>
    </row>
    <row r="49" spans="1:22" s="241" customFormat="1">
      <c r="A49" s="246">
        <f>'Lumbyvej 64'!A182</f>
        <v>31</v>
      </c>
      <c r="B49" s="246" t="str">
        <f>'Lumbyvej 64'!B182</f>
        <v>Døre, service - Automatiske døre lovpligtigt</v>
      </c>
      <c r="C49" s="143">
        <f t="shared" ref="C49:U49" si="35">IF(C$1&gt;=$I182,IF($M182=0,0,(IF(MOD(($I182-C$1),$M182)=0,$G182,0))),0)</f>
        <v>4000</v>
      </c>
      <c r="D49" s="143">
        <f t="shared" si="35"/>
        <v>4000</v>
      </c>
      <c r="E49" s="143">
        <f t="shared" si="35"/>
        <v>4000</v>
      </c>
      <c r="F49" s="143">
        <f t="shared" si="35"/>
        <v>4000</v>
      </c>
      <c r="G49" s="143">
        <f t="shared" si="35"/>
        <v>4000</v>
      </c>
      <c r="H49" s="143">
        <f t="shared" si="35"/>
        <v>4000</v>
      </c>
      <c r="I49" s="143">
        <f t="shared" si="35"/>
        <v>4000</v>
      </c>
      <c r="J49" s="143">
        <f t="shared" si="35"/>
        <v>4000</v>
      </c>
      <c r="K49" s="143">
        <f t="shared" si="35"/>
        <v>4000</v>
      </c>
      <c r="L49" s="143">
        <f t="shared" si="35"/>
        <v>4000</v>
      </c>
      <c r="M49" s="143">
        <f t="shared" si="35"/>
        <v>4000</v>
      </c>
      <c r="N49" s="143">
        <f t="shared" si="35"/>
        <v>4000</v>
      </c>
      <c r="O49" s="143">
        <f t="shared" si="35"/>
        <v>4000</v>
      </c>
      <c r="P49" s="143">
        <f t="shared" si="35"/>
        <v>4000</v>
      </c>
      <c r="Q49" s="143">
        <f t="shared" si="35"/>
        <v>4000</v>
      </c>
      <c r="R49" s="143">
        <f t="shared" si="35"/>
        <v>4000</v>
      </c>
      <c r="S49" s="143">
        <f t="shared" si="35"/>
        <v>4000</v>
      </c>
      <c r="T49" s="143">
        <f t="shared" si="35"/>
        <v>4000</v>
      </c>
      <c r="U49" s="143">
        <f t="shared" si="35"/>
        <v>4000</v>
      </c>
      <c r="V49" s="250">
        <f t="shared" si="22"/>
        <v>76000</v>
      </c>
    </row>
    <row r="50" spans="1:22" s="241" customFormat="1">
      <c r="A50" s="246">
        <f>'Lumbyvej 64'!A183</f>
        <v>37</v>
      </c>
      <c r="B50" s="246" t="str">
        <f>'Lumbyvej 64'!B183</f>
        <v xml:space="preserve">Tagnedløb, Udskiftning </v>
      </c>
      <c r="C50" s="143">
        <f t="shared" ref="C50:U50" si="36">IF(C$1&gt;=$I183,IF($M183=0,0,(IF(MOD(($I183-C$1),$M183)=0,$G183,0))),0)</f>
        <v>0</v>
      </c>
      <c r="D50" s="143">
        <f t="shared" si="36"/>
        <v>0</v>
      </c>
      <c r="E50" s="143">
        <f t="shared" si="36"/>
        <v>0</v>
      </c>
      <c r="F50" s="143">
        <f t="shared" si="36"/>
        <v>0</v>
      </c>
      <c r="G50" s="143">
        <f t="shared" si="36"/>
        <v>0</v>
      </c>
      <c r="H50" s="143">
        <f t="shared" si="36"/>
        <v>0</v>
      </c>
      <c r="I50" s="143">
        <f t="shared" si="36"/>
        <v>8000</v>
      </c>
      <c r="J50" s="143">
        <f t="shared" si="36"/>
        <v>0</v>
      </c>
      <c r="K50" s="143">
        <f t="shared" si="36"/>
        <v>0</v>
      </c>
      <c r="L50" s="143">
        <f t="shared" si="36"/>
        <v>0</v>
      </c>
      <c r="M50" s="143">
        <f t="shared" si="36"/>
        <v>0</v>
      </c>
      <c r="N50" s="143">
        <f t="shared" si="36"/>
        <v>0</v>
      </c>
      <c r="O50" s="143">
        <f t="shared" si="36"/>
        <v>0</v>
      </c>
      <c r="P50" s="143">
        <f t="shared" si="36"/>
        <v>0</v>
      </c>
      <c r="Q50" s="143">
        <f t="shared" si="36"/>
        <v>0</v>
      </c>
      <c r="R50" s="143">
        <f t="shared" si="36"/>
        <v>0</v>
      </c>
      <c r="S50" s="143">
        <f t="shared" si="36"/>
        <v>0</v>
      </c>
      <c r="T50" s="143">
        <f t="shared" si="36"/>
        <v>0</v>
      </c>
      <c r="U50" s="143">
        <f t="shared" si="36"/>
        <v>0</v>
      </c>
      <c r="V50" s="250">
        <f t="shared" si="22"/>
        <v>8000</v>
      </c>
    </row>
    <row r="51" spans="1:22" s="241" customFormat="1">
      <c r="A51" s="246">
        <f>'Lumbyvej 64'!A184</f>
        <v>57</v>
      </c>
      <c r="B51" s="246" t="str">
        <f>'Lumbyvej 64'!B184</f>
        <v>Ventilation, udskiftning - SALDA Amber Air</v>
      </c>
      <c r="C51" s="143">
        <f t="shared" ref="C51:U51" si="37">IF(C$1&gt;=$I184,IF($M184=0,0,(IF(MOD(($I184-C$1),$M184)=0,$G184,0))),0)</f>
        <v>0</v>
      </c>
      <c r="D51" s="143">
        <f t="shared" si="37"/>
        <v>0</v>
      </c>
      <c r="E51" s="143">
        <f t="shared" si="37"/>
        <v>0</v>
      </c>
      <c r="F51" s="143">
        <f t="shared" si="37"/>
        <v>0</v>
      </c>
      <c r="G51" s="143">
        <f t="shared" si="37"/>
        <v>0</v>
      </c>
      <c r="H51" s="143">
        <f t="shared" si="37"/>
        <v>0</v>
      </c>
      <c r="I51" s="143">
        <f t="shared" si="37"/>
        <v>0</v>
      </c>
      <c r="J51" s="143">
        <f t="shared" si="37"/>
        <v>0</v>
      </c>
      <c r="K51" s="143">
        <f t="shared" si="37"/>
        <v>0</v>
      </c>
      <c r="L51" s="143">
        <f t="shared" si="37"/>
        <v>0</v>
      </c>
      <c r="M51" s="143">
        <f t="shared" si="37"/>
        <v>0</v>
      </c>
      <c r="N51" s="143">
        <f t="shared" si="37"/>
        <v>0</v>
      </c>
      <c r="O51" s="143">
        <f t="shared" si="37"/>
        <v>0</v>
      </c>
      <c r="P51" s="143">
        <f t="shared" si="37"/>
        <v>0</v>
      </c>
      <c r="Q51" s="143">
        <f t="shared" si="37"/>
        <v>0</v>
      </c>
      <c r="R51" s="143">
        <f t="shared" si="37"/>
        <v>0</v>
      </c>
      <c r="S51" s="143">
        <f t="shared" si="37"/>
        <v>0</v>
      </c>
      <c r="T51" s="143">
        <f t="shared" si="37"/>
        <v>0</v>
      </c>
      <c r="U51" s="143">
        <f t="shared" si="37"/>
        <v>0</v>
      </c>
      <c r="V51" s="250">
        <f t="shared" si="22"/>
        <v>0</v>
      </c>
    </row>
    <row r="52" spans="1:22" s="241" customFormat="1">
      <c r="A52" s="246">
        <f>'Lumbyvej 64'!A185</f>
        <v>32</v>
      </c>
      <c r="B52" s="246" t="str">
        <f>'Lumbyvej 64'!B185</f>
        <v>Døre, udskiftning - Indvendige døre</v>
      </c>
      <c r="C52" s="143">
        <f t="shared" ref="C52:U52" si="38">IF(C$1&gt;=$I185,IF($M185=0,0,(IF(MOD(($I185-C$1),$M185)=0,$G185,0))),0)</f>
        <v>0</v>
      </c>
      <c r="D52" s="143">
        <f t="shared" si="38"/>
        <v>0</v>
      </c>
      <c r="E52" s="143">
        <f t="shared" si="38"/>
        <v>0</v>
      </c>
      <c r="F52" s="143">
        <f t="shared" si="38"/>
        <v>0</v>
      </c>
      <c r="G52" s="143">
        <f t="shared" si="38"/>
        <v>0</v>
      </c>
      <c r="H52" s="143">
        <f t="shared" si="38"/>
        <v>0</v>
      </c>
      <c r="I52" s="143">
        <f t="shared" si="38"/>
        <v>0</v>
      </c>
      <c r="J52" s="143">
        <f t="shared" si="38"/>
        <v>0</v>
      </c>
      <c r="K52" s="143">
        <f t="shared" si="38"/>
        <v>0</v>
      </c>
      <c r="L52" s="143">
        <f t="shared" si="38"/>
        <v>0</v>
      </c>
      <c r="M52" s="143">
        <f t="shared" si="38"/>
        <v>0</v>
      </c>
      <c r="N52" s="143">
        <f t="shared" si="38"/>
        <v>78000</v>
      </c>
      <c r="O52" s="143">
        <f t="shared" si="38"/>
        <v>0</v>
      </c>
      <c r="P52" s="143">
        <f t="shared" si="38"/>
        <v>0</v>
      </c>
      <c r="Q52" s="143">
        <f t="shared" si="38"/>
        <v>0</v>
      </c>
      <c r="R52" s="143">
        <f t="shared" si="38"/>
        <v>0</v>
      </c>
      <c r="S52" s="143">
        <f t="shared" si="38"/>
        <v>0</v>
      </c>
      <c r="T52" s="143">
        <f t="shared" si="38"/>
        <v>0</v>
      </c>
      <c r="U52" s="143">
        <f t="shared" si="38"/>
        <v>0</v>
      </c>
      <c r="V52" s="250">
        <f t="shared" si="22"/>
        <v>78000</v>
      </c>
    </row>
    <row r="53" spans="1:22" s="23" customFormat="1">
      <c r="A53" s="200"/>
      <c r="B53" s="181" t="str">
        <f>'Lumbyvej 64'!B186</f>
        <v>Bygning 8</v>
      </c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250"/>
    </row>
    <row r="54" spans="1:22" s="241" customFormat="1">
      <c r="A54" s="246">
        <f>'Lumbyvej 64'!A187</f>
        <v>47</v>
      </c>
      <c r="B54" s="246" t="str">
        <f>'Lumbyvej 64'!B187</f>
        <v>Tag, udskiftning - Tegl Bygning 8</v>
      </c>
      <c r="C54" s="143">
        <f t="shared" ref="C54:U54" si="39">IF(C$1&gt;=$I187,IF($M187=0,0,(IF(MOD(($I187-C$1),$M187)=0,$G187,0))),0)</f>
        <v>0</v>
      </c>
      <c r="D54" s="143">
        <f t="shared" si="39"/>
        <v>0</v>
      </c>
      <c r="E54" s="143">
        <f t="shared" si="39"/>
        <v>0</v>
      </c>
      <c r="F54" s="143">
        <f t="shared" si="39"/>
        <v>0</v>
      </c>
      <c r="G54" s="143">
        <f t="shared" si="39"/>
        <v>0</v>
      </c>
      <c r="H54" s="143">
        <f t="shared" si="39"/>
        <v>0</v>
      </c>
      <c r="I54" s="143">
        <f t="shared" si="39"/>
        <v>0</v>
      </c>
      <c r="J54" s="143">
        <f t="shared" si="39"/>
        <v>0</v>
      </c>
      <c r="K54" s="143">
        <f t="shared" si="39"/>
        <v>0</v>
      </c>
      <c r="L54" s="143">
        <f t="shared" si="39"/>
        <v>0</v>
      </c>
      <c r="M54" s="143">
        <f t="shared" si="39"/>
        <v>0</v>
      </c>
      <c r="N54" s="143">
        <f t="shared" si="39"/>
        <v>1125000</v>
      </c>
      <c r="O54" s="143">
        <f t="shared" si="39"/>
        <v>0</v>
      </c>
      <c r="P54" s="143">
        <f t="shared" si="39"/>
        <v>0</v>
      </c>
      <c r="Q54" s="143">
        <f t="shared" si="39"/>
        <v>0</v>
      </c>
      <c r="R54" s="143">
        <f t="shared" si="39"/>
        <v>0</v>
      </c>
      <c r="S54" s="143">
        <f t="shared" si="39"/>
        <v>0</v>
      </c>
      <c r="T54" s="143">
        <f t="shared" si="39"/>
        <v>0</v>
      </c>
      <c r="U54" s="143">
        <f t="shared" si="39"/>
        <v>0</v>
      </c>
      <c r="V54" s="250">
        <f t="shared" si="22"/>
        <v>1125000</v>
      </c>
    </row>
    <row r="55" spans="1:22" s="241" customFormat="1">
      <c r="A55" s="246">
        <f>'Lumbyvej 64'!A188</f>
        <v>31</v>
      </c>
      <c r="B55" s="246" t="str">
        <f>'Lumbyvej 64'!B188</f>
        <v>Vinduer, udskiftning - Nordfacade</v>
      </c>
      <c r="C55" s="143">
        <f t="shared" ref="C55:U55" si="40">IF(C$1&gt;=$I188,IF($M188=0,0,(IF(MOD(($I188-C$1),$M188)=0,$G188,0))),0)</f>
        <v>0</v>
      </c>
      <c r="D55" s="143">
        <f t="shared" si="40"/>
        <v>217440</v>
      </c>
      <c r="E55" s="143">
        <f t="shared" si="40"/>
        <v>0</v>
      </c>
      <c r="F55" s="143">
        <f t="shared" si="40"/>
        <v>0</v>
      </c>
      <c r="G55" s="143">
        <f t="shared" si="40"/>
        <v>0</v>
      </c>
      <c r="H55" s="143">
        <f t="shared" si="40"/>
        <v>0</v>
      </c>
      <c r="I55" s="143">
        <f t="shared" si="40"/>
        <v>0</v>
      </c>
      <c r="J55" s="143">
        <f t="shared" si="40"/>
        <v>0</v>
      </c>
      <c r="K55" s="143">
        <f t="shared" si="40"/>
        <v>0</v>
      </c>
      <c r="L55" s="143">
        <f t="shared" si="40"/>
        <v>0</v>
      </c>
      <c r="M55" s="143">
        <f t="shared" si="40"/>
        <v>0</v>
      </c>
      <c r="N55" s="143">
        <f t="shared" si="40"/>
        <v>0</v>
      </c>
      <c r="O55" s="143">
        <f t="shared" si="40"/>
        <v>0</v>
      </c>
      <c r="P55" s="143">
        <f t="shared" si="40"/>
        <v>0</v>
      </c>
      <c r="Q55" s="143">
        <f t="shared" si="40"/>
        <v>0</v>
      </c>
      <c r="R55" s="143">
        <f t="shared" si="40"/>
        <v>0</v>
      </c>
      <c r="S55" s="143">
        <f t="shared" si="40"/>
        <v>0</v>
      </c>
      <c r="T55" s="143">
        <f t="shared" si="40"/>
        <v>0</v>
      </c>
      <c r="U55" s="143">
        <f t="shared" si="40"/>
        <v>0</v>
      </c>
      <c r="V55" s="250">
        <f t="shared" si="22"/>
        <v>217440</v>
      </c>
    </row>
    <row r="56" spans="1:22" s="241" customFormat="1">
      <c r="A56" s="246">
        <f>'Lumbyvej 64'!A189</f>
        <v>31</v>
      </c>
      <c r="B56" s="246" t="str">
        <f>'Lumbyvej 64'!B189</f>
        <v>Vinduer, udskiftning - Sydfacde</v>
      </c>
      <c r="C56" s="143">
        <f t="shared" ref="C56:U56" si="41">IF(C$1&gt;=$I189,IF($M189=0,0,(IF(MOD(($I189-C$1),$M189)=0,$G189,0))),0)</f>
        <v>0</v>
      </c>
      <c r="D56" s="143">
        <f t="shared" si="41"/>
        <v>0</v>
      </c>
      <c r="E56" s="143">
        <f t="shared" si="41"/>
        <v>0</v>
      </c>
      <c r="F56" s="143">
        <f t="shared" si="41"/>
        <v>360000</v>
      </c>
      <c r="G56" s="143">
        <f t="shared" si="41"/>
        <v>0</v>
      </c>
      <c r="H56" s="143">
        <f t="shared" si="41"/>
        <v>0</v>
      </c>
      <c r="I56" s="143">
        <f t="shared" si="41"/>
        <v>0</v>
      </c>
      <c r="J56" s="143">
        <f t="shared" si="41"/>
        <v>0</v>
      </c>
      <c r="K56" s="143">
        <f t="shared" si="41"/>
        <v>0</v>
      </c>
      <c r="L56" s="143">
        <f t="shared" si="41"/>
        <v>0</v>
      </c>
      <c r="M56" s="143">
        <f t="shared" si="41"/>
        <v>0</v>
      </c>
      <c r="N56" s="143">
        <f t="shared" si="41"/>
        <v>0</v>
      </c>
      <c r="O56" s="143">
        <f t="shared" si="41"/>
        <v>0</v>
      </c>
      <c r="P56" s="143">
        <f t="shared" si="41"/>
        <v>0</v>
      </c>
      <c r="Q56" s="143">
        <f t="shared" si="41"/>
        <v>0</v>
      </c>
      <c r="R56" s="143">
        <f t="shared" si="41"/>
        <v>0</v>
      </c>
      <c r="S56" s="143">
        <f t="shared" si="41"/>
        <v>0</v>
      </c>
      <c r="T56" s="143">
        <f t="shared" si="41"/>
        <v>0</v>
      </c>
      <c r="U56" s="143">
        <f t="shared" si="41"/>
        <v>0</v>
      </c>
      <c r="V56" s="250">
        <f t="shared" si="22"/>
        <v>360000</v>
      </c>
    </row>
    <row r="57" spans="1:22" s="241" customFormat="1">
      <c r="A57" s="246">
        <f>'Lumbyvej 64'!A190</f>
        <v>31</v>
      </c>
      <c r="B57" s="246" t="str">
        <f>'Lumbyvej 64'!B190</f>
        <v>Døre, udskiftning- Sydfacade</v>
      </c>
      <c r="C57" s="143">
        <f t="shared" ref="C57:U57" si="42">IF(C$1&gt;=$I190,IF($M190=0,0,(IF(MOD(($I190-C$1),$M190)=0,$G190,0))),0)</f>
        <v>0</v>
      </c>
      <c r="D57" s="143">
        <f t="shared" si="42"/>
        <v>0</v>
      </c>
      <c r="E57" s="143">
        <f t="shared" si="42"/>
        <v>0</v>
      </c>
      <c r="F57" s="143">
        <f t="shared" si="42"/>
        <v>0</v>
      </c>
      <c r="G57" s="143">
        <f t="shared" si="42"/>
        <v>0</v>
      </c>
      <c r="H57" s="143">
        <f t="shared" si="42"/>
        <v>0</v>
      </c>
      <c r="I57" s="143">
        <f t="shared" si="42"/>
        <v>30000</v>
      </c>
      <c r="J57" s="143">
        <f t="shared" si="42"/>
        <v>0</v>
      </c>
      <c r="K57" s="143">
        <f t="shared" si="42"/>
        <v>0</v>
      </c>
      <c r="L57" s="143">
        <f t="shared" si="42"/>
        <v>0</v>
      </c>
      <c r="M57" s="143">
        <f t="shared" si="42"/>
        <v>0</v>
      </c>
      <c r="N57" s="143">
        <f t="shared" si="42"/>
        <v>0</v>
      </c>
      <c r="O57" s="143">
        <f t="shared" si="42"/>
        <v>0</v>
      </c>
      <c r="P57" s="143">
        <f t="shared" si="42"/>
        <v>0</v>
      </c>
      <c r="Q57" s="143">
        <f t="shared" si="42"/>
        <v>0</v>
      </c>
      <c r="R57" s="143">
        <f t="shared" si="42"/>
        <v>0</v>
      </c>
      <c r="S57" s="143">
        <f t="shared" si="42"/>
        <v>0</v>
      </c>
      <c r="T57" s="143">
        <f t="shared" si="42"/>
        <v>0</v>
      </c>
      <c r="U57" s="143">
        <f t="shared" si="42"/>
        <v>0</v>
      </c>
      <c r="V57" s="250">
        <f t="shared" si="22"/>
        <v>30000</v>
      </c>
    </row>
    <row r="58" spans="1:22" s="241" customFormat="1">
      <c r="A58" s="246">
        <f>'Lumbyvej 64'!A191</f>
        <v>31</v>
      </c>
      <c r="B58" s="246" t="str">
        <f>'Lumbyvej 64'!B191</f>
        <v>Døre, Udskiftning - Nordfacade</v>
      </c>
      <c r="C58" s="143">
        <f t="shared" ref="C58:U58" si="43">IF(C$1&gt;=$I191,IF($M191=0,0,(IF(MOD(($I191-C$1),$M191)=0,$G191,0))),0)</f>
        <v>0</v>
      </c>
      <c r="D58" s="143">
        <f t="shared" si="43"/>
        <v>0</v>
      </c>
      <c r="E58" s="143">
        <f t="shared" si="43"/>
        <v>0</v>
      </c>
      <c r="F58" s="143">
        <f t="shared" si="43"/>
        <v>0</v>
      </c>
      <c r="G58" s="143">
        <f t="shared" si="43"/>
        <v>0</v>
      </c>
      <c r="H58" s="143">
        <f t="shared" si="43"/>
        <v>0</v>
      </c>
      <c r="I58" s="143">
        <f t="shared" si="43"/>
        <v>0</v>
      </c>
      <c r="J58" s="143">
        <f t="shared" si="43"/>
        <v>0</v>
      </c>
      <c r="K58" s="143">
        <f t="shared" si="43"/>
        <v>0</v>
      </c>
      <c r="L58" s="143">
        <f t="shared" si="43"/>
        <v>0</v>
      </c>
      <c r="M58" s="143">
        <f t="shared" si="43"/>
        <v>0</v>
      </c>
      <c r="N58" s="143">
        <f t="shared" si="43"/>
        <v>30000</v>
      </c>
      <c r="O58" s="143">
        <f t="shared" si="43"/>
        <v>0</v>
      </c>
      <c r="P58" s="143">
        <f t="shared" si="43"/>
        <v>0</v>
      </c>
      <c r="Q58" s="143">
        <f t="shared" si="43"/>
        <v>0</v>
      </c>
      <c r="R58" s="143">
        <f t="shared" si="43"/>
        <v>0</v>
      </c>
      <c r="S58" s="143">
        <f t="shared" si="43"/>
        <v>0</v>
      </c>
      <c r="T58" s="143">
        <f t="shared" si="43"/>
        <v>0</v>
      </c>
      <c r="U58" s="143">
        <f t="shared" si="43"/>
        <v>0</v>
      </c>
      <c r="V58" s="250">
        <f t="shared" si="22"/>
        <v>30000</v>
      </c>
    </row>
    <row r="59" spans="1:22" s="241" customFormat="1">
      <c r="A59" s="246">
        <f>'Lumbyvej 64'!A192</f>
        <v>41</v>
      </c>
      <c r="B59" s="246" t="str">
        <f>'Lumbyvej 64'!B192</f>
        <v>Vinduer, Malerbehandling - Sydfacade</v>
      </c>
      <c r="C59" s="143">
        <f t="shared" ref="C59:U59" si="44">IF(C$1&gt;=$I192,IF($M192=0,0,(IF(MOD(($I192-C$1),$M192)=0,$G192,0))),0)</f>
        <v>14080</v>
      </c>
      <c r="D59" s="143">
        <f t="shared" si="44"/>
        <v>0</v>
      </c>
      <c r="E59" s="143">
        <f t="shared" si="44"/>
        <v>0</v>
      </c>
      <c r="F59" s="143">
        <f t="shared" si="44"/>
        <v>0</v>
      </c>
      <c r="G59" s="143">
        <f t="shared" si="44"/>
        <v>0</v>
      </c>
      <c r="H59" s="143">
        <f t="shared" si="44"/>
        <v>14080</v>
      </c>
      <c r="I59" s="143">
        <f t="shared" si="44"/>
        <v>0</v>
      </c>
      <c r="J59" s="143">
        <f t="shared" si="44"/>
        <v>0</v>
      </c>
      <c r="K59" s="143">
        <f t="shared" si="44"/>
        <v>0</v>
      </c>
      <c r="L59" s="143">
        <f t="shared" si="44"/>
        <v>0</v>
      </c>
      <c r="M59" s="143">
        <f t="shared" si="44"/>
        <v>14080</v>
      </c>
      <c r="N59" s="143">
        <f t="shared" si="44"/>
        <v>0</v>
      </c>
      <c r="O59" s="143">
        <f t="shared" si="44"/>
        <v>0</v>
      </c>
      <c r="P59" s="143">
        <f t="shared" si="44"/>
        <v>0</v>
      </c>
      <c r="Q59" s="143">
        <f t="shared" si="44"/>
        <v>0</v>
      </c>
      <c r="R59" s="143">
        <f t="shared" si="44"/>
        <v>14080</v>
      </c>
      <c r="S59" s="143">
        <f t="shared" si="44"/>
        <v>0</v>
      </c>
      <c r="T59" s="143">
        <f t="shared" si="44"/>
        <v>0</v>
      </c>
      <c r="U59" s="143">
        <f t="shared" si="44"/>
        <v>0</v>
      </c>
      <c r="V59" s="250">
        <f t="shared" si="22"/>
        <v>56320</v>
      </c>
    </row>
    <row r="60" spans="1:22" s="241" customFormat="1">
      <c r="A60" s="246">
        <f>'Lumbyvej 64'!A193</f>
        <v>41</v>
      </c>
      <c r="B60" s="246" t="str">
        <f>'Lumbyvej 64'!B193</f>
        <v>Vinduer, Malerbehandling - Nordfacade</v>
      </c>
      <c r="C60" s="143">
        <f t="shared" ref="C60:U60" si="45">IF(C$1&gt;=$I193,IF($M193=0,0,(IF(MOD(($I193-C$1),$M193)=0,$G193,0))),0)</f>
        <v>14080</v>
      </c>
      <c r="D60" s="143">
        <f t="shared" si="45"/>
        <v>0</v>
      </c>
      <c r="E60" s="143">
        <f t="shared" si="45"/>
        <v>0</v>
      </c>
      <c r="F60" s="143">
        <f t="shared" si="45"/>
        <v>0</v>
      </c>
      <c r="G60" s="143">
        <f t="shared" si="45"/>
        <v>0</v>
      </c>
      <c r="H60" s="143">
        <f t="shared" si="45"/>
        <v>14080</v>
      </c>
      <c r="I60" s="143">
        <f t="shared" si="45"/>
        <v>0</v>
      </c>
      <c r="J60" s="143">
        <f t="shared" si="45"/>
        <v>0</v>
      </c>
      <c r="K60" s="143">
        <f t="shared" si="45"/>
        <v>0</v>
      </c>
      <c r="L60" s="143">
        <f t="shared" si="45"/>
        <v>0</v>
      </c>
      <c r="M60" s="143">
        <f t="shared" si="45"/>
        <v>14080</v>
      </c>
      <c r="N60" s="143">
        <f t="shared" si="45"/>
        <v>0</v>
      </c>
      <c r="O60" s="143">
        <f t="shared" si="45"/>
        <v>0</v>
      </c>
      <c r="P60" s="143">
        <f t="shared" si="45"/>
        <v>0</v>
      </c>
      <c r="Q60" s="143">
        <f t="shared" si="45"/>
        <v>0</v>
      </c>
      <c r="R60" s="143">
        <f t="shared" si="45"/>
        <v>14080</v>
      </c>
      <c r="S60" s="143">
        <f t="shared" si="45"/>
        <v>0</v>
      </c>
      <c r="T60" s="143">
        <f t="shared" si="45"/>
        <v>0</v>
      </c>
      <c r="U60" s="143">
        <f t="shared" si="45"/>
        <v>0</v>
      </c>
      <c r="V60" s="250">
        <f t="shared" si="22"/>
        <v>56320</v>
      </c>
    </row>
    <row r="61" spans="1:22" s="241" customFormat="1">
      <c r="A61" s="246">
        <f>'Lumbyvej 64'!A194</f>
        <v>41</v>
      </c>
      <c r="B61" s="246" t="str">
        <f>'Lumbyvej 64'!B194</f>
        <v>Vinduer, eftergåelse af vinduer før malerbehandling</v>
      </c>
      <c r="C61" s="143">
        <f t="shared" ref="C61:U61" si="46">IF(C$1&gt;=$I194,IF($M194=0,0,(IF(MOD(($I194-C$1),$M194)=0,$G194,0))),0)</f>
        <v>4000</v>
      </c>
      <c r="D61" s="143">
        <f t="shared" si="46"/>
        <v>0</v>
      </c>
      <c r="E61" s="143">
        <f t="shared" si="46"/>
        <v>0</v>
      </c>
      <c r="F61" s="143">
        <f t="shared" si="46"/>
        <v>0</v>
      </c>
      <c r="G61" s="143">
        <f t="shared" si="46"/>
        <v>0</v>
      </c>
      <c r="H61" s="143">
        <f t="shared" si="46"/>
        <v>4000</v>
      </c>
      <c r="I61" s="143">
        <f t="shared" si="46"/>
        <v>0</v>
      </c>
      <c r="J61" s="143">
        <f t="shared" si="46"/>
        <v>0</v>
      </c>
      <c r="K61" s="143">
        <f t="shared" si="46"/>
        <v>0</v>
      </c>
      <c r="L61" s="143">
        <f t="shared" si="46"/>
        <v>0</v>
      </c>
      <c r="M61" s="143">
        <f t="shared" si="46"/>
        <v>4000</v>
      </c>
      <c r="N61" s="143">
        <f t="shared" si="46"/>
        <v>0</v>
      </c>
      <c r="O61" s="143">
        <f t="shared" si="46"/>
        <v>0</v>
      </c>
      <c r="P61" s="143">
        <f t="shared" si="46"/>
        <v>0</v>
      </c>
      <c r="Q61" s="143">
        <f t="shared" si="46"/>
        <v>0</v>
      </c>
      <c r="R61" s="143">
        <f t="shared" si="46"/>
        <v>4000</v>
      </c>
      <c r="S61" s="143">
        <f t="shared" si="46"/>
        <v>0</v>
      </c>
      <c r="T61" s="143">
        <f t="shared" si="46"/>
        <v>0</v>
      </c>
      <c r="U61" s="143">
        <f t="shared" si="46"/>
        <v>0</v>
      </c>
      <c r="V61" s="250">
        <f t="shared" si="22"/>
        <v>16000</v>
      </c>
    </row>
    <row r="62" spans="1:22" s="241" customFormat="1">
      <c r="A62" s="246">
        <f>'Lumbyvej 64'!A195</f>
        <v>41</v>
      </c>
      <c r="B62" s="246" t="str">
        <f>'Lumbyvej 64'!B195</f>
        <v>Vinduer, eftergåelse af vinduer før malerbehandling</v>
      </c>
      <c r="C62" s="143">
        <f t="shared" ref="C62:U62" si="47">IF(C$1&gt;=$I195,IF($M195=0,0,(IF(MOD(($I195-C$1),$M195)=0,$G195,0))),0)</f>
        <v>4000</v>
      </c>
      <c r="D62" s="143">
        <f t="shared" si="47"/>
        <v>0</v>
      </c>
      <c r="E62" s="143">
        <f t="shared" si="47"/>
        <v>0</v>
      </c>
      <c r="F62" s="143">
        <f t="shared" si="47"/>
        <v>0</v>
      </c>
      <c r="G62" s="143">
        <f t="shared" si="47"/>
        <v>0</v>
      </c>
      <c r="H62" s="143">
        <f t="shared" si="47"/>
        <v>4000</v>
      </c>
      <c r="I62" s="143">
        <f t="shared" si="47"/>
        <v>0</v>
      </c>
      <c r="J62" s="143">
        <f t="shared" si="47"/>
        <v>0</v>
      </c>
      <c r="K62" s="143">
        <f t="shared" si="47"/>
        <v>0</v>
      </c>
      <c r="L62" s="143">
        <f t="shared" si="47"/>
        <v>0</v>
      </c>
      <c r="M62" s="143">
        <f t="shared" si="47"/>
        <v>4000</v>
      </c>
      <c r="N62" s="143">
        <f t="shared" si="47"/>
        <v>0</v>
      </c>
      <c r="O62" s="143">
        <f t="shared" si="47"/>
        <v>0</v>
      </c>
      <c r="P62" s="143">
        <f t="shared" si="47"/>
        <v>0</v>
      </c>
      <c r="Q62" s="143">
        <f t="shared" si="47"/>
        <v>0</v>
      </c>
      <c r="R62" s="143">
        <f t="shared" si="47"/>
        <v>4000</v>
      </c>
      <c r="S62" s="143">
        <f t="shared" si="47"/>
        <v>0</v>
      </c>
      <c r="T62" s="143">
        <f t="shared" si="47"/>
        <v>0</v>
      </c>
      <c r="U62" s="143">
        <f t="shared" si="47"/>
        <v>0</v>
      </c>
      <c r="V62" s="250">
        <f t="shared" si="22"/>
        <v>16000</v>
      </c>
    </row>
    <row r="63" spans="1:22" s="241" customFormat="1">
      <c r="A63" s="246">
        <f>'Lumbyvej 64'!A196</f>
        <v>37</v>
      </c>
      <c r="B63" s="246" t="str">
        <f>'Lumbyvej 64'!B196</f>
        <v>Tagrende, udskiftning - "materiale"</v>
      </c>
      <c r="C63" s="143">
        <f t="shared" ref="C63:U63" si="48">IF(C$1&gt;=$I196,IF($M196=0,0,(IF(MOD(($I196-C$1),$M196)=0,$G196,0))),0)</f>
        <v>0</v>
      </c>
      <c r="D63" s="143">
        <f t="shared" si="48"/>
        <v>0</v>
      </c>
      <c r="E63" s="143">
        <f t="shared" si="48"/>
        <v>0</v>
      </c>
      <c r="F63" s="143">
        <f t="shared" si="48"/>
        <v>0</v>
      </c>
      <c r="G63" s="143">
        <f t="shared" si="48"/>
        <v>46500</v>
      </c>
      <c r="H63" s="143">
        <f t="shared" si="48"/>
        <v>0</v>
      </c>
      <c r="I63" s="143">
        <f t="shared" si="48"/>
        <v>0</v>
      </c>
      <c r="J63" s="143">
        <f t="shared" si="48"/>
        <v>0</v>
      </c>
      <c r="K63" s="143">
        <f t="shared" si="48"/>
        <v>0</v>
      </c>
      <c r="L63" s="143">
        <f t="shared" si="48"/>
        <v>0</v>
      </c>
      <c r="M63" s="143">
        <f t="shared" si="48"/>
        <v>0</v>
      </c>
      <c r="N63" s="143">
        <f t="shared" si="48"/>
        <v>0</v>
      </c>
      <c r="O63" s="143">
        <f t="shared" si="48"/>
        <v>0</v>
      </c>
      <c r="P63" s="143">
        <f t="shared" si="48"/>
        <v>0</v>
      </c>
      <c r="Q63" s="143">
        <f t="shared" si="48"/>
        <v>0</v>
      </c>
      <c r="R63" s="143">
        <f t="shared" si="48"/>
        <v>0</v>
      </c>
      <c r="S63" s="143">
        <f t="shared" si="48"/>
        <v>0</v>
      </c>
      <c r="T63" s="143">
        <f t="shared" si="48"/>
        <v>0</v>
      </c>
      <c r="U63" s="143">
        <f t="shared" si="48"/>
        <v>0</v>
      </c>
      <c r="V63" s="250">
        <f t="shared" si="22"/>
        <v>46500</v>
      </c>
    </row>
    <row r="64" spans="1:22" s="241" customFormat="1">
      <c r="A64" s="246">
        <f>'Lumbyvej 64'!A197</f>
        <v>37</v>
      </c>
      <c r="B64" s="246" t="str">
        <f>'Lumbyvej 64'!B197</f>
        <v xml:space="preserve">Tagnedløb, Udskiftning - </v>
      </c>
      <c r="C64" s="143">
        <f t="shared" ref="C64:U64" si="49">IF(C$1&gt;=$I197,IF($M197=0,0,(IF(MOD(($I197-C$1),$M197)=0,$G197,0))),0)</f>
        <v>0</v>
      </c>
      <c r="D64" s="143">
        <f t="shared" si="49"/>
        <v>0</v>
      </c>
      <c r="E64" s="143">
        <f t="shared" si="49"/>
        <v>0</v>
      </c>
      <c r="F64" s="143">
        <f t="shared" si="49"/>
        <v>0</v>
      </c>
      <c r="G64" s="143">
        <f t="shared" si="49"/>
        <v>8000</v>
      </c>
      <c r="H64" s="143">
        <f t="shared" si="49"/>
        <v>0</v>
      </c>
      <c r="I64" s="143">
        <f t="shared" si="49"/>
        <v>0</v>
      </c>
      <c r="J64" s="143">
        <f t="shared" si="49"/>
        <v>0</v>
      </c>
      <c r="K64" s="143">
        <f t="shared" si="49"/>
        <v>0</v>
      </c>
      <c r="L64" s="143">
        <f t="shared" si="49"/>
        <v>0</v>
      </c>
      <c r="M64" s="143">
        <f t="shared" si="49"/>
        <v>0</v>
      </c>
      <c r="N64" s="143">
        <f t="shared" si="49"/>
        <v>0</v>
      </c>
      <c r="O64" s="143">
        <f t="shared" si="49"/>
        <v>0</v>
      </c>
      <c r="P64" s="143">
        <f t="shared" si="49"/>
        <v>0</v>
      </c>
      <c r="Q64" s="143">
        <f t="shared" si="49"/>
        <v>0</v>
      </c>
      <c r="R64" s="143">
        <f t="shared" si="49"/>
        <v>0</v>
      </c>
      <c r="S64" s="143">
        <f t="shared" si="49"/>
        <v>0</v>
      </c>
      <c r="T64" s="143">
        <f t="shared" si="49"/>
        <v>0</v>
      </c>
      <c r="U64" s="143">
        <f t="shared" si="49"/>
        <v>0</v>
      </c>
      <c r="V64" s="250">
        <f t="shared" si="22"/>
        <v>8000</v>
      </c>
    </row>
    <row r="65" spans="1:22" s="23" customFormat="1">
      <c r="A65" s="200"/>
      <c r="B65" s="181" t="str">
        <f>'Lumbyvej 64'!B198</f>
        <v>Bygning 9-10-11</v>
      </c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250"/>
    </row>
    <row r="66" spans="1:22" s="241" customFormat="1">
      <c r="A66" s="246">
        <f>'Lumbyvej 64'!A199</f>
        <v>47</v>
      </c>
      <c r="B66" s="246" t="str">
        <f>'Lumbyvej 64'!B199</f>
        <v>Tag, udskiftning - Tegl Bygning 9,10,11</v>
      </c>
      <c r="C66" s="143">
        <f t="shared" ref="C66:U66" si="50">IF(C$1&gt;=$I199,IF($M199=0,0,(IF(MOD(($I199-C$1),$M199)=0,$G199,0))),0)</f>
        <v>0</v>
      </c>
      <c r="D66" s="143">
        <f t="shared" si="50"/>
        <v>0</v>
      </c>
      <c r="E66" s="143">
        <f t="shared" si="50"/>
        <v>0</v>
      </c>
      <c r="F66" s="143">
        <f t="shared" si="50"/>
        <v>0</v>
      </c>
      <c r="G66" s="143">
        <f t="shared" si="50"/>
        <v>0</v>
      </c>
      <c r="H66" s="143">
        <f t="shared" si="50"/>
        <v>0</v>
      </c>
      <c r="I66" s="143">
        <f t="shared" si="50"/>
        <v>0</v>
      </c>
      <c r="J66" s="143">
        <f t="shared" si="50"/>
        <v>0</v>
      </c>
      <c r="K66" s="143">
        <f t="shared" si="50"/>
        <v>0</v>
      </c>
      <c r="L66" s="143">
        <f t="shared" si="50"/>
        <v>0</v>
      </c>
      <c r="M66" s="143">
        <f t="shared" si="50"/>
        <v>0</v>
      </c>
      <c r="N66" s="143">
        <f t="shared" si="50"/>
        <v>1800000</v>
      </c>
      <c r="O66" s="143">
        <f t="shared" si="50"/>
        <v>0</v>
      </c>
      <c r="P66" s="143">
        <f t="shared" si="50"/>
        <v>0</v>
      </c>
      <c r="Q66" s="143">
        <f t="shared" si="50"/>
        <v>0</v>
      </c>
      <c r="R66" s="143">
        <f t="shared" si="50"/>
        <v>0</v>
      </c>
      <c r="S66" s="143">
        <f t="shared" si="50"/>
        <v>0</v>
      </c>
      <c r="T66" s="143">
        <f t="shared" si="50"/>
        <v>0</v>
      </c>
      <c r="U66" s="143">
        <f t="shared" si="50"/>
        <v>0</v>
      </c>
      <c r="V66" s="250">
        <f t="shared" si="22"/>
        <v>1800000</v>
      </c>
    </row>
    <row r="67" spans="1:22" s="241" customFormat="1">
      <c r="A67" s="246">
        <f>'Lumbyvej 64'!A200</f>
        <v>31</v>
      </c>
      <c r="B67" s="246" t="str">
        <f>'Lumbyvej 64'!B200</f>
        <v>Vinduer, udskiftning - Bygning 9-10-11</v>
      </c>
      <c r="C67" s="143">
        <f t="shared" ref="C67:U67" si="51">IF(C$1&gt;=$I200,IF($M200=0,0,(IF(MOD(($I200-C$1),$M200)=0,$G200,0))),0)</f>
        <v>0</v>
      </c>
      <c r="D67" s="143">
        <f t="shared" si="51"/>
        <v>412500</v>
      </c>
      <c r="E67" s="143">
        <f t="shared" si="51"/>
        <v>0</v>
      </c>
      <c r="F67" s="143">
        <f t="shared" si="51"/>
        <v>0</v>
      </c>
      <c r="G67" s="143">
        <f t="shared" si="51"/>
        <v>0</v>
      </c>
      <c r="H67" s="143">
        <f t="shared" si="51"/>
        <v>0</v>
      </c>
      <c r="I67" s="143">
        <f t="shared" si="51"/>
        <v>0</v>
      </c>
      <c r="J67" s="143">
        <f t="shared" si="51"/>
        <v>0</v>
      </c>
      <c r="K67" s="143">
        <f t="shared" si="51"/>
        <v>0</v>
      </c>
      <c r="L67" s="143">
        <f t="shared" si="51"/>
        <v>0</v>
      </c>
      <c r="M67" s="143">
        <f t="shared" si="51"/>
        <v>0</v>
      </c>
      <c r="N67" s="143">
        <f t="shared" si="51"/>
        <v>0</v>
      </c>
      <c r="O67" s="143">
        <f t="shared" si="51"/>
        <v>0</v>
      </c>
      <c r="P67" s="143">
        <f t="shared" si="51"/>
        <v>0</v>
      </c>
      <c r="Q67" s="143">
        <f t="shared" si="51"/>
        <v>0</v>
      </c>
      <c r="R67" s="143">
        <f t="shared" si="51"/>
        <v>0</v>
      </c>
      <c r="S67" s="143">
        <f t="shared" si="51"/>
        <v>0</v>
      </c>
      <c r="T67" s="143">
        <f t="shared" si="51"/>
        <v>0</v>
      </c>
      <c r="U67" s="143">
        <f t="shared" si="51"/>
        <v>0</v>
      </c>
      <c r="V67" s="250">
        <f t="shared" ref="V67:V98" si="52">SUM(C67:U67)</f>
        <v>412500</v>
      </c>
    </row>
    <row r="68" spans="1:22" s="241" customFormat="1">
      <c r="A68" s="246">
        <f>'Lumbyvej 64'!A201</f>
        <v>31</v>
      </c>
      <c r="B68" s="246" t="str">
        <f>'Lumbyvej 64'!B201</f>
        <v>Døre, udskiftning - bygning 9-10-11</v>
      </c>
      <c r="C68" s="143">
        <f t="shared" ref="C68:U68" si="53">IF(C$1&gt;=$I201,IF($M201=0,0,(IF(MOD(($I201-C$1),$M201)=0,$G201,0))),0)</f>
        <v>0</v>
      </c>
      <c r="D68" s="143">
        <f t="shared" si="53"/>
        <v>0</v>
      </c>
      <c r="E68" s="143">
        <f t="shared" si="53"/>
        <v>0</v>
      </c>
      <c r="F68" s="143">
        <f t="shared" si="53"/>
        <v>0</v>
      </c>
      <c r="G68" s="143">
        <f t="shared" si="53"/>
        <v>0</v>
      </c>
      <c r="H68" s="143">
        <f t="shared" si="53"/>
        <v>0</v>
      </c>
      <c r="I68" s="143">
        <f t="shared" si="53"/>
        <v>60000</v>
      </c>
      <c r="J68" s="143">
        <f t="shared" si="53"/>
        <v>0</v>
      </c>
      <c r="K68" s="143">
        <f t="shared" si="53"/>
        <v>0</v>
      </c>
      <c r="L68" s="143">
        <f t="shared" si="53"/>
        <v>0</v>
      </c>
      <c r="M68" s="143">
        <f t="shared" si="53"/>
        <v>0</v>
      </c>
      <c r="N68" s="143">
        <f t="shared" si="53"/>
        <v>0</v>
      </c>
      <c r="O68" s="143">
        <f t="shared" si="53"/>
        <v>0</v>
      </c>
      <c r="P68" s="143">
        <f t="shared" si="53"/>
        <v>0</v>
      </c>
      <c r="Q68" s="143">
        <f t="shared" si="53"/>
        <v>0</v>
      </c>
      <c r="R68" s="143">
        <f t="shared" si="53"/>
        <v>0</v>
      </c>
      <c r="S68" s="143">
        <f t="shared" si="53"/>
        <v>0</v>
      </c>
      <c r="T68" s="143">
        <f t="shared" si="53"/>
        <v>0</v>
      </c>
      <c r="U68" s="143">
        <f t="shared" si="53"/>
        <v>0</v>
      </c>
      <c r="V68" s="250">
        <f t="shared" si="52"/>
        <v>60000</v>
      </c>
    </row>
    <row r="69" spans="1:22" s="241" customFormat="1">
      <c r="A69" s="246">
        <f>'Lumbyvej 64'!A202</f>
        <v>41</v>
      </c>
      <c r="B69" s="246" t="str">
        <f>'Lumbyvej 64'!B202</f>
        <v>Vinduer, Malerbehandling - Østfacade</v>
      </c>
      <c r="C69" s="143">
        <f t="shared" ref="C69:U69" si="54">IF(C$1&gt;=$I202,IF($M202=0,0,(IF(MOD(($I202-C$1),$M202)=0,$G202,0))),0)</f>
        <v>0</v>
      </c>
      <c r="D69" s="143">
        <f t="shared" si="54"/>
        <v>0</v>
      </c>
      <c r="E69" s="143">
        <f t="shared" si="54"/>
        <v>0</v>
      </c>
      <c r="F69" s="143">
        <f t="shared" si="54"/>
        <v>0</v>
      </c>
      <c r="G69" s="143">
        <f t="shared" si="54"/>
        <v>0</v>
      </c>
      <c r="H69" s="143">
        <f t="shared" si="54"/>
        <v>0</v>
      </c>
      <c r="I69" s="143">
        <f t="shared" si="54"/>
        <v>26400</v>
      </c>
      <c r="J69" s="143">
        <f t="shared" si="54"/>
        <v>0</v>
      </c>
      <c r="K69" s="143">
        <f t="shared" si="54"/>
        <v>0</v>
      </c>
      <c r="L69" s="143">
        <f t="shared" si="54"/>
        <v>0</v>
      </c>
      <c r="M69" s="143">
        <f t="shared" si="54"/>
        <v>0</v>
      </c>
      <c r="N69" s="143">
        <f t="shared" si="54"/>
        <v>26400</v>
      </c>
      <c r="O69" s="143">
        <f t="shared" si="54"/>
        <v>0</v>
      </c>
      <c r="P69" s="143">
        <f t="shared" si="54"/>
        <v>0</v>
      </c>
      <c r="Q69" s="143">
        <f t="shared" si="54"/>
        <v>0</v>
      </c>
      <c r="R69" s="143">
        <f t="shared" si="54"/>
        <v>0</v>
      </c>
      <c r="S69" s="143">
        <f t="shared" si="54"/>
        <v>26400</v>
      </c>
      <c r="T69" s="143">
        <f t="shared" si="54"/>
        <v>0</v>
      </c>
      <c r="U69" s="143">
        <f t="shared" si="54"/>
        <v>0</v>
      </c>
      <c r="V69" s="250">
        <f t="shared" si="52"/>
        <v>79200</v>
      </c>
    </row>
    <row r="70" spans="1:22" s="241" customFormat="1">
      <c r="A70" s="246">
        <f>'Lumbyvej 64'!A203</f>
        <v>41</v>
      </c>
      <c r="B70" s="246" t="str">
        <f>'Lumbyvej 64'!B203</f>
        <v>Vinduer, Malerbehandling - Vestfacade</v>
      </c>
      <c r="C70" s="143">
        <f t="shared" ref="C70:U70" si="55">IF(C$1&gt;=$I203,IF($M203=0,0,(IF(MOD(($I203-C$1),$M203)=0,$G203,0))),0)</f>
        <v>0</v>
      </c>
      <c r="D70" s="143">
        <f t="shared" si="55"/>
        <v>0</v>
      </c>
      <c r="E70" s="143">
        <f t="shared" si="55"/>
        <v>0</v>
      </c>
      <c r="F70" s="143">
        <f t="shared" si="55"/>
        <v>0</v>
      </c>
      <c r="G70" s="143">
        <f t="shared" si="55"/>
        <v>0</v>
      </c>
      <c r="H70" s="143">
        <f t="shared" si="55"/>
        <v>0</v>
      </c>
      <c r="I70" s="143">
        <f t="shared" si="55"/>
        <v>26400</v>
      </c>
      <c r="J70" s="143">
        <f t="shared" si="55"/>
        <v>0</v>
      </c>
      <c r="K70" s="143">
        <f t="shared" si="55"/>
        <v>0</v>
      </c>
      <c r="L70" s="143">
        <f t="shared" si="55"/>
        <v>0</v>
      </c>
      <c r="M70" s="143">
        <f t="shared" si="55"/>
        <v>0</v>
      </c>
      <c r="N70" s="143">
        <f t="shared" si="55"/>
        <v>26400</v>
      </c>
      <c r="O70" s="143">
        <f t="shared" si="55"/>
        <v>0</v>
      </c>
      <c r="P70" s="143">
        <f t="shared" si="55"/>
        <v>0</v>
      </c>
      <c r="Q70" s="143">
        <f t="shared" si="55"/>
        <v>0</v>
      </c>
      <c r="R70" s="143">
        <f t="shared" si="55"/>
        <v>0</v>
      </c>
      <c r="S70" s="143">
        <f t="shared" si="55"/>
        <v>26400</v>
      </c>
      <c r="T70" s="143">
        <f t="shared" si="55"/>
        <v>0</v>
      </c>
      <c r="U70" s="143">
        <f t="shared" si="55"/>
        <v>0</v>
      </c>
      <c r="V70" s="250">
        <f t="shared" si="52"/>
        <v>79200</v>
      </c>
    </row>
    <row r="71" spans="1:22" s="241" customFormat="1">
      <c r="A71" s="246">
        <f>'Lumbyvej 64'!A204</f>
        <v>41</v>
      </c>
      <c r="B71" s="246" t="str">
        <f>'Lumbyvej 64'!B204</f>
        <v>Vinduer, eftergåelse af vinduer før malerbehandling</v>
      </c>
      <c r="C71" s="143">
        <f t="shared" ref="C71:U71" si="56">IF(C$1&gt;=$I204,IF($M204=0,0,(IF(MOD(($I204-C$1),$M204)=0,$G204,0))),0)</f>
        <v>0</v>
      </c>
      <c r="D71" s="143">
        <f t="shared" si="56"/>
        <v>0</v>
      </c>
      <c r="E71" s="143">
        <f t="shared" si="56"/>
        <v>0</v>
      </c>
      <c r="F71" s="143">
        <f t="shared" si="56"/>
        <v>0</v>
      </c>
      <c r="G71" s="143">
        <f t="shared" si="56"/>
        <v>0</v>
      </c>
      <c r="H71" s="143">
        <f t="shared" si="56"/>
        <v>0</v>
      </c>
      <c r="I71" s="143">
        <f t="shared" si="56"/>
        <v>7500</v>
      </c>
      <c r="J71" s="143">
        <f t="shared" si="56"/>
        <v>0</v>
      </c>
      <c r="K71" s="143">
        <f t="shared" si="56"/>
        <v>0</v>
      </c>
      <c r="L71" s="143">
        <f t="shared" si="56"/>
        <v>0</v>
      </c>
      <c r="M71" s="143">
        <f t="shared" si="56"/>
        <v>0</v>
      </c>
      <c r="N71" s="143">
        <f t="shared" si="56"/>
        <v>7500</v>
      </c>
      <c r="O71" s="143">
        <f t="shared" si="56"/>
        <v>0</v>
      </c>
      <c r="P71" s="143">
        <f t="shared" si="56"/>
        <v>0</v>
      </c>
      <c r="Q71" s="143">
        <f t="shared" si="56"/>
        <v>0</v>
      </c>
      <c r="R71" s="143">
        <f t="shared" si="56"/>
        <v>0</v>
      </c>
      <c r="S71" s="143">
        <f t="shared" si="56"/>
        <v>7500</v>
      </c>
      <c r="T71" s="143">
        <f t="shared" si="56"/>
        <v>0</v>
      </c>
      <c r="U71" s="143">
        <f t="shared" si="56"/>
        <v>0</v>
      </c>
      <c r="V71" s="250">
        <f t="shared" si="52"/>
        <v>22500</v>
      </c>
    </row>
    <row r="72" spans="1:22" s="241" customFormat="1">
      <c r="A72" s="246">
        <f>'Lumbyvej 64'!A205</f>
        <v>41</v>
      </c>
      <c r="B72" s="246" t="str">
        <f>'Lumbyvej 64'!B205</f>
        <v>Vinduer, eftergåelse af vinduer før malerbehandling</v>
      </c>
      <c r="C72" s="143">
        <f t="shared" ref="C72:U72" si="57">IF(C$1&gt;=$I205,IF($M205=0,0,(IF(MOD(($I205-C$1),$M205)=0,$G205,0))),0)</f>
        <v>0</v>
      </c>
      <c r="D72" s="143">
        <f t="shared" si="57"/>
        <v>0</v>
      </c>
      <c r="E72" s="143">
        <f t="shared" si="57"/>
        <v>0</v>
      </c>
      <c r="F72" s="143">
        <f t="shared" si="57"/>
        <v>0</v>
      </c>
      <c r="G72" s="143">
        <f t="shared" si="57"/>
        <v>0</v>
      </c>
      <c r="H72" s="143">
        <f t="shared" si="57"/>
        <v>0</v>
      </c>
      <c r="I72" s="143">
        <f t="shared" si="57"/>
        <v>7500</v>
      </c>
      <c r="J72" s="143">
        <f t="shared" si="57"/>
        <v>0</v>
      </c>
      <c r="K72" s="143">
        <f t="shared" si="57"/>
        <v>0</v>
      </c>
      <c r="L72" s="143">
        <f t="shared" si="57"/>
        <v>0</v>
      </c>
      <c r="M72" s="143">
        <f t="shared" si="57"/>
        <v>0</v>
      </c>
      <c r="N72" s="143">
        <f t="shared" si="57"/>
        <v>7500</v>
      </c>
      <c r="O72" s="143">
        <f t="shared" si="57"/>
        <v>0</v>
      </c>
      <c r="P72" s="143">
        <f t="shared" si="57"/>
        <v>0</v>
      </c>
      <c r="Q72" s="143">
        <f t="shared" si="57"/>
        <v>0</v>
      </c>
      <c r="R72" s="143">
        <f t="shared" si="57"/>
        <v>0</v>
      </c>
      <c r="S72" s="143">
        <f t="shared" si="57"/>
        <v>7500</v>
      </c>
      <c r="T72" s="143">
        <f t="shared" si="57"/>
        <v>0</v>
      </c>
      <c r="U72" s="143">
        <f t="shared" si="57"/>
        <v>0</v>
      </c>
      <c r="V72" s="250">
        <f t="shared" si="52"/>
        <v>22500</v>
      </c>
    </row>
    <row r="73" spans="1:22" s="241" customFormat="1">
      <c r="A73" s="246">
        <f>'Lumbyvej 64'!A206</f>
        <v>47</v>
      </c>
      <c r="B73" s="246" t="str">
        <f>'Lumbyvej 64'!B206</f>
        <v>Tag, eftersyn - understrygning bygning 9-10-11 rullende aktivitet</v>
      </c>
      <c r="C73" s="143">
        <f t="shared" ref="C73:U73" si="58">IF(C$1&gt;=$I206,IF($M206=0,0,(IF(MOD(($I206-C$1),$M206)=0,$G206,0))),0)</f>
        <v>15000</v>
      </c>
      <c r="D73" s="143">
        <f t="shared" si="58"/>
        <v>15000</v>
      </c>
      <c r="E73" s="143">
        <f t="shared" si="58"/>
        <v>15000</v>
      </c>
      <c r="F73" s="143">
        <f t="shared" si="58"/>
        <v>15000</v>
      </c>
      <c r="G73" s="143">
        <f t="shared" si="58"/>
        <v>15000</v>
      </c>
      <c r="H73" s="143">
        <f t="shared" si="58"/>
        <v>15000</v>
      </c>
      <c r="I73" s="143">
        <f t="shared" si="58"/>
        <v>15000</v>
      </c>
      <c r="J73" s="143">
        <f t="shared" si="58"/>
        <v>15000</v>
      </c>
      <c r="K73" s="143">
        <f t="shared" si="58"/>
        <v>15000</v>
      </c>
      <c r="L73" s="143">
        <f t="shared" si="58"/>
        <v>15000</v>
      </c>
      <c r="M73" s="143">
        <f t="shared" si="58"/>
        <v>15000</v>
      </c>
      <c r="N73" s="143">
        <f t="shared" si="58"/>
        <v>15000</v>
      </c>
      <c r="O73" s="143">
        <f t="shared" si="58"/>
        <v>15000</v>
      </c>
      <c r="P73" s="143">
        <f t="shared" si="58"/>
        <v>15000</v>
      </c>
      <c r="Q73" s="143">
        <f t="shared" si="58"/>
        <v>15000</v>
      </c>
      <c r="R73" s="143">
        <f t="shared" si="58"/>
        <v>15000</v>
      </c>
      <c r="S73" s="143">
        <f t="shared" si="58"/>
        <v>15000</v>
      </c>
      <c r="T73" s="143">
        <f t="shared" si="58"/>
        <v>15000</v>
      </c>
      <c r="U73" s="143">
        <f t="shared" si="58"/>
        <v>15000</v>
      </c>
      <c r="V73" s="250">
        <f t="shared" si="52"/>
        <v>285000</v>
      </c>
    </row>
    <row r="74" spans="1:22" s="241" customFormat="1">
      <c r="A74" s="246">
        <f>'Lumbyvej 64'!A207</f>
        <v>37</v>
      </c>
      <c r="B74" s="246" t="str">
        <f>'Lumbyvej 64'!B207</f>
        <v>Tagrende, udskiftning - "materiale"</v>
      </c>
      <c r="C74" s="143">
        <f t="shared" ref="C74:U74" si="59">IF(C$1&gt;=$I207,IF($M207=0,0,(IF(MOD(($I207-C$1),$M207)=0,$G207,0))),0)</f>
        <v>0</v>
      </c>
      <c r="D74" s="143">
        <f t="shared" si="59"/>
        <v>0</v>
      </c>
      <c r="E74" s="143">
        <f t="shared" si="59"/>
        <v>0</v>
      </c>
      <c r="F74" s="143">
        <f t="shared" si="59"/>
        <v>0</v>
      </c>
      <c r="G74" s="143">
        <f t="shared" si="59"/>
        <v>0</v>
      </c>
      <c r="H74" s="143">
        <f t="shared" si="59"/>
        <v>0</v>
      </c>
      <c r="I74" s="143">
        <f t="shared" si="59"/>
        <v>0</v>
      </c>
      <c r="J74" s="143">
        <f t="shared" si="59"/>
        <v>0</v>
      </c>
      <c r="K74" s="143">
        <f t="shared" si="59"/>
        <v>0</v>
      </c>
      <c r="L74" s="143">
        <f t="shared" si="59"/>
        <v>0</v>
      </c>
      <c r="M74" s="143">
        <f t="shared" si="59"/>
        <v>0</v>
      </c>
      <c r="N74" s="143">
        <f t="shared" si="59"/>
        <v>62000</v>
      </c>
      <c r="O74" s="143">
        <f t="shared" si="59"/>
        <v>0</v>
      </c>
      <c r="P74" s="143">
        <f t="shared" si="59"/>
        <v>0</v>
      </c>
      <c r="Q74" s="143">
        <f t="shared" si="59"/>
        <v>0</v>
      </c>
      <c r="R74" s="143">
        <f t="shared" si="59"/>
        <v>0</v>
      </c>
      <c r="S74" s="143">
        <f t="shared" si="59"/>
        <v>0</v>
      </c>
      <c r="T74" s="143">
        <f t="shared" si="59"/>
        <v>0</v>
      </c>
      <c r="U74" s="143">
        <f t="shared" si="59"/>
        <v>0</v>
      </c>
      <c r="V74" s="250">
        <f t="shared" si="52"/>
        <v>62000</v>
      </c>
    </row>
    <row r="75" spans="1:22" s="241" customFormat="1">
      <c r="A75" s="246">
        <f>'Lumbyvej 64'!A208</f>
        <v>37</v>
      </c>
      <c r="B75" s="246" t="str">
        <f>'Lumbyvej 64'!B208</f>
        <v xml:space="preserve">Tagnedløb, Udskiftning - </v>
      </c>
      <c r="C75" s="143">
        <f t="shared" ref="C75:U75" si="60">IF(C$1&gt;=$I208,IF($M208=0,0,(IF(MOD(($I208-C$1),$M208)=0,$G208,0))),0)</f>
        <v>0</v>
      </c>
      <c r="D75" s="143">
        <f t="shared" si="60"/>
        <v>0</v>
      </c>
      <c r="E75" s="143">
        <f t="shared" si="60"/>
        <v>0</v>
      </c>
      <c r="F75" s="143">
        <f t="shared" si="60"/>
        <v>0</v>
      </c>
      <c r="G75" s="143">
        <f t="shared" si="60"/>
        <v>0</v>
      </c>
      <c r="H75" s="143">
        <f t="shared" si="60"/>
        <v>0</v>
      </c>
      <c r="I75" s="143">
        <f t="shared" si="60"/>
        <v>0</v>
      </c>
      <c r="J75" s="143">
        <f t="shared" si="60"/>
        <v>0</v>
      </c>
      <c r="K75" s="143">
        <f t="shared" si="60"/>
        <v>0</v>
      </c>
      <c r="L75" s="143">
        <f t="shared" si="60"/>
        <v>0</v>
      </c>
      <c r="M75" s="143">
        <f t="shared" si="60"/>
        <v>0</v>
      </c>
      <c r="N75" s="143">
        <f t="shared" si="60"/>
        <v>12000</v>
      </c>
      <c r="O75" s="143">
        <f t="shared" si="60"/>
        <v>0</v>
      </c>
      <c r="P75" s="143">
        <f t="shared" si="60"/>
        <v>0</v>
      </c>
      <c r="Q75" s="143">
        <f t="shared" si="60"/>
        <v>0</v>
      </c>
      <c r="R75" s="143">
        <f t="shared" si="60"/>
        <v>0</v>
      </c>
      <c r="S75" s="143">
        <f t="shared" si="60"/>
        <v>0</v>
      </c>
      <c r="T75" s="143">
        <f t="shared" si="60"/>
        <v>0</v>
      </c>
      <c r="U75" s="143">
        <f t="shared" si="60"/>
        <v>0</v>
      </c>
      <c r="V75" s="250">
        <f t="shared" si="52"/>
        <v>12000</v>
      </c>
    </row>
    <row r="76" spans="1:22" s="23" customFormat="1">
      <c r="A76" s="181"/>
      <c r="B76" s="181" t="str">
        <f>'Lumbyvej 64'!B209</f>
        <v>Bygning 12</v>
      </c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250"/>
    </row>
    <row r="77" spans="1:22" s="241" customFormat="1">
      <c r="A77" s="246">
        <f>'Lumbyvej 64'!A210</f>
        <v>47</v>
      </c>
      <c r="B77" s="246" t="str">
        <f>'Lumbyvej 64'!B210</f>
        <v>Tag, udskiftning, Tagpap Bygning 12</v>
      </c>
      <c r="C77" s="143">
        <f t="shared" ref="C77:U77" si="61">IF(C$1&gt;=$I210,IF($M210=0,0,(IF(MOD(($I210-C$1),$M210)=0,$G210,0))),0)</f>
        <v>0</v>
      </c>
      <c r="D77" s="143">
        <f t="shared" si="61"/>
        <v>0</v>
      </c>
      <c r="E77" s="143">
        <f t="shared" si="61"/>
        <v>0</v>
      </c>
      <c r="F77" s="143">
        <f t="shared" si="61"/>
        <v>0</v>
      </c>
      <c r="G77" s="143">
        <f t="shared" si="61"/>
        <v>0</v>
      </c>
      <c r="H77" s="143">
        <f t="shared" si="61"/>
        <v>0</v>
      </c>
      <c r="I77" s="143">
        <f t="shared" si="61"/>
        <v>0</v>
      </c>
      <c r="J77" s="143">
        <f t="shared" si="61"/>
        <v>0</v>
      </c>
      <c r="K77" s="143">
        <f t="shared" si="61"/>
        <v>0</v>
      </c>
      <c r="L77" s="143">
        <f t="shared" si="61"/>
        <v>250000</v>
      </c>
      <c r="M77" s="143">
        <f t="shared" si="61"/>
        <v>0</v>
      </c>
      <c r="N77" s="143">
        <f t="shared" si="61"/>
        <v>0</v>
      </c>
      <c r="O77" s="143">
        <f t="shared" si="61"/>
        <v>0</v>
      </c>
      <c r="P77" s="143">
        <f t="shared" si="61"/>
        <v>0</v>
      </c>
      <c r="Q77" s="143">
        <f t="shared" si="61"/>
        <v>0</v>
      </c>
      <c r="R77" s="143">
        <f t="shared" si="61"/>
        <v>0</v>
      </c>
      <c r="S77" s="143">
        <f t="shared" si="61"/>
        <v>0</v>
      </c>
      <c r="T77" s="143">
        <f t="shared" si="61"/>
        <v>0</v>
      </c>
      <c r="U77" s="143">
        <f t="shared" si="61"/>
        <v>0</v>
      </c>
      <c r="V77" s="250">
        <f t="shared" si="52"/>
        <v>250000</v>
      </c>
    </row>
    <row r="78" spans="1:22" s="241" customFormat="1">
      <c r="A78" s="246">
        <f>'Lumbyvej 64'!A211</f>
        <v>37</v>
      </c>
      <c r="B78" s="246" t="str">
        <f>'Lumbyvej 64'!B211</f>
        <v>Tagrende, udskiftning - "materiale"</v>
      </c>
      <c r="C78" s="143">
        <f t="shared" ref="C78:U78" si="62">IF(C$1&gt;=$I211,IF($M211=0,0,(IF(MOD(($I211-C$1),$M211)=0,$G211,0))),0)</f>
        <v>0</v>
      </c>
      <c r="D78" s="143">
        <f t="shared" si="62"/>
        <v>0</v>
      </c>
      <c r="E78" s="143">
        <f t="shared" si="62"/>
        <v>0</v>
      </c>
      <c r="F78" s="143">
        <f t="shared" si="62"/>
        <v>0</v>
      </c>
      <c r="G78" s="143">
        <f t="shared" si="62"/>
        <v>0</v>
      </c>
      <c r="H78" s="143">
        <f t="shared" si="62"/>
        <v>0</v>
      </c>
      <c r="I78" s="143">
        <f t="shared" si="62"/>
        <v>0</v>
      </c>
      <c r="J78" s="143">
        <f t="shared" si="62"/>
        <v>43400</v>
      </c>
      <c r="K78" s="143">
        <f t="shared" si="62"/>
        <v>0</v>
      </c>
      <c r="L78" s="143">
        <f t="shared" si="62"/>
        <v>0</v>
      </c>
      <c r="M78" s="143">
        <f t="shared" si="62"/>
        <v>0</v>
      </c>
      <c r="N78" s="143">
        <f t="shared" si="62"/>
        <v>0</v>
      </c>
      <c r="O78" s="143">
        <f t="shared" si="62"/>
        <v>0</v>
      </c>
      <c r="P78" s="143">
        <f t="shared" si="62"/>
        <v>0</v>
      </c>
      <c r="Q78" s="143">
        <f t="shared" si="62"/>
        <v>0</v>
      </c>
      <c r="R78" s="143">
        <f t="shared" si="62"/>
        <v>0</v>
      </c>
      <c r="S78" s="143">
        <f t="shared" si="62"/>
        <v>0</v>
      </c>
      <c r="T78" s="143">
        <f t="shared" si="62"/>
        <v>0</v>
      </c>
      <c r="U78" s="143">
        <f t="shared" si="62"/>
        <v>0</v>
      </c>
      <c r="V78" s="250">
        <f t="shared" si="52"/>
        <v>43400</v>
      </c>
    </row>
    <row r="79" spans="1:22" s="241" customFormat="1">
      <c r="A79" s="246">
        <f>'Lumbyvej 64'!A212</f>
        <v>37</v>
      </c>
      <c r="B79" s="246" t="str">
        <f>'Lumbyvej 64'!B212</f>
        <v xml:space="preserve">Tagnedløb, Udskiftning - </v>
      </c>
      <c r="C79" s="143">
        <f t="shared" ref="C79:U79" si="63">IF(C$1&gt;=$I212,IF($M212=0,0,(IF(MOD(($I212-C$1),$M212)=0,$G212,0))),0)</f>
        <v>0</v>
      </c>
      <c r="D79" s="143">
        <f t="shared" si="63"/>
        <v>0</v>
      </c>
      <c r="E79" s="143">
        <f t="shared" si="63"/>
        <v>0</v>
      </c>
      <c r="F79" s="143">
        <f t="shared" si="63"/>
        <v>0</v>
      </c>
      <c r="G79" s="143">
        <f t="shared" si="63"/>
        <v>0</v>
      </c>
      <c r="H79" s="143">
        <f t="shared" si="63"/>
        <v>0</v>
      </c>
      <c r="I79" s="143">
        <f t="shared" si="63"/>
        <v>0</v>
      </c>
      <c r="J79" s="143">
        <f t="shared" si="63"/>
        <v>8000</v>
      </c>
      <c r="K79" s="143">
        <f t="shared" si="63"/>
        <v>0</v>
      </c>
      <c r="L79" s="143">
        <f t="shared" si="63"/>
        <v>0</v>
      </c>
      <c r="M79" s="143">
        <f t="shared" si="63"/>
        <v>0</v>
      </c>
      <c r="N79" s="143">
        <f t="shared" si="63"/>
        <v>0</v>
      </c>
      <c r="O79" s="143">
        <f t="shared" si="63"/>
        <v>0</v>
      </c>
      <c r="P79" s="143">
        <f t="shared" si="63"/>
        <v>0</v>
      </c>
      <c r="Q79" s="143">
        <f t="shared" si="63"/>
        <v>0</v>
      </c>
      <c r="R79" s="143">
        <f t="shared" si="63"/>
        <v>0</v>
      </c>
      <c r="S79" s="143">
        <f t="shared" si="63"/>
        <v>0</v>
      </c>
      <c r="T79" s="143">
        <f t="shared" si="63"/>
        <v>0</v>
      </c>
      <c r="U79" s="143">
        <f t="shared" si="63"/>
        <v>0</v>
      </c>
      <c r="V79" s="250">
        <f t="shared" si="52"/>
        <v>8000</v>
      </c>
    </row>
    <row r="80" spans="1:22" s="23" customFormat="1">
      <c r="A80" s="181"/>
      <c r="B80" s="181" t="str">
        <f>'Lumbyvej 64'!B213</f>
        <v>Bygning 13</v>
      </c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250"/>
    </row>
    <row r="81" spans="1:22" s="241" customFormat="1">
      <c r="A81" s="246">
        <f>'Lumbyvej 64'!A214</f>
        <v>47</v>
      </c>
      <c r="B81" s="246" t="str">
        <f>'Lumbyvej 64'!B214</f>
        <v>Tag, udskiftning - Tegl Bygning 13</v>
      </c>
      <c r="C81" s="143">
        <f t="shared" ref="C81:U81" si="64">IF(C$1&gt;=$I214,IF($M214=0,0,(IF(MOD(($I214-C$1),$M214)=0,$G214,0))),0)</f>
        <v>0</v>
      </c>
      <c r="D81" s="143">
        <f t="shared" si="64"/>
        <v>0</v>
      </c>
      <c r="E81" s="143">
        <f t="shared" si="64"/>
        <v>0</v>
      </c>
      <c r="F81" s="143">
        <f t="shared" si="64"/>
        <v>0</v>
      </c>
      <c r="G81" s="143">
        <f t="shared" si="64"/>
        <v>0</v>
      </c>
      <c r="H81" s="143">
        <f t="shared" si="64"/>
        <v>0</v>
      </c>
      <c r="I81" s="143">
        <f t="shared" si="64"/>
        <v>0</v>
      </c>
      <c r="J81" s="143">
        <f t="shared" si="64"/>
        <v>0</v>
      </c>
      <c r="K81" s="143">
        <f t="shared" si="64"/>
        <v>0</v>
      </c>
      <c r="L81" s="143">
        <f t="shared" si="64"/>
        <v>0</v>
      </c>
      <c r="M81" s="143">
        <f t="shared" si="64"/>
        <v>0</v>
      </c>
      <c r="N81" s="143">
        <f t="shared" si="64"/>
        <v>0</v>
      </c>
      <c r="O81" s="143">
        <f t="shared" si="64"/>
        <v>0</v>
      </c>
      <c r="P81" s="143">
        <f t="shared" si="64"/>
        <v>0</v>
      </c>
      <c r="Q81" s="143">
        <f t="shared" si="64"/>
        <v>1260000</v>
      </c>
      <c r="R81" s="143">
        <f t="shared" si="64"/>
        <v>0</v>
      </c>
      <c r="S81" s="143">
        <f t="shared" si="64"/>
        <v>0</v>
      </c>
      <c r="T81" s="143">
        <f t="shared" si="64"/>
        <v>0</v>
      </c>
      <c r="U81" s="143">
        <f t="shared" si="64"/>
        <v>0</v>
      </c>
      <c r="V81" s="250">
        <f t="shared" si="52"/>
        <v>1260000</v>
      </c>
    </row>
    <row r="82" spans="1:22" s="241" customFormat="1">
      <c r="A82" s="246">
        <f>'Lumbyvej 64'!A215</f>
        <v>31</v>
      </c>
      <c r="B82" s="246" t="str">
        <f>'Lumbyvej 64'!B215</f>
        <v>Vinduer, udskiftning - inkl. Brystning, sydfacade</v>
      </c>
      <c r="C82" s="143">
        <f t="shared" ref="C82:U82" si="65">IF(C$1&gt;=$I215,IF($M215=0,0,(IF(MOD(($I215-C$1),$M215)=0,$G215,0))),0)</f>
        <v>0</v>
      </c>
      <c r="D82" s="143">
        <f t="shared" si="65"/>
        <v>0</v>
      </c>
      <c r="E82" s="143">
        <f t="shared" si="65"/>
        <v>0</v>
      </c>
      <c r="F82" s="143">
        <f t="shared" si="65"/>
        <v>0</v>
      </c>
      <c r="G82" s="143">
        <f t="shared" si="65"/>
        <v>562500</v>
      </c>
      <c r="H82" s="143">
        <f t="shared" si="65"/>
        <v>0</v>
      </c>
      <c r="I82" s="143">
        <f t="shared" si="65"/>
        <v>0</v>
      </c>
      <c r="J82" s="143">
        <f t="shared" si="65"/>
        <v>0</v>
      </c>
      <c r="K82" s="143">
        <f t="shared" si="65"/>
        <v>0</v>
      </c>
      <c r="L82" s="143">
        <f t="shared" si="65"/>
        <v>0</v>
      </c>
      <c r="M82" s="143">
        <f t="shared" si="65"/>
        <v>0</v>
      </c>
      <c r="N82" s="143">
        <f t="shared" si="65"/>
        <v>0</v>
      </c>
      <c r="O82" s="143">
        <f t="shared" si="65"/>
        <v>0</v>
      </c>
      <c r="P82" s="143">
        <f t="shared" si="65"/>
        <v>0</v>
      </c>
      <c r="Q82" s="143">
        <f t="shared" si="65"/>
        <v>0</v>
      </c>
      <c r="R82" s="143">
        <f t="shared" si="65"/>
        <v>0</v>
      </c>
      <c r="S82" s="143">
        <f t="shared" si="65"/>
        <v>0</v>
      </c>
      <c r="T82" s="143">
        <f t="shared" si="65"/>
        <v>0</v>
      </c>
      <c r="U82" s="143">
        <f t="shared" si="65"/>
        <v>0</v>
      </c>
      <c r="V82" s="250">
        <f t="shared" si="52"/>
        <v>562500</v>
      </c>
    </row>
    <row r="83" spans="1:22" s="241" customFormat="1">
      <c r="A83" s="246">
        <f>'Lumbyvej 64'!A216</f>
        <v>41</v>
      </c>
      <c r="B83" s="246" t="str">
        <f>'Lumbyvej 64'!B216</f>
        <v>Vinduer, Malerbehandling - Sydfacade</v>
      </c>
      <c r="C83" s="143">
        <f t="shared" ref="C83:U83" si="66">IF(C$1&gt;=$I216,IF($M216=0,0,(IF(MOD(($I216-C$1),$M216)=0,$G216,0))),0)</f>
        <v>0</v>
      </c>
      <c r="D83" s="143">
        <f t="shared" si="66"/>
        <v>13200</v>
      </c>
      <c r="E83" s="143">
        <f t="shared" si="66"/>
        <v>0</v>
      </c>
      <c r="F83" s="143">
        <f t="shared" si="66"/>
        <v>0</v>
      </c>
      <c r="G83" s="143">
        <f t="shared" si="66"/>
        <v>0</v>
      </c>
      <c r="H83" s="143">
        <f t="shared" si="66"/>
        <v>0</v>
      </c>
      <c r="I83" s="143">
        <f t="shared" si="66"/>
        <v>13200</v>
      </c>
      <c r="J83" s="143">
        <f t="shared" si="66"/>
        <v>0</v>
      </c>
      <c r="K83" s="143">
        <f t="shared" si="66"/>
        <v>0</v>
      </c>
      <c r="L83" s="143">
        <f t="shared" si="66"/>
        <v>0</v>
      </c>
      <c r="M83" s="143">
        <f t="shared" si="66"/>
        <v>0</v>
      </c>
      <c r="N83" s="143">
        <f t="shared" si="66"/>
        <v>13200</v>
      </c>
      <c r="O83" s="143">
        <f t="shared" si="66"/>
        <v>0</v>
      </c>
      <c r="P83" s="143">
        <f t="shared" si="66"/>
        <v>0</v>
      </c>
      <c r="Q83" s="143">
        <f t="shared" si="66"/>
        <v>0</v>
      </c>
      <c r="R83" s="143">
        <f t="shared" si="66"/>
        <v>0</v>
      </c>
      <c r="S83" s="143">
        <f t="shared" si="66"/>
        <v>13200</v>
      </c>
      <c r="T83" s="143">
        <f t="shared" si="66"/>
        <v>0</v>
      </c>
      <c r="U83" s="143">
        <f t="shared" si="66"/>
        <v>0</v>
      </c>
      <c r="V83" s="250">
        <f t="shared" si="52"/>
        <v>52800</v>
      </c>
    </row>
    <row r="84" spans="1:22" s="241" customFormat="1">
      <c r="A84" s="246">
        <f>'Lumbyvej 64'!A217</f>
        <v>41</v>
      </c>
      <c r="B84" s="246" t="str">
        <f>'Lumbyvej 64'!B217</f>
        <v>Vinduer, Malerbehandling - Nordfacade</v>
      </c>
      <c r="C84" s="143">
        <f t="shared" ref="C84:U84" si="67">IF(C$1&gt;=$I217,IF($M217=0,0,(IF(MOD(($I217-C$1),$M217)=0,$G217,0))),0)</f>
        <v>0</v>
      </c>
      <c r="D84" s="143">
        <f t="shared" si="67"/>
        <v>13200</v>
      </c>
      <c r="E84" s="143">
        <f t="shared" si="67"/>
        <v>0</v>
      </c>
      <c r="F84" s="143">
        <f t="shared" si="67"/>
        <v>0</v>
      </c>
      <c r="G84" s="143">
        <f t="shared" si="67"/>
        <v>0</v>
      </c>
      <c r="H84" s="143">
        <f t="shared" si="67"/>
        <v>0</v>
      </c>
      <c r="I84" s="143">
        <f t="shared" si="67"/>
        <v>13200</v>
      </c>
      <c r="J84" s="143">
        <f t="shared" si="67"/>
        <v>0</v>
      </c>
      <c r="K84" s="143">
        <f t="shared" si="67"/>
        <v>0</v>
      </c>
      <c r="L84" s="143">
        <f t="shared" si="67"/>
        <v>0</v>
      </c>
      <c r="M84" s="143">
        <f t="shared" si="67"/>
        <v>0</v>
      </c>
      <c r="N84" s="143">
        <f t="shared" si="67"/>
        <v>13200</v>
      </c>
      <c r="O84" s="143">
        <f t="shared" si="67"/>
        <v>0</v>
      </c>
      <c r="P84" s="143">
        <f t="shared" si="67"/>
        <v>0</v>
      </c>
      <c r="Q84" s="143">
        <f t="shared" si="67"/>
        <v>0</v>
      </c>
      <c r="R84" s="143">
        <f t="shared" si="67"/>
        <v>0</v>
      </c>
      <c r="S84" s="143">
        <f t="shared" si="67"/>
        <v>13200</v>
      </c>
      <c r="T84" s="143">
        <f t="shared" si="67"/>
        <v>0</v>
      </c>
      <c r="U84" s="143">
        <f t="shared" si="67"/>
        <v>0</v>
      </c>
      <c r="V84" s="250">
        <f t="shared" si="52"/>
        <v>52800</v>
      </c>
    </row>
    <row r="85" spans="1:22" s="241" customFormat="1">
      <c r="A85" s="246">
        <f>'Lumbyvej 64'!A218</f>
        <v>41</v>
      </c>
      <c r="B85" s="246" t="str">
        <f>'Lumbyvej 64'!B218</f>
        <v>Vinduer, eftergåelse af vinduer før malerbehandling</v>
      </c>
      <c r="C85" s="143">
        <f t="shared" ref="C85:U85" si="68">IF(C$1&gt;=$I218,IF($M218=0,0,(IF(MOD(($I218-C$1),$M218)=0,$G218,0))),0)</f>
        <v>0</v>
      </c>
      <c r="D85" s="143">
        <f t="shared" si="68"/>
        <v>3750</v>
      </c>
      <c r="E85" s="143">
        <f t="shared" si="68"/>
        <v>0</v>
      </c>
      <c r="F85" s="143">
        <f t="shared" si="68"/>
        <v>0</v>
      </c>
      <c r="G85" s="143">
        <f t="shared" si="68"/>
        <v>0</v>
      </c>
      <c r="H85" s="143">
        <f t="shared" si="68"/>
        <v>0</v>
      </c>
      <c r="I85" s="143">
        <f t="shared" si="68"/>
        <v>3750</v>
      </c>
      <c r="J85" s="143">
        <f t="shared" si="68"/>
        <v>0</v>
      </c>
      <c r="K85" s="143">
        <f t="shared" si="68"/>
        <v>0</v>
      </c>
      <c r="L85" s="143">
        <f t="shared" si="68"/>
        <v>0</v>
      </c>
      <c r="M85" s="143">
        <f t="shared" si="68"/>
        <v>0</v>
      </c>
      <c r="N85" s="143">
        <f t="shared" si="68"/>
        <v>3750</v>
      </c>
      <c r="O85" s="143">
        <f t="shared" si="68"/>
        <v>0</v>
      </c>
      <c r="P85" s="143">
        <f t="shared" si="68"/>
        <v>0</v>
      </c>
      <c r="Q85" s="143">
        <f t="shared" si="68"/>
        <v>0</v>
      </c>
      <c r="R85" s="143">
        <f t="shared" si="68"/>
        <v>0</v>
      </c>
      <c r="S85" s="143">
        <f t="shared" si="68"/>
        <v>3750</v>
      </c>
      <c r="T85" s="143">
        <f t="shared" si="68"/>
        <v>0</v>
      </c>
      <c r="U85" s="143">
        <f t="shared" si="68"/>
        <v>0</v>
      </c>
      <c r="V85" s="250">
        <f t="shared" si="52"/>
        <v>15000</v>
      </c>
    </row>
    <row r="86" spans="1:22" s="241" customFormat="1">
      <c r="A86" s="246">
        <f>'Lumbyvej 64'!A219</f>
        <v>41</v>
      </c>
      <c r="B86" s="246" t="str">
        <f>'Lumbyvej 64'!B219</f>
        <v>Vinduer, eftergåelse af vinduer før malerbehandling</v>
      </c>
      <c r="C86" s="143">
        <f t="shared" ref="C86:U86" si="69">IF(C$1&gt;=$I219,IF($M219=0,0,(IF(MOD(($I219-C$1),$M219)=0,$G219,0))),0)</f>
        <v>0</v>
      </c>
      <c r="D86" s="143">
        <f t="shared" si="69"/>
        <v>3750</v>
      </c>
      <c r="E86" s="143">
        <f t="shared" si="69"/>
        <v>0</v>
      </c>
      <c r="F86" s="143">
        <f t="shared" si="69"/>
        <v>0</v>
      </c>
      <c r="G86" s="143">
        <f t="shared" si="69"/>
        <v>0</v>
      </c>
      <c r="H86" s="143">
        <f t="shared" si="69"/>
        <v>0</v>
      </c>
      <c r="I86" s="143">
        <f t="shared" si="69"/>
        <v>3750</v>
      </c>
      <c r="J86" s="143">
        <f t="shared" si="69"/>
        <v>0</v>
      </c>
      <c r="K86" s="143">
        <f t="shared" si="69"/>
        <v>0</v>
      </c>
      <c r="L86" s="143">
        <f t="shared" si="69"/>
        <v>0</v>
      </c>
      <c r="M86" s="143">
        <f t="shared" si="69"/>
        <v>0</v>
      </c>
      <c r="N86" s="143">
        <f t="shared" si="69"/>
        <v>3750</v>
      </c>
      <c r="O86" s="143">
        <f t="shared" si="69"/>
        <v>0</v>
      </c>
      <c r="P86" s="143">
        <f t="shared" si="69"/>
        <v>0</v>
      </c>
      <c r="Q86" s="143">
        <f t="shared" si="69"/>
        <v>0</v>
      </c>
      <c r="R86" s="143">
        <f t="shared" si="69"/>
        <v>0</v>
      </c>
      <c r="S86" s="143">
        <f t="shared" si="69"/>
        <v>3750</v>
      </c>
      <c r="T86" s="143">
        <f t="shared" si="69"/>
        <v>0</v>
      </c>
      <c r="U86" s="143">
        <f t="shared" si="69"/>
        <v>0</v>
      </c>
      <c r="V86" s="250">
        <f t="shared" si="52"/>
        <v>15000</v>
      </c>
    </row>
    <row r="87" spans="1:22" s="241" customFormat="1">
      <c r="A87" s="246">
        <f>'Lumbyvej 64'!A220</f>
        <v>57</v>
      </c>
      <c r="B87" s="246" t="str">
        <f>'Lumbyvej 64'!B220</f>
        <v>Ventilation, udskiftning - Exhausto VEX 240 H1FC12</v>
      </c>
      <c r="C87" s="143">
        <f t="shared" ref="C87:U87" si="70">IF(C$1&gt;=$I220,IF($M220=0,0,(IF(MOD(($I220-C$1),$M220)=0,$G220,0))),0)</f>
        <v>0</v>
      </c>
      <c r="D87" s="143">
        <f t="shared" si="70"/>
        <v>0</v>
      </c>
      <c r="E87" s="143">
        <f t="shared" si="70"/>
        <v>0</v>
      </c>
      <c r="F87" s="143">
        <f t="shared" si="70"/>
        <v>0</v>
      </c>
      <c r="G87" s="143">
        <f t="shared" si="70"/>
        <v>0</v>
      </c>
      <c r="H87" s="143">
        <f t="shared" si="70"/>
        <v>0</v>
      </c>
      <c r="I87" s="143">
        <f t="shared" si="70"/>
        <v>850000</v>
      </c>
      <c r="J87" s="143">
        <f t="shared" si="70"/>
        <v>0</v>
      </c>
      <c r="K87" s="143">
        <f t="shared" si="70"/>
        <v>0</v>
      </c>
      <c r="L87" s="143">
        <f t="shared" si="70"/>
        <v>0</v>
      </c>
      <c r="M87" s="143">
        <f t="shared" si="70"/>
        <v>0</v>
      </c>
      <c r="N87" s="143">
        <f t="shared" si="70"/>
        <v>0</v>
      </c>
      <c r="O87" s="143">
        <f t="shared" si="70"/>
        <v>0</v>
      </c>
      <c r="P87" s="143">
        <f t="shared" si="70"/>
        <v>0</v>
      </c>
      <c r="Q87" s="143">
        <f t="shared" si="70"/>
        <v>0</v>
      </c>
      <c r="R87" s="143">
        <f t="shared" si="70"/>
        <v>0</v>
      </c>
      <c r="S87" s="143">
        <f t="shared" si="70"/>
        <v>0</v>
      </c>
      <c r="T87" s="143">
        <f t="shared" si="70"/>
        <v>0</v>
      </c>
      <c r="U87" s="143">
        <f t="shared" si="70"/>
        <v>0</v>
      </c>
      <c r="V87" s="250">
        <f t="shared" si="52"/>
        <v>850000</v>
      </c>
    </row>
    <row r="88" spans="1:22" s="241" customFormat="1">
      <c r="A88" s="246">
        <f>'Lumbyvej 64'!A221</f>
        <v>37</v>
      </c>
      <c r="B88" s="246" t="str">
        <f>'Lumbyvej 64'!B221</f>
        <v>Tagrende, udskiftning - "materiale"</v>
      </c>
      <c r="C88" s="143">
        <f t="shared" ref="C88:U88" si="71">IF(C$1&gt;=$I221,IF($M221=0,0,(IF(MOD(($I221-C$1),$M221)=0,$G221,0))),0)</f>
        <v>0</v>
      </c>
      <c r="D88" s="143">
        <f t="shared" si="71"/>
        <v>0</v>
      </c>
      <c r="E88" s="143">
        <f t="shared" si="71"/>
        <v>0</v>
      </c>
      <c r="F88" s="143">
        <f t="shared" si="71"/>
        <v>0</v>
      </c>
      <c r="G88" s="143">
        <f t="shared" si="71"/>
        <v>0</v>
      </c>
      <c r="H88" s="143">
        <f t="shared" si="71"/>
        <v>49600</v>
      </c>
      <c r="I88" s="143">
        <f t="shared" si="71"/>
        <v>0</v>
      </c>
      <c r="J88" s="143">
        <f t="shared" si="71"/>
        <v>0</v>
      </c>
      <c r="K88" s="143">
        <f t="shared" si="71"/>
        <v>0</v>
      </c>
      <c r="L88" s="143">
        <f t="shared" si="71"/>
        <v>0</v>
      </c>
      <c r="M88" s="143">
        <f t="shared" si="71"/>
        <v>0</v>
      </c>
      <c r="N88" s="143">
        <f t="shared" si="71"/>
        <v>0</v>
      </c>
      <c r="O88" s="143">
        <f t="shared" si="71"/>
        <v>0</v>
      </c>
      <c r="P88" s="143">
        <f t="shared" si="71"/>
        <v>0</v>
      </c>
      <c r="Q88" s="143">
        <f t="shared" si="71"/>
        <v>0</v>
      </c>
      <c r="R88" s="143">
        <f t="shared" si="71"/>
        <v>0</v>
      </c>
      <c r="S88" s="143">
        <f t="shared" si="71"/>
        <v>0</v>
      </c>
      <c r="T88" s="143">
        <f t="shared" si="71"/>
        <v>0</v>
      </c>
      <c r="U88" s="143">
        <f t="shared" si="71"/>
        <v>0</v>
      </c>
      <c r="V88" s="250">
        <f t="shared" si="52"/>
        <v>49600</v>
      </c>
    </row>
    <row r="89" spans="1:22" s="241" customFormat="1">
      <c r="A89" s="246">
        <f>'Lumbyvej 64'!A222</f>
        <v>37</v>
      </c>
      <c r="B89" s="246" t="str">
        <f>'Lumbyvej 64'!B222</f>
        <v xml:space="preserve">Tagnedløb, Udskiftning - </v>
      </c>
      <c r="C89" s="143">
        <f t="shared" ref="C89:U89" si="72">IF(C$1&gt;=$I222,IF($M222=0,0,(IF(MOD(($I222-C$1),$M222)=0,$G222,0))),0)</f>
        <v>0</v>
      </c>
      <c r="D89" s="143">
        <f t="shared" si="72"/>
        <v>0</v>
      </c>
      <c r="E89" s="143">
        <f t="shared" si="72"/>
        <v>0</v>
      </c>
      <c r="F89" s="143">
        <f t="shared" si="72"/>
        <v>0</v>
      </c>
      <c r="G89" s="143">
        <f t="shared" si="72"/>
        <v>0</v>
      </c>
      <c r="H89" s="143">
        <f t="shared" si="72"/>
        <v>8000</v>
      </c>
      <c r="I89" s="143">
        <f t="shared" si="72"/>
        <v>0</v>
      </c>
      <c r="J89" s="143">
        <f t="shared" si="72"/>
        <v>0</v>
      </c>
      <c r="K89" s="143">
        <f t="shared" si="72"/>
        <v>0</v>
      </c>
      <c r="L89" s="143">
        <f t="shared" si="72"/>
        <v>0</v>
      </c>
      <c r="M89" s="143">
        <f t="shared" si="72"/>
        <v>0</v>
      </c>
      <c r="N89" s="143">
        <f t="shared" si="72"/>
        <v>0</v>
      </c>
      <c r="O89" s="143">
        <f t="shared" si="72"/>
        <v>0</v>
      </c>
      <c r="P89" s="143">
        <f t="shared" si="72"/>
        <v>0</v>
      </c>
      <c r="Q89" s="143">
        <f t="shared" si="72"/>
        <v>0</v>
      </c>
      <c r="R89" s="143">
        <f t="shared" si="72"/>
        <v>0</v>
      </c>
      <c r="S89" s="143">
        <f t="shared" si="72"/>
        <v>0</v>
      </c>
      <c r="T89" s="143">
        <f t="shared" si="72"/>
        <v>0</v>
      </c>
      <c r="U89" s="143">
        <f t="shared" si="72"/>
        <v>0</v>
      </c>
      <c r="V89" s="250">
        <f t="shared" si="52"/>
        <v>8000</v>
      </c>
    </row>
    <row r="90" spans="1:22" s="23" customFormat="1">
      <c r="A90" s="181"/>
      <c r="B90" s="181" t="str">
        <f>'Lumbyvej 64'!B223</f>
        <v>Pedelbolig</v>
      </c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250"/>
    </row>
    <row r="91" spans="1:22" s="241" customFormat="1">
      <c r="A91" s="246">
        <f>'Lumbyvej 64'!A224</f>
        <v>47</v>
      </c>
      <c r="B91" s="246" t="str">
        <f>'Lumbyvej 64'!B224</f>
        <v>Tag, udskiftning - Tegl Pedelbolig</v>
      </c>
      <c r="C91" s="143">
        <f t="shared" ref="C91:U91" si="73">IF(C$1&gt;=$I224,IF($M224=0,0,(IF(MOD(($I224-C$1),$M224)=0,$G224,0))),0)</f>
        <v>0</v>
      </c>
      <c r="D91" s="143">
        <f t="shared" si="73"/>
        <v>0</v>
      </c>
      <c r="E91" s="143">
        <f t="shared" si="73"/>
        <v>432000</v>
      </c>
      <c r="F91" s="143">
        <f t="shared" si="73"/>
        <v>0</v>
      </c>
      <c r="G91" s="143">
        <f t="shared" si="73"/>
        <v>0</v>
      </c>
      <c r="H91" s="143">
        <f t="shared" si="73"/>
        <v>0</v>
      </c>
      <c r="I91" s="143">
        <f t="shared" si="73"/>
        <v>0</v>
      </c>
      <c r="J91" s="143">
        <f t="shared" si="73"/>
        <v>0</v>
      </c>
      <c r="K91" s="143">
        <f t="shared" si="73"/>
        <v>0</v>
      </c>
      <c r="L91" s="143">
        <f t="shared" si="73"/>
        <v>0</v>
      </c>
      <c r="M91" s="143">
        <f t="shared" si="73"/>
        <v>0</v>
      </c>
      <c r="N91" s="143">
        <f t="shared" si="73"/>
        <v>0</v>
      </c>
      <c r="O91" s="143">
        <f t="shared" si="73"/>
        <v>0</v>
      </c>
      <c r="P91" s="143">
        <f t="shared" si="73"/>
        <v>0</v>
      </c>
      <c r="Q91" s="143">
        <f t="shared" si="73"/>
        <v>0</v>
      </c>
      <c r="R91" s="143">
        <f t="shared" si="73"/>
        <v>0</v>
      </c>
      <c r="S91" s="143">
        <f t="shared" si="73"/>
        <v>0</v>
      </c>
      <c r="T91" s="143">
        <f t="shared" si="73"/>
        <v>0</v>
      </c>
      <c r="U91" s="143">
        <f t="shared" si="73"/>
        <v>0</v>
      </c>
      <c r="V91" s="250">
        <f t="shared" si="52"/>
        <v>432000</v>
      </c>
    </row>
    <row r="92" spans="1:22" s="241" customFormat="1">
      <c r="A92" s="246">
        <f>'Lumbyvej 64'!A225</f>
        <v>31</v>
      </c>
      <c r="B92" s="246" t="str">
        <f>'Lumbyvej 64'!B225</f>
        <v xml:space="preserve">Vinduer, udskiftning </v>
      </c>
      <c r="C92" s="143">
        <f t="shared" ref="C92:U92" si="74">IF(C$1&gt;=$I225,IF($M225=0,0,(IF(MOD(($I225-C$1),$M225)=0,$G225,0))),0)</f>
        <v>54360</v>
      </c>
      <c r="D92" s="143">
        <f t="shared" si="74"/>
        <v>0</v>
      </c>
      <c r="E92" s="143">
        <f t="shared" si="74"/>
        <v>0</v>
      </c>
      <c r="F92" s="143">
        <f t="shared" si="74"/>
        <v>0</v>
      </c>
      <c r="G92" s="143">
        <f t="shared" si="74"/>
        <v>0</v>
      </c>
      <c r="H92" s="143">
        <f t="shared" si="74"/>
        <v>0</v>
      </c>
      <c r="I92" s="143">
        <f t="shared" si="74"/>
        <v>0</v>
      </c>
      <c r="J92" s="143">
        <f t="shared" si="74"/>
        <v>0</v>
      </c>
      <c r="K92" s="143">
        <f t="shared" si="74"/>
        <v>0</v>
      </c>
      <c r="L92" s="143">
        <f t="shared" si="74"/>
        <v>0</v>
      </c>
      <c r="M92" s="143">
        <f t="shared" si="74"/>
        <v>0</v>
      </c>
      <c r="N92" s="143">
        <f t="shared" si="74"/>
        <v>0</v>
      </c>
      <c r="O92" s="143">
        <f t="shared" si="74"/>
        <v>0</v>
      </c>
      <c r="P92" s="143">
        <f t="shared" si="74"/>
        <v>0</v>
      </c>
      <c r="Q92" s="143">
        <f t="shared" si="74"/>
        <v>0</v>
      </c>
      <c r="R92" s="143">
        <f t="shared" si="74"/>
        <v>0</v>
      </c>
      <c r="S92" s="143">
        <f t="shared" si="74"/>
        <v>0</v>
      </c>
      <c r="T92" s="143">
        <f t="shared" si="74"/>
        <v>0</v>
      </c>
      <c r="U92" s="143">
        <f t="shared" si="74"/>
        <v>0</v>
      </c>
      <c r="V92" s="250">
        <f t="shared" si="52"/>
        <v>54360</v>
      </c>
    </row>
    <row r="93" spans="1:22" s="241" customFormat="1">
      <c r="A93" s="246">
        <f>'Lumbyvej 64'!A226</f>
        <v>31</v>
      </c>
      <c r="B93" s="246" t="str">
        <f>'Lumbyvej 64'!B226</f>
        <v>Døre, Udskiftning - Hoveddøre m. sideparti</v>
      </c>
      <c r="C93" s="143">
        <f t="shared" ref="C93:U93" si="75">IF(C$1&gt;=$I226,IF($M226=0,0,(IF(MOD(($I226-C$1),$M226)=0,$G226,0))),0)</f>
        <v>44000</v>
      </c>
      <c r="D93" s="143">
        <f t="shared" si="75"/>
        <v>0</v>
      </c>
      <c r="E93" s="143">
        <f t="shared" si="75"/>
        <v>0</v>
      </c>
      <c r="F93" s="143">
        <f t="shared" si="75"/>
        <v>0</v>
      </c>
      <c r="G93" s="143">
        <f t="shared" si="75"/>
        <v>0</v>
      </c>
      <c r="H93" s="143">
        <f t="shared" si="75"/>
        <v>0</v>
      </c>
      <c r="I93" s="143">
        <f t="shared" si="75"/>
        <v>0</v>
      </c>
      <c r="J93" s="143">
        <f t="shared" si="75"/>
        <v>0</v>
      </c>
      <c r="K93" s="143">
        <f t="shared" si="75"/>
        <v>0</v>
      </c>
      <c r="L93" s="143">
        <f t="shared" si="75"/>
        <v>0</v>
      </c>
      <c r="M93" s="143">
        <f t="shared" si="75"/>
        <v>0</v>
      </c>
      <c r="N93" s="143">
        <f t="shared" si="75"/>
        <v>0</v>
      </c>
      <c r="O93" s="143">
        <f t="shared" si="75"/>
        <v>0</v>
      </c>
      <c r="P93" s="143">
        <f t="shared" si="75"/>
        <v>0</v>
      </c>
      <c r="Q93" s="143">
        <f t="shared" si="75"/>
        <v>0</v>
      </c>
      <c r="R93" s="143">
        <f t="shared" si="75"/>
        <v>0</v>
      </c>
      <c r="S93" s="143">
        <f t="shared" si="75"/>
        <v>0</v>
      </c>
      <c r="T93" s="143">
        <f t="shared" si="75"/>
        <v>0</v>
      </c>
      <c r="U93" s="143">
        <f t="shared" si="75"/>
        <v>0</v>
      </c>
      <c r="V93" s="250">
        <f t="shared" si="52"/>
        <v>44000</v>
      </c>
    </row>
    <row r="94" spans="1:22" s="241" customFormat="1">
      <c r="A94" s="246">
        <f>'Lumbyvej 64'!A227</f>
        <v>63</v>
      </c>
      <c r="B94" s="246" t="str">
        <f>'Lumbyvej 64'!B227</f>
        <v>Belysning, udskiftning - Loftarmaturer</v>
      </c>
      <c r="C94" s="143">
        <f t="shared" ref="C94:U94" si="76">IF(C$1&gt;=$I227,IF($M227=0,0,(IF(MOD(($I227-C$1),$M227)=0,$G227,0))),0)</f>
        <v>0</v>
      </c>
      <c r="D94" s="143">
        <f t="shared" si="76"/>
        <v>30000</v>
      </c>
      <c r="E94" s="143">
        <f t="shared" si="76"/>
        <v>0</v>
      </c>
      <c r="F94" s="143">
        <f t="shared" si="76"/>
        <v>0</v>
      </c>
      <c r="G94" s="143">
        <f t="shared" si="76"/>
        <v>0</v>
      </c>
      <c r="H94" s="143">
        <f t="shared" si="76"/>
        <v>0</v>
      </c>
      <c r="I94" s="143">
        <f t="shared" si="76"/>
        <v>0</v>
      </c>
      <c r="J94" s="143">
        <f t="shared" si="76"/>
        <v>0</v>
      </c>
      <c r="K94" s="143">
        <f t="shared" si="76"/>
        <v>0</v>
      </c>
      <c r="L94" s="143">
        <f t="shared" si="76"/>
        <v>0</v>
      </c>
      <c r="M94" s="143">
        <f t="shared" si="76"/>
        <v>0</v>
      </c>
      <c r="N94" s="143">
        <f t="shared" si="76"/>
        <v>0</v>
      </c>
      <c r="O94" s="143">
        <f t="shared" si="76"/>
        <v>0</v>
      </c>
      <c r="P94" s="143">
        <f t="shared" si="76"/>
        <v>0</v>
      </c>
      <c r="Q94" s="143">
        <f t="shared" si="76"/>
        <v>0</v>
      </c>
      <c r="R94" s="143">
        <f t="shared" si="76"/>
        <v>0</v>
      </c>
      <c r="S94" s="143">
        <f t="shared" si="76"/>
        <v>0</v>
      </c>
      <c r="T94" s="143">
        <f t="shared" si="76"/>
        <v>0</v>
      </c>
      <c r="U94" s="143">
        <f t="shared" si="76"/>
        <v>0</v>
      </c>
      <c r="V94" s="250">
        <f t="shared" si="52"/>
        <v>30000</v>
      </c>
    </row>
    <row r="95" spans="1:22" s="241" customFormat="1">
      <c r="A95" s="246">
        <f>'Lumbyvej 64'!A228</f>
        <v>56</v>
      </c>
      <c r="B95" s="246" t="str">
        <f>'Lumbyvej 64'!B228</f>
        <v>Varme, udskiftning - Radiator</v>
      </c>
      <c r="C95" s="143">
        <f t="shared" ref="C95:U95" si="77">IF(C$1&gt;=$I228,IF($M228=0,0,(IF(MOD(($I228-C$1),$M228)=0,$G228,0))),0)</f>
        <v>0</v>
      </c>
      <c r="D95" s="143">
        <f t="shared" si="77"/>
        <v>0</v>
      </c>
      <c r="E95" s="143">
        <f t="shared" si="77"/>
        <v>0</v>
      </c>
      <c r="F95" s="143">
        <f t="shared" si="77"/>
        <v>28000</v>
      </c>
      <c r="G95" s="143">
        <f t="shared" si="77"/>
        <v>0</v>
      </c>
      <c r="H95" s="143">
        <f t="shared" si="77"/>
        <v>0</v>
      </c>
      <c r="I95" s="143">
        <f t="shared" si="77"/>
        <v>0</v>
      </c>
      <c r="J95" s="143">
        <f t="shared" si="77"/>
        <v>0</v>
      </c>
      <c r="K95" s="143">
        <f t="shared" si="77"/>
        <v>0</v>
      </c>
      <c r="L95" s="143">
        <f t="shared" si="77"/>
        <v>0</v>
      </c>
      <c r="M95" s="143">
        <f t="shared" si="77"/>
        <v>0</v>
      </c>
      <c r="N95" s="143">
        <f t="shared" si="77"/>
        <v>0</v>
      </c>
      <c r="O95" s="143">
        <f t="shared" si="77"/>
        <v>0</v>
      </c>
      <c r="P95" s="143">
        <f t="shared" si="77"/>
        <v>0</v>
      </c>
      <c r="Q95" s="143">
        <f t="shared" si="77"/>
        <v>0</v>
      </c>
      <c r="R95" s="143">
        <f t="shared" si="77"/>
        <v>0</v>
      </c>
      <c r="S95" s="143">
        <f t="shared" si="77"/>
        <v>0</v>
      </c>
      <c r="T95" s="143">
        <f t="shared" si="77"/>
        <v>0</v>
      </c>
      <c r="U95" s="143">
        <f t="shared" si="77"/>
        <v>0</v>
      </c>
      <c r="V95" s="250">
        <f t="shared" si="52"/>
        <v>28000</v>
      </c>
    </row>
    <row r="96" spans="1:22" s="241" customFormat="1">
      <c r="A96" s="246">
        <f>'Lumbyvej 64'!A229</f>
        <v>57</v>
      </c>
      <c r="B96" s="246" t="str">
        <f>'Lumbyvej 64'!B229</f>
        <v>Ventilation, udskiftning - Genvex ECO 375TS</v>
      </c>
      <c r="C96" s="143">
        <f t="shared" ref="C96:U96" si="78">IF(C$1&gt;=$I229,IF($M229=0,0,(IF(MOD(($I229-C$1),$M229)=0,$G229,0))),0)</f>
        <v>0</v>
      </c>
      <c r="D96" s="143">
        <f t="shared" si="78"/>
        <v>0</v>
      </c>
      <c r="E96" s="143">
        <f t="shared" si="78"/>
        <v>0</v>
      </c>
      <c r="F96" s="143">
        <f t="shared" si="78"/>
        <v>0</v>
      </c>
      <c r="G96" s="143">
        <f t="shared" si="78"/>
        <v>0</v>
      </c>
      <c r="H96" s="143">
        <f t="shared" si="78"/>
        <v>0</v>
      </c>
      <c r="I96" s="143">
        <f t="shared" si="78"/>
        <v>0</v>
      </c>
      <c r="J96" s="143">
        <f t="shared" si="78"/>
        <v>0</v>
      </c>
      <c r="K96" s="143">
        <f t="shared" si="78"/>
        <v>0</v>
      </c>
      <c r="L96" s="143">
        <f t="shared" si="78"/>
        <v>0</v>
      </c>
      <c r="M96" s="143">
        <f t="shared" si="78"/>
        <v>0</v>
      </c>
      <c r="N96" s="143">
        <f t="shared" si="78"/>
        <v>0</v>
      </c>
      <c r="O96" s="143">
        <f t="shared" si="78"/>
        <v>0</v>
      </c>
      <c r="P96" s="143">
        <f t="shared" si="78"/>
        <v>0</v>
      </c>
      <c r="Q96" s="143">
        <f t="shared" si="78"/>
        <v>0</v>
      </c>
      <c r="R96" s="143">
        <f t="shared" si="78"/>
        <v>0</v>
      </c>
      <c r="S96" s="143">
        <f t="shared" si="78"/>
        <v>0</v>
      </c>
      <c r="T96" s="143">
        <f t="shared" si="78"/>
        <v>0</v>
      </c>
      <c r="U96" s="143">
        <f t="shared" si="78"/>
        <v>0</v>
      </c>
      <c r="V96" s="250">
        <f t="shared" si="52"/>
        <v>0</v>
      </c>
    </row>
    <row r="97" spans="1:22" s="241" customFormat="1">
      <c r="A97" s="246">
        <f>'Lumbyvej 64'!A230</f>
        <v>37</v>
      </c>
      <c r="B97" s="246" t="str">
        <f>'Lumbyvej 64'!B230</f>
        <v>Tagrende, udskiftning - "materiale"</v>
      </c>
      <c r="C97" s="143">
        <f t="shared" ref="C97:U97" si="79">IF(C$1&gt;=$I230,IF($M230=0,0,(IF(MOD(($I230-C$1),$M230)=0,$G230,0))),0)</f>
        <v>0</v>
      </c>
      <c r="D97" s="143">
        <f t="shared" si="79"/>
        <v>0</v>
      </c>
      <c r="E97" s="143">
        <f t="shared" si="79"/>
        <v>21000</v>
      </c>
      <c r="F97" s="143">
        <f t="shared" si="79"/>
        <v>0</v>
      </c>
      <c r="G97" s="143">
        <f t="shared" si="79"/>
        <v>0</v>
      </c>
      <c r="H97" s="143">
        <f t="shared" si="79"/>
        <v>0</v>
      </c>
      <c r="I97" s="143">
        <f t="shared" si="79"/>
        <v>0</v>
      </c>
      <c r="J97" s="143">
        <f t="shared" si="79"/>
        <v>0</v>
      </c>
      <c r="K97" s="143">
        <f t="shared" si="79"/>
        <v>0</v>
      </c>
      <c r="L97" s="143">
        <f t="shared" si="79"/>
        <v>0</v>
      </c>
      <c r="M97" s="143">
        <f t="shared" si="79"/>
        <v>0</v>
      </c>
      <c r="N97" s="143">
        <f t="shared" si="79"/>
        <v>0</v>
      </c>
      <c r="O97" s="143">
        <f t="shared" si="79"/>
        <v>0</v>
      </c>
      <c r="P97" s="143">
        <f t="shared" si="79"/>
        <v>0</v>
      </c>
      <c r="Q97" s="143">
        <f t="shared" si="79"/>
        <v>0</v>
      </c>
      <c r="R97" s="143">
        <f t="shared" si="79"/>
        <v>0</v>
      </c>
      <c r="S97" s="143">
        <f t="shared" si="79"/>
        <v>0</v>
      </c>
      <c r="T97" s="143">
        <f t="shared" si="79"/>
        <v>0</v>
      </c>
      <c r="U97" s="143">
        <f t="shared" si="79"/>
        <v>0</v>
      </c>
      <c r="V97" s="250">
        <f t="shared" si="52"/>
        <v>21000</v>
      </c>
    </row>
    <row r="98" spans="1:22" s="241" customFormat="1">
      <c r="A98" s="246">
        <f>'Lumbyvej 64'!A231</f>
        <v>37</v>
      </c>
      <c r="B98" s="246" t="str">
        <f>'Lumbyvej 64'!B231</f>
        <v xml:space="preserve">Tagnedløb, Udskiftning - </v>
      </c>
      <c r="C98" s="143">
        <f t="shared" ref="C98:U98" si="80">IF(C$1&gt;=$I231,IF($M231=0,0,(IF(MOD(($I231-C$1),$M231)=0,$G231,0))),0)</f>
        <v>0</v>
      </c>
      <c r="D98" s="143">
        <f t="shared" si="80"/>
        <v>0</v>
      </c>
      <c r="E98" s="143">
        <f t="shared" si="80"/>
        <v>8500</v>
      </c>
      <c r="F98" s="143">
        <f t="shared" si="80"/>
        <v>0</v>
      </c>
      <c r="G98" s="143">
        <f t="shared" si="80"/>
        <v>0</v>
      </c>
      <c r="H98" s="143">
        <f t="shared" si="80"/>
        <v>0</v>
      </c>
      <c r="I98" s="143">
        <f t="shared" si="80"/>
        <v>0</v>
      </c>
      <c r="J98" s="143">
        <f t="shared" si="80"/>
        <v>0</v>
      </c>
      <c r="K98" s="143">
        <f t="shared" si="80"/>
        <v>0</v>
      </c>
      <c r="L98" s="143">
        <f t="shared" si="80"/>
        <v>0</v>
      </c>
      <c r="M98" s="143">
        <f t="shared" si="80"/>
        <v>0</v>
      </c>
      <c r="N98" s="143">
        <f t="shared" si="80"/>
        <v>0</v>
      </c>
      <c r="O98" s="143">
        <f t="shared" si="80"/>
        <v>0</v>
      </c>
      <c r="P98" s="143">
        <f t="shared" si="80"/>
        <v>0</v>
      </c>
      <c r="Q98" s="143">
        <f t="shared" si="80"/>
        <v>0</v>
      </c>
      <c r="R98" s="143">
        <f t="shared" si="80"/>
        <v>0</v>
      </c>
      <c r="S98" s="143">
        <f t="shared" si="80"/>
        <v>0</v>
      </c>
      <c r="T98" s="143">
        <f t="shared" si="80"/>
        <v>0</v>
      </c>
      <c r="U98" s="143">
        <f t="shared" si="80"/>
        <v>0</v>
      </c>
      <c r="V98" s="250">
        <f t="shared" si="52"/>
        <v>8500</v>
      </c>
    </row>
    <row r="99" spans="1:22" s="23" customFormat="1">
      <c r="A99" s="200"/>
      <c r="B99" s="181" t="str">
        <f>'Lumbyvej 64'!B232</f>
        <v>Indv. Vedligehold Generelt</v>
      </c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250"/>
    </row>
    <row r="100" spans="1:22" s="241" customFormat="1">
      <c r="A100" s="246">
        <f>'Lumbyvej 64'!A233</f>
        <v>43</v>
      </c>
      <c r="B100" s="246" t="str">
        <f>'Lumbyvej 64'!B233</f>
        <v>Gulve, udskiftning - Rullende aktivitet</v>
      </c>
      <c r="C100" s="143">
        <f t="shared" ref="C100:U100" si="81">IF(C$1&gt;=$I233,IF($M233=0,0,(IF(MOD(($I233-C$1),$M233)=0,$G233,0))),0)</f>
        <v>150000</v>
      </c>
      <c r="D100" s="143">
        <f t="shared" si="81"/>
        <v>150000</v>
      </c>
      <c r="E100" s="143">
        <f t="shared" si="81"/>
        <v>150000</v>
      </c>
      <c r="F100" s="143">
        <f t="shared" si="81"/>
        <v>150000</v>
      </c>
      <c r="G100" s="143">
        <f t="shared" si="81"/>
        <v>150000</v>
      </c>
      <c r="H100" s="143">
        <f t="shared" si="81"/>
        <v>150000</v>
      </c>
      <c r="I100" s="143">
        <f t="shared" si="81"/>
        <v>150000</v>
      </c>
      <c r="J100" s="143">
        <f t="shared" si="81"/>
        <v>150000</v>
      </c>
      <c r="K100" s="143">
        <f t="shared" si="81"/>
        <v>150000</v>
      </c>
      <c r="L100" s="143">
        <f t="shared" si="81"/>
        <v>150000</v>
      </c>
      <c r="M100" s="143">
        <f t="shared" si="81"/>
        <v>150000</v>
      </c>
      <c r="N100" s="143">
        <f t="shared" si="81"/>
        <v>150000</v>
      </c>
      <c r="O100" s="143">
        <f t="shared" si="81"/>
        <v>150000</v>
      </c>
      <c r="P100" s="143">
        <f t="shared" si="81"/>
        <v>150000</v>
      </c>
      <c r="Q100" s="143">
        <f t="shared" si="81"/>
        <v>150000</v>
      </c>
      <c r="R100" s="143">
        <f t="shared" si="81"/>
        <v>150000</v>
      </c>
      <c r="S100" s="143">
        <f t="shared" si="81"/>
        <v>150000</v>
      </c>
      <c r="T100" s="143">
        <f t="shared" si="81"/>
        <v>150000</v>
      </c>
      <c r="U100" s="143">
        <f t="shared" si="81"/>
        <v>150000</v>
      </c>
      <c r="V100" s="250">
        <f t="shared" ref="V100:V125" si="82">SUM(C100:U100)</f>
        <v>2850000</v>
      </c>
    </row>
    <row r="101" spans="1:22" s="241" customFormat="1">
      <c r="A101" s="246">
        <f>'Lumbyvej 64'!A234</f>
        <v>43</v>
      </c>
      <c r="B101" s="246" t="str">
        <f>'Lumbyvej 64'!B234</f>
        <v>Gulve, Overefladebehandling - Slibning fa trægulve</v>
      </c>
      <c r="C101" s="143">
        <f t="shared" ref="C101:U101" si="83">IF(C$1&gt;=$I234,IF($M234=0,0,(IF(MOD(($I234-C$1),$M234)=0,$G234,0))),0)</f>
        <v>0</v>
      </c>
      <c r="D101" s="143">
        <f t="shared" si="83"/>
        <v>0</v>
      </c>
      <c r="E101" s="143">
        <f t="shared" si="83"/>
        <v>15000</v>
      </c>
      <c r="F101" s="143">
        <f t="shared" si="83"/>
        <v>0</v>
      </c>
      <c r="G101" s="143">
        <f t="shared" si="83"/>
        <v>0</v>
      </c>
      <c r="H101" s="143">
        <f t="shared" si="83"/>
        <v>15000</v>
      </c>
      <c r="I101" s="143">
        <f t="shared" si="83"/>
        <v>0</v>
      </c>
      <c r="J101" s="143">
        <f t="shared" si="83"/>
        <v>0</v>
      </c>
      <c r="K101" s="143">
        <f t="shared" si="83"/>
        <v>15000</v>
      </c>
      <c r="L101" s="143">
        <f t="shared" si="83"/>
        <v>0</v>
      </c>
      <c r="M101" s="143">
        <f t="shared" si="83"/>
        <v>0</v>
      </c>
      <c r="N101" s="143">
        <f t="shared" si="83"/>
        <v>15000</v>
      </c>
      <c r="O101" s="143">
        <f t="shared" si="83"/>
        <v>0</v>
      </c>
      <c r="P101" s="143">
        <f t="shared" si="83"/>
        <v>0</v>
      </c>
      <c r="Q101" s="143">
        <f t="shared" si="83"/>
        <v>15000</v>
      </c>
      <c r="R101" s="143">
        <f t="shared" si="83"/>
        <v>0</v>
      </c>
      <c r="S101" s="143">
        <f t="shared" si="83"/>
        <v>0</v>
      </c>
      <c r="T101" s="143">
        <f t="shared" si="83"/>
        <v>15000</v>
      </c>
      <c r="U101" s="143">
        <f t="shared" si="83"/>
        <v>0</v>
      </c>
      <c r="V101" s="250">
        <f t="shared" si="82"/>
        <v>90000</v>
      </c>
    </row>
    <row r="102" spans="1:22" s="241" customFormat="1">
      <c r="A102" s="246">
        <f>'Lumbyvej 64'!A235</f>
        <v>42</v>
      </c>
      <c r="B102" s="246" t="str">
        <f>'Lumbyvej 64'!B235</f>
        <v>Vægge, overfladebehandling - Rullende aktivitet</v>
      </c>
      <c r="C102" s="143">
        <f t="shared" ref="C102:U102" si="84">IF(C$1&gt;=$I235,IF($M235=0,0,(IF(MOD(($I235-C$1),$M235)=0,$G235,0))),0)</f>
        <v>150000</v>
      </c>
      <c r="D102" s="143">
        <f t="shared" si="84"/>
        <v>150000</v>
      </c>
      <c r="E102" s="143">
        <f t="shared" si="84"/>
        <v>150000</v>
      </c>
      <c r="F102" s="143">
        <f t="shared" si="84"/>
        <v>150000</v>
      </c>
      <c r="G102" s="143">
        <f t="shared" si="84"/>
        <v>150000</v>
      </c>
      <c r="H102" s="143">
        <f t="shared" si="84"/>
        <v>150000</v>
      </c>
      <c r="I102" s="143">
        <f t="shared" si="84"/>
        <v>150000</v>
      </c>
      <c r="J102" s="143">
        <f t="shared" si="84"/>
        <v>150000</v>
      </c>
      <c r="K102" s="143">
        <f t="shared" si="84"/>
        <v>150000</v>
      </c>
      <c r="L102" s="143">
        <f t="shared" si="84"/>
        <v>150000</v>
      </c>
      <c r="M102" s="143">
        <f t="shared" si="84"/>
        <v>150000</v>
      </c>
      <c r="N102" s="143">
        <f t="shared" si="84"/>
        <v>150000</v>
      </c>
      <c r="O102" s="143">
        <f t="shared" si="84"/>
        <v>150000</v>
      </c>
      <c r="P102" s="143">
        <f t="shared" si="84"/>
        <v>150000</v>
      </c>
      <c r="Q102" s="143">
        <f t="shared" si="84"/>
        <v>150000</v>
      </c>
      <c r="R102" s="143">
        <f t="shared" si="84"/>
        <v>150000</v>
      </c>
      <c r="S102" s="143">
        <f t="shared" si="84"/>
        <v>150000</v>
      </c>
      <c r="T102" s="143">
        <f t="shared" si="84"/>
        <v>150000</v>
      </c>
      <c r="U102" s="143">
        <f t="shared" si="84"/>
        <v>150000</v>
      </c>
      <c r="V102" s="250">
        <f t="shared" si="82"/>
        <v>2850000</v>
      </c>
    </row>
    <row r="103" spans="1:22" s="241" customFormat="1">
      <c r="A103" s="246">
        <f>'Lumbyvej 64'!A236</f>
        <v>57</v>
      </c>
      <c r="B103" s="246" t="str">
        <f>'Lumbyvej 64'!B236</f>
        <v>Ventilation, service</v>
      </c>
      <c r="C103" s="143">
        <f t="shared" ref="C103:U103" si="85">IF(C$1&gt;=$I236,IF($M236=0,0,(IF(MOD(($I236-C$1),$M236)=0,$G236,0))),0)</f>
        <v>15000</v>
      </c>
      <c r="D103" s="143">
        <f t="shared" si="85"/>
        <v>15000</v>
      </c>
      <c r="E103" s="143">
        <f t="shared" si="85"/>
        <v>15000</v>
      </c>
      <c r="F103" s="143">
        <f t="shared" si="85"/>
        <v>15000</v>
      </c>
      <c r="G103" s="143">
        <f t="shared" si="85"/>
        <v>15000</v>
      </c>
      <c r="H103" s="143">
        <f t="shared" si="85"/>
        <v>15000</v>
      </c>
      <c r="I103" s="143">
        <f t="shared" si="85"/>
        <v>15000</v>
      </c>
      <c r="J103" s="143">
        <f t="shared" si="85"/>
        <v>15000</v>
      </c>
      <c r="K103" s="143">
        <f t="shared" si="85"/>
        <v>15000</v>
      </c>
      <c r="L103" s="143">
        <f t="shared" si="85"/>
        <v>15000</v>
      </c>
      <c r="M103" s="143">
        <f t="shared" si="85"/>
        <v>15000</v>
      </c>
      <c r="N103" s="143">
        <f t="shared" si="85"/>
        <v>15000</v>
      </c>
      <c r="O103" s="143">
        <f t="shared" si="85"/>
        <v>15000</v>
      </c>
      <c r="P103" s="143">
        <f t="shared" si="85"/>
        <v>15000</v>
      </c>
      <c r="Q103" s="143">
        <f t="shared" si="85"/>
        <v>15000</v>
      </c>
      <c r="R103" s="143">
        <f t="shared" si="85"/>
        <v>15000</v>
      </c>
      <c r="S103" s="143">
        <f t="shared" si="85"/>
        <v>15000</v>
      </c>
      <c r="T103" s="143">
        <f t="shared" si="85"/>
        <v>15000</v>
      </c>
      <c r="U103" s="143">
        <f t="shared" si="85"/>
        <v>15000</v>
      </c>
      <c r="V103" s="250">
        <f t="shared" si="82"/>
        <v>285000</v>
      </c>
    </row>
    <row r="104" spans="1:22" s="241" customFormat="1">
      <c r="A104" s="246">
        <f>'Lumbyvej 64'!A237</f>
        <v>52</v>
      </c>
      <c r="B104" s="246" t="str">
        <f>'Lumbyvej 64'!B237</f>
        <v xml:space="preserve">Afløb og Sanitet, udskiftning - Toiletter rullende aktivitet hvert 5 år. </v>
      </c>
      <c r="C104" s="143">
        <f t="shared" ref="C104:U104" si="86">IF(C$1&gt;=$I237,IF($M237=0,0,(IF(MOD(($I237-C$1),$M237)=0,$G237,0))),0)</f>
        <v>0</v>
      </c>
      <c r="D104" s="143">
        <f t="shared" si="86"/>
        <v>0</v>
      </c>
      <c r="E104" s="143">
        <f t="shared" si="86"/>
        <v>45000</v>
      </c>
      <c r="F104" s="143">
        <f t="shared" si="86"/>
        <v>0</v>
      </c>
      <c r="G104" s="143">
        <f t="shared" si="86"/>
        <v>0</v>
      </c>
      <c r="H104" s="143">
        <f t="shared" si="86"/>
        <v>0</v>
      </c>
      <c r="I104" s="143">
        <f t="shared" si="86"/>
        <v>0</v>
      </c>
      <c r="J104" s="143">
        <f t="shared" si="86"/>
        <v>45000</v>
      </c>
      <c r="K104" s="143">
        <f t="shared" si="86"/>
        <v>0</v>
      </c>
      <c r="L104" s="143">
        <f t="shared" si="86"/>
        <v>0</v>
      </c>
      <c r="M104" s="143">
        <f t="shared" si="86"/>
        <v>0</v>
      </c>
      <c r="N104" s="143">
        <f t="shared" si="86"/>
        <v>0</v>
      </c>
      <c r="O104" s="143">
        <f t="shared" si="86"/>
        <v>45000</v>
      </c>
      <c r="P104" s="143">
        <f t="shared" si="86"/>
        <v>0</v>
      </c>
      <c r="Q104" s="143">
        <f t="shared" si="86"/>
        <v>0</v>
      </c>
      <c r="R104" s="143">
        <f t="shared" si="86"/>
        <v>0</v>
      </c>
      <c r="S104" s="143">
        <f t="shared" si="86"/>
        <v>0</v>
      </c>
      <c r="T104" s="143">
        <f t="shared" si="86"/>
        <v>45000</v>
      </c>
      <c r="U104" s="143">
        <f t="shared" si="86"/>
        <v>0</v>
      </c>
      <c r="V104" s="250">
        <f t="shared" si="82"/>
        <v>180000</v>
      </c>
    </row>
    <row r="105" spans="1:22" s="241" customFormat="1">
      <c r="A105" s="246">
        <f>'Lumbyvej 64'!A238</f>
        <v>52</v>
      </c>
      <c r="B105" s="246" t="str">
        <f>'Lumbyvej 64'!B238</f>
        <v>Afløb og Sanitet, udskiftning - Håndvask, inkl. Armaturer</v>
      </c>
      <c r="C105" s="143">
        <f t="shared" ref="C105:U105" si="87">IF(C$1&gt;=$I238,IF($M238=0,0,(IF(MOD(($I238-C$1),$M238)=0,$G238,0))),0)</f>
        <v>0</v>
      </c>
      <c r="D105" s="143">
        <f t="shared" si="87"/>
        <v>46000</v>
      </c>
      <c r="E105" s="143">
        <f t="shared" si="87"/>
        <v>0</v>
      </c>
      <c r="F105" s="143">
        <f t="shared" si="87"/>
        <v>0</v>
      </c>
      <c r="G105" s="143">
        <f t="shared" si="87"/>
        <v>0</v>
      </c>
      <c r="H105" s="143">
        <f t="shared" si="87"/>
        <v>0</v>
      </c>
      <c r="I105" s="143">
        <f t="shared" si="87"/>
        <v>46000</v>
      </c>
      <c r="J105" s="143">
        <f t="shared" si="87"/>
        <v>0</v>
      </c>
      <c r="K105" s="143">
        <f t="shared" si="87"/>
        <v>0</v>
      </c>
      <c r="L105" s="143">
        <f t="shared" si="87"/>
        <v>0</v>
      </c>
      <c r="M105" s="143">
        <f t="shared" si="87"/>
        <v>0</v>
      </c>
      <c r="N105" s="143">
        <f t="shared" si="87"/>
        <v>46000</v>
      </c>
      <c r="O105" s="143">
        <f t="shared" si="87"/>
        <v>0</v>
      </c>
      <c r="P105" s="143">
        <f t="shared" si="87"/>
        <v>0</v>
      </c>
      <c r="Q105" s="143">
        <f t="shared" si="87"/>
        <v>0</v>
      </c>
      <c r="R105" s="143">
        <f t="shared" si="87"/>
        <v>0</v>
      </c>
      <c r="S105" s="143">
        <f t="shared" si="87"/>
        <v>46000</v>
      </c>
      <c r="T105" s="143">
        <f t="shared" si="87"/>
        <v>0</v>
      </c>
      <c r="U105" s="143">
        <f t="shared" si="87"/>
        <v>0</v>
      </c>
      <c r="V105" s="250">
        <f t="shared" si="82"/>
        <v>184000</v>
      </c>
    </row>
    <row r="106" spans="1:22" s="241" customFormat="1">
      <c r="A106" s="246">
        <f>'Lumbyvej 64'!A239</f>
        <v>53</v>
      </c>
      <c r="B106" s="246" t="str">
        <f>'Lumbyvej 64'!B239</f>
        <v xml:space="preserve">Vand, Udskiftning - VVB Str. </v>
      </c>
      <c r="C106" s="143">
        <f t="shared" ref="C106:U106" si="88">IF(C$1&gt;=$I239,IF($M239=0,0,(IF(MOD(($I239-C$1),$M239)=0,$G239,0))),0)</f>
        <v>0</v>
      </c>
      <c r="D106" s="143">
        <f t="shared" si="88"/>
        <v>0</v>
      </c>
      <c r="E106" s="143">
        <f t="shared" si="88"/>
        <v>90000</v>
      </c>
      <c r="F106" s="143">
        <f t="shared" si="88"/>
        <v>0</v>
      </c>
      <c r="G106" s="143">
        <f t="shared" si="88"/>
        <v>0</v>
      </c>
      <c r="H106" s="143">
        <f t="shared" si="88"/>
        <v>0</v>
      </c>
      <c r="I106" s="143">
        <f t="shared" si="88"/>
        <v>0</v>
      </c>
      <c r="J106" s="143">
        <f t="shared" si="88"/>
        <v>0</v>
      </c>
      <c r="K106" s="143">
        <f t="shared" si="88"/>
        <v>0</v>
      </c>
      <c r="L106" s="143">
        <f t="shared" si="88"/>
        <v>0</v>
      </c>
      <c r="M106" s="143">
        <f t="shared" si="88"/>
        <v>0</v>
      </c>
      <c r="N106" s="143">
        <f t="shared" si="88"/>
        <v>0</v>
      </c>
      <c r="O106" s="143">
        <f t="shared" si="88"/>
        <v>0</v>
      </c>
      <c r="P106" s="143">
        <f t="shared" si="88"/>
        <v>0</v>
      </c>
      <c r="Q106" s="143">
        <f t="shared" si="88"/>
        <v>0</v>
      </c>
      <c r="R106" s="143">
        <f t="shared" si="88"/>
        <v>0</v>
      </c>
      <c r="S106" s="143">
        <f t="shared" si="88"/>
        <v>0</v>
      </c>
      <c r="T106" s="143">
        <f t="shared" si="88"/>
        <v>0</v>
      </c>
      <c r="U106" s="143">
        <f t="shared" si="88"/>
        <v>0</v>
      </c>
      <c r="V106" s="250">
        <f t="shared" si="82"/>
        <v>90000</v>
      </c>
    </row>
    <row r="107" spans="1:22" s="241" customFormat="1">
      <c r="A107" s="246">
        <f>'Lumbyvej 64'!A240</f>
        <v>53</v>
      </c>
      <c r="B107" s="246" t="str">
        <f>'Lumbyvej 64'!B240</f>
        <v>Vand, udskiftning - cirkulationspumpe</v>
      </c>
      <c r="C107" s="143">
        <f t="shared" ref="C107:U107" si="89">IF(C$1&gt;=$I240,IF($M240=0,0,(IF(MOD(($I240-C$1),$M240)=0,$G240,0))),0)</f>
        <v>0</v>
      </c>
      <c r="D107" s="143">
        <f t="shared" si="89"/>
        <v>0</v>
      </c>
      <c r="E107" s="143">
        <f t="shared" si="89"/>
        <v>0</v>
      </c>
      <c r="F107" s="143">
        <f t="shared" si="89"/>
        <v>0</v>
      </c>
      <c r="G107" s="143">
        <f t="shared" si="89"/>
        <v>0</v>
      </c>
      <c r="H107" s="143">
        <f t="shared" si="89"/>
        <v>0</v>
      </c>
      <c r="I107" s="143">
        <f t="shared" si="89"/>
        <v>13200</v>
      </c>
      <c r="J107" s="143">
        <f t="shared" si="89"/>
        <v>0</v>
      </c>
      <c r="K107" s="143">
        <f t="shared" si="89"/>
        <v>0</v>
      </c>
      <c r="L107" s="143">
        <f t="shared" si="89"/>
        <v>0</v>
      </c>
      <c r="M107" s="143">
        <f t="shared" si="89"/>
        <v>0</v>
      </c>
      <c r="N107" s="143">
        <f t="shared" si="89"/>
        <v>0</v>
      </c>
      <c r="O107" s="143">
        <f t="shared" si="89"/>
        <v>0</v>
      </c>
      <c r="P107" s="143">
        <f t="shared" si="89"/>
        <v>0</v>
      </c>
      <c r="Q107" s="143">
        <f t="shared" si="89"/>
        <v>0</v>
      </c>
      <c r="R107" s="143">
        <f t="shared" si="89"/>
        <v>0</v>
      </c>
      <c r="S107" s="143">
        <f t="shared" si="89"/>
        <v>0</v>
      </c>
      <c r="T107" s="143">
        <f t="shared" si="89"/>
        <v>0</v>
      </c>
      <c r="U107" s="143">
        <f t="shared" si="89"/>
        <v>0</v>
      </c>
      <c r="V107" s="250">
        <f t="shared" si="82"/>
        <v>13200</v>
      </c>
    </row>
    <row r="108" spans="1:22" s="241" customFormat="1">
      <c r="A108" s="246">
        <f>'Lumbyvej 64'!A241</f>
        <v>53</v>
      </c>
      <c r="B108" s="246" t="str">
        <f>'Lumbyvej 64'!B241</f>
        <v>Vand, udskiftning - rør, rullende aktivitet</v>
      </c>
      <c r="C108" s="143">
        <f t="shared" ref="C108:U108" si="90">IF(C$1&gt;=$I241,IF($M241=0,0,(IF(MOD(($I241-C$1),$M241)=0,$G241,0))),0)</f>
        <v>0</v>
      </c>
      <c r="D108" s="143">
        <f t="shared" si="90"/>
        <v>22500</v>
      </c>
      <c r="E108" s="143">
        <f t="shared" si="90"/>
        <v>0</v>
      </c>
      <c r="F108" s="143">
        <f t="shared" si="90"/>
        <v>22500</v>
      </c>
      <c r="G108" s="143">
        <f t="shared" si="90"/>
        <v>0</v>
      </c>
      <c r="H108" s="143">
        <f t="shared" si="90"/>
        <v>22500</v>
      </c>
      <c r="I108" s="143">
        <f t="shared" si="90"/>
        <v>0</v>
      </c>
      <c r="J108" s="143">
        <f t="shared" si="90"/>
        <v>22500</v>
      </c>
      <c r="K108" s="143">
        <f t="shared" si="90"/>
        <v>0</v>
      </c>
      <c r="L108" s="143">
        <f t="shared" si="90"/>
        <v>22500</v>
      </c>
      <c r="M108" s="143">
        <f t="shared" si="90"/>
        <v>0</v>
      </c>
      <c r="N108" s="143">
        <f t="shared" si="90"/>
        <v>22500</v>
      </c>
      <c r="O108" s="143">
        <f t="shared" si="90"/>
        <v>0</v>
      </c>
      <c r="P108" s="143">
        <f t="shared" si="90"/>
        <v>22500</v>
      </c>
      <c r="Q108" s="143">
        <f t="shared" si="90"/>
        <v>0</v>
      </c>
      <c r="R108" s="143">
        <f t="shared" si="90"/>
        <v>22500</v>
      </c>
      <c r="S108" s="143">
        <f t="shared" si="90"/>
        <v>0</v>
      </c>
      <c r="T108" s="143">
        <f t="shared" si="90"/>
        <v>22500</v>
      </c>
      <c r="U108" s="143">
        <f t="shared" si="90"/>
        <v>0</v>
      </c>
      <c r="V108" s="250">
        <f t="shared" si="82"/>
        <v>202500</v>
      </c>
    </row>
    <row r="109" spans="1:22" s="241" customFormat="1">
      <c r="A109" s="246">
        <f>'Lumbyvej 64'!A242</f>
        <v>53</v>
      </c>
      <c r="B109" s="246" t="str">
        <f>'Lumbyvej 64'!B242</f>
        <v>Vand, udskiftning - måler</v>
      </c>
      <c r="C109" s="143">
        <f t="shared" ref="C109:U109" si="91">IF(C$1&gt;=$I242,IF($M242=0,0,(IF(MOD(($I242-C$1),$M242)=0,$G242,0))),0)</f>
        <v>0</v>
      </c>
      <c r="D109" s="143">
        <f t="shared" si="91"/>
        <v>0</v>
      </c>
      <c r="E109" s="143">
        <f t="shared" si="91"/>
        <v>0</v>
      </c>
      <c r="F109" s="143">
        <f t="shared" si="91"/>
        <v>0</v>
      </c>
      <c r="G109" s="143">
        <f t="shared" si="91"/>
        <v>0</v>
      </c>
      <c r="H109" s="143">
        <f t="shared" si="91"/>
        <v>0</v>
      </c>
      <c r="I109" s="143">
        <f t="shared" si="91"/>
        <v>0</v>
      </c>
      <c r="J109" s="143">
        <f t="shared" si="91"/>
        <v>0</v>
      </c>
      <c r="K109" s="143">
        <f t="shared" si="91"/>
        <v>0</v>
      </c>
      <c r="L109" s="143">
        <f t="shared" si="91"/>
        <v>0</v>
      </c>
      <c r="M109" s="143">
        <f t="shared" si="91"/>
        <v>0</v>
      </c>
      <c r="N109" s="143">
        <f t="shared" si="91"/>
        <v>0</v>
      </c>
      <c r="O109" s="143">
        <f t="shared" si="91"/>
        <v>0</v>
      </c>
      <c r="P109" s="143">
        <f t="shared" si="91"/>
        <v>0</v>
      </c>
      <c r="Q109" s="143">
        <f t="shared" si="91"/>
        <v>0</v>
      </c>
      <c r="R109" s="143">
        <f t="shared" si="91"/>
        <v>0</v>
      </c>
      <c r="S109" s="143">
        <f t="shared" si="91"/>
        <v>0</v>
      </c>
      <c r="T109" s="143">
        <f t="shared" si="91"/>
        <v>0</v>
      </c>
      <c r="U109" s="143">
        <f t="shared" si="91"/>
        <v>0</v>
      </c>
      <c r="V109" s="250">
        <f t="shared" si="82"/>
        <v>0</v>
      </c>
    </row>
    <row r="110" spans="1:22" s="241" customFormat="1">
      <c r="A110" s="246">
        <f>'Lumbyvej 64'!A243</f>
        <v>56</v>
      </c>
      <c r="B110" s="246" t="str">
        <f>'Lumbyvej 64'!B243</f>
        <v xml:space="preserve">Varme, udskiftning - radiator, rullende aktivitet </v>
      </c>
      <c r="C110" s="143">
        <f t="shared" ref="C110:U110" si="92">IF(C$1&gt;=$I243,IF($M243=0,0,(IF(MOD(($I243-C$1),$M243)=0,$G243,0))),0)</f>
        <v>0</v>
      </c>
      <c r="D110" s="143">
        <f t="shared" si="92"/>
        <v>0</v>
      </c>
      <c r="E110" s="143">
        <f t="shared" si="92"/>
        <v>30000</v>
      </c>
      <c r="F110" s="143">
        <f t="shared" si="92"/>
        <v>0</v>
      </c>
      <c r="G110" s="143">
        <f t="shared" si="92"/>
        <v>30000</v>
      </c>
      <c r="H110" s="143">
        <f t="shared" si="92"/>
        <v>0</v>
      </c>
      <c r="I110" s="143">
        <f t="shared" si="92"/>
        <v>30000</v>
      </c>
      <c r="J110" s="143">
        <f t="shared" si="92"/>
        <v>0</v>
      </c>
      <c r="K110" s="143">
        <f t="shared" si="92"/>
        <v>30000</v>
      </c>
      <c r="L110" s="143">
        <f t="shared" si="92"/>
        <v>0</v>
      </c>
      <c r="M110" s="143">
        <f t="shared" si="92"/>
        <v>30000</v>
      </c>
      <c r="N110" s="143">
        <f t="shared" si="92"/>
        <v>0</v>
      </c>
      <c r="O110" s="143">
        <f t="shared" si="92"/>
        <v>30000</v>
      </c>
      <c r="P110" s="143">
        <f t="shared" si="92"/>
        <v>0</v>
      </c>
      <c r="Q110" s="143">
        <f t="shared" si="92"/>
        <v>30000</v>
      </c>
      <c r="R110" s="143">
        <f t="shared" si="92"/>
        <v>0</v>
      </c>
      <c r="S110" s="143">
        <f t="shared" si="92"/>
        <v>30000</v>
      </c>
      <c r="T110" s="143">
        <f t="shared" si="92"/>
        <v>0</v>
      </c>
      <c r="U110" s="143">
        <f t="shared" si="92"/>
        <v>30000</v>
      </c>
      <c r="V110" s="250">
        <f t="shared" si="82"/>
        <v>270000</v>
      </c>
    </row>
    <row r="111" spans="1:22" s="241" customFormat="1">
      <c r="A111" s="246">
        <f>'Lumbyvej 64'!A244</f>
        <v>56</v>
      </c>
      <c r="B111" s="246" t="str">
        <f>'Lumbyvej 64'!B244</f>
        <v>Varme, udskiftning - cirkulationspumpe</v>
      </c>
      <c r="C111" s="143">
        <f t="shared" ref="C111:U111" si="93">IF(C$1&gt;=$I244,IF($M244=0,0,(IF(MOD(($I244-C$1),$M244)=0,$G244,0))),0)</f>
        <v>0</v>
      </c>
      <c r="D111" s="143">
        <f t="shared" si="93"/>
        <v>0</v>
      </c>
      <c r="E111" s="143">
        <f t="shared" si="93"/>
        <v>0</v>
      </c>
      <c r="F111" s="143">
        <f t="shared" si="93"/>
        <v>0</v>
      </c>
      <c r="G111" s="143">
        <f t="shared" si="93"/>
        <v>0</v>
      </c>
      <c r="H111" s="143">
        <f t="shared" si="93"/>
        <v>0</v>
      </c>
      <c r="I111" s="143">
        <f t="shared" si="93"/>
        <v>0</v>
      </c>
      <c r="J111" s="143">
        <f t="shared" si="93"/>
        <v>0</v>
      </c>
      <c r="K111" s="143">
        <f t="shared" si="93"/>
        <v>0</v>
      </c>
      <c r="L111" s="143">
        <f t="shared" si="93"/>
        <v>0</v>
      </c>
      <c r="M111" s="143">
        <f t="shared" si="93"/>
        <v>0</v>
      </c>
      <c r="N111" s="143">
        <f t="shared" si="93"/>
        <v>0</v>
      </c>
      <c r="O111" s="143">
        <f t="shared" si="93"/>
        <v>0</v>
      </c>
      <c r="P111" s="143">
        <f t="shared" si="93"/>
        <v>0</v>
      </c>
      <c r="Q111" s="143">
        <f t="shared" si="93"/>
        <v>0</v>
      </c>
      <c r="R111" s="143">
        <f t="shared" si="93"/>
        <v>0</v>
      </c>
      <c r="S111" s="143">
        <f t="shared" si="93"/>
        <v>0</v>
      </c>
      <c r="T111" s="143">
        <f t="shared" si="93"/>
        <v>0</v>
      </c>
      <c r="U111" s="143">
        <f t="shared" si="93"/>
        <v>0</v>
      </c>
      <c r="V111" s="250">
        <f t="shared" si="82"/>
        <v>0</v>
      </c>
    </row>
    <row r="112" spans="1:22" s="241" customFormat="1">
      <c r="A112" s="246">
        <f>'Lumbyvej 64'!A245</f>
        <v>56</v>
      </c>
      <c r="B112" s="246" t="str">
        <f>'Lumbyvej 64'!B245</f>
        <v>Varme, udskiftning - rør, rullende aktivitet</v>
      </c>
      <c r="C112" s="143">
        <f t="shared" ref="C112:U112" si="94">IF(C$1&gt;=$I245,IF($M245=0,0,(IF(MOD(($I245-C$1),$M245)=0,$G245,0))),0)</f>
        <v>0</v>
      </c>
      <c r="D112" s="143">
        <f t="shared" si="94"/>
        <v>0</v>
      </c>
      <c r="E112" s="143">
        <f t="shared" si="94"/>
        <v>0</v>
      </c>
      <c r="F112" s="143">
        <f t="shared" si="94"/>
        <v>0</v>
      </c>
      <c r="G112" s="143">
        <f t="shared" si="94"/>
        <v>40000</v>
      </c>
      <c r="H112" s="143">
        <f t="shared" si="94"/>
        <v>0</v>
      </c>
      <c r="I112" s="143">
        <f t="shared" si="94"/>
        <v>40000</v>
      </c>
      <c r="J112" s="143">
        <f t="shared" si="94"/>
        <v>0</v>
      </c>
      <c r="K112" s="143">
        <f t="shared" si="94"/>
        <v>40000</v>
      </c>
      <c r="L112" s="143">
        <f t="shared" si="94"/>
        <v>0</v>
      </c>
      <c r="M112" s="143">
        <f t="shared" si="94"/>
        <v>40000</v>
      </c>
      <c r="N112" s="143">
        <f t="shared" si="94"/>
        <v>0</v>
      </c>
      <c r="O112" s="143">
        <f t="shared" si="94"/>
        <v>40000</v>
      </c>
      <c r="P112" s="143">
        <f t="shared" si="94"/>
        <v>0</v>
      </c>
      <c r="Q112" s="143">
        <f t="shared" si="94"/>
        <v>40000</v>
      </c>
      <c r="R112" s="143">
        <f t="shared" si="94"/>
        <v>0</v>
      </c>
      <c r="S112" s="143">
        <f t="shared" si="94"/>
        <v>40000</v>
      </c>
      <c r="T112" s="143">
        <f t="shared" si="94"/>
        <v>0</v>
      </c>
      <c r="U112" s="143">
        <f t="shared" si="94"/>
        <v>40000</v>
      </c>
      <c r="V112" s="250">
        <f t="shared" si="82"/>
        <v>320000</v>
      </c>
    </row>
    <row r="113" spans="1:22" s="241" customFormat="1">
      <c r="A113" s="246">
        <f>'Lumbyvej 64'!A246</f>
        <v>63</v>
      </c>
      <c r="B113" s="246" t="str">
        <f>'Lumbyvej 64'!B246</f>
        <v>Belysning, udskiftning - armaturer</v>
      </c>
      <c r="C113" s="143">
        <f t="shared" ref="C113:U113" si="95">IF(C$1&gt;=$I246,IF($M246=0,0,(IF(MOD(($I246-C$1),$M246)=0,$G246,0))),0)</f>
        <v>0</v>
      </c>
      <c r="D113" s="143">
        <f t="shared" si="95"/>
        <v>0</v>
      </c>
      <c r="E113" s="143">
        <f t="shared" si="95"/>
        <v>0</v>
      </c>
      <c r="F113" s="143">
        <f t="shared" si="95"/>
        <v>0</v>
      </c>
      <c r="G113" s="143">
        <f t="shared" si="95"/>
        <v>0</v>
      </c>
      <c r="H113" s="143">
        <f t="shared" si="95"/>
        <v>0</v>
      </c>
      <c r="I113" s="143">
        <f t="shared" si="95"/>
        <v>150000</v>
      </c>
      <c r="J113" s="143">
        <f t="shared" si="95"/>
        <v>0</v>
      </c>
      <c r="K113" s="143">
        <f t="shared" si="95"/>
        <v>0</v>
      </c>
      <c r="L113" s="143">
        <f t="shared" si="95"/>
        <v>0</v>
      </c>
      <c r="M113" s="143">
        <f t="shared" si="95"/>
        <v>0</v>
      </c>
      <c r="N113" s="143">
        <f t="shared" si="95"/>
        <v>0</v>
      </c>
      <c r="O113" s="143">
        <f t="shared" si="95"/>
        <v>0</v>
      </c>
      <c r="P113" s="143">
        <f t="shared" si="95"/>
        <v>0</v>
      </c>
      <c r="Q113" s="143">
        <f t="shared" si="95"/>
        <v>0</v>
      </c>
      <c r="R113" s="143">
        <f t="shared" si="95"/>
        <v>0</v>
      </c>
      <c r="S113" s="143">
        <f t="shared" si="95"/>
        <v>0</v>
      </c>
      <c r="T113" s="143">
        <f t="shared" si="95"/>
        <v>0</v>
      </c>
      <c r="U113" s="143">
        <f t="shared" si="95"/>
        <v>0</v>
      </c>
      <c r="V113" s="250">
        <f t="shared" si="82"/>
        <v>150000</v>
      </c>
    </row>
    <row r="114" spans="1:22" s="241" customFormat="1">
      <c r="A114" s="246">
        <f>'Lumbyvej 64'!A247</f>
        <v>63</v>
      </c>
      <c r="B114" s="246" t="str">
        <f>'Lumbyvej 64'!B247</f>
        <v>Nød- og panikbelysning, batteriskift</v>
      </c>
      <c r="C114" s="143">
        <f t="shared" ref="C114:U114" si="96">IF(C$1&gt;=$I247,IF($M247=0,0,(IF(MOD(($I247-C$1),$M247)=0,$G247,0))),0)</f>
        <v>0</v>
      </c>
      <c r="D114" s="143">
        <f t="shared" si="96"/>
        <v>10000</v>
      </c>
      <c r="E114" s="143">
        <f t="shared" si="96"/>
        <v>0</v>
      </c>
      <c r="F114" s="143">
        <f t="shared" si="96"/>
        <v>0</v>
      </c>
      <c r="G114" s="143">
        <f t="shared" si="96"/>
        <v>0</v>
      </c>
      <c r="H114" s="143">
        <f t="shared" si="96"/>
        <v>0</v>
      </c>
      <c r="I114" s="143">
        <f t="shared" si="96"/>
        <v>10000</v>
      </c>
      <c r="J114" s="143">
        <f t="shared" si="96"/>
        <v>0</v>
      </c>
      <c r="K114" s="143">
        <f t="shared" si="96"/>
        <v>0</v>
      </c>
      <c r="L114" s="143">
        <f t="shared" si="96"/>
        <v>0</v>
      </c>
      <c r="M114" s="143">
        <f t="shared" si="96"/>
        <v>0</v>
      </c>
      <c r="N114" s="143">
        <f t="shared" si="96"/>
        <v>10000</v>
      </c>
      <c r="O114" s="143">
        <f t="shared" si="96"/>
        <v>0</v>
      </c>
      <c r="P114" s="143">
        <f t="shared" si="96"/>
        <v>0</v>
      </c>
      <c r="Q114" s="143">
        <f t="shared" si="96"/>
        <v>0</v>
      </c>
      <c r="R114" s="143">
        <f t="shared" si="96"/>
        <v>0</v>
      </c>
      <c r="S114" s="143">
        <f t="shared" si="96"/>
        <v>10000</v>
      </c>
      <c r="T114" s="143">
        <f t="shared" si="96"/>
        <v>0</v>
      </c>
      <c r="U114" s="143">
        <f t="shared" si="96"/>
        <v>0</v>
      </c>
      <c r="V114" s="250">
        <f t="shared" si="82"/>
        <v>40000</v>
      </c>
    </row>
    <row r="115" spans="1:22" s="241" customFormat="1">
      <c r="A115" s="246">
        <f>'Lumbyvej 64'!A248</f>
        <v>63</v>
      </c>
      <c r="B115" s="246" t="str">
        <f>'Lumbyvej 64'!B248</f>
        <v>Nød- og panikbelysning, udskiftning</v>
      </c>
      <c r="C115" s="143">
        <f t="shared" ref="C115:U115" si="97">IF(C$1&gt;=$I248,IF($M248=0,0,(IF(MOD(($I248-C$1),$M248)=0,$G248,0))),0)</f>
        <v>0</v>
      </c>
      <c r="D115" s="143">
        <f t="shared" si="97"/>
        <v>0</v>
      </c>
      <c r="E115" s="143">
        <f t="shared" si="97"/>
        <v>0</v>
      </c>
      <c r="F115" s="143">
        <f t="shared" si="97"/>
        <v>0</v>
      </c>
      <c r="G115" s="143">
        <f t="shared" si="97"/>
        <v>0</v>
      </c>
      <c r="H115" s="143">
        <f t="shared" si="97"/>
        <v>0</v>
      </c>
      <c r="I115" s="143">
        <f t="shared" si="97"/>
        <v>0</v>
      </c>
      <c r="J115" s="143">
        <f t="shared" si="97"/>
        <v>0</v>
      </c>
      <c r="K115" s="143">
        <f t="shared" si="97"/>
        <v>0</v>
      </c>
      <c r="L115" s="143">
        <f t="shared" si="97"/>
        <v>0</v>
      </c>
      <c r="M115" s="143">
        <f t="shared" si="97"/>
        <v>0</v>
      </c>
      <c r="N115" s="143">
        <f t="shared" si="97"/>
        <v>0</v>
      </c>
      <c r="O115" s="143">
        <f t="shared" si="97"/>
        <v>0</v>
      </c>
      <c r="P115" s="143">
        <f t="shared" si="97"/>
        <v>0</v>
      </c>
      <c r="Q115" s="143">
        <f t="shared" si="97"/>
        <v>0</v>
      </c>
      <c r="R115" s="143">
        <f t="shared" si="97"/>
        <v>0</v>
      </c>
      <c r="S115" s="143">
        <f t="shared" si="97"/>
        <v>0</v>
      </c>
      <c r="T115" s="143">
        <f t="shared" si="97"/>
        <v>0</v>
      </c>
      <c r="U115" s="143">
        <f t="shared" si="97"/>
        <v>0</v>
      </c>
      <c r="V115" s="250">
        <f t="shared" si="82"/>
        <v>0</v>
      </c>
    </row>
    <row r="116" spans="1:22" s="241" customFormat="1">
      <c r="A116" s="246">
        <f>'Lumbyvej 64'!A249</f>
        <v>64</v>
      </c>
      <c r="B116" s="246" t="str">
        <f>'Lumbyvej 64'!B249</f>
        <v>Styring og sikring, udskiftning - ABA</v>
      </c>
      <c r="C116" s="143">
        <f t="shared" ref="C116:U116" si="98">IF(C$1&gt;=$I249,IF($M249=0,0,(IF(MOD(($I249-C$1),$M249)=0,$G249,0))),0)</f>
        <v>0</v>
      </c>
      <c r="D116" s="143">
        <f t="shared" si="98"/>
        <v>0</v>
      </c>
      <c r="E116" s="143">
        <f t="shared" si="98"/>
        <v>0</v>
      </c>
      <c r="F116" s="143">
        <f t="shared" si="98"/>
        <v>0</v>
      </c>
      <c r="G116" s="143">
        <f t="shared" si="98"/>
        <v>0</v>
      </c>
      <c r="H116" s="143">
        <f t="shared" si="98"/>
        <v>0</v>
      </c>
      <c r="I116" s="143">
        <f t="shared" si="98"/>
        <v>0</v>
      </c>
      <c r="J116" s="143">
        <f t="shared" si="98"/>
        <v>0</v>
      </c>
      <c r="K116" s="143">
        <f t="shared" si="98"/>
        <v>0</v>
      </c>
      <c r="L116" s="143">
        <f t="shared" si="98"/>
        <v>0</v>
      </c>
      <c r="M116" s="143">
        <f t="shared" si="98"/>
        <v>0</v>
      </c>
      <c r="N116" s="143">
        <f t="shared" si="98"/>
        <v>0</v>
      </c>
      <c r="O116" s="143">
        <f t="shared" si="98"/>
        <v>0</v>
      </c>
      <c r="P116" s="143">
        <f t="shared" si="98"/>
        <v>0</v>
      </c>
      <c r="Q116" s="143">
        <f t="shared" si="98"/>
        <v>0</v>
      </c>
      <c r="R116" s="143">
        <f t="shared" si="98"/>
        <v>0</v>
      </c>
      <c r="S116" s="143">
        <f t="shared" si="98"/>
        <v>0</v>
      </c>
      <c r="T116" s="143">
        <f t="shared" si="98"/>
        <v>0</v>
      </c>
      <c r="U116" s="143">
        <f t="shared" si="98"/>
        <v>0</v>
      </c>
      <c r="V116" s="250">
        <f t="shared" si="82"/>
        <v>0</v>
      </c>
    </row>
    <row r="117" spans="1:22" s="241" customFormat="1">
      <c r="A117" s="246">
        <f>'Lumbyvej 64'!A250</f>
        <v>64</v>
      </c>
      <c r="B117" s="246" t="str">
        <f>'Lumbyvej 64'!B250</f>
        <v>Styring og sikring, udskiftning - ABDL</v>
      </c>
      <c r="C117" s="143">
        <f t="shared" ref="C117:U117" si="99">IF(C$1&gt;=$I250,IF($M250=0,0,(IF(MOD(($I250-C$1),$M250)=0,$G250,0))),0)</f>
        <v>0</v>
      </c>
      <c r="D117" s="143">
        <f t="shared" si="99"/>
        <v>0</v>
      </c>
      <c r="E117" s="143">
        <f t="shared" si="99"/>
        <v>0</v>
      </c>
      <c r="F117" s="143">
        <f t="shared" si="99"/>
        <v>0</v>
      </c>
      <c r="G117" s="143">
        <f t="shared" si="99"/>
        <v>0</v>
      </c>
      <c r="H117" s="143">
        <f t="shared" si="99"/>
        <v>0</v>
      </c>
      <c r="I117" s="143">
        <f t="shared" si="99"/>
        <v>0</v>
      </c>
      <c r="J117" s="143">
        <f t="shared" si="99"/>
        <v>0</v>
      </c>
      <c r="K117" s="143">
        <f t="shared" si="99"/>
        <v>0</v>
      </c>
      <c r="L117" s="143">
        <f t="shared" si="99"/>
        <v>200000</v>
      </c>
      <c r="M117" s="143">
        <f t="shared" si="99"/>
        <v>0</v>
      </c>
      <c r="N117" s="143">
        <f t="shared" si="99"/>
        <v>0</v>
      </c>
      <c r="O117" s="143">
        <f t="shared" si="99"/>
        <v>0</v>
      </c>
      <c r="P117" s="143">
        <f t="shared" si="99"/>
        <v>0</v>
      </c>
      <c r="Q117" s="143">
        <f t="shared" si="99"/>
        <v>0</v>
      </c>
      <c r="R117" s="143">
        <f t="shared" si="99"/>
        <v>0</v>
      </c>
      <c r="S117" s="143">
        <f t="shared" si="99"/>
        <v>0</v>
      </c>
      <c r="T117" s="143">
        <f t="shared" si="99"/>
        <v>0</v>
      </c>
      <c r="U117" s="143">
        <f t="shared" si="99"/>
        <v>0</v>
      </c>
      <c r="V117" s="250">
        <f t="shared" si="82"/>
        <v>200000</v>
      </c>
    </row>
    <row r="118" spans="1:22" s="241" customFormat="1">
      <c r="A118" s="246">
        <f>'Lumbyvej 64'!A251</f>
        <v>64</v>
      </c>
      <c r="B118" s="246" t="str">
        <f>'Lumbyvej 64'!B251</f>
        <v>Styring og sikring, udskiftning - ADK</v>
      </c>
      <c r="C118" s="143">
        <f t="shared" ref="C118:U118" si="100">IF(C$1&gt;=$I251,IF($M251=0,0,(IF(MOD(($I251-C$1),$M251)=0,$G251,0))),0)</f>
        <v>0</v>
      </c>
      <c r="D118" s="143">
        <f t="shared" si="100"/>
        <v>0</v>
      </c>
      <c r="E118" s="143">
        <f t="shared" si="100"/>
        <v>0</v>
      </c>
      <c r="F118" s="143">
        <f t="shared" si="100"/>
        <v>0</v>
      </c>
      <c r="G118" s="143">
        <f t="shared" si="100"/>
        <v>0</v>
      </c>
      <c r="H118" s="143">
        <f t="shared" si="100"/>
        <v>0</v>
      </c>
      <c r="I118" s="143">
        <f t="shared" si="100"/>
        <v>0</v>
      </c>
      <c r="J118" s="143">
        <f t="shared" si="100"/>
        <v>0</v>
      </c>
      <c r="K118" s="143">
        <f t="shared" si="100"/>
        <v>0</v>
      </c>
      <c r="L118" s="143">
        <f t="shared" si="100"/>
        <v>0</v>
      </c>
      <c r="M118" s="143">
        <f t="shared" si="100"/>
        <v>0</v>
      </c>
      <c r="N118" s="143">
        <f t="shared" si="100"/>
        <v>0</v>
      </c>
      <c r="O118" s="143">
        <f t="shared" si="100"/>
        <v>0</v>
      </c>
      <c r="P118" s="143">
        <f t="shared" si="100"/>
        <v>0</v>
      </c>
      <c r="Q118" s="143">
        <f t="shared" si="100"/>
        <v>0</v>
      </c>
      <c r="R118" s="143">
        <f t="shared" si="100"/>
        <v>0</v>
      </c>
      <c r="S118" s="143">
        <f t="shared" si="100"/>
        <v>0</v>
      </c>
      <c r="T118" s="143">
        <f t="shared" si="100"/>
        <v>0</v>
      </c>
      <c r="U118" s="143">
        <f t="shared" si="100"/>
        <v>0</v>
      </c>
      <c r="V118" s="250">
        <f t="shared" si="82"/>
        <v>0</v>
      </c>
    </row>
    <row r="119" spans="1:22" s="241" customFormat="1">
      <c r="A119" s="246">
        <f>'Lumbyvej 64'!A252</f>
        <v>64</v>
      </c>
      <c r="B119" s="246" t="str">
        <f>'Lumbyvej 64'!B252</f>
        <v>Styring og sikring, udskiftning - CTS</v>
      </c>
      <c r="C119" s="143">
        <f t="shared" ref="C119:U119" si="101">IF(C$1&gt;=$I252,IF($M252=0,0,(IF(MOD(($I252-C$1),$M252)=0,$G252,0))),0)</f>
        <v>0</v>
      </c>
      <c r="D119" s="143">
        <f t="shared" si="101"/>
        <v>0</v>
      </c>
      <c r="E119" s="143">
        <f t="shared" si="101"/>
        <v>0</v>
      </c>
      <c r="F119" s="143">
        <f t="shared" si="101"/>
        <v>0</v>
      </c>
      <c r="G119" s="143">
        <f t="shared" si="101"/>
        <v>0</v>
      </c>
      <c r="H119" s="143">
        <f t="shared" si="101"/>
        <v>0</v>
      </c>
      <c r="I119" s="143">
        <f t="shared" si="101"/>
        <v>0</v>
      </c>
      <c r="J119" s="143">
        <f t="shared" si="101"/>
        <v>0</v>
      </c>
      <c r="K119" s="143">
        <f t="shared" si="101"/>
        <v>0</v>
      </c>
      <c r="L119" s="143">
        <f t="shared" si="101"/>
        <v>0</v>
      </c>
      <c r="M119" s="143">
        <f t="shared" si="101"/>
        <v>0</v>
      </c>
      <c r="N119" s="143">
        <f t="shared" si="101"/>
        <v>0</v>
      </c>
      <c r="O119" s="143">
        <f t="shared" si="101"/>
        <v>0</v>
      </c>
      <c r="P119" s="143">
        <f t="shared" si="101"/>
        <v>1700000</v>
      </c>
      <c r="Q119" s="143">
        <f t="shared" si="101"/>
        <v>0</v>
      </c>
      <c r="R119" s="143">
        <f t="shared" si="101"/>
        <v>0</v>
      </c>
      <c r="S119" s="143">
        <f t="shared" si="101"/>
        <v>0</v>
      </c>
      <c r="T119" s="143">
        <f t="shared" si="101"/>
        <v>0</v>
      </c>
      <c r="U119" s="143">
        <f t="shared" si="101"/>
        <v>0</v>
      </c>
      <c r="V119" s="250">
        <f t="shared" si="82"/>
        <v>1700000</v>
      </c>
    </row>
    <row r="120" spans="1:22" s="241" customFormat="1">
      <c r="A120" s="246">
        <f>'Lumbyvej 64'!A253</f>
        <v>64</v>
      </c>
      <c r="B120" s="246" t="str">
        <f>'Lumbyvej 64'!B253</f>
        <v>Styring og Sikring, service - CTS</v>
      </c>
      <c r="C120" s="143">
        <f t="shared" ref="C120:U120" si="102">IF(C$1&gt;=$I253,IF($M253=0,0,(IF(MOD(($I253-C$1),$M253)=0,$G253,0))),0)</f>
        <v>5000</v>
      </c>
      <c r="D120" s="143">
        <f t="shared" si="102"/>
        <v>5000</v>
      </c>
      <c r="E120" s="143">
        <f t="shared" si="102"/>
        <v>5000</v>
      </c>
      <c r="F120" s="143">
        <f t="shared" si="102"/>
        <v>5000</v>
      </c>
      <c r="G120" s="143">
        <f t="shared" si="102"/>
        <v>5000</v>
      </c>
      <c r="H120" s="143">
        <f t="shared" si="102"/>
        <v>5000</v>
      </c>
      <c r="I120" s="143">
        <f t="shared" si="102"/>
        <v>5000</v>
      </c>
      <c r="J120" s="143">
        <f t="shared" si="102"/>
        <v>5000</v>
      </c>
      <c r="K120" s="143">
        <f t="shared" si="102"/>
        <v>5000</v>
      </c>
      <c r="L120" s="143">
        <f t="shared" si="102"/>
        <v>5000</v>
      </c>
      <c r="M120" s="143">
        <f t="shared" si="102"/>
        <v>5000</v>
      </c>
      <c r="N120" s="143">
        <f t="shared" si="102"/>
        <v>5000</v>
      </c>
      <c r="O120" s="143">
        <f t="shared" si="102"/>
        <v>5000</v>
      </c>
      <c r="P120" s="143">
        <f t="shared" si="102"/>
        <v>5000</v>
      </c>
      <c r="Q120" s="143">
        <f t="shared" si="102"/>
        <v>5000</v>
      </c>
      <c r="R120" s="143">
        <f t="shared" si="102"/>
        <v>5000</v>
      </c>
      <c r="S120" s="143">
        <f t="shared" si="102"/>
        <v>5000</v>
      </c>
      <c r="T120" s="143">
        <f t="shared" si="102"/>
        <v>5000</v>
      </c>
      <c r="U120" s="143">
        <f t="shared" si="102"/>
        <v>5000</v>
      </c>
      <c r="V120" s="250">
        <f t="shared" si="82"/>
        <v>95000</v>
      </c>
    </row>
    <row r="121" spans="1:22" s="241" customFormat="1">
      <c r="A121" s="246">
        <f>'Lumbyvej 64'!A254</f>
        <v>64</v>
      </c>
      <c r="B121" s="246" t="str">
        <f>'Lumbyvej 64'!B254</f>
        <v>Styring og sikring, udskiftning - AIA</v>
      </c>
      <c r="C121" s="143">
        <f t="shared" ref="C121:U121" si="103">IF(C$1&gt;=$I254,IF($M254=0,0,(IF(MOD(($I254-C$1),$M254)=0,$G254,0))),0)</f>
        <v>0</v>
      </c>
      <c r="D121" s="143">
        <f t="shared" si="103"/>
        <v>0</v>
      </c>
      <c r="E121" s="143">
        <f t="shared" si="103"/>
        <v>0</v>
      </c>
      <c r="F121" s="143">
        <f t="shared" si="103"/>
        <v>0</v>
      </c>
      <c r="G121" s="143">
        <f t="shared" si="103"/>
        <v>0</v>
      </c>
      <c r="H121" s="143">
        <f t="shared" si="103"/>
        <v>0</v>
      </c>
      <c r="I121" s="143">
        <f t="shared" si="103"/>
        <v>0</v>
      </c>
      <c r="J121" s="143">
        <f t="shared" si="103"/>
        <v>0</v>
      </c>
      <c r="K121" s="143">
        <f t="shared" si="103"/>
        <v>100000</v>
      </c>
      <c r="L121" s="143">
        <f t="shared" si="103"/>
        <v>0</v>
      </c>
      <c r="M121" s="143">
        <f t="shared" si="103"/>
        <v>0</v>
      </c>
      <c r="N121" s="143">
        <f t="shared" si="103"/>
        <v>0</v>
      </c>
      <c r="O121" s="143">
        <f t="shared" si="103"/>
        <v>0</v>
      </c>
      <c r="P121" s="143">
        <f t="shared" si="103"/>
        <v>0</v>
      </c>
      <c r="Q121" s="143">
        <f t="shared" si="103"/>
        <v>0</v>
      </c>
      <c r="R121" s="143">
        <f t="shared" si="103"/>
        <v>0</v>
      </c>
      <c r="S121" s="143">
        <f t="shared" si="103"/>
        <v>0</v>
      </c>
      <c r="T121" s="143">
        <f t="shared" si="103"/>
        <v>0</v>
      </c>
      <c r="U121" s="143">
        <f t="shared" si="103"/>
        <v>0</v>
      </c>
      <c r="V121" s="250">
        <f t="shared" si="82"/>
        <v>100000</v>
      </c>
    </row>
    <row r="122" spans="1:22" s="241" customFormat="1">
      <c r="A122" s="246">
        <f>'Lumbyvej 64'!A255</f>
        <v>64</v>
      </c>
      <c r="B122" s="246" t="str">
        <f>'Lumbyvej 64'!B255</f>
        <v>Styring og sikring, udskiftning - eltavle</v>
      </c>
      <c r="C122" s="143">
        <f t="shared" ref="C122:U122" si="104">IF(C$1&gt;=$I255,IF($M255=0,0,(IF(MOD(($I255-C$1),$M255)=0,$G255,0))),0)</f>
        <v>0</v>
      </c>
      <c r="D122" s="143">
        <f t="shared" si="104"/>
        <v>0</v>
      </c>
      <c r="E122" s="143">
        <f t="shared" si="104"/>
        <v>0</v>
      </c>
      <c r="F122" s="143">
        <f t="shared" si="104"/>
        <v>0</v>
      </c>
      <c r="G122" s="143">
        <f t="shared" si="104"/>
        <v>0</v>
      </c>
      <c r="H122" s="143">
        <f t="shared" si="104"/>
        <v>0</v>
      </c>
      <c r="I122" s="143">
        <f t="shared" si="104"/>
        <v>0</v>
      </c>
      <c r="J122" s="143">
        <f t="shared" si="104"/>
        <v>0</v>
      </c>
      <c r="K122" s="143">
        <f t="shared" si="104"/>
        <v>0</v>
      </c>
      <c r="L122" s="143">
        <f t="shared" si="104"/>
        <v>0</v>
      </c>
      <c r="M122" s="143">
        <f t="shared" si="104"/>
        <v>300000</v>
      </c>
      <c r="N122" s="143">
        <f t="shared" si="104"/>
        <v>0</v>
      </c>
      <c r="O122" s="143">
        <f t="shared" si="104"/>
        <v>0</v>
      </c>
      <c r="P122" s="143">
        <f t="shared" si="104"/>
        <v>0</v>
      </c>
      <c r="Q122" s="143">
        <f t="shared" si="104"/>
        <v>0</v>
      </c>
      <c r="R122" s="143">
        <f t="shared" si="104"/>
        <v>0</v>
      </c>
      <c r="S122" s="143">
        <f t="shared" si="104"/>
        <v>0</v>
      </c>
      <c r="T122" s="143">
        <f t="shared" si="104"/>
        <v>0</v>
      </c>
      <c r="U122" s="143">
        <f t="shared" si="104"/>
        <v>0</v>
      </c>
      <c r="V122" s="250">
        <f t="shared" si="82"/>
        <v>300000</v>
      </c>
    </row>
    <row r="123" spans="1:22" s="241" customFormat="1">
      <c r="A123" s="246">
        <f>'Lumbyvej 64'!A256</f>
        <v>64</v>
      </c>
      <c r="B123" s="246" t="str">
        <f>'Lumbyvej 64'!B256</f>
        <v>Styring og sikring, udskiftning - røgmeldere</v>
      </c>
      <c r="C123" s="143">
        <f t="shared" ref="C123:U123" si="105">IF(C$1&gt;=$I256,IF($M256=0,0,(IF(MOD(($I256-C$1),$M256)=0,$G256,0))),0)</f>
        <v>0</v>
      </c>
      <c r="D123" s="143">
        <f t="shared" si="105"/>
        <v>0</v>
      </c>
      <c r="E123" s="143">
        <f t="shared" si="105"/>
        <v>0</v>
      </c>
      <c r="F123" s="143">
        <f t="shared" si="105"/>
        <v>0</v>
      </c>
      <c r="G123" s="143">
        <f t="shared" si="105"/>
        <v>0</v>
      </c>
      <c r="H123" s="143">
        <f t="shared" si="105"/>
        <v>0</v>
      </c>
      <c r="I123" s="143">
        <f t="shared" si="105"/>
        <v>0</v>
      </c>
      <c r="J123" s="143">
        <f t="shared" si="105"/>
        <v>0</v>
      </c>
      <c r="K123" s="143">
        <f t="shared" si="105"/>
        <v>0</v>
      </c>
      <c r="L123" s="143">
        <f t="shared" si="105"/>
        <v>0</v>
      </c>
      <c r="M123" s="143">
        <f t="shared" si="105"/>
        <v>0</v>
      </c>
      <c r="N123" s="143">
        <f t="shared" si="105"/>
        <v>0</v>
      </c>
      <c r="O123" s="143">
        <f t="shared" si="105"/>
        <v>0</v>
      </c>
      <c r="P123" s="143">
        <f t="shared" si="105"/>
        <v>0</v>
      </c>
      <c r="Q123" s="143">
        <f t="shared" si="105"/>
        <v>0</v>
      </c>
      <c r="R123" s="143">
        <f t="shared" si="105"/>
        <v>0</v>
      </c>
      <c r="S123" s="143">
        <f t="shared" si="105"/>
        <v>0</v>
      </c>
      <c r="T123" s="143">
        <f t="shared" si="105"/>
        <v>0</v>
      </c>
      <c r="U123" s="143">
        <f t="shared" si="105"/>
        <v>0</v>
      </c>
      <c r="V123" s="250">
        <f t="shared" si="82"/>
        <v>0</v>
      </c>
    </row>
    <row r="124" spans="1:22" s="241" customFormat="1">
      <c r="A124" s="246">
        <f>'Lumbyvej 64'!A257</f>
        <v>64</v>
      </c>
      <c r="B124" s="246" t="str">
        <f>'Lumbyvej 64'!B257</f>
        <v>Styring og sikring, udskiftning -lækagesikring</v>
      </c>
      <c r="C124" s="143">
        <f t="shared" ref="C124:U124" si="106">IF(C$1&gt;=$I257,IF($M257=0,0,(IF(MOD(($I257-C$1),$M257)=0,$G257,0))),0)</f>
        <v>0</v>
      </c>
      <c r="D124" s="143">
        <f t="shared" si="106"/>
        <v>0</v>
      </c>
      <c r="E124" s="143">
        <f t="shared" si="106"/>
        <v>0</v>
      </c>
      <c r="F124" s="143">
        <f t="shared" si="106"/>
        <v>0</v>
      </c>
      <c r="G124" s="143">
        <f t="shared" si="106"/>
        <v>0</v>
      </c>
      <c r="H124" s="143">
        <f t="shared" si="106"/>
        <v>0</v>
      </c>
      <c r="I124" s="143">
        <f t="shared" si="106"/>
        <v>25000</v>
      </c>
      <c r="J124" s="143">
        <f t="shared" si="106"/>
        <v>0</v>
      </c>
      <c r="K124" s="143">
        <f t="shared" si="106"/>
        <v>0</v>
      </c>
      <c r="L124" s="143">
        <f t="shared" si="106"/>
        <v>0</v>
      </c>
      <c r="M124" s="143">
        <f t="shared" si="106"/>
        <v>0</v>
      </c>
      <c r="N124" s="143">
        <f t="shared" si="106"/>
        <v>0</v>
      </c>
      <c r="O124" s="143">
        <f t="shared" si="106"/>
        <v>0</v>
      </c>
      <c r="P124" s="143">
        <f t="shared" si="106"/>
        <v>0</v>
      </c>
      <c r="Q124" s="143">
        <f t="shared" si="106"/>
        <v>0</v>
      </c>
      <c r="R124" s="143">
        <f t="shared" si="106"/>
        <v>0</v>
      </c>
      <c r="S124" s="143">
        <f t="shared" si="106"/>
        <v>25000</v>
      </c>
      <c r="T124" s="143">
        <f t="shared" si="106"/>
        <v>0</v>
      </c>
      <c r="U124" s="143">
        <f t="shared" si="106"/>
        <v>0</v>
      </c>
      <c r="V124" s="250">
        <f t="shared" si="82"/>
        <v>50000</v>
      </c>
    </row>
    <row r="125" spans="1:22" s="241" customFormat="1">
      <c r="A125" s="246">
        <f>'Lumbyvej 64'!A258</f>
        <v>63</v>
      </c>
      <c r="B125" s="246" t="str">
        <f>'Lumbyvej 64'!B258</f>
        <v>Styring og sikring, Service - Elsikkerhedsattest</v>
      </c>
      <c r="C125" s="143">
        <f t="shared" ref="C125:U125" si="107">IF(C$1&gt;=$I258,IF($M258=0,0,(IF(MOD(($I258-C$1),$M258)=0,$G258,0))),0)</f>
        <v>3000</v>
      </c>
      <c r="D125" s="143">
        <f t="shared" si="107"/>
        <v>0</v>
      </c>
      <c r="E125" s="143">
        <f t="shared" si="107"/>
        <v>3000</v>
      </c>
      <c r="F125" s="143">
        <f t="shared" si="107"/>
        <v>0</v>
      </c>
      <c r="G125" s="143">
        <f t="shared" si="107"/>
        <v>3000</v>
      </c>
      <c r="H125" s="143">
        <f t="shared" si="107"/>
        <v>0</v>
      </c>
      <c r="I125" s="143">
        <f t="shared" si="107"/>
        <v>3000</v>
      </c>
      <c r="J125" s="143">
        <f t="shared" si="107"/>
        <v>0</v>
      </c>
      <c r="K125" s="143">
        <f t="shared" si="107"/>
        <v>3000</v>
      </c>
      <c r="L125" s="143">
        <f t="shared" si="107"/>
        <v>0</v>
      </c>
      <c r="M125" s="143">
        <f t="shared" si="107"/>
        <v>3000</v>
      </c>
      <c r="N125" s="143">
        <f t="shared" si="107"/>
        <v>0</v>
      </c>
      <c r="O125" s="143">
        <f t="shared" si="107"/>
        <v>3000</v>
      </c>
      <c r="P125" s="143">
        <f t="shared" si="107"/>
        <v>0</v>
      </c>
      <c r="Q125" s="143">
        <f t="shared" si="107"/>
        <v>3000</v>
      </c>
      <c r="R125" s="143">
        <f t="shared" si="107"/>
        <v>0</v>
      </c>
      <c r="S125" s="143">
        <f t="shared" si="107"/>
        <v>3000</v>
      </c>
      <c r="T125" s="143">
        <f t="shared" si="107"/>
        <v>0</v>
      </c>
      <c r="U125" s="143">
        <f t="shared" si="107"/>
        <v>3000</v>
      </c>
      <c r="V125" s="252">
        <f t="shared" si="82"/>
        <v>30000</v>
      </c>
    </row>
    <row r="126" spans="1:22">
      <c r="A126" s="206"/>
      <c r="B126" s="244" t="s">
        <v>1032</v>
      </c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253"/>
    </row>
    <row r="127" spans="1:22" s="241" customFormat="1">
      <c r="A127" s="247" t="e">
        <f t="shared" ref="A127:B130" si="108">A260</f>
        <v>#N/A</v>
      </c>
      <c r="B127" s="247">
        <f t="shared" si="108"/>
        <v>0</v>
      </c>
      <c r="C127" s="143">
        <f t="shared" ref="C127:U127" si="109">IF(C$1&gt;=$I260,IF($M260=0,0,(IF(MOD(($I260-C$1),$M260)=0,$G260,0))),0)</f>
        <v>0</v>
      </c>
      <c r="D127" s="143">
        <f t="shared" si="109"/>
        <v>0</v>
      </c>
      <c r="E127" s="143">
        <f t="shared" si="109"/>
        <v>0</v>
      </c>
      <c r="F127" s="143">
        <f t="shared" si="109"/>
        <v>0</v>
      </c>
      <c r="G127" s="143">
        <f t="shared" si="109"/>
        <v>0</v>
      </c>
      <c r="H127" s="143">
        <f t="shared" si="109"/>
        <v>0</v>
      </c>
      <c r="I127" s="143">
        <f t="shared" si="109"/>
        <v>0</v>
      </c>
      <c r="J127" s="143">
        <f t="shared" si="109"/>
        <v>0</v>
      </c>
      <c r="K127" s="143">
        <f t="shared" si="109"/>
        <v>0</v>
      </c>
      <c r="L127" s="143">
        <f t="shared" si="109"/>
        <v>0</v>
      </c>
      <c r="M127" s="143">
        <f t="shared" si="109"/>
        <v>0</v>
      </c>
      <c r="N127" s="143">
        <f t="shared" si="109"/>
        <v>0</v>
      </c>
      <c r="O127" s="143">
        <f t="shared" si="109"/>
        <v>0</v>
      </c>
      <c r="P127" s="143">
        <f t="shared" si="109"/>
        <v>0</v>
      </c>
      <c r="Q127" s="143">
        <f t="shared" si="109"/>
        <v>0</v>
      </c>
      <c r="R127" s="143">
        <f t="shared" si="109"/>
        <v>0</v>
      </c>
      <c r="S127" s="143">
        <f t="shared" si="109"/>
        <v>0</v>
      </c>
      <c r="T127" s="143">
        <f t="shared" si="109"/>
        <v>0</v>
      </c>
      <c r="U127" s="143">
        <f t="shared" si="109"/>
        <v>0</v>
      </c>
      <c r="V127" s="253">
        <f>SUM(C127:U127)</f>
        <v>0</v>
      </c>
    </row>
    <row r="128" spans="1:22" s="241" customFormat="1">
      <c r="A128" s="247" t="e">
        <f t="shared" si="108"/>
        <v>#N/A</v>
      </c>
      <c r="B128" s="247">
        <f t="shared" si="108"/>
        <v>0</v>
      </c>
      <c r="C128" s="143">
        <f t="shared" ref="C128:U128" si="110">IF(C$1&gt;=$I261,IF($M261=0,0,(IF(MOD(($I261-C$1),$M261)=0,$G261,0))),0)</f>
        <v>0</v>
      </c>
      <c r="D128" s="143">
        <f t="shared" si="110"/>
        <v>0</v>
      </c>
      <c r="E128" s="143">
        <f t="shared" si="110"/>
        <v>0</v>
      </c>
      <c r="F128" s="143">
        <f t="shared" si="110"/>
        <v>0</v>
      </c>
      <c r="G128" s="143">
        <f t="shared" si="110"/>
        <v>0</v>
      </c>
      <c r="H128" s="143">
        <f t="shared" si="110"/>
        <v>0</v>
      </c>
      <c r="I128" s="143">
        <f t="shared" si="110"/>
        <v>0</v>
      </c>
      <c r="J128" s="143">
        <f t="shared" si="110"/>
        <v>0</v>
      </c>
      <c r="K128" s="143">
        <f t="shared" si="110"/>
        <v>0</v>
      </c>
      <c r="L128" s="143">
        <f t="shared" si="110"/>
        <v>0</v>
      </c>
      <c r="M128" s="143">
        <f t="shared" si="110"/>
        <v>0</v>
      </c>
      <c r="N128" s="143">
        <f t="shared" si="110"/>
        <v>0</v>
      </c>
      <c r="O128" s="143">
        <f t="shared" si="110"/>
        <v>0</v>
      </c>
      <c r="P128" s="143">
        <f t="shared" si="110"/>
        <v>0</v>
      </c>
      <c r="Q128" s="143">
        <f t="shared" si="110"/>
        <v>0</v>
      </c>
      <c r="R128" s="143">
        <f t="shared" si="110"/>
        <v>0</v>
      </c>
      <c r="S128" s="143">
        <f t="shared" si="110"/>
        <v>0</v>
      </c>
      <c r="T128" s="143">
        <f t="shared" si="110"/>
        <v>0</v>
      </c>
      <c r="U128" s="143">
        <f t="shared" si="110"/>
        <v>0</v>
      </c>
      <c r="V128" s="253">
        <f>SUM(C128:U128)</f>
        <v>0</v>
      </c>
    </row>
    <row r="129" spans="1:26" s="241" customFormat="1">
      <c r="A129" s="247" t="e">
        <f t="shared" si="108"/>
        <v>#N/A</v>
      </c>
      <c r="B129" s="247">
        <f t="shared" si="108"/>
        <v>0</v>
      </c>
      <c r="C129" s="143">
        <f t="shared" ref="C129:U129" si="111">IF(C$1&gt;=$I262,IF($M262=0,0,(IF(MOD(($I262-C$1),$M262)=0,$G262,0))),0)</f>
        <v>0</v>
      </c>
      <c r="D129" s="143">
        <f t="shared" si="111"/>
        <v>0</v>
      </c>
      <c r="E129" s="143">
        <f t="shared" si="111"/>
        <v>0</v>
      </c>
      <c r="F129" s="143">
        <f t="shared" si="111"/>
        <v>0</v>
      </c>
      <c r="G129" s="143">
        <f t="shared" si="111"/>
        <v>0</v>
      </c>
      <c r="H129" s="143">
        <f t="shared" si="111"/>
        <v>0</v>
      </c>
      <c r="I129" s="143">
        <f t="shared" si="111"/>
        <v>0</v>
      </c>
      <c r="J129" s="143">
        <f t="shared" si="111"/>
        <v>0</v>
      </c>
      <c r="K129" s="143">
        <f t="shared" si="111"/>
        <v>0</v>
      </c>
      <c r="L129" s="143">
        <f t="shared" si="111"/>
        <v>0</v>
      </c>
      <c r="M129" s="143">
        <f t="shared" si="111"/>
        <v>0</v>
      </c>
      <c r="N129" s="143">
        <f t="shared" si="111"/>
        <v>0</v>
      </c>
      <c r="O129" s="143">
        <f t="shared" si="111"/>
        <v>0</v>
      </c>
      <c r="P129" s="143">
        <f t="shared" si="111"/>
        <v>0</v>
      </c>
      <c r="Q129" s="143">
        <f t="shared" si="111"/>
        <v>0</v>
      </c>
      <c r="R129" s="143">
        <f t="shared" si="111"/>
        <v>0</v>
      </c>
      <c r="S129" s="143">
        <f t="shared" si="111"/>
        <v>0</v>
      </c>
      <c r="T129" s="143">
        <f t="shared" si="111"/>
        <v>0</v>
      </c>
      <c r="U129" s="143">
        <f t="shared" si="111"/>
        <v>0</v>
      </c>
      <c r="V129" s="253">
        <f>SUM(C129:U129)</f>
        <v>0</v>
      </c>
    </row>
    <row r="130" spans="1:26" s="241" customFormat="1">
      <c r="A130" s="247" t="e">
        <f t="shared" si="108"/>
        <v>#N/A</v>
      </c>
      <c r="B130" s="247">
        <f t="shared" si="108"/>
        <v>0</v>
      </c>
      <c r="C130" s="143">
        <f t="shared" ref="C130:U130" si="112">IF(C$1&gt;=$I263,IF($M263=0,0,(IF(MOD(($I263-C$1),$M263)=0,$G263,0))),0)</f>
        <v>0</v>
      </c>
      <c r="D130" s="143">
        <f t="shared" si="112"/>
        <v>0</v>
      </c>
      <c r="E130" s="143">
        <f t="shared" si="112"/>
        <v>0</v>
      </c>
      <c r="F130" s="143">
        <f t="shared" si="112"/>
        <v>0</v>
      </c>
      <c r="G130" s="143">
        <f t="shared" si="112"/>
        <v>0</v>
      </c>
      <c r="H130" s="143">
        <f t="shared" si="112"/>
        <v>0</v>
      </c>
      <c r="I130" s="143">
        <f t="shared" si="112"/>
        <v>0</v>
      </c>
      <c r="J130" s="143">
        <f t="shared" si="112"/>
        <v>0</v>
      </c>
      <c r="K130" s="143">
        <f t="shared" si="112"/>
        <v>0</v>
      </c>
      <c r="L130" s="143">
        <f t="shared" si="112"/>
        <v>0</v>
      </c>
      <c r="M130" s="143">
        <f t="shared" si="112"/>
        <v>0</v>
      </c>
      <c r="N130" s="143">
        <f t="shared" si="112"/>
        <v>0</v>
      </c>
      <c r="O130" s="143">
        <f t="shared" si="112"/>
        <v>0</v>
      </c>
      <c r="P130" s="143">
        <f t="shared" si="112"/>
        <v>0</v>
      </c>
      <c r="Q130" s="143">
        <f t="shared" si="112"/>
        <v>0</v>
      </c>
      <c r="R130" s="143">
        <f t="shared" si="112"/>
        <v>0</v>
      </c>
      <c r="S130" s="143">
        <f t="shared" si="112"/>
        <v>0</v>
      </c>
      <c r="T130" s="143">
        <f t="shared" si="112"/>
        <v>0</v>
      </c>
      <c r="U130" s="143">
        <f t="shared" si="112"/>
        <v>0</v>
      </c>
      <c r="V130" s="253">
        <f>SUM(C130:U130)</f>
        <v>0</v>
      </c>
    </row>
    <row r="131" spans="1:26" ht="15.75" thickBot="1">
      <c r="A131" s="54"/>
      <c r="B131" s="203" t="s">
        <v>1017</v>
      </c>
      <c r="C131" s="204">
        <f t="shared" ref="C131:V131" si="113">SUM(C3:C125)</f>
        <v>887230</v>
      </c>
      <c r="D131" s="205">
        <f t="shared" si="113"/>
        <v>1398170</v>
      </c>
      <c r="E131" s="204">
        <f t="shared" si="113"/>
        <v>1031800</v>
      </c>
      <c r="F131" s="205">
        <f t="shared" si="113"/>
        <v>1015195</v>
      </c>
      <c r="G131" s="204">
        <f t="shared" si="113"/>
        <v>1571900</v>
      </c>
      <c r="H131" s="205">
        <f t="shared" si="113"/>
        <v>579635</v>
      </c>
      <c r="I131" s="204">
        <f t="shared" si="113"/>
        <v>2082380</v>
      </c>
      <c r="J131" s="205">
        <f t="shared" si="113"/>
        <v>567275</v>
      </c>
      <c r="K131" s="204">
        <f t="shared" si="113"/>
        <v>845300</v>
      </c>
      <c r="L131" s="205">
        <f t="shared" si="113"/>
        <v>920875</v>
      </c>
      <c r="M131" s="204">
        <f t="shared" si="113"/>
        <v>796460</v>
      </c>
      <c r="N131" s="205">
        <f t="shared" si="113"/>
        <v>4080655</v>
      </c>
      <c r="O131" s="204">
        <f t="shared" si="113"/>
        <v>505300</v>
      </c>
      <c r="P131" s="205">
        <f t="shared" si="113"/>
        <v>2200875</v>
      </c>
      <c r="Q131" s="204">
        <f t="shared" si="113"/>
        <v>1735300</v>
      </c>
      <c r="R131" s="205">
        <f t="shared" si="113"/>
        <v>507035</v>
      </c>
      <c r="S131" s="204">
        <f t="shared" si="113"/>
        <v>903480</v>
      </c>
      <c r="T131" s="205">
        <f t="shared" si="113"/>
        <v>530875</v>
      </c>
      <c r="U131" s="204">
        <f t="shared" si="113"/>
        <v>490300</v>
      </c>
      <c r="V131" s="254">
        <f t="shared" si="113"/>
        <v>22650040</v>
      </c>
    </row>
    <row r="132" spans="1:26">
      <c r="A132" s="107"/>
      <c r="B132" s="108" t="s">
        <v>1014</v>
      </c>
      <c r="C132" s="423"/>
      <c r="D132" s="423"/>
      <c r="E132" s="423"/>
      <c r="F132" s="423"/>
      <c r="G132" s="423"/>
      <c r="H132" s="423"/>
      <c r="I132" s="423"/>
      <c r="J132" s="423"/>
      <c r="K132" s="423"/>
      <c r="L132" s="423"/>
      <c r="M132" s="423"/>
      <c r="N132" s="423"/>
      <c r="O132" s="423"/>
      <c r="P132" s="423"/>
      <c r="Q132" s="423"/>
      <c r="R132" s="423"/>
      <c r="S132" s="423"/>
      <c r="T132" s="423"/>
      <c r="U132" s="423"/>
      <c r="V132" s="423"/>
      <c r="W132" s="423"/>
      <c r="X132" s="423"/>
      <c r="Y132" s="423"/>
      <c r="Z132" s="423"/>
    </row>
    <row r="133" spans="1:26" ht="15.75" thickBot="1">
      <c r="A133" s="424"/>
      <c r="B133" s="423"/>
      <c r="C133" s="423"/>
      <c r="D133" s="423"/>
      <c r="E133" s="423"/>
      <c r="F133" s="423"/>
      <c r="G133" s="423"/>
      <c r="H133" s="423"/>
      <c r="I133" s="423"/>
      <c r="J133" s="423"/>
      <c r="K133" s="423"/>
      <c r="L133" s="423"/>
      <c r="M133" s="423"/>
      <c r="N133" s="423"/>
      <c r="O133" s="423"/>
      <c r="P133" s="423"/>
      <c r="Q133" s="423"/>
      <c r="R133" s="423"/>
      <c r="S133" s="423"/>
      <c r="T133" s="423"/>
      <c r="U133" s="423"/>
      <c r="V133" s="423"/>
      <c r="W133" s="423"/>
      <c r="X133" s="423"/>
      <c r="Y133" s="423"/>
      <c r="Z133" s="423"/>
    </row>
    <row r="134" spans="1:26">
      <c r="A134" s="55"/>
      <c r="B134" s="110"/>
      <c r="C134" s="16" t="s">
        <v>1018</v>
      </c>
      <c r="D134" s="16" t="s">
        <v>1019</v>
      </c>
      <c r="E134" s="383" t="s">
        <v>1020</v>
      </c>
      <c r="F134" s="384"/>
      <c r="G134" s="383" t="s">
        <v>1021</v>
      </c>
      <c r="H134" s="384"/>
      <c r="I134" s="383" t="s">
        <v>1022</v>
      </c>
      <c r="J134" s="384"/>
      <c r="K134" s="383" t="s">
        <v>1023</v>
      </c>
      <c r="L134" s="384"/>
      <c r="M134" s="383" t="s">
        <v>321</v>
      </c>
      <c r="N134" s="384"/>
      <c r="O134" s="385" t="s">
        <v>1024</v>
      </c>
      <c r="P134" s="386"/>
      <c r="Q134" s="97" t="s">
        <v>1025</v>
      </c>
      <c r="R134" s="16"/>
      <c r="S134" s="16"/>
      <c r="T134" s="382" t="s">
        <v>1026</v>
      </c>
      <c r="U134" s="382"/>
      <c r="V134" s="382"/>
      <c r="W134" s="382"/>
      <c r="X134" s="382"/>
      <c r="Y134" s="382"/>
      <c r="Z134" s="382"/>
    </row>
    <row r="135" spans="1:26">
      <c r="A135" s="109"/>
      <c r="B135" s="92" t="s">
        <v>1016</v>
      </c>
      <c r="C135" s="87"/>
      <c r="D135" s="87"/>
      <c r="E135" s="377"/>
      <c r="F135" s="378"/>
      <c r="G135" s="379"/>
      <c r="H135" s="380"/>
      <c r="I135" s="377"/>
      <c r="J135" s="378"/>
      <c r="K135" s="377"/>
      <c r="L135" s="378"/>
      <c r="M135" s="87"/>
      <c r="N135" s="101"/>
      <c r="O135" s="516"/>
      <c r="P135" s="517"/>
      <c r="Q135" s="102"/>
      <c r="R135" s="55"/>
      <c r="S135" s="55"/>
      <c r="T135" s="381"/>
      <c r="U135" s="381"/>
      <c r="V135" s="381"/>
      <c r="W135" s="381"/>
      <c r="X135" s="381"/>
      <c r="Y135" s="381"/>
      <c r="Z135" s="381"/>
    </row>
    <row r="136" spans="1:26">
      <c r="A136" s="55"/>
      <c r="B136" s="92" t="s">
        <v>1027</v>
      </c>
      <c r="C136" s="87"/>
      <c r="D136" s="87"/>
      <c r="E136" s="377"/>
      <c r="F136" s="378"/>
      <c r="G136" s="379"/>
      <c r="H136" s="380"/>
      <c r="I136" s="377"/>
      <c r="J136" s="378"/>
      <c r="K136" s="377"/>
      <c r="L136" s="378"/>
      <c r="M136" s="87"/>
      <c r="N136" s="101"/>
      <c r="O136" s="516"/>
      <c r="P136" s="517"/>
      <c r="Q136" s="102"/>
      <c r="R136" s="55"/>
      <c r="S136" s="55"/>
      <c r="T136" s="381"/>
      <c r="U136" s="381"/>
      <c r="V136" s="381"/>
      <c r="W136" s="381"/>
      <c r="X136" s="381"/>
      <c r="Y136" s="381"/>
      <c r="Z136" s="381"/>
    </row>
    <row r="137" spans="1:26">
      <c r="A137" s="183">
        <v>37</v>
      </c>
      <c r="B137" s="90" t="s">
        <v>1096</v>
      </c>
      <c r="C137" s="8">
        <v>50</v>
      </c>
      <c r="D137" s="8" t="s">
        <v>337</v>
      </c>
      <c r="E137" s="391">
        <v>150</v>
      </c>
      <c r="F137" s="388"/>
      <c r="G137" s="425">
        <v>7500</v>
      </c>
      <c r="H137" s="426"/>
      <c r="I137" s="391">
        <v>2025</v>
      </c>
      <c r="J137" s="388"/>
      <c r="K137" s="391">
        <v>2045</v>
      </c>
      <c r="L137" s="388"/>
      <c r="M137" s="8">
        <v>1</v>
      </c>
      <c r="N137" s="7" t="s">
        <v>1028</v>
      </c>
      <c r="O137" s="518" t="s">
        <v>1059</v>
      </c>
      <c r="P137" s="519"/>
      <c r="Q137" s="104">
        <v>3</v>
      </c>
      <c r="R137" s="2"/>
      <c r="S137" s="2"/>
      <c r="T137" s="436" t="s">
        <v>1097</v>
      </c>
      <c r="U137" s="436"/>
      <c r="V137" s="436"/>
      <c r="W137" s="436"/>
      <c r="X137" s="436"/>
      <c r="Y137" s="436"/>
      <c r="Z137" s="436"/>
    </row>
    <row r="138" spans="1:26">
      <c r="A138" s="2">
        <v>41</v>
      </c>
      <c r="B138" s="90" t="s">
        <v>1098</v>
      </c>
      <c r="C138" s="8">
        <v>50</v>
      </c>
      <c r="D138" s="8" t="s">
        <v>337</v>
      </c>
      <c r="E138" s="391">
        <v>500</v>
      </c>
      <c r="F138" s="388"/>
      <c r="G138" s="425">
        <f t="shared" ref="G138:G140" si="114">E138*C138</f>
        <v>25000</v>
      </c>
      <c r="H138" s="426"/>
      <c r="I138" s="391">
        <v>2025</v>
      </c>
      <c r="J138" s="388"/>
      <c r="K138" s="391">
        <v>2045</v>
      </c>
      <c r="L138" s="388"/>
      <c r="M138" s="8">
        <v>1</v>
      </c>
      <c r="N138" s="7" t="s">
        <v>1028</v>
      </c>
      <c r="O138" s="518" t="s">
        <v>1059</v>
      </c>
      <c r="P138" s="519"/>
      <c r="Q138" s="95">
        <v>3</v>
      </c>
      <c r="R138" s="2"/>
      <c r="S138" s="2"/>
      <c r="T138" s="392"/>
      <c r="U138" s="392"/>
      <c r="V138" s="392"/>
      <c r="W138" s="392"/>
      <c r="X138" s="392"/>
      <c r="Y138" s="392"/>
      <c r="Z138" s="392"/>
    </row>
    <row r="139" spans="1:26">
      <c r="A139" s="2">
        <v>37</v>
      </c>
      <c r="B139" s="187" t="s">
        <v>1099</v>
      </c>
      <c r="C139" s="8">
        <v>75</v>
      </c>
      <c r="D139" s="8" t="s">
        <v>337</v>
      </c>
      <c r="E139" s="391">
        <v>875</v>
      </c>
      <c r="F139" s="388"/>
      <c r="G139" s="425">
        <f t="shared" si="114"/>
        <v>65625</v>
      </c>
      <c r="H139" s="426"/>
      <c r="I139" s="391">
        <v>2027</v>
      </c>
      <c r="J139" s="388"/>
      <c r="K139" s="391">
        <v>2042</v>
      </c>
      <c r="L139" s="388"/>
      <c r="M139" s="8">
        <v>2</v>
      </c>
      <c r="N139" s="7" t="s">
        <v>1028</v>
      </c>
      <c r="O139" s="518" t="s">
        <v>1059</v>
      </c>
      <c r="P139" s="519"/>
      <c r="Q139" s="95">
        <v>4</v>
      </c>
      <c r="R139" s="2"/>
      <c r="S139" s="2"/>
      <c r="T139" s="392"/>
      <c r="U139" s="392"/>
      <c r="V139" s="392"/>
      <c r="W139" s="392"/>
      <c r="X139" s="392"/>
      <c r="Y139" s="392"/>
      <c r="Z139" s="392"/>
    </row>
    <row r="140" spans="1:26">
      <c r="A140" s="2">
        <v>31</v>
      </c>
      <c r="B140" s="90" t="s">
        <v>1100</v>
      </c>
      <c r="C140" s="8">
        <v>50</v>
      </c>
      <c r="D140" s="8" t="s">
        <v>345</v>
      </c>
      <c r="E140" s="391">
        <v>91</v>
      </c>
      <c r="F140" s="388"/>
      <c r="G140" s="425">
        <f t="shared" si="114"/>
        <v>4550</v>
      </c>
      <c r="H140" s="426"/>
      <c r="I140" s="391">
        <v>2024</v>
      </c>
      <c r="J140" s="388"/>
      <c r="K140" s="391">
        <v>2025</v>
      </c>
      <c r="L140" s="388"/>
      <c r="M140" s="8">
        <v>2</v>
      </c>
      <c r="N140" s="7" t="s">
        <v>1028</v>
      </c>
      <c r="O140" s="518" t="s">
        <v>1059</v>
      </c>
      <c r="P140" s="519"/>
      <c r="Q140" s="95">
        <v>3</v>
      </c>
      <c r="R140" s="2"/>
      <c r="S140" s="2"/>
      <c r="T140" s="392"/>
      <c r="U140" s="392"/>
      <c r="V140" s="392"/>
      <c r="W140" s="392"/>
      <c r="X140" s="392"/>
      <c r="Y140" s="392"/>
      <c r="Z140" s="392"/>
    </row>
    <row r="141" spans="1:26">
      <c r="A141" s="2">
        <v>50</v>
      </c>
      <c r="B141" s="96" t="s">
        <v>698</v>
      </c>
      <c r="C141" s="98"/>
      <c r="D141" s="99"/>
      <c r="E141" s="437"/>
      <c r="F141" s="438"/>
      <c r="G141" s="439">
        <f t="shared" ref="G141:G145" si="115">E141*C141</f>
        <v>0</v>
      </c>
      <c r="H141" s="440"/>
      <c r="I141" s="437"/>
      <c r="J141" s="438"/>
      <c r="K141" s="437"/>
      <c r="L141" s="438"/>
      <c r="M141" s="99"/>
      <c r="N141" s="100"/>
      <c r="O141" s="518"/>
      <c r="P141" s="519"/>
      <c r="Q141" s="95"/>
      <c r="R141" s="2"/>
      <c r="S141" s="2"/>
      <c r="T141" s="392"/>
      <c r="U141" s="392"/>
      <c r="V141" s="392"/>
      <c r="W141" s="392"/>
      <c r="X141" s="392"/>
      <c r="Y141" s="392"/>
      <c r="Z141" s="392"/>
    </row>
    <row r="142" spans="1:26">
      <c r="A142" s="2">
        <v>50</v>
      </c>
      <c r="B142" s="96" t="s">
        <v>700</v>
      </c>
      <c r="C142" s="98"/>
      <c r="D142" s="99"/>
      <c r="E142" s="437"/>
      <c r="F142" s="438"/>
      <c r="G142" s="439">
        <f t="shared" si="115"/>
        <v>0</v>
      </c>
      <c r="H142" s="440"/>
      <c r="I142" s="437"/>
      <c r="J142" s="438"/>
      <c r="K142" s="437"/>
      <c r="L142" s="438"/>
      <c r="M142" s="99"/>
      <c r="N142" s="100"/>
      <c r="O142" s="518"/>
      <c r="P142" s="519"/>
      <c r="Q142" s="95"/>
      <c r="R142" s="2"/>
      <c r="S142" s="2"/>
      <c r="T142" s="392"/>
      <c r="U142" s="392"/>
      <c r="V142" s="392"/>
      <c r="W142" s="392"/>
      <c r="X142" s="392"/>
      <c r="Y142" s="392"/>
      <c r="Z142" s="392"/>
    </row>
    <row r="143" spans="1:26">
      <c r="A143" s="2">
        <v>50</v>
      </c>
      <c r="B143" s="96" t="s">
        <v>1101</v>
      </c>
      <c r="C143" s="91">
        <v>15</v>
      </c>
      <c r="D143" s="8" t="s">
        <v>349</v>
      </c>
      <c r="E143" s="391">
        <v>750</v>
      </c>
      <c r="F143" s="388"/>
      <c r="G143" s="389">
        <f t="shared" ref="G143" si="116">E143*C143</f>
        <v>11250</v>
      </c>
      <c r="H143" s="390"/>
      <c r="I143" s="391">
        <v>2024</v>
      </c>
      <c r="J143" s="388"/>
      <c r="K143" s="391">
        <v>2024</v>
      </c>
      <c r="L143" s="388"/>
      <c r="M143" s="8">
        <v>1</v>
      </c>
      <c r="N143" s="7" t="s">
        <v>1028</v>
      </c>
      <c r="O143" s="518" t="s">
        <v>1061</v>
      </c>
      <c r="P143" s="519"/>
      <c r="Q143" s="95"/>
      <c r="R143" s="2"/>
      <c r="S143" s="2"/>
      <c r="T143" s="392"/>
      <c r="U143" s="392"/>
      <c r="V143" s="392"/>
      <c r="W143" s="392"/>
      <c r="X143" s="392"/>
      <c r="Y143" s="392"/>
      <c r="Z143" s="392"/>
    </row>
    <row r="144" spans="1:26">
      <c r="A144" s="2">
        <v>60</v>
      </c>
      <c r="B144" s="96" t="s">
        <v>703</v>
      </c>
      <c r="C144" s="91">
        <v>20</v>
      </c>
      <c r="D144" s="8" t="s">
        <v>349</v>
      </c>
      <c r="E144" s="391">
        <v>7500</v>
      </c>
      <c r="F144" s="388"/>
      <c r="G144" s="425">
        <f t="shared" si="115"/>
        <v>150000</v>
      </c>
      <c r="H144" s="426"/>
      <c r="I144" s="391">
        <v>2030</v>
      </c>
      <c r="J144" s="388"/>
      <c r="K144" s="391">
        <v>2030</v>
      </c>
      <c r="L144" s="388"/>
      <c r="M144" s="8">
        <v>15</v>
      </c>
      <c r="N144" s="7" t="s">
        <v>1028</v>
      </c>
      <c r="O144" s="518" t="s">
        <v>1061</v>
      </c>
      <c r="P144" s="519"/>
      <c r="Q144" s="95">
        <v>3</v>
      </c>
      <c r="R144" s="2"/>
      <c r="S144" s="2"/>
      <c r="T144" s="392"/>
      <c r="U144" s="392"/>
      <c r="V144" s="392"/>
      <c r="W144" s="392"/>
      <c r="X144" s="392"/>
      <c r="Y144" s="392"/>
      <c r="Z144" s="392"/>
    </row>
    <row r="145" spans="1:26">
      <c r="A145" s="2">
        <v>60</v>
      </c>
      <c r="B145" s="96" t="s">
        <v>706</v>
      </c>
      <c r="C145" s="91">
        <v>20</v>
      </c>
      <c r="D145" s="8" t="s">
        <v>349</v>
      </c>
      <c r="E145" s="391">
        <v>1500</v>
      </c>
      <c r="F145" s="388"/>
      <c r="G145" s="425">
        <f t="shared" si="115"/>
        <v>30000</v>
      </c>
      <c r="H145" s="426"/>
      <c r="I145" s="391">
        <v>2027</v>
      </c>
      <c r="J145" s="388"/>
      <c r="K145" s="391">
        <v>2030</v>
      </c>
      <c r="L145" s="388"/>
      <c r="M145" s="8">
        <v>5</v>
      </c>
      <c r="N145" s="7" t="s">
        <v>1028</v>
      </c>
      <c r="O145" s="518" t="s">
        <v>1061</v>
      </c>
      <c r="P145" s="519"/>
      <c r="Q145" s="95">
        <v>3</v>
      </c>
      <c r="R145" s="2"/>
      <c r="S145" s="2"/>
      <c r="T145" s="392"/>
      <c r="U145" s="392"/>
      <c r="V145" s="392"/>
      <c r="W145" s="392"/>
      <c r="X145" s="392"/>
      <c r="Y145" s="392"/>
      <c r="Z145" s="392"/>
    </row>
    <row r="146" spans="1:26">
      <c r="A146" s="2">
        <v>63</v>
      </c>
      <c r="B146" s="103" t="s">
        <v>1102</v>
      </c>
      <c r="C146" s="91">
        <v>25</v>
      </c>
      <c r="D146" s="8" t="s">
        <v>349</v>
      </c>
      <c r="E146" s="391">
        <v>4500</v>
      </c>
      <c r="F146" s="388"/>
      <c r="G146" s="425">
        <f t="shared" ref="G146" si="117">E146*C146</f>
        <v>112500</v>
      </c>
      <c r="H146" s="426"/>
      <c r="I146" s="391">
        <v>2030</v>
      </c>
      <c r="J146" s="388"/>
      <c r="K146" s="391">
        <v>2032</v>
      </c>
      <c r="L146" s="388"/>
      <c r="M146" s="8">
        <v>15</v>
      </c>
      <c r="N146" s="7" t="s">
        <v>1028</v>
      </c>
      <c r="O146" s="432" t="s">
        <v>1061</v>
      </c>
      <c r="P146" s="433"/>
      <c r="Q146" s="95"/>
      <c r="R146" s="2"/>
      <c r="S146" s="2"/>
      <c r="T146" s="392"/>
      <c r="U146" s="392"/>
      <c r="V146" s="392"/>
      <c r="W146" s="392"/>
      <c r="X146" s="392"/>
      <c r="Y146" s="392"/>
      <c r="Z146" s="392"/>
    </row>
    <row r="147" spans="1:26">
      <c r="A147" s="55"/>
      <c r="B147" s="186" t="s">
        <v>1103</v>
      </c>
      <c r="C147" s="87"/>
      <c r="D147" s="87"/>
      <c r="E147" s="377"/>
      <c r="F147" s="378"/>
      <c r="G147" s="379"/>
      <c r="H147" s="380"/>
      <c r="I147" s="377"/>
      <c r="J147" s="378"/>
      <c r="K147" s="377"/>
      <c r="L147" s="378"/>
      <c r="M147" s="87"/>
      <c r="N147" s="101"/>
      <c r="O147" s="516"/>
      <c r="P147" s="517"/>
      <c r="Q147" s="102"/>
      <c r="R147" s="55"/>
      <c r="S147" s="55"/>
      <c r="T147" s="392"/>
      <c r="U147" s="392"/>
      <c r="V147" s="392"/>
      <c r="W147" s="392"/>
      <c r="X147" s="392"/>
      <c r="Y147" s="392"/>
      <c r="Z147" s="392"/>
    </row>
    <row r="148" spans="1:26">
      <c r="A148" s="2">
        <v>47</v>
      </c>
      <c r="B148" s="187" t="s">
        <v>1104</v>
      </c>
      <c r="C148" s="8">
        <v>300</v>
      </c>
      <c r="D148" s="8" t="s">
        <v>337</v>
      </c>
      <c r="E148" s="391">
        <v>600</v>
      </c>
      <c r="F148" s="388"/>
      <c r="G148" s="425">
        <f>E148*C148</f>
        <v>180000</v>
      </c>
      <c r="H148" s="426"/>
      <c r="I148" s="391">
        <v>2070</v>
      </c>
      <c r="J148" s="388"/>
      <c r="K148" s="391">
        <v>2075</v>
      </c>
      <c r="L148" s="388"/>
      <c r="M148" s="8">
        <v>50</v>
      </c>
      <c r="N148" s="7" t="s">
        <v>1028</v>
      </c>
      <c r="O148" s="518" t="s">
        <v>1059</v>
      </c>
      <c r="P148" s="519"/>
      <c r="Q148" s="95">
        <v>1</v>
      </c>
      <c r="R148" s="2"/>
      <c r="S148" s="2"/>
      <c r="T148" s="392"/>
      <c r="U148" s="392"/>
      <c r="V148" s="392"/>
      <c r="W148" s="392"/>
      <c r="X148" s="392"/>
      <c r="Y148" s="392"/>
      <c r="Z148" s="392"/>
    </row>
    <row r="149" spans="1:26">
      <c r="A149" s="2">
        <v>31</v>
      </c>
      <c r="B149" s="187" t="s">
        <v>1105</v>
      </c>
      <c r="C149" s="8">
        <v>120</v>
      </c>
      <c r="D149" s="8" t="s">
        <v>337</v>
      </c>
      <c r="E149" s="391">
        <v>2750</v>
      </c>
      <c r="F149" s="388"/>
      <c r="G149" s="425">
        <f t="shared" ref="G149:G263" si="118">E149*C149</f>
        <v>330000</v>
      </c>
      <c r="H149" s="426"/>
      <c r="I149" s="391">
        <v>2053</v>
      </c>
      <c r="J149" s="388"/>
      <c r="K149" s="391">
        <v>2058</v>
      </c>
      <c r="L149" s="388"/>
      <c r="M149" s="8">
        <v>30</v>
      </c>
      <c r="N149" s="7" t="s">
        <v>1028</v>
      </c>
      <c r="O149" s="518" t="s">
        <v>1059</v>
      </c>
      <c r="P149" s="519"/>
      <c r="Q149" s="95">
        <v>1</v>
      </c>
      <c r="R149" s="2"/>
      <c r="S149" s="2"/>
      <c r="T149" s="392"/>
      <c r="U149" s="392"/>
      <c r="V149" s="392"/>
      <c r="W149" s="392"/>
      <c r="X149" s="392"/>
      <c r="Y149" s="392"/>
      <c r="Z149" s="392"/>
    </row>
    <row r="150" spans="1:26">
      <c r="A150" s="2">
        <v>31</v>
      </c>
      <c r="B150" s="187" t="s">
        <v>378</v>
      </c>
      <c r="C150" s="8">
        <v>4</v>
      </c>
      <c r="D150" s="8" t="s">
        <v>982</v>
      </c>
      <c r="E150" s="391">
        <v>8800</v>
      </c>
      <c r="F150" s="388"/>
      <c r="G150" s="425">
        <f t="shared" si="118"/>
        <v>35200</v>
      </c>
      <c r="H150" s="426"/>
      <c r="I150" s="391">
        <v>2053</v>
      </c>
      <c r="J150" s="388"/>
      <c r="K150" s="391">
        <v>2058</v>
      </c>
      <c r="L150" s="388"/>
      <c r="M150" s="8">
        <v>30</v>
      </c>
      <c r="N150" s="7" t="s">
        <v>1028</v>
      </c>
      <c r="O150" s="518" t="s">
        <v>1059</v>
      </c>
      <c r="P150" s="519"/>
      <c r="Q150" s="95">
        <v>1</v>
      </c>
      <c r="R150" s="2"/>
      <c r="S150" s="2"/>
      <c r="T150" s="392"/>
      <c r="U150" s="392"/>
      <c r="V150" s="392"/>
      <c r="W150" s="392"/>
      <c r="X150" s="392"/>
      <c r="Y150" s="392"/>
      <c r="Z150" s="392"/>
    </row>
    <row r="151" spans="1:26">
      <c r="A151" s="2">
        <v>57</v>
      </c>
      <c r="B151" s="187" t="s">
        <v>1106</v>
      </c>
      <c r="C151" s="8">
        <v>1</v>
      </c>
      <c r="D151" s="8" t="s">
        <v>349</v>
      </c>
      <c r="E151" s="391">
        <v>350000</v>
      </c>
      <c r="F151" s="388"/>
      <c r="G151" s="425">
        <f t="shared" ref="G151" si="119">E151*C151</f>
        <v>350000</v>
      </c>
      <c r="H151" s="426"/>
      <c r="I151" s="391">
        <v>2048</v>
      </c>
      <c r="J151" s="388"/>
      <c r="K151" s="391">
        <v>2050</v>
      </c>
      <c r="L151" s="388"/>
      <c r="M151" s="8">
        <v>25</v>
      </c>
      <c r="N151" s="7" t="s">
        <v>1028</v>
      </c>
      <c r="O151" s="518" t="s">
        <v>1061</v>
      </c>
      <c r="P151" s="519"/>
      <c r="Q151" s="95"/>
      <c r="R151" s="2"/>
      <c r="S151" s="2"/>
      <c r="T151" s="392"/>
      <c r="U151" s="392"/>
      <c r="V151" s="392"/>
      <c r="W151" s="392"/>
      <c r="X151" s="392"/>
      <c r="Y151" s="392"/>
      <c r="Z151" s="392"/>
    </row>
    <row r="152" spans="1:26">
      <c r="A152" s="2">
        <v>37</v>
      </c>
      <c r="B152" s="187" t="s">
        <v>1107</v>
      </c>
      <c r="C152" s="8">
        <v>25</v>
      </c>
      <c r="D152" s="8" t="s">
        <v>345</v>
      </c>
      <c r="E152" s="391">
        <v>620</v>
      </c>
      <c r="F152" s="388"/>
      <c r="G152" s="425">
        <f t="shared" ref="G152:G154" si="120">E152*C152</f>
        <v>15500</v>
      </c>
      <c r="H152" s="426"/>
      <c r="I152" s="391">
        <v>2043</v>
      </c>
      <c r="J152" s="388"/>
      <c r="K152" s="391">
        <v>2045</v>
      </c>
      <c r="L152" s="388"/>
      <c r="M152" s="8">
        <v>20</v>
      </c>
      <c r="N152" s="7" t="s">
        <v>1028</v>
      </c>
      <c r="O152" s="518" t="s">
        <v>1059</v>
      </c>
      <c r="P152" s="519"/>
      <c r="Q152" s="95">
        <v>1</v>
      </c>
      <c r="R152" s="2"/>
      <c r="S152" s="2"/>
      <c r="T152" s="392"/>
      <c r="U152" s="392"/>
      <c r="V152" s="392"/>
      <c r="W152" s="392"/>
      <c r="X152" s="392"/>
      <c r="Y152" s="392"/>
      <c r="Z152" s="392"/>
    </row>
    <row r="153" spans="1:26">
      <c r="A153" s="2">
        <v>37</v>
      </c>
      <c r="B153" s="187" t="s">
        <v>1108</v>
      </c>
      <c r="C153" s="8">
        <v>5</v>
      </c>
      <c r="D153" s="8" t="s">
        <v>349</v>
      </c>
      <c r="E153" s="391">
        <v>3500</v>
      </c>
      <c r="F153" s="388"/>
      <c r="G153" s="425">
        <f t="shared" si="120"/>
        <v>17500</v>
      </c>
      <c r="H153" s="426"/>
      <c r="I153" s="391">
        <v>2043</v>
      </c>
      <c r="J153" s="388"/>
      <c r="K153" s="391">
        <v>2045</v>
      </c>
      <c r="L153" s="388"/>
      <c r="M153" s="8">
        <v>20</v>
      </c>
      <c r="N153" s="7" t="s">
        <v>1028</v>
      </c>
      <c r="O153" s="518" t="s">
        <v>1059</v>
      </c>
      <c r="P153" s="519"/>
      <c r="Q153" s="95">
        <v>1</v>
      </c>
      <c r="R153" s="2"/>
      <c r="S153" s="2"/>
      <c r="T153" s="392"/>
      <c r="U153" s="392"/>
      <c r="V153" s="392"/>
      <c r="W153" s="392"/>
      <c r="X153" s="392"/>
      <c r="Y153" s="392"/>
      <c r="Z153" s="392"/>
    </row>
    <row r="154" spans="1:26">
      <c r="A154" s="2">
        <v>32</v>
      </c>
      <c r="B154" s="187" t="s">
        <v>1109</v>
      </c>
      <c r="C154" s="8">
        <v>9</v>
      </c>
      <c r="D154" s="8" t="s">
        <v>349</v>
      </c>
      <c r="E154" s="391">
        <v>6000</v>
      </c>
      <c r="F154" s="388"/>
      <c r="G154" s="425">
        <f t="shared" si="120"/>
        <v>54000</v>
      </c>
      <c r="H154" s="426"/>
      <c r="I154" s="391">
        <v>2048</v>
      </c>
      <c r="J154" s="388"/>
      <c r="K154" s="391">
        <v>2050</v>
      </c>
      <c r="L154" s="388"/>
      <c r="M154" s="8">
        <v>25</v>
      </c>
      <c r="N154" s="7" t="s">
        <v>1028</v>
      </c>
      <c r="O154" s="518" t="s">
        <v>1059</v>
      </c>
      <c r="P154" s="519"/>
      <c r="Q154" s="95">
        <v>1</v>
      </c>
      <c r="R154" s="2"/>
      <c r="S154" s="2"/>
      <c r="T154" s="392"/>
      <c r="U154" s="392"/>
      <c r="V154" s="392"/>
      <c r="W154" s="392"/>
      <c r="X154" s="392"/>
      <c r="Y154" s="392"/>
      <c r="Z154" s="392"/>
    </row>
    <row r="155" spans="1:26">
      <c r="A155" s="55"/>
      <c r="B155" s="186" t="s">
        <v>1077</v>
      </c>
      <c r="C155" s="87"/>
      <c r="D155" s="87"/>
      <c r="E155" s="377"/>
      <c r="F155" s="378"/>
      <c r="G155" s="379"/>
      <c r="H155" s="380"/>
      <c r="I155" s="377"/>
      <c r="J155" s="378"/>
      <c r="K155" s="377"/>
      <c r="L155" s="378"/>
      <c r="M155" s="87"/>
      <c r="N155" s="101"/>
      <c r="O155" s="516"/>
      <c r="P155" s="517"/>
      <c r="Q155" s="102"/>
      <c r="R155" s="55"/>
      <c r="S155" s="55"/>
      <c r="T155" s="392"/>
      <c r="U155" s="392"/>
      <c r="V155" s="392"/>
      <c r="W155" s="392"/>
      <c r="X155" s="392"/>
      <c r="Y155" s="392"/>
      <c r="Z155" s="392"/>
    </row>
    <row r="156" spans="1:26">
      <c r="A156" s="2">
        <v>47</v>
      </c>
      <c r="B156" s="187" t="s">
        <v>1110</v>
      </c>
      <c r="C156" s="8">
        <v>1500</v>
      </c>
      <c r="D156" s="8" t="s">
        <v>337</v>
      </c>
      <c r="E156" s="391">
        <v>800</v>
      </c>
      <c r="F156" s="388"/>
      <c r="G156" s="425">
        <f t="shared" si="118"/>
        <v>1200000</v>
      </c>
      <c r="H156" s="426"/>
      <c r="I156" s="391">
        <v>2050</v>
      </c>
      <c r="J156" s="388"/>
      <c r="K156" s="391">
        <v>2055</v>
      </c>
      <c r="L156" s="388"/>
      <c r="M156" s="8">
        <v>50</v>
      </c>
      <c r="N156" s="7" t="s">
        <v>1028</v>
      </c>
      <c r="O156" s="518" t="s">
        <v>1059</v>
      </c>
      <c r="P156" s="519"/>
      <c r="Q156" s="95">
        <v>1</v>
      </c>
      <c r="R156" s="2"/>
      <c r="S156" s="2"/>
      <c r="T156" s="392"/>
      <c r="U156" s="392"/>
      <c r="V156" s="392"/>
      <c r="W156" s="392"/>
      <c r="X156" s="392"/>
      <c r="Y156" s="392"/>
      <c r="Z156" s="392"/>
    </row>
    <row r="157" spans="1:26">
      <c r="A157" s="2">
        <v>31</v>
      </c>
      <c r="B157" s="185" t="s">
        <v>1111</v>
      </c>
      <c r="C157" s="8">
        <v>120</v>
      </c>
      <c r="D157" s="8" t="s">
        <v>337</v>
      </c>
      <c r="E157" s="391">
        <v>2718</v>
      </c>
      <c r="F157" s="388"/>
      <c r="G157" s="425">
        <f t="shared" si="118"/>
        <v>326160</v>
      </c>
      <c r="H157" s="426"/>
      <c r="I157" s="391">
        <v>2024</v>
      </c>
      <c r="J157" s="388"/>
      <c r="K157" s="391">
        <v>2025</v>
      </c>
      <c r="L157" s="388"/>
      <c r="M157" s="8">
        <v>30</v>
      </c>
      <c r="N157" s="7" t="s">
        <v>1028</v>
      </c>
      <c r="O157" s="518" t="s">
        <v>1059</v>
      </c>
      <c r="P157" s="519"/>
      <c r="Q157" s="95">
        <v>4</v>
      </c>
      <c r="R157" s="2"/>
      <c r="S157" s="2"/>
      <c r="T157" s="392"/>
      <c r="U157" s="392"/>
      <c r="V157" s="392"/>
      <c r="W157" s="392"/>
      <c r="X157" s="392"/>
      <c r="Y157" s="392"/>
      <c r="Z157" s="392"/>
    </row>
    <row r="158" spans="1:26">
      <c r="A158" s="2">
        <v>31</v>
      </c>
      <c r="B158" s="187" t="s">
        <v>1112</v>
      </c>
      <c r="C158" s="8">
        <v>10</v>
      </c>
      <c r="D158" s="8" t="s">
        <v>349</v>
      </c>
      <c r="E158" s="391">
        <v>10000</v>
      </c>
      <c r="F158" s="388"/>
      <c r="G158" s="425">
        <f t="shared" si="118"/>
        <v>100000</v>
      </c>
      <c r="H158" s="426"/>
      <c r="I158" s="391">
        <v>2040</v>
      </c>
      <c r="J158" s="388"/>
      <c r="K158" s="391">
        <v>2045</v>
      </c>
      <c r="L158" s="388"/>
      <c r="M158" s="8">
        <v>30</v>
      </c>
      <c r="N158" s="7" t="s">
        <v>1028</v>
      </c>
      <c r="O158" s="518" t="s">
        <v>1059</v>
      </c>
      <c r="P158" s="519"/>
      <c r="Q158" s="95">
        <v>2</v>
      </c>
      <c r="R158" s="2"/>
      <c r="S158" s="2"/>
      <c r="T158" s="392"/>
      <c r="U158" s="392"/>
      <c r="V158" s="392"/>
      <c r="W158" s="392"/>
      <c r="X158" s="392"/>
      <c r="Y158" s="392"/>
      <c r="Z158" s="392"/>
    </row>
    <row r="159" spans="1:26">
      <c r="A159" s="2">
        <v>37</v>
      </c>
      <c r="B159" s="187" t="s">
        <v>1113</v>
      </c>
      <c r="C159" s="8">
        <v>100</v>
      </c>
      <c r="D159" s="8" t="s">
        <v>345</v>
      </c>
      <c r="E159" s="391">
        <v>620</v>
      </c>
      <c r="F159" s="388"/>
      <c r="G159" s="425">
        <f t="shared" ref="G159:G163" si="121">E159*C159</f>
        <v>62000</v>
      </c>
      <c r="H159" s="426"/>
      <c r="I159" s="391">
        <v>2040</v>
      </c>
      <c r="J159" s="388"/>
      <c r="K159" s="391">
        <v>2042</v>
      </c>
      <c r="L159" s="388"/>
      <c r="M159" s="8">
        <v>20</v>
      </c>
      <c r="N159" s="7" t="s">
        <v>1028</v>
      </c>
      <c r="O159" s="518" t="s">
        <v>1059</v>
      </c>
      <c r="P159" s="519"/>
      <c r="Q159" s="95">
        <v>2</v>
      </c>
      <c r="R159" s="2"/>
      <c r="S159" s="2"/>
      <c r="T159" s="392"/>
      <c r="U159" s="392"/>
      <c r="V159" s="392"/>
      <c r="W159" s="392"/>
      <c r="X159" s="392"/>
      <c r="Y159" s="392"/>
      <c r="Z159" s="392"/>
    </row>
    <row r="160" spans="1:26">
      <c r="A160" s="2">
        <v>37</v>
      </c>
      <c r="B160" s="187" t="s">
        <v>1114</v>
      </c>
      <c r="C160" s="8">
        <v>50</v>
      </c>
      <c r="D160" s="8" t="s">
        <v>345</v>
      </c>
      <c r="E160" s="391">
        <v>400</v>
      </c>
      <c r="F160" s="388"/>
      <c r="G160" s="425">
        <f t="shared" si="121"/>
        <v>20000</v>
      </c>
      <c r="H160" s="426"/>
      <c r="I160" s="391">
        <v>2040</v>
      </c>
      <c r="J160" s="388"/>
      <c r="K160" s="391">
        <v>2042</v>
      </c>
      <c r="L160" s="388"/>
      <c r="M160" s="8">
        <v>20</v>
      </c>
      <c r="N160" s="7" t="s">
        <v>1028</v>
      </c>
      <c r="O160" s="518" t="s">
        <v>1059</v>
      </c>
      <c r="P160" s="519"/>
      <c r="Q160" s="95">
        <v>2</v>
      </c>
      <c r="R160" s="2"/>
      <c r="S160" s="2"/>
      <c r="T160" s="392"/>
      <c r="U160" s="392"/>
      <c r="V160" s="392"/>
      <c r="W160" s="392"/>
      <c r="X160" s="392"/>
      <c r="Y160" s="392"/>
      <c r="Z160" s="392"/>
    </row>
    <row r="161" spans="1:26">
      <c r="A161" s="2">
        <v>57</v>
      </c>
      <c r="B161" s="187" t="s">
        <v>1115</v>
      </c>
      <c r="C161" s="8">
        <v>1</v>
      </c>
      <c r="D161" s="8" t="s">
        <v>349</v>
      </c>
      <c r="E161" s="427">
        <v>1500000</v>
      </c>
      <c r="F161" s="388"/>
      <c r="G161" s="425">
        <f t="shared" ref="G161" si="122">E161*C161</f>
        <v>1500000</v>
      </c>
      <c r="H161" s="426"/>
      <c r="I161" s="391">
        <v>2043</v>
      </c>
      <c r="J161" s="388"/>
      <c r="K161" s="391">
        <v>2045</v>
      </c>
      <c r="L161" s="388"/>
      <c r="M161" s="8">
        <v>25</v>
      </c>
      <c r="N161" s="7" t="s">
        <v>1028</v>
      </c>
      <c r="O161" s="518" t="s">
        <v>1061</v>
      </c>
      <c r="P161" s="519"/>
      <c r="Q161" s="95">
        <v>2</v>
      </c>
      <c r="R161" s="2"/>
      <c r="S161" s="2"/>
      <c r="T161" s="392"/>
      <c r="U161" s="392"/>
      <c r="V161" s="392"/>
      <c r="W161" s="392"/>
      <c r="X161" s="392"/>
      <c r="Y161" s="392"/>
      <c r="Z161" s="392"/>
    </row>
    <row r="162" spans="1:26">
      <c r="A162" s="2">
        <v>57</v>
      </c>
      <c r="B162" s="187" t="s">
        <v>1116</v>
      </c>
      <c r="C162" s="8">
        <v>1</v>
      </c>
      <c r="D162" s="8" t="s">
        <v>349</v>
      </c>
      <c r="E162" s="391">
        <v>750000</v>
      </c>
      <c r="F162" s="388"/>
      <c r="G162" s="425">
        <f t="shared" ref="G162" si="123">E162*C162</f>
        <v>750000</v>
      </c>
      <c r="H162" s="426"/>
      <c r="I162" s="391">
        <v>2043</v>
      </c>
      <c r="J162" s="388"/>
      <c r="K162" s="391">
        <v>2045</v>
      </c>
      <c r="L162" s="388"/>
      <c r="M162" s="8">
        <v>25</v>
      </c>
      <c r="N162" s="7" t="s">
        <v>1028</v>
      </c>
      <c r="O162" s="518" t="s">
        <v>1061</v>
      </c>
      <c r="P162" s="519"/>
      <c r="Q162" s="95">
        <v>2</v>
      </c>
      <c r="R162" s="2"/>
      <c r="S162" s="2"/>
      <c r="T162" s="392"/>
      <c r="U162" s="392"/>
      <c r="V162" s="392"/>
      <c r="W162" s="392"/>
      <c r="X162" s="392"/>
      <c r="Y162" s="392"/>
      <c r="Z162" s="392"/>
    </row>
    <row r="163" spans="1:26">
      <c r="A163" s="2">
        <v>32</v>
      </c>
      <c r="B163" s="187" t="s">
        <v>1109</v>
      </c>
      <c r="C163" s="8">
        <v>30</v>
      </c>
      <c r="D163" s="8" t="s">
        <v>349</v>
      </c>
      <c r="E163" s="391">
        <v>8000</v>
      </c>
      <c r="F163" s="388"/>
      <c r="G163" s="425">
        <f t="shared" si="121"/>
        <v>240000</v>
      </c>
      <c r="H163" s="426"/>
      <c r="I163" s="391">
        <v>2032</v>
      </c>
      <c r="J163" s="388"/>
      <c r="K163" s="391">
        <v>2035</v>
      </c>
      <c r="L163" s="388"/>
      <c r="M163" s="8">
        <v>30</v>
      </c>
      <c r="N163" s="7" t="s">
        <v>1028</v>
      </c>
      <c r="O163" s="518" t="s">
        <v>1059</v>
      </c>
      <c r="P163" s="519"/>
      <c r="Q163" s="95">
        <v>2</v>
      </c>
      <c r="R163" s="2"/>
      <c r="S163" s="2"/>
      <c r="T163" s="392"/>
      <c r="U163" s="392"/>
      <c r="V163" s="392"/>
      <c r="W163" s="392"/>
      <c r="X163" s="392"/>
      <c r="Y163" s="392"/>
      <c r="Z163" s="392"/>
    </row>
    <row r="164" spans="1:26">
      <c r="A164" s="55"/>
      <c r="B164" s="186" t="s">
        <v>1043</v>
      </c>
      <c r="C164" s="87"/>
      <c r="D164" s="87"/>
      <c r="E164" s="377"/>
      <c r="F164" s="378"/>
      <c r="G164" s="379"/>
      <c r="H164" s="380"/>
      <c r="I164" s="377"/>
      <c r="J164" s="378"/>
      <c r="K164" s="377"/>
      <c r="L164" s="378"/>
      <c r="M164" s="87"/>
      <c r="N164" s="101"/>
      <c r="O164" s="516"/>
      <c r="P164" s="517"/>
      <c r="Q164" s="102"/>
      <c r="R164" s="55"/>
      <c r="S164" s="55"/>
      <c r="T164" s="392"/>
      <c r="U164" s="392"/>
      <c r="V164" s="392"/>
      <c r="W164" s="392"/>
      <c r="X164" s="392"/>
      <c r="Y164" s="392"/>
      <c r="Z164" s="392"/>
    </row>
    <row r="165" spans="1:26">
      <c r="A165" s="2">
        <v>47</v>
      </c>
      <c r="B165" s="187" t="s">
        <v>1117</v>
      </c>
      <c r="C165" s="8">
        <v>260</v>
      </c>
      <c r="D165" s="8" t="s">
        <v>337</v>
      </c>
      <c r="E165" s="427">
        <v>1800</v>
      </c>
      <c r="F165" s="388"/>
      <c r="G165" s="425">
        <f t="shared" si="118"/>
        <v>468000</v>
      </c>
      <c r="H165" s="426"/>
      <c r="I165" s="391">
        <v>2028</v>
      </c>
      <c r="J165" s="388"/>
      <c r="K165" s="391">
        <v>2032</v>
      </c>
      <c r="L165" s="388"/>
      <c r="M165" s="8">
        <v>60</v>
      </c>
      <c r="N165" s="7" t="s">
        <v>1028</v>
      </c>
      <c r="O165" s="518" t="s">
        <v>1061</v>
      </c>
      <c r="P165" s="519"/>
      <c r="Q165" s="95">
        <v>3</v>
      </c>
      <c r="R165" s="2"/>
      <c r="S165" s="2"/>
      <c r="T165" s="392"/>
      <c r="U165" s="392"/>
      <c r="V165" s="392"/>
      <c r="W165" s="392"/>
      <c r="X165" s="392"/>
      <c r="Y165" s="392"/>
      <c r="Z165" s="392"/>
    </row>
    <row r="166" spans="1:26">
      <c r="A166" s="2">
        <v>31</v>
      </c>
      <c r="B166" s="47" t="s">
        <v>1118</v>
      </c>
      <c r="C166" s="8">
        <v>40</v>
      </c>
      <c r="D166" s="8" t="s">
        <v>337</v>
      </c>
      <c r="E166" s="391">
        <v>2718</v>
      </c>
      <c r="F166" s="388"/>
      <c r="G166" s="425">
        <f t="shared" si="118"/>
        <v>108720</v>
      </c>
      <c r="H166" s="426"/>
      <c r="I166" s="391">
        <v>2027</v>
      </c>
      <c r="J166" s="388"/>
      <c r="K166" s="391">
        <v>2030</v>
      </c>
      <c r="L166" s="388"/>
      <c r="M166" s="8">
        <v>30</v>
      </c>
      <c r="N166" s="7" t="s">
        <v>1028</v>
      </c>
      <c r="O166" s="518" t="s">
        <v>1059</v>
      </c>
      <c r="P166" s="519"/>
      <c r="Q166" s="95">
        <v>3</v>
      </c>
      <c r="R166" s="2"/>
      <c r="S166" s="2"/>
      <c r="T166" s="392"/>
      <c r="U166" s="392"/>
      <c r="V166" s="392"/>
      <c r="W166" s="392"/>
      <c r="X166" s="392"/>
      <c r="Y166" s="392"/>
      <c r="Z166" s="392"/>
    </row>
    <row r="167" spans="1:26">
      <c r="A167" s="2">
        <v>31</v>
      </c>
      <c r="B167" s="187" t="s">
        <v>378</v>
      </c>
      <c r="C167" s="8">
        <v>2</v>
      </c>
      <c r="D167" s="8" t="s">
        <v>349</v>
      </c>
      <c r="E167" s="391">
        <v>8800</v>
      </c>
      <c r="F167" s="388"/>
      <c r="G167" s="425">
        <f t="shared" si="118"/>
        <v>17600</v>
      </c>
      <c r="H167" s="426"/>
      <c r="I167" s="391">
        <v>2027</v>
      </c>
      <c r="J167" s="388"/>
      <c r="K167" s="391">
        <v>2030</v>
      </c>
      <c r="L167" s="388"/>
      <c r="M167" s="8">
        <v>30</v>
      </c>
      <c r="N167" s="7" t="s">
        <v>1028</v>
      </c>
      <c r="O167" s="518" t="s">
        <v>1059</v>
      </c>
      <c r="P167" s="524"/>
      <c r="Q167" s="95">
        <v>3</v>
      </c>
      <c r="R167" s="2"/>
      <c r="S167" s="2"/>
      <c r="T167" s="392"/>
      <c r="U167" s="392"/>
      <c r="V167" s="392"/>
      <c r="W167" s="392"/>
      <c r="X167" s="392"/>
      <c r="Y167" s="392"/>
      <c r="Z167" s="392"/>
    </row>
    <row r="168" spans="1:26">
      <c r="A168" s="2">
        <v>37</v>
      </c>
      <c r="B168" s="187" t="s">
        <v>1119</v>
      </c>
      <c r="C168" s="8">
        <v>30</v>
      </c>
      <c r="D168" s="8" t="s">
        <v>345</v>
      </c>
      <c r="E168" s="391">
        <v>620</v>
      </c>
      <c r="F168" s="388"/>
      <c r="G168" s="425">
        <f t="shared" ref="G168:G174" si="124">E168*C168</f>
        <v>18600</v>
      </c>
      <c r="H168" s="426"/>
      <c r="I168" s="391">
        <v>2028</v>
      </c>
      <c r="J168" s="388"/>
      <c r="K168" s="391">
        <v>2032</v>
      </c>
      <c r="L168" s="388"/>
      <c r="M168" s="8">
        <v>20</v>
      </c>
      <c r="N168" s="7" t="s">
        <v>1028</v>
      </c>
      <c r="O168" s="518" t="s">
        <v>1059</v>
      </c>
      <c r="P168" s="524"/>
      <c r="Q168" s="95">
        <v>3</v>
      </c>
      <c r="R168" s="2"/>
      <c r="S168" s="2"/>
      <c r="T168" s="392"/>
      <c r="U168" s="392"/>
      <c r="V168" s="392"/>
      <c r="W168" s="392"/>
      <c r="X168" s="392"/>
      <c r="Y168" s="392"/>
      <c r="Z168" s="392"/>
    </row>
    <row r="169" spans="1:26">
      <c r="A169" s="2">
        <v>37</v>
      </c>
      <c r="B169" s="187" t="s">
        <v>1107</v>
      </c>
      <c r="C169" s="8">
        <v>20</v>
      </c>
      <c r="D169" s="8" t="s">
        <v>345</v>
      </c>
      <c r="E169" s="391">
        <v>400</v>
      </c>
      <c r="F169" s="388"/>
      <c r="G169" s="425">
        <f t="shared" si="124"/>
        <v>8000</v>
      </c>
      <c r="H169" s="426"/>
      <c r="I169" s="391">
        <v>2028</v>
      </c>
      <c r="J169" s="388"/>
      <c r="K169" s="391">
        <v>2032</v>
      </c>
      <c r="L169" s="388"/>
      <c r="M169" s="8">
        <v>20</v>
      </c>
      <c r="N169" s="7" t="s">
        <v>1028</v>
      </c>
      <c r="O169" s="518" t="s">
        <v>1059</v>
      </c>
      <c r="P169" s="524"/>
      <c r="Q169" s="95">
        <v>3</v>
      </c>
      <c r="R169" s="2"/>
      <c r="S169" s="2"/>
      <c r="T169" s="392"/>
      <c r="U169" s="392"/>
      <c r="V169" s="392"/>
      <c r="W169" s="392"/>
      <c r="X169" s="392"/>
      <c r="Y169" s="392"/>
      <c r="Z169" s="392"/>
    </row>
    <row r="170" spans="1:26">
      <c r="A170" s="2">
        <v>41</v>
      </c>
      <c r="B170" s="187" t="s">
        <v>1120</v>
      </c>
      <c r="C170" s="8">
        <v>40</v>
      </c>
      <c r="D170" s="8" t="s">
        <v>337</v>
      </c>
      <c r="E170" s="391">
        <v>176</v>
      </c>
      <c r="F170" s="388"/>
      <c r="G170" s="389">
        <f t="shared" ref="G170:G173" si="125">E170*C170</f>
        <v>7040</v>
      </c>
      <c r="H170" s="390"/>
      <c r="I170" s="391">
        <v>2025</v>
      </c>
      <c r="J170" s="388"/>
      <c r="K170" s="391">
        <v>2026</v>
      </c>
      <c r="L170" s="388"/>
      <c r="M170" s="8">
        <v>5</v>
      </c>
      <c r="N170" s="7" t="s">
        <v>1028</v>
      </c>
      <c r="O170" s="518" t="s">
        <v>1059</v>
      </c>
      <c r="P170" s="519"/>
      <c r="Q170" s="95">
        <v>4</v>
      </c>
      <c r="R170" s="2"/>
      <c r="S170" s="2"/>
      <c r="T170" s="392"/>
      <c r="U170" s="392"/>
      <c r="V170" s="392"/>
      <c r="W170" s="392"/>
      <c r="X170" s="392"/>
      <c r="Y170" s="392"/>
      <c r="Z170" s="392"/>
    </row>
    <row r="171" spans="1:26">
      <c r="A171" s="2">
        <v>41</v>
      </c>
      <c r="B171" s="187" t="s">
        <v>1121</v>
      </c>
      <c r="C171" s="8">
        <v>40</v>
      </c>
      <c r="D171" s="8" t="s">
        <v>337</v>
      </c>
      <c r="E171" s="391">
        <v>176</v>
      </c>
      <c r="F171" s="388"/>
      <c r="G171" s="389">
        <f t="shared" si="125"/>
        <v>7040</v>
      </c>
      <c r="H171" s="390"/>
      <c r="I171" s="391">
        <v>2025</v>
      </c>
      <c r="J171" s="388"/>
      <c r="K171" s="391">
        <v>2026</v>
      </c>
      <c r="L171" s="388"/>
      <c r="M171" s="8">
        <v>5</v>
      </c>
      <c r="N171" s="7" t="s">
        <v>1028</v>
      </c>
      <c r="O171" s="518" t="s">
        <v>1059</v>
      </c>
      <c r="P171" s="519"/>
      <c r="Q171" s="95">
        <v>4</v>
      </c>
      <c r="R171" s="2"/>
      <c r="S171" s="2"/>
      <c r="T171" s="392"/>
      <c r="U171" s="392"/>
      <c r="V171" s="392"/>
      <c r="W171" s="392"/>
      <c r="X171" s="392"/>
      <c r="Y171" s="392"/>
      <c r="Z171" s="392"/>
    </row>
    <row r="172" spans="1:26">
      <c r="A172" s="2">
        <v>41</v>
      </c>
      <c r="B172" s="187" t="s">
        <v>1122</v>
      </c>
      <c r="C172" s="8">
        <v>40</v>
      </c>
      <c r="D172" s="8" t="s">
        <v>337</v>
      </c>
      <c r="E172" s="391">
        <v>50</v>
      </c>
      <c r="F172" s="388"/>
      <c r="G172" s="389">
        <f t="shared" si="125"/>
        <v>2000</v>
      </c>
      <c r="H172" s="390"/>
      <c r="I172" s="391">
        <v>2025</v>
      </c>
      <c r="J172" s="388"/>
      <c r="K172" s="391">
        <v>2026</v>
      </c>
      <c r="L172" s="388"/>
      <c r="M172" s="8">
        <v>5</v>
      </c>
      <c r="N172" s="7" t="s">
        <v>1028</v>
      </c>
      <c r="O172" s="518" t="s">
        <v>1059</v>
      </c>
      <c r="P172" s="519"/>
      <c r="Q172" s="95">
        <v>4</v>
      </c>
      <c r="R172" s="2"/>
      <c r="S172" s="2"/>
      <c r="T172" s="392"/>
      <c r="U172" s="392"/>
      <c r="V172" s="392"/>
      <c r="W172" s="392"/>
      <c r="X172" s="392"/>
      <c r="Y172" s="392"/>
      <c r="Z172" s="392"/>
    </row>
    <row r="173" spans="1:26">
      <c r="A173" s="2">
        <v>41</v>
      </c>
      <c r="B173" s="187" t="s">
        <v>1122</v>
      </c>
      <c r="C173" s="8">
        <v>40</v>
      </c>
      <c r="D173" s="8" t="s">
        <v>337</v>
      </c>
      <c r="E173" s="391">
        <v>50</v>
      </c>
      <c r="F173" s="388"/>
      <c r="G173" s="389">
        <f t="shared" si="125"/>
        <v>2000</v>
      </c>
      <c r="H173" s="390"/>
      <c r="I173" s="391">
        <v>2025</v>
      </c>
      <c r="J173" s="388"/>
      <c r="K173" s="391">
        <v>2026</v>
      </c>
      <c r="L173" s="388"/>
      <c r="M173" s="8">
        <v>5</v>
      </c>
      <c r="N173" s="7" t="s">
        <v>1028</v>
      </c>
      <c r="O173" s="518" t="s">
        <v>1059</v>
      </c>
      <c r="P173" s="519"/>
      <c r="Q173" s="95">
        <v>4</v>
      </c>
      <c r="R173" s="2"/>
      <c r="S173" s="2"/>
      <c r="T173" s="392"/>
      <c r="U173" s="392"/>
      <c r="V173" s="392"/>
      <c r="W173" s="392"/>
      <c r="X173" s="392"/>
      <c r="Y173" s="392"/>
      <c r="Z173" s="392"/>
    </row>
    <row r="174" spans="1:26">
      <c r="A174" s="2">
        <v>32</v>
      </c>
      <c r="B174" s="187" t="s">
        <v>1109</v>
      </c>
      <c r="C174" s="8">
        <v>12</v>
      </c>
      <c r="D174" s="8" t="s">
        <v>349</v>
      </c>
      <c r="E174" s="391">
        <v>8000</v>
      </c>
      <c r="F174" s="388"/>
      <c r="G174" s="389">
        <f t="shared" si="124"/>
        <v>96000</v>
      </c>
      <c r="H174" s="390"/>
      <c r="I174" s="391">
        <v>2045</v>
      </c>
      <c r="J174" s="388"/>
      <c r="K174" s="391">
        <v>2050</v>
      </c>
      <c r="L174" s="388"/>
      <c r="M174" s="8">
        <v>30</v>
      </c>
      <c r="N174" s="7" t="s">
        <v>1028</v>
      </c>
      <c r="O174" s="518" t="s">
        <v>1061</v>
      </c>
      <c r="P174" s="524"/>
      <c r="Q174" s="95">
        <v>2</v>
      </c>
      <c r="R174" s="2"/>
      <c r="S174" s="2"/>
      <c r="T174" s="392"/>
      <c r="U174" s="392"/>
      <c r="V174" s="392"/>
      <c r="W174" s="392"/>
      <c r="X174" s="392"/>
      <c r="Y174" s="392"/>
      <c r="Z174" s="392"/>
    </row>
    <row r="175" spans="1:26">
      <c r="A175" s="55"/>
      <c r="B175" s="186" t="s">
        <v>1123</v>
      </c>
      <c r="C175" s="87"/>
      <c r="D175" s="87"/>
      <c r="E175" s="377"/>
      <c r="F175" s="378"/>
      <c r="G175" s="379"/>
      <c r="H175" s="380"/>
      <c r="I175" s="377"/>
      <c r="J175" s="378"/>
      <c r="K175" s="377"/>
      <c r="L175" s="378"/>
      <c r="M175" s="87"/>
      <c r="N175" s="101"/>
      <c r="O175" s="516"/>
      <c r="P175" s="517"/>
      <c r="Q175" s="102"/>
      <c r="R175" s="55"/>
      <c r="S175" s="55"/>
      <c r="T175" s="392"/>
      <c r="U175" s="392"/>
      <c r="V175" s="392"/>
      <c r="W175" s="392"/>
      <c r="X175" s="392"/>
      <c r="Y175" s="392"/>
      <c r="Z175" s="392"/>
    </row>
    <row r="176" spans="1:26">
      <c r="A176" s="2">
        <v>47</v>
      </c>
      <c r="B176" s="187" t="s">
        <v>1124</v>
      </c>
      <c r="C176" s="8">
        <v>520</v>
      </c>
      <c r="D176" s="8" t="s">
        <v>337</v>
      </c>
      <c r="E176" s="391">
        <v>600</v>
      </c>
      <c r="F176" s="388"/>
      <c r="G176" s="425">
        <f t="shared" si="118"/>
        <v>312000</v>
      </c>
      <c r="H176" s="426"/>
      <c r="I176" s="391">
        <v>2035</v>
      </c>
      <c r="J176" s="388"/>
      <c r="K176" s="391">
        <v>2037</v>
      </c>
      <c r="L176" s="388"/>
      <c r="M176" s="8">
        <v>50</v>
      </c>
      <c r="N176" s="7" t="s">
        <v>1028</v>
      </c>
      <c r="O176" s="518" t="s">
        <v>1059</v>
      </c>
      <c r="P176" s="519"/>
      <c r="Q176" s="95">
        <v>2</v>
      </c>
      <c r="R176" s="2"/>
      <c r="S176" s="2"/>
      <c r="T176" s="392"/>
      <c r="U176" s="392"/>
      <c r="V176" s="392"/>
      <c r="W176" s="392"/>
      <c r="X176" s="392"/>
      <c r="Y176" s="392"/>
      <c r="Z176" s="392"/>
    </row>
    <row r="177" spans="1:26">
      <c r="A177" s="2">
        <v>31</v>
      </c>
      <c r="B177" s="185" t="s">
        <v>1125</v>
      </c>
      <c r="C177" s="8">
        <v>25</v>
      </c>
      <c r="D177" s="8" t="s">
        <v>337</v>
      </c>
      <c r="E177" s="427">
        <v>2750</v>
      </c>
      <c r="F177" s="388"/>
      <c r="G177" s="425">
        <f t="shared" si="118"/>
        <v>68750</v>
      </c>
      <c r="H177" s="426"/>
      <c r="I177" s="391">
        <v>2024</v>
      </c>
      <c r="J177" s="388"/>
      <c r="K177" s="391">
        <v>2025</v>
      </c>
      <c r="L177" s="388"/>
      <c r="M177" s="8">
        <v>30</v>
      </c>
      <c r="N177" s="7" t="s">
        <v>1028</v>
      </c>
      <c r="O177" s="518" t="s">
        <v>1059</v>
      </c>
      <c r="P177" s="519"/>
      <c r="Q177" s="95">
        <v>4</v>
      </c>
      <c r="R177" s="2"/>
      <c r="S177" s="2"/>
      <c r="T177" s="392"/>
      <c r="U177" s="392"/>
      <c r="V177" s="392"/>
      <c r="W177" s="392"/>
      <c r="X177" s="392"/>
      <c r="Y177" s="392"/>
      <c r="Z177" s="392"/>
    </row>
    <row r="178" spans="1:26">
      <c r="A178" s="2">
        <v>31</v>
      </c>
      <c r="B178" s="185" t="s">
        <v>1126</v>
      </c>
      <c r="C178" s="8">
        <v>30</v>
      </c>
      <c r="D178" s="8" t="s">
        <v>337</v>
      </c>
      <c r="E178" s="427">
        <v>7500</v>
      </c>
      <c r="F178" s="388"/>
      <c r="G178" s="425">
        <f t="shared" si="118"/>
        <v>225000</v>
      </c>
      <c r="H178" s="426"/>
      <c r="I178" s="391">
        <v>2025</v>
      </c>
      <c r="J178" s="388"/>
      <c r="K178" s="391">
        <v>2027</v>
      </c>
      <c r="L178" s="388"/>
      <c r="M178" s="8">
        <v>30</v>
      </c>
      <c r="N178" s="7" t="s">
        <v>1028</v>
      </c>
      <c r="O178" s="518" t="s">
        <v>1061</v>
      </c>
      <c r="P178" s="519"/>
      <c r="Q178" s="95">
        <v>4</v>
      </c>
      <c r="R178" s="2"/>
      <c r="S178" s="2"/>
      <c r="T178" s="392"/>
      <c r="U178" s="392"/>
      <c r="V178" s="392"/>
      <c r="W178" s="392"/>
      <c r="X178" s="392"/>
      <c r="Y178" s="392"/>
      <c r="Z178" s="392"/>
    </row>
    <row r="179" spans="1:26">
      <c r="A179" s="2">
        <v>37</v>
      </c>
      <c r="B179" s="47" t="s">
        <v>1127</v>
      </c>
      <c r="C179" s="8">
        <v>14</v>
      </c>
      <c r="D179" s="8" t="s">
        <v>349</v>
      </c>
      <c r="E179" s="427">
        <v>3400</v>
      </c>
      <c r="F179" s="443"/>
      <c r="G179" s="425">
        <f t="shared" ref="G179" si="126">E179*C179</f>
        <v>47600</v>
      </c>
      <c r="H179" s="426"/>
      <c r="I179" s="391">
        <v>2030</v>
      </c>
      <c r="J179" s="388"/>
      <c r="K179" s="391">
        <v>2035</v>
      </c>
      <c r="L179" s="388"/>
      <c r="M179" s="8">
        <v>30</v>
      </c>
      <c r="N179" s="7" t="s">
        <v>1028</v>
      </c>
      <c r="O179" s="518" t="s">
        <v>1059</v>
      </c>
      <c r="P179" s="519"/>
      <c r="Q179" s="95">
        <v>2</v>
      </c>
      <c r="R179" s="2"/>
      <c r="S179" s="2"/>
      <c r="T179" s="392"/>
      <c r="U179" s="392"/>
      <c r="V179" s="392"/>
      <c r="W179" s="392"/>
      <c r="X179" s="392"/>
      <c r="Y179" s="392"/>
      <c r="Z179" s="392"/>
    </row>
    <row r="180" spans="1:26">
      <c r="A180" s="2">
        <v>31</v>
      </c>
      <c r="B180" s="187" t="s">
        <v>1128</v>
      </c>
      <c r="C180" s="8">
        <v>3</v>
      </c>
      <c r="D180" s="8" t="s">
        <v>349</v>
      </c>
      <c r="E180" s="391">
        <v>8800</v>
      </c>
      <c r="F180" s="388"/>
      <c r="G180" s="425">
        <f t="shared" si="118"/>
        <v>26400</v>
      </c>
      <c r="H180" s="426"/>
      <c r="I180" s="391">
        <v>2040</v>
      </c>
      <c r="J180" s="388"/>
      <c r="K180" s="391">
        <v>2045</v>
      </c>
      <c r="L180" s="388"/>
      <c r="M180" s="8">
        <v>30</v>
      </c>
      <c r="N180" s="7" t="s">
        <v>1028</v>
      </c>
      <c r="O180" s="518" t="s">
        <v>1059</v>
      </c>
      <c r="P180" s="519"/>
      <c r="Q180" s="95">
        <v>2</v>
      </c>
      <c r="R180" s="2"/>
      <c r="S180" s="2"/>
      <c r="T180" s="392"/>
      <c r="U180" s="392"/>
      <c r="V180" s="392"/>
      <c r="W180" s="392"/>
      <c r="X180" s="392"/>
      <c r="Y180" s="392"/>
      <c r="Z180" s="392"/>
    </row>
    <row r="181" spans="1:26">
      <c r="A181" s="2">
        <v>31</v>
      </c>
      <c r="B181" s="187" t="s">
        <v>1129</v>
      </c>
      <c r="C181" s="8">
        <v>2</v>
      </c>
      <c r="D181" s="8" t="s">
        <v>349</v>
      </c>
      <c r="E181" s="391">
        <v>17000</v>
      </c>
      <c r="F181" s="388"/>
      <c r="G181" s="425">
        <f t="shared" ref="G181" si="127">E181*C181</f>
        <v>34000</v>
      </c>
      <c r="H181" s="426"/>
      <c r="I181" s="391">
        <v>2040</v>
      </c>
      <c r="J181" s="388"/>
      <c r="K181" s="391">
        <v>2045</v>
      </c>
      <c r="L181" s="388"/>
      <c r="M181" s="8">
        <v>20</v>
      </c>
      <c r="N181" s="7" t="s">
        <v>1028</v>
      </c>
      <c r="O181" s="518" t="s">
        <v>1059</v>
      </c>
      <c r="P181" s="519"/>
      <c r="Q181" s="95">
        <v>2</v>
      </c>
      <c r="R181" s="2"/>
      <c r="S181" s="2"/>
      <c r="T181" s="392"/>
      <c r="U181" s="392"/>
      <c r="V181" s="392"/>
      <c r="W181" s="392"/>
      <c r="X181" s="392"/>
      <c r="Y181" s="392"/>
      <c r="Z181" s="392"/>
    </row>
    <row r="182" spans="1:26">
      <c r="A182" s="2">
        <v>31</v>
      </c>
      <c r="B182" s="187" t="s">
        <v>1130</v>
      </c>
      <c r="C182" s="8">
        <v>2</v>
      </c>
      <c r="D182" s="8" t="s">
        <v>349</v>
      </c>
      <c r="E182" s="391">
        <v>2000</v>
      </c>
      <c r="F182" s="388"/>
      <c r="G182" s="425">
        <f t="shared" ref="G182" si="128">E182*C182</f>
        <v>4000</v>
      </c>
      <c r="H182" s="426"/>
      <c r="I182" s="391">
        <v>2024</v>
      </c>
      <c r="J182" s="388"/>
      <c r="K182" s="391">
        <v>2024</v>
      </c>
      <c r="L182" s="388"/>
      <c r="M182" s="8">
        <v>1</v>
      </c>
      <c r="N182" s="7" t="s">
        <v>1028</v>
      </c>
      <c r="O182" s="518" t="s">
        <v>1059</v>
      </c>
      <c r="P182" s="519"/>
      <c r="Q182" s="95"/>
      <c r="R182" s="2"/>
      <c r="S182" s="2"/>
      <c r="T182" s="392"/>
      <c r="U182" s="392"/>
      <c r="V182" s="392"/>
      <c r="W182" s="392"/>
      <c r="X182" s="392"/>
      <c r="Y182" s="392"/>
      <c r="Z182" s="392"/>
    </row>
    <row r="183" spans="1:26">
      <c r="A183" s="2">
        <v>37</v>
      </c>
      <c r="B183" s="187" t="s">
        <v>1131</v>
      </c>
      <c r="C183" s="8">
        <v>20</v>
      </c>
      <c r="D183" s="8" t="s">
        <v>345</v>
      </c>
      <c r="E183" s="391">
        <v>400</v>
      </c>
      <c r="F183" s="388"/>
      <c r="G183" s="425">
        <f t="shared" ref="G183:G185" si="129">E183*C183</f>
        <v>8000</v>
      </c>
      <c r="H183" s="426"/>
      <c r="I183" s="391">
        <v>2030</v>
      </c>
      <c r="J183" s="388"/>
      <c r="K183" s="391">
        <v>2033</v>
      </c>
      <c r="L183" s="388"/>
      <c r="M183" s="8">
        <v>20</v>
      </c>
      <c r="N183" s="7" t="s">
        <v>1028</v>
      </c>
      <c r="O183" s="518" t="s">
        <v>1059</v>
      </c>
      <c r="P183" s="519"/>
      <c r="Q183" s="95">
        <v>2</v>
      </c>
      <c r="R183" s="2"/>
      <c r="S183" s="2"/>
      <c r="T183" s="392"/>
      <c r="U183" s="392"/>
      <c r="V183" s="392"/>
      <c r="W183" s="392"/>
      <c r="X183" s="392"/>
      <c r="Y183" s="392"/>
      <c r="Z183" s="392"/>
    </row>
    <row r="184" spans="1:26">
      <c r="A184" s="2">
        <v>57</v>
      </c>
      <c r="B184" s="187" t="s">
        <v>1115</v>
      </c>
      <c r="C184" s="8">
        <v>1</v>
      </c>
      <c r="D184" s="8" t="s">
        <v>349</v>
      </c>
      <c r="E184" s="427">
        <v>650000</v>
      </c>
      <c r="F184" s="388"/>
      <c r="G184" s="430">
        <f t="shared" ref="G184" si="130">E184*C184</f>
        <v>650000</v>
      </c>
      <c r="H184" s="431"/>
      <c r="I184" s="391">
        <v>2043</v>
      </c>
      <c r="J184" s="388"/>
      <c r="K184" s="391">
        <v>2045</v>
      </c>
      <c r="L184" s="388"/>
      <c r="M184" s="8">
        <v>25</v>
      </c>
      <c r="N184" s="7" t="s">
        <v>1028</v>
      </c>
      <c r="O184" s="432" t="s">
        <v>1061</v>
      </c>
      <c r="P184" s="433"/>
      <c r="Q184" s="95"/>
      <c r="R184" s="2"/>
      <c r="S184" s="2"/>
      <c r="T184" s="393"/>
      <c r="U184" s="394"/>
      <c r="V184" s="394"/>
      <c r="W184" s="394"/>
      <c r="X184" s="394"/>
      <c r="Y184" s="394"/>
      <c r="Z184" s="395"/>
    </row>
    <row r="185" spans="1:26">
      <c r="A185" s="2">
        <v>32</v>
      </c>
      <c r="B185" s="187" t="s">
        <v>1109</v>
      </c>
      <c r="C185" s="8">
        <v>13</v>
      </c>
      <c r="D185" s="8" t="s">
        <v>349</v>
      </c>
      <c r="E185" s="391">
        <v>6000</v>
      </c>
      <c r="F185" s="388"/>
      <c r="G185" s="425">
        <f t="shared" si="129"/>
        <v>78000</v>
      </c>
      <c r="H185" s="426"/>
      <c r="I185" s="391">
        <v>2035</v>
      </c>
      <c r="J185" s="388"/>
      <c r="K185" s="391">
        <v>2040</v>
      </c>
      <c r="L185" s="388"/>
      <c r="M185" s="8">
        <v>30</v>
      </c>
      <c r="N185" s="7" t="s">
        <v>1028</v>
      </c>
      <c r="O185" s="518" t="s">
        <v>1059</v>
      </c>
      <c r="P185" s="519"/>
      <c r="Q185" s="95">
        <v>2</v>
      </c>
      <c r="R185" s="2"/>
      <c r="S185" s="2"/>
      <c r="T185" s="392"/>
      <c r="U185" s="392"/>
      <c r="V185" s="392"/>
      <c r="W185" s="392"/>
      <c r="X185" s="392"/>
      <c r="Y185" s="392"/>
      <c r="Z185" s="392"/>
    </row>
    <row r="186" spans="1:26">
      <c r="A186" s="55"/>
      <c r="B186" s="186" t="s">
        <v>1090</v>
      </c>
      <c r="C186" s="87"/>
      <c r="D186" s="87"/>
      <c r="E186" s="377"/>
      <c r="F186" s="378"/>
      <c r="G186" s="379"/>
      <c r="H186" s="380"/>
      <c r="I186" s="377"/>
      <c r="J186" s="378"/>
      <c r="K186" s="377"/>
      <c r="L186" s="378"/>
      <c r="M186" s="87"/>
      <c r="N186" s="101"/>
      <c r="O186" s="516"/>
      <c r="P186" s="517"/>
      <c r="Q186" s="102"/>
      <c r="R186" s="55"/>
      <c r="S186" s="55"/>
      <c r="T186" s="392"/>
      <c r="U186" s="392"/>
      <c r="V186" s="392"/>
      <c r="W186" s="392"/>
      <c r="X186" s="392"/>
      <c r="Y186" s="392"/>
      <c r="Z186" s="392"/>
    </row>
    <row r="187" spans="1:26">
      <c r="A187" s="2">
        <v>47</v>
      </c>
      <c r="B187" s="187" t="s">
        <v>1132</v>
      </c>
      <c r="C187" s="8">
        <v>625</v>
      </c>
      <c r="D187" s="8" t="s">
        <v>337</v>
      </c>
      <c r="E187" s="391">
        <v>1800</v>
      </c>
      <c r="F187" s="388"/>
      <c r="G187" s="425">
        <f t="shared" si="118"/>
        <v>1125000</v>
      </c>
      <c r="H187" s="426"/>
      <c r="I187" s="391">
        <v>2035</v>
      </c>
      <c r="J187" s="388"/>
      <c r="K187" s="391">
        <v>2038</v>
      </c>
      <c r="L187" s="388"/>
      <c r="M187" s="8">
        <v>60</v>
      </c>
      <c r="N187" s="7" t="s">
        <v>1028</v>
      </c>
      <c r="O187" s="518" t="s">
        <v>1059</v>
      </c>
      <c r="P187" s="519"/>
      <c r="Q187" s="95">
        <v>2</v>
      </c>
      <c r="R187" s="2"/>
      <c r="S187" s="2"/>
      <c r="T187" s="392"/>
      <c r="U187" s="392"/>
      <c r="V187" s="392"/>
      <c r="W187" s="392"/>
      <c r="X187" s="392"/>
      <c r="Y187" s="392"/>
      <c r="Z187" s="392"/>
    </row>
    <row r="188" spans="1:26">
      <c r="A188" s="2">
        <v>31</v>
      </c>
      <c r="B188" s="185" t="s">
        <v>1133</v>
      </c>
      <c r="C188" s="8">
        <v>80</v>
      </c>
      <c r="D188" s="8" t="s">
        <v>337</v>
      </c>
      <c r="E188" s="427">
        <v>2718</v>
      </c>
      <c r="F188" s="388"/>
      <c r="G188" s="425">
        <f t="shared" si="118"/>
        <v>217440</v>
      </c>
      <c r="H188" s="426"/>
      <c r="I188" s="391">
        <v>2025</v>
      </c>
      <c r="J188" s="388"/>
      <c r="K188" s="391">
        <v>2027</v>
      </c>
      <c r="L188" s="388"/>
      <c r="M188" s="8">
        <v>30</v>
      </c>
      <c r="N188" s="7" t="s">
        <v>1028</v>
      </c>
      <c r="O188" s="518" t="s">
        <v>1059</v>
      </c>
      <c r="P188" s="519"/>
      <c r="Q188" s="95">
        <v>4</v>
      </c>
      <c r="R188" s="2"/>
      <c r="S188" s="2"/>
      <c r="T188" s="392"/>
      <c r="U188" s="392"/>
      <c r="V188" s="392"/>
      <c r="W188" s="392"/>
      <c r="X188" s="392"/>
      <c r="Y188" s="392"/>
      <c r="Z188" s="392"/>
    </row>
    <row r="189" spans="1:26">
      <c r="A189" s="2">
        <v>31</v>
      </c>
      <c r="B189" s="47" t="s">
        <v>1134</v>
      </c>
      <c r="C189" s="8">
        <v>80</v>
      </c>
      <c r="D189" s="8" t="s">
        <v>337</v>
      </c>
      <c r="E189" s="427">
        <v>4500</v>
      </c>
      <c r="F189" s="388"/>
      <c r="G189" s="425">
        <f>E189*C189</f>
        <v>360000</v>
      </c>
      <c r="H189" s="426"/>
      <c r="I189" s="391">
        <v>2027</v>
      </c>
      <c r="J189" s="388"/>
      <c r="K189" s="391">
        <v>2030</v>
      </c>
      <c r="L189" s="388"/>
      <c r="M189" s="8">
        <v>30</v>
      </c>
      <c r="N189" s="7" t="s">
        <v>1028</v>
      </c>
      <c r="O189" s="518" t="s">
        <v>1061</v>
      </c>
      <c r="P189" s="519"/>
      <c r="Q189" s="95">
        <v>4</v>
      </c>
      <c r="R189" s="2"/>
      <c r="S189" s="2"/>
      <c r="T189" s="392"/>
      <c r="U189" s="392"/>
      <c r="V189" s="392"/>
      <c r="W189" s="392"/>
      <c r="X189" s="392"/>
      <c r="Y189" s="392"/>
      <c r="Z189" s="392"/>
    </row>
    <row r="190" spans="1:26">
      <c r="A190" s="2">
        <v>31</v>
      </c>
      <c r="B190" s="187" t="s">
        <v>1135</v>
      </c>
      <c r="C190" s="8">
        <v>2</v>
      </c>
      <c r="D190" s="8" t="s">
        <v>982</v>
      </c>
      <c r="E190" s="391">
        <v>15000</v>
      </c>
      <c r="F190" s="388"/>
      <c r="G190" s="425">
        <f t="shared" si="118"/>
        <v>30000</v>
      </c>
      <c r="H190" s="426"/>
      <c r="I190" s="391">
        <v>2030</v>
      </c>
      <c r="J190" s="388"/>
      <c r="K190" s="391">
        <v>2033</v>
      </c>
      <c r="L190" s="388"/>
      <c r="M190" s="8">
        <v>30</v>
      </c>
      <c r="N190" s="7" t="s">
        <v>1028</v>
      </c>
      <c r="O190" s="518" t="s">
        <v>1061</v>
      </c>
      <c r="P190" s="519"/>
      <c r="Q190" s="95">
        <v>3</v>
      </c>
      <c r="R190" s="2"/>
      <c r="S190" s="2"/>
      <c r="T190" s="392"/>
      <c r="U190" s="392"/>
      <c r="V190" s="392"/>
      <c r="W190" s="392"/>
      <c r="X190" s="392"/>
      <c r="Y190" s="392"/>
      <c r="Z190" s="392"/>
    </row>
    <row r="191" spans="1:26">
      <c r="A191" s="2">
        <v>31</v>
      </c>
      <c r="B191" s="187" t="s">
        <v>1136</v>
      </c>
      <c r="C191" s="8">
        <v>2</v>
      </c>
      <c r="D191" s="8" t="s">
        <v>982</v>
      </c>
      <c r="E191" s="391">
        <v>15000</v>
      </c>
      <c r="F191" s="388"/>
      <c r="G191" s="425">
        <f t="shared" si="118"/>
        <v>30000</v>
      </c>
      <c r="H191" s="426"/>
      <c r="I191" s="391">
        <v>2035</v>
      </c>
      <c r="J191" s="388"/>
      <c r="K191" s="391">
        <v>2037</v>
      </c>
      <c r="L191" s="388"/>
      <c r="M191" s="8">
        <v>30</v>
      </c>
      <c r="N191" s="7" t="s">
        <v>1028</v>
      </c>
      <c r="O191" s="518" t="s">
        <v>1061</v>
      </c>
      <c r="P191" s="519"/>
      <c r="Q191" s="95">
        <v>3</v>
      </c>
      <c r="R191" s="2"/>
      <c r="S191" s="2"/>
      <c r="T191" s="392"/>
      <c r="U191" s="392"/>
      <c r="V191" s="392"/>
      <c r="W191" s="392"/>
      <c r="X191" s="392"/>
      <c r="Y191" s="392"/>
      <c r="Z191" s="392"/>
    </row>
    <row r="192" spans="1:26">
      <c r="A192" s="2">
        <v>41</v>
      </c>
      <c r="B192" s="187" t="s">
        <v>1120</v>
      </c>
      <c r="C192" s="8">
        <v>80</v>
      </c>
      <c r="D192" s="8" t="s">
        <v>337</v>
      </c>
      <c r="E192" s="391">
        <v>176</v>
      </c>
      <c r="F192" s="388"/>
      <c r="G192" s="389">
        <f t="shared" ref="G192" si="131">E192*C192</f>
        <v>14080</v>
      </c>
      <c r="H192" s="390"/>
      <c r="I192" s="391">
        <v>2024</v>
      </c>
      <c r="J192" s="388"/>
      <c r="K192" s="391">
        <v>2025</v>
      </c>
      <c r="L192" s="388"/>
      <c r="M192" s="8">
        <v>5</v>
      </c>
      <c r="N192" s="7" t="s">
        <v>1028</v>
      </c>
      <c r="O192" s="518" t="s">
        <v>1059</v>
      </c>
      <c r="P192" s="519"/>
      <c r="Q192" s="95"/>
      <c r="R192" s="2"/>
      <c r="S192" s="2"/>
      <c r="T192" s="392"/>
      <c r="U192" s="392"/>
      <c r="V192" s="392"/>
      <c r="W192" s="392"/>
      <c r="X192" s="392"/>
      <c r="Y192" s="392"/>
      <c r="Z192" s="392"/>
    </row>
    <row r="193" spans="1:26">
      <c r="A193" s="2">
        <v>41</v>
      </c>
      <c r="B193" s="187" t="s">
        <v>1121</v>
      </c>
      <c r="C193" s="8">
        <v>80</v>
      </c>
      <c r="D193" s="8" t="s">
        <v>337</v>
      </c>
      <c r="E193" s="391">
        <v>176</v>
      </c>
      <c r="F193" s="388"/>
      <c r="G193" s="389">
        <f t="shared" ref="G193" si="132">E193*C193</f>
        <v>14080</v>
      </c>
      <c r="H193" s="390"/>
      <c r="I193" s="391">
        <v>2024</v>
      </c>
      <c r="J193" s="388"/>
      <c r="K193" s="391">
        <v>2026</v>
      </c>
      <c r="L193" s="388"/>
      <c r="M193" s="8">
        <v>5</v>
      </c>
      <c r="N193" s="7" t="s">
        <v>1028</v>
      </c>
      <c r="O193" s="518" t="s">
        <v>1059</v>
      </c>
      <c r="P193" s="519"/>
      <c r="Q193" s="95"/>
      <c r="R193" s="2"/>
      <c r="S193" s="2"/>
      <c r="T193" s="392"/>
      <c r="U193" s="392"/>
      <c r="V193" s="392"/>
      <c r="W193" s="392"/>
      <c r="X193" s="392"/>
      <c r="Y193" s="392"/>
      <c r="Z193" s="392"/>
    </row>
    <row r="194" spans="1:26">
      <c r="A194" s="2">
        <v>41</v>
      </c>
      <c r="B194" s="187" t="s">
        <v>1122</v>
      </c>
      <c r="C194" s="8">
        <v>80</v>
      </c>
      <c r="D194" s="8" t="s">
        <v>337</v>
      </c>
      <c r="E194" s="391">
        <v>50</v>
      </c>
      <c r="F194" s="388"/>
      <c r="G194" s="389">
        <f t="shared" ref="G194" si="133">E194*C194</f>
        <v>4000</v>
      </c>
      <c r="H194" s="390"/>
      <c r="I194" s="391">
        <v>2024</v>
      </c>
      <c r="J194" s="388"/>
      <c r="K194" s="391">
        <v>2025</v>
      </c>
      <c r="L194" s="388"/>
      <c r="M194" s="8">
        <v>5</v>
      </c>
      <c r="N194" s="7" t="s">
        <v>1028</v>
      </c>
      <c r="O194" s="518" t="s">
        <v>1059</v>
      </c>
      <c r="P194" s="519"/>
      <c r="Q194" s="95"/>
      <c r="R194" s="2"/>
      <c r="S194" s="2"/>
      <c r="T194" s="392"/>
      <c r="U194" s="392"/>
      <c r="V194" s="392"/>
      <c r="W194" s="392"/>
      <c r="X194" s="392"/>
      <c r="Y194" s="392"/>
      <c r="Z194" s="392"/>
    </row>
    <row r="195" spans="1:26">
      <c r="A195" s="2">
        <v>41</v>
      </c>
      <c r="B195" s="187" t="s">
        <v>1122</v>
      </c>
      <c r="C195" s="8">
        <v>80</v>
      </c>
      <c r="D195" s="8" t="s">
        <v>337</v>
      </c>
      <c r="E195" s="391">
        <v>50</v>
      </c>
      <c r="F195" s="388"/>
      <c r="G195" s="389">
        <f t="shared" ref="G195" si="134">E195*C195</f>
        <v>4000</v>
      </c>
      <c r="H195" s="390"/>
      <c r="I195" s="391">
        <v>2024</v>
      </c>
      <c r="J195" s="388"/>
      <c r="K195" s="391">
        <v>2026</v>
      </c>
      <c r="L195" s="388"/>
      <c r="M195" s="8">
        <v>5</v>
      </c>
      <c r="N195" s="7" t="s">
        <v>1028</v>
      </c>
      <c r="O195" s="518" t="s">
        <v>1059</v>
      </c>
      <c r="P195" s="519"/>
      <c r="Q195" s="95"/>
      <c r="R195" s="2"/>
      <c r="S195" s="2"/>
      <c r="T195" s="392"/>
      <c r="U195" s="392"/>
      <c r="V195" s="392"/>
      <c r="W195" s="392"/>
      <c r="X195" s="392"/>
      <c r="Y195" s="392"/>
      <c r="Z195" s="392"/>
    </row>
    <row r="196" spans="1:26">
      <c r="A196" s="2">
        <v>37</v>
      </c>
      <c r="B196" s="187" t="s">
        <v>1137</v>
      </c>
      <c r="C196" s="8">
        <v>75</v>
      </c>
      <c r="D196" s="8" t="s">
        <v>345</v>
      </c>
      <c r="E196" s="391">
        <v>620</v>
      </c>
      <c r="F196" s="388"/>
      <c r="G196" s="425">
        <f t="shared" ref="G196:G197" si="135">E196*C196</f>
        <v>46500</v>
      </c>
      <c r="H196" s="426"/>
      <c r="I196" s="391">
        <v>2028</v>
      </c>
      <c r="J196" s="388"/>
      <c r="K196" s="391">
        <v>2030</v>
      </c>
      <c r="L196" s="388"/>
      <c r="M196" s="8">
        <v>20</v>
      </c>
      <c r="N196" s="7" t="s">
        <v>1028</v>
      </c>
      <c r="O196" s="518" t="s">
        <v>1059</v>
      </c>
      <c r="P196" s="519"/>
      <c r="Q196" s="95">
        <v>3</v>
      </c>
      <c r="R196" s="2"/>
      <c r="S196" s="2"/>
      <c r="T196" s="392"/>
      <c r="U196" s="392"/>
      <c r="V196" s="392"/>
      <c r="W196" s="392"/>
      <c r="X196" s="392"/>
      <c r="Y196" s="392"/>
      <c r="Z196" s="392"/>
    </row>
    <row r="197" spans="1:26">
      <c r="A197" s="2">
        <v>37</v>
      </c>
      <c r="B197" s="187" t="s">
        <v>1107</v>
      </c>
      <c r="C197" s="8">
        <v>20</v>
      </c>
      <c r="D197" s="8" t="s">
        <v>345</v>
      </c>
      <c r="E197" s="391">
        <v>400</v>
      </c>
      <c r="F197" s="388"/>
      <c r="G197" s="425">
        <f t="shared" si="135"/>
        <v>8000</v>
      </c>
      <c r="H197" s="426"/>
      <c r="I197" s="391">
        <v>2028</v>
      </c>
      <c r="J197" s="388"/>
      <c r="K197" s="391">
        <v>2030</v>
      </c>
      <c r="L197" s="388"/>
      <c r="M197" s="8">
        <v>20</v>
      </c>
      <c r="N197" s="7" t="s">
        <v>1028</v>
      </c>
      <c r="O197" s="518" t="s">
        <v>1059</v>
      </c>
      <c r="P197" s="519"/>
      <c r="Q197" s="95">
        <v>3</v>
      </c>
      <c r="R197" s="2"/>
      <c r="S197" s="2"/>
      <c r="T197" s="392"/>
      <c r="U197" s="392"/>
      <c r="V197" s="392"/>
      <c r="W197" s="392"/>
      <c r="X197" s="392"/>
      <c r="Y197" s="392"/>
      <c r="Z197" s="392"/>
    </row>
    <row r="198" spans="1:26">
      <c r="A198" s="55"/>
      <c r="B198" s="186" t="s">
        <v>1138</v>
      </c>
      <c r="C198" s="87"/>
      <c r="D198" s="87"/>
      <c r="E198" s="377"/>
      <c r="F198" s="378"/>
      <c r="G198" s="379"/>
      <c r="H198" s="380"/>
      <c r="I198" s="377"/>
      <c r="J198" s="378"/>
      <c r="K198" s="377"/>
      <c r="L198" s="378"/>
      <c r="M198" s="87"/>
      <c r="N198" s="101"/>
      <c r="O198" s="516"/>
      <c r="P198" s="517"/>
      <c r="Q198" s="102"/>
      <c r="R198" s="55"/>
      <c r="S198" s="55"/>
      <c r="T198" s="392"/>
      <c r="U198" s="392"/>
      <c r="V198" s="392"/>
      <c r="W198" s="392"/>
      <c r="X198" s="392"/>
      <c r="Y198" s="392"/>
      <c r="Z198" s="392"/>
    </row>
    <row r="199" spans="1:26">
      <c r="A199" s="2">
        <v>47</v>
      </c>
      <c r="B199" s="187" t="s">
        <v>1139</v>
      </c>
      <c r="C199" s="8">
        <v>1000</v>
      </c>
      <c r="D199" s="8" t="s">
        <v>337</v>
      </c>
      <c r="E199" s="391">
        <v>1800</v>
      </c>
      <c r="F199" s="388"/>
      <c r="G199" s="425">
        <f t="shared" si="118"/>
        <v>1800000</v>
      </c>
      <c r="H199" s="426"/>
      <c r="I199" s="391">
        <v>2035</v>
      </c>
      <c r="J199" s="388"/>
      <c r="K199" s="391">
        <v>2040</v>
      </c>
      <c r="L199" s="388"/>
      <c r="M199" s="8">
        <v>60</v>
      </c>
      <c r="N199" s="7" t="s">
        <v>1028</v>
      </c>
      <c r="O199" s="434" t="s">
        <v>1061</v>
      </c>
      <c r="P199" s="435"/>
      <c r="Q199" s="95">
        <v>3</v>
      </c>
      <c r="R199" s="2"/>
      <c r="S199" s="2"/>
      <c r="T199" s="392"/>
      <c r="U199" s="392"/>
      <c r="V199" s="392"/>
      <c r="W199" s="392"/>
      <c r="X199" s="392"/>
      <c r="Y199" s="392"/>
      <c r="Z199" s="392"/>
    </row>
    <row r="200" spans="1:26">
      <c r="A200" s="2">
        <v>31</v>
      </c>
      <c r="B200" s="185" t="s">
        <v>1140</v>
      </c>
      <c r="C200" s="8">
        <v>150</v>
      </c>
      <c r="D200" s="8" t="s">
        <v>337</v>
      </c>
      <c r="E200" s="391">
        <v>2750</v>
      </c>
      <c r="F200" s="388"/>
      <c r="G200" s="425">
        <f t="shared" si="118"/>
        <v>412500</v>
      </c>
      <c r="H200" s="426"/>
      <c r="I200" s="391">
        <v>2025</v>
      </c>
      <c r="J200" s="388"/>
      <c r="K200" s="391">
        <v>2028</v>
      </c>
      <c r="L200" s="388"/>
      <c r="M200" s="8">
        <v>30</v>
      </c>
      <c r="N200" s="7" t="s">
        <v>1028</v>
      </c>
      <c r="O200" s="434" t="s">
        <v>1059</v>
      </c>
      <c r="P200" s="435"/>
      <c r="Q200" s="95">
        <v>4</v>
      </c>
      <c r="R200" s="2"/>
      <c r="S200" s="2"/>
      <c r="T200" s="392"/>
      <c r="U200" s="392"/>
      <c r="V200" s="392"/>
      <c r="W200" s="392"/>
      <c r="X200" s="392"/>
      <c r="Y200" s="392"/>
      <c r="Z200" s="392"/>
    </row>
    <row r="201" spans="1:26">
      <c r="A201" s="2">
        <v>31</v>
      </c>
      <c r="B201" s="187" t="s">
        <v>1141</v>
      </c>
      <c r="C201" s="8">
        <v>6</v>
      </c>
      <c r="D201" s="8" t="s">
        <v>982</v>
      </c>
      <c r="E201" s="391">
        <v>10000</v>
      </c>
      <c r="F201" s="388"/>
      <c r="G201" s="425">
        <f t="shared" si="118"/>
        <v>60000</v>
      </c>
      <c r="H201" s="426"/>
      <c r="I201" s="391">
        <v>2030</v>
      </c>
      <c r="J201" s="388"/>
      <c r="K201" s="391">
        <v>2033</v>
      </c>
      <c r="L201" s="388"/>
      <c r="M201" s="8">
        <v>30</v>
      </c>
      <c r="N201" s="7" t="s">
        <v>1028</v>
      </c>
      <c r="O201" s="434" t="s">
        <v>1061</v>
      </c>
      <c r="P201" s="435"/>
      <c r="Q201" s="95">
        <v>3</v>
      </c>
      <c r="R201" s="2"/>
      <c r="S201" s="2"/>
      <c r="T201" s="392"/>
      <c r="U201" s="392"/>
      <c r="V201" s="392"/>
      <c r="W201" s="392"/>
      <c r="X201" s="392"/>
      <c r="Y201" s="392"/>
      <c r="Z201" s="392"/>
    </row>
    <row r="202" spans="1:26">
      <c r="A202" s="2">
        <v>41</v>
      </c>
      <c r="B202" s="187" t="s">
        <v>1142</v>
      </c>
      <c r="C202" s="8">
        <v>150</v>
      </c>
      <c r="D202" s="8" t="s">
        <v>337</v>
      </c>
      <c r="E202" s="391">
        <v>176</v>
      </c>
      <c r="F202" s="388"/>
      <c r="G202" s="389">
        <f t="shared" ref="G202" si="136">E202*C202</f>
        <v>26400</v>
      </c>
      <c r="H202" s="390"/>
      <c r="I202" s="391">
        <v>2030</v>
      </c>
      <c r="J202" s="388"/>
      <c r="K202" s="391">
        <v>2035</v>
      </c>
      <c r="L202" s="388"/>
      <c r="M202" s="8">
        <v>5</v>
      </c>
      <c r="N202" s="7" t="s">
        <v>1028</v>
      </c>
      <c r="O202" s="434" t="s">
        <v>1059</v>
      </c>
      <c r="P202" s="435"/>
      <c r="Q202" s="95"/>
      <c r="R202" s="2"/>
      <c r="S202" s="2"/>
      <c r="T202" s="392"/>
      <c r="U202" s="392"/>
      <c r="V202" s="392"/>
      <c r="W202" s="392"/>
      <c r="X202" s="392"/>
      <c r="Y202" s="392"/>
      <c r="Z202" s="392"/>
    </row>
    <row r="203" spans="1:26">
      <c r="A203" s="2">
        <v>41</v>
      </c>
      <c r="B203" s="187" t="s">
        <v>1143</v>
      </c>
      <c r="C203" s="8">
        <v>150</v>
      </c>
      <c r="D203" s="8" t="s">
        <v>337</v>
      </c>
      <c r="E203" s="391">
        <v>176</v>
      </c>
      <c r="F203" s="388"/>
      <c r="G203" s="389">
        <f t="shared" ref="G203" si="137">E203*C203</f>
        <v>26400</v>
      </c>
      <c r="H203" s="390"/>
      <c r="I203" s="391">
        <v>2030</v>
      </c>
      <c r="J203" s="388"/>
      <c r="K203" s="391">
        <v>2035</v>
      </c>
      <c r="L203" s="388"/>
      <c r="M203" s="8">
        <v>5</v>
      </c>
      <c r="N203" s="7" t="s">
        <v>1028</v>
      </c>
      <c r="O203" s="434" t="s">
        <v>1059</v>
      </c>
      <c r="P203" s="435"/>
      <c r="Q203" s="95"/>
      <c r="R203" s="2"/>
      <c r="S203" s="2"/>
      <c r="T203" s="392"/>
      <c r="U203" s="392"/>
      <c r="V203" s="392"/>
      <c r="W203" s="392"/>
      <c r="X203" s="392"/>
      <c r="Y203" s="392"/>
      <c r="Z203" s="392"/>
    </row>
    <row r="204" spans="1:26">
      <c r="A204" s="2">
        <v>41</v>
      </c>
      <c r="B204" s="187" t="s">
        <v>1122</v>
      </c>
      <c r="C204" s="8">
        <v>150</v>
      </c>
      <c r="D204" s="8" t="s">
        <v>337</v>
      </c>
      <c r="E204" s="391">
        <v>50</v>
      </c>
      <c r="F204" s="388"/>
      <c r="G204" s="389">
        <f t="shared" ref="G204" si="138">E204*C204</f>
        <v>7500</v>
      </c>
      <c r="H204" s="390"/>
      <c r="I204" s="391">
        <v>2030</v>
      </c>
      <c r="J204" s="388"/>
      <c r="K204" s="391">
        <v>2035</v>
      </c>
      <c r="L204" s="388"/>
      <c r="M204" s="8">
        <v>5</v>
      </c>
      <c r="N204" s="7" t="s">
        <v>1028</v>
      </c>
      <c r="O204" s="434" t="s">
        <v>1059</v>
      </c>
      <c r="P204" s="435"/>
      <c r="Q204" s="95"/>
      <c r="R204" s="2"/>
      <c r="S204" s="2"/>
      <c r="T204" s="392"/>
      <c r="U204" s="392"/>
      <c r="V204" s="392"/>
      <c r="W204" s="392"/>
      <c r="X204" s="392"/>
      <c r="Y204" s="392"/>
      <c r="Z204" s="392"/>
    </row>
    <row r="205" spans="1:26">
      <c r="A205" s="2">
        <v>41</v>
      </c>
      <c r="B205" s="187" t="s">
        <v>1122</v>
      </c>
      <c r="C205" s="8">
        <v>150</v>
      </c>
      <c r="D205" s="8" t="s">
        <v>337</v>
      </c>
      <c r="E205" s="391">
        <v>50</v>
      </c>
      <c r="F205" s="388"/>
      <c r="G205" s="389">
        <f t="shared" ref="G205" si="139">E205*C205</f>
        <v>7500</v>
      </c>
      <c r="H205" s="390"/>
      <c r="I205" s="391">
        <v>2030</v>
      </c>
      <c r="J205" s="388"/>
      <c r="K205" s="391">
        <v>2035</v>
      </c>
      <c r="L205" s="388"/>
      <c r="M205" s="8">
        <v>5</v>
      </c>
      <c r="N205" s="7" t="s">
        <v>1028</v>
      </c>
      <c r="O205" s="434" t="s">
        <v>1059</v>
      </c>
      <c r="P205" s="435"/>
      <c r="Q205" s="95"/>
      <c r="R205" s="2"/>
      <c r="S205" s="2"/>
      <c r="T205" s="392"/>
      <c r="U205" s="392"/>
      <c r="V205" s="392"/>
      <c r="W205" s="392"/>
      <c r="X205" s="392"/>
      <c r="Y205" s="392"/>
      <c r="Z205" s="392"/>
    </row>
    <row r="206" spans="1:26">
      <c r="A206" s="2">
        <v>47</v>
      </c>
      <c r="B206" s="187" t="s">
        <v>1144</v>
      </c>
      <c r="C206" s="8">
        <v>60</v>
      </c>
      <c r="D206" s="8" t="s">
        <v>337</v>
      </c>
      <c r="E206" s="391">
        <v>250</v>
      </c>
      <c r="F206" s="388"/>
      <c r="G206" s="425">
        <f t="shared" si="118"/>
        <v>15000</v>
      </c>
      <c r="H206" s="426"/>
      <c r="I206" s="391">
        <v>2024</v>
      </c>
      <c r="J206" s="388"/>
      <c r="K206" s="391">
        <v>2024</v>
      </c>
      <c r="L206" s="388"/>
      <c r="M206" s="8">
        <v>1</v>
      </c>
      <c r="N206" s="7" t="s">
        <v>1028</v>
      </c>
      <c r="O206" s="434" t="s">
        <v>1059</v>
      </c>
      <c r="P206" s="435"/>
      <c r="Q206" s="95"/>
      <c r="R206" s="2"/>
      <c r="S206" s="2"/>
      <c r="T206" s="392"/>
      <c r="U206" s="392"/>
      <c r="V206" s="392"/>
      <c r="W206" s="392"/>
      <c r="X206" s="392"/>
      <c r="Y206" s="392"/>
      <c r="Z206" s="392"/>
    </row>
    <row r="207" spans="1:26">
      <c r="A207" s="2">
        <v>37</v>
      </c>
      <c r="B207" s="187" t="s">
        <v>1137</v>
      </c>
      <c r="C207" s="8">
        <v>100</v>
      </c>
      <c r="D207" s="8" t="s">
        <v>345</v>
      </c>
      <c r="E207" s="391">
        <v>620</v>
      </c>
      <c r="F207" s="388"/>
      <c r="G207" s="425">
        <f t="shared" ref="G207:G208" si="140">E207*C207</f>
        <v>62000</v>
      </c>
      <c r="H207" s="426"/>
      <c r="I207" s="391">
        <v>2035</v>
      </c>
      <c r="J207" s="388"/>
      <c r="K207" s="391">
        <v>2040</v>
      </c>
      <c r="L207" s="388"/>
      <c r="M207" s="8">
        <v>20</v>
      </c>
      <c r="N207" s="7" t="s">
        <v>1028</v>
      </c>
      <c r="O207" s="434" t="s">
        <v>1059</v>
      </c>
      <c r="P207" s="435"/>
      <c r="Q207" s="95">
        <v>2</v>
      </c>
      <c r="R207" s="2"/>
      <c r="S207" s="2"/>
      <c r="T207" s="392"/>
      <c r="U207" s="392"/>
      <c r="V207" s="392"/>
      <c r="W207" s="392"/>
      <c r="X207" s="392"/>
      <c r="Y207" s="392"/>
      <c r="Z207" s="392"/>
    </row>
    <row r="208" spans="1:26">
      <c r="A208" s="2">
        <v>37</v>
      </c>
      <c r="B208" s="187" t="s">
        <v>1107</v>
      </c>
      <c r="C208" s="8">
        <v>30</v>
      </c>
      <c r="D208" s="8" t="s">
        <v>345</v>
      </c>
      <c r="E208" s="391">
        <v>400</v>
      </c>
      <c r="F208" s="388"/>
      <c r="G208" s="425">
        <f t="shared" si="140"/>
        <v>12000</v>
      </c>
      <c r="H208" s="426"/>
      <c r="I208" s="391">
        <v>2035</v>
      </c>
      <c r="J208" s="388"/>
      <c r="K208" s="391">
        <v>2040</v>
      </c>
      <c r="L208" s="388"/>
      <c r="M208" s="8">
        <v>20</v>
      </c>
      <c r="N208" s="7" t="s">
        <v>1028</v>
      </c>
      <c r="O208" s="434" t="s">
        <v>1059</v>
      </c>
      <c r="P208" s="435"/>
      <c r="Q208" s="95">
        <v>2</v>
      </c>
      <c r="R208" s="2"/>
      <c r="S208" s="2"/>
      <c r="T208" s="392"/>
      <c r="U208" s="392"/>
      <c r="V208" s="392"/>
      <c r="W208" s="392"/>
      <c r="X208" s="392"/>
      <c r="Y208" s="392"/>
      <c r="Z208" s="392"/>
    </row>
    <row r="209" spans="1:26">
      <c r="A209" s="55"/>
      <c r="B209" s="186" t="s">
        <v>1145</v>
      </c>
      <c r="C209" s="87"/>
      <c r="D209" s="87"/>
      <c r="E209" s="377"/>
      <c r="F209" s="378"/>
      <c r="G209" s="379"/>
      <c r="H209" s="380"/>
      <c r="I209" s="377"/>
      <c r="J209" s="378"/>
      <c r="K209" s="377"/>
      <c r="L209" s="378"/>
      <c r="M209" s="87"/>
      <c r="N209" s="101"/>
      <c r="O209" s="444"/>
      <c r="P209" s="445"/>
      <c r="Q209" s="102"/>
      <c r="R209" s="55"/>
      <c r="S209" s="55"/>
      <c r="T209" s="392"/>
      <c r="U209" s="392"/>
      <c r="V209" s="392"/>
      <c r="W209" s="392"/>
      <c r="X209" s="392"/>
      <c r="Y209" s="392"/>
      <c r="Z209" s="392"/>
    </row>
    <row r="210" spans="1:26">
      <c r="A210" s="2">
        <v>47</v>
      </c>
      <c r="B210" s="187" t="s">
        <v>1146</v>
      </c>
      <c r="C210" s="8">
        <v>500</v>
      </c>
      <c r="D210" s="8" t="s">
        <v>337</v>
      </c>
      <c r="E210" s="391">
        <v>500</v>
      </c>
      <c r="F210" s="388"/>
      <c r="G210" s="425">
        <f t="shared" si="118"/>
        <v>250000</v>
      </c>
      <c r="H210" s="426"/>
      <c r="I210" s="391">
        <v>2033</v>
      </c>
      <c r="J210" s="388"/>
      <c r="K210" s="391">
        <v>2036</v>
      </c>
      <c r="L210" s="388"/>
      <c r="M210" s="8">
        <v>50</v>
      </c>
      <c r="N210" s="7" t="s">
        <v>1028</v>
      </c>
      <c r="O210" s="518" t="s">
        <v>1059</v>
      </c>
      <c r="P210" s="519"/>
      <c r="Q210" s="95">
        <v>3</v>
      </c>
      <c r="R210" s="2"/>
      <c r="S210" s="2"/>
      <c r="T210" s="392"/>
      <c r="U210" s="392"/>
      <c r="V210" s="392"/>
      <c r="W210" s="392"/>
      <c r="X210" s="392"/>
      <c r="Y210" s="392"/>
      <c r="Z210" s="392"/>
    </row>
    <row r="211" spans="1:26">
      <c r="A211" s="2">
        <v>37</v>
      </c>
      <c r="B211" s="187" t="s">
        <v>1137</v>
      </c>
      <c r="C211" s="8">
        <v>70</v>
      </c>
      <c r="D211" s="8" t="s">
        <v>345</v>
      </c>
      <c r="E211" s="391">
        <v>620</v>
      </c>
      <c r="F211" s="388"/>
      <c r="G211" s="425">
        <f t="shared" ref="G211:G212" si="141">E211*C211</f>
        <v>43400</v>
      </c>
      <c r="H211" s="426"/>
      <c r="I211" s="391">
        <v>2031</v>
      </c>
      <c r="J211" s="388"/>
      <c r="K211" s="391">
        <v>2033</v>
      </c>
      <c r="L211" s="388"/>
      <c r="M211" s="8">
        <v>20</v>
      </c>
      <c r="N211" s="7" t="s">
        <v>1028</v>
      </c>
      <c r="O211" s="518" t="s">
        <v>1059</v>
      </c>
      <c r="P211" s="519"/>
      <c r="Q211" s="95">
        <v>2</v>
      </c>
      <c r="R211" s="2"/>
      <c r="S211" s="2"/>
      <c r="T211" s="392"/>
      <c r="U211" s="392"/>
      <c r="V211" s="392"/>
      <c r="W211" s="392"/>
      <c r="X211" s="392"/>
      <c r="Y211" s="392"/>
      <c r="Z211" s="392"/>
    </row>
    <row r="212" spans="1:26">
      <c r="A212" s="2">
        <v>37</v>
      </c>
      <c r="B212" s="187" t="s">
        <v>1107</v>
      </c>
      <c r="C212" s="8">
        <v>20</v>
      </c>
      <c r="D212" s="8" t="s">
        <v>345</v>
      </c>
      <c r="E212" s="391">
        <v>400</v>
      </c>
      <c r="F212" s="388"/>
      <c r="G212" s="425">
        <f t="shared" si="141"/>
        <v>8000</v>
      </c>
      <c r="H212" s="426"/>
      <c r="I212" s="391">
        <v>2031</v>
      </c>
      <c r="J212" s="388"/>
      <c r="K212" s="391">
        <v>2033</v>
      </c>
      <c r="L212" s="388"/>
      <c r="M212" s="8">
        <v>20</v>
      </c>
      <c r="N212" s="7" t="s">
        <v>1028</v>
      </c>
      <c r="O212" s="518" t="s">
        <v>1059</v>
      </c>
      <c r="P212" s="519"/>
      <c r="Q212" s="95">
        <v>2</v>
      </c>
      <c r="R212" s="2"/>
      <c r="S212" s="2"/>
      <c r="T212" s="392"/>
      <c r="U212" s="392"/>
      <c r="V212" s="392"/>
      <c r="W212" s="392"/>
      <c r="X212" s="392"/>
      <c r="Y212" s="392"/>
      <c r="Z212" s="392"/>
    </row>
    <row r="213" spans="1:26">
      <c r="A213" s="55"/>
      <c r="B213" s="186" t="s">
        <v>1147</v>
      </c>
      <c r="C213" s="87"/>
      <c r="D213" s="87"/>
      <c r="E213" s="377"/>
      <c r="F213" s="378"/>
      <c r="G213" s="379"/>
      <c r="H213" s="380"/>
      <c r="I213" s="377"/>
      <c r="J213" s="378"/>
      <c r="K213" s="377"/>
      <c r="L213" s="378"/>
      <c r="M213" s="87"/>
      <c r="N213" s="101"/>
      <c r="O213" s="516"/>
      <c r="P213" s="517"/>
      <c r="Q213" s="102"/>
      <c r="R213" s="55"/>
      <c r="S213" s="55"/>
      <c r="T213" s="392"/>
      <c r="U213" s="392"/>
      <c r="V213" s="392"/>
      <c r="W213" s="392"/>
      <c r="X213" s="392"/>
      <c r="Y213" s="392"/>
      <c r="Z213" s="392"/>
    </row>
    <row r="214" spans="1:26">
      <c r="A214" s="2">
        <v>47</v>
      </c>
      <c r="B214" s="187" t="s">
        <v>1148</v>
      </c>
      <c r="C214" s="8">
        <v>700</v>
      </c>
      <c r="D214" s="8" t="s">
        <v>337</v>
      </c>
      <c r="E214" s="391">
        <v>1800</v>
      </c>
      <c r="F214" s="388"/>
      <c r="G214" s="425">
        <f t="shared" si="118"/>
        <v>1260000</v>
      </c>
      <c r="H214" s="426"/>
      <c r="I214" s="391">
        <v>2038</v>
      </c>
      <c r="J214" s="388"/>
      <c r="K214" s="391">
        <v>2040</v>
      </c>
      <c r="L214" s="388"/>
      <c r="M214" s="8">
        <v>50</v>
      </c>
      <c r="N214" s="7" t="s">
        <v>1028</v>
      </c>
      <c r="O214" s="518" t="s">
        <v>1061</v>
      </c>
      <c r="P214" s="519"/>
      <c r="Q214" s="95">
        <v>3</v>
      </c>
      <c r="R214" s="2"/>
      <c r="S214" s="2"/>
      <c r="T214" s="392"/>
      <c r="U214" s="392"/>
      <c r="V214" s="392"/>
      <c r="W214" s="392"/>
      <c r="X214" s="392"/>
      <c r="Y214" s="392"/>
      <c r="Z214" s="392"/>
    </row>
    <row r="215" spans="1:26">
      <c r="A215" s="2">
        <v>31</v>
      </c>
      <c r="B215" s="185" t="s">
        <v>1149</v>
      </c>
      <c r="C215" s="8">
        <v>125</v>
      </c>
      <c r="D215" s="8" t="s">
        <v>337</v>
      </c>
      <c r="E215" s="391">
        <v>4500</v>
      </c>
      <c r="F215" s="388"/>
      <c r="G215" s="425">
        <f t="shared" si="118"/>
        <v>562500</v>
      </c>
      <c r="H215" s="426"/>
      <c r="I215" s="391">
        <v>2028</v>
      </c>
      <c r="J215" s="388"/>
      <c r="K215" s="391">
        <v>2030</v>
      </c>
      <c r="L215" s="388"/>
      <c r="M215" s="8">
        <v>30</v>
      </c>
      <c r="N215" s="7" t="s">
        <v>1028</v>
      </c>
      <c r="O215" s="518" t="s">
        <v>1061</v>
      </c>
      <c r="P215" s="519"/>
      <c r="Q215" s="95">
        <v>4</v>
      </c>
      <c r="R215" s="2"/>
      <c r="S215" s="2"/>
      <c r="T215" s="392"/>
      <c r="U215" s="392"/>
      <c r="V215" s="392"/>
      <c r="W215" s="392"/>
      <c r="X215" s="392"/>
      <c r="Y215" s="392"/>
      <c r="Z215" s="392"/>
    </row>
    <row r="216" spans="1:26">
      <c r="A216" s="2">
        <v>41</v>
      </c>
      <c r="B216" s="187" t="s">
        <v>1120</v>
      </c>
      <c r="C216" s="8">
        <v>75</v>
      </c>
      <c r="D216" s="8" t="s">
        <v>337</v>
      </c>
      <c r="E216" s="391">
        <v>176</v>
      </c>
      <c r="F216" s="388"/>
      <c r="G216" s="425">
        <f t="shared" si="118"/>
        <v>13200</v>
      </c>
      <c r="H216" s="426"/>
      <c r="I216" s="391">
        <v>2025</v>
      </c>
      <c r="J216" s="388"/>
      <c r="K216" s="391">
        <v>2028</v>
      </c>
      <c r="L216" s="388"/>
      <c r="M216" s="8">
        <v>5</v>
      </c>
      <c r="N216" s="7" t="s">
        <v>1028</v>
      </c>
      <c r="O216" s="518" t="s">
        <v>1150</v>
      </c>
      <c r="P216" s="519"/>
      <c r="Q216" s="95"/>
      <c r="R216" s="2"/>
      <c r="S216" s="2"/>
      <c r="T216" s="392"/>
      <c r="U216" s="392"/>
      <c r="V216" s="392"/>
      <c r="W216" s="392"/>
      <c r="X216" s="392"/>
      <c r="Y216" s="392"/>
      <c r="Z216" s="392"/>
    </row>
    <row r="217" spans="1:26">
      <c r="A217" s="2">
        <v>41</v>
      </c>
      <c r="B217" s="187" t="s">
        <v>1121</v>
      </c>
      <c r="C217" s="8">
        <v>75</v>
      </c>
      <c r="D217" s="8" t="s">
        <v>337</v>
      </c>
      <c r="E217" s="391">
        <v>176</v>
      </c>
      <c r="F217" s="388"/>
      <c r="G217" s="425">
        <f t="shared" ref="G217" si="142">E217*C217</f>
        <v>13200</v>
      </c>
      <c r="H217" s="426"/>
      <c r="I217" s="391">
        <v>2025</v>
      </c>
      <c r="J217" s="388"/>
      <c r="K217" s="391">
        <v>2028</v>
      </c>
      <c r="L217" s="388"/>
      <c r="M217" s="8">
        <v>5</v>
      </c>
      <c r="N217" s="7" t="s">
        <v>1028</v>
      </c>
      <c r="O217" s="518" t="s">
        <v>1150</v>
      </c>
      <c r="P217" s="519"/>
      <c r="Q217" s="95"/>
      <c r="R217" s="2"/>
      <c r="S217" s="2"/>
      <c r="T217" s="392"/>
      <c r="U217" s="392"/>
      <c r="V217" s="392"/>
      <c r="W217" s="392"/>
      <c r="X217" s="392"/>
      <c r="Y217" s="392"/>
      <c r="Z217" s="392"/>
    </row>
    <row r="218" spans="1:26">
      <c r="A218" s="2">
        <v>41</v>
      </c>
      <c r="B218" s="187" t="s">
        <v>1122</v>
      </c>
      <c r="C218" s="8">
        <v>75</v>
      </c>
      <c r="D218" s="8" t="s">
        <v>337</v>
      </c>
      <c r="E218" s="391">
        <v>50</v>
      </c>
      <c r="F218" s="388"/>
      <c r="G218" s="425">
        <f t="shared" ref="G218:G219" si="143">E218*C218</f>
        <v>3750</v>
      </c>
      <c r="H218" s="426"/>
      <c r="I218" s="391">
        <v>2025</v>
      </c>
      <c r="J218" s="388"/>
      <c r="K218" s="391">
        <v>2028</v>
      </c>
      <c r="L218" s="388"/>
      <c r="M218" s="8">
        <v>5</v>
      </c>
      <c r="N218" s="7" t="s">
        <v>1028</v>
      </c>
      <c r="O218" s="518" t="s">
        <v>1059</v>
      </c>
      <c r="P218" s="519"/>
      <c r="Q218" s="95"/>
      <c r="R218" s="2"/>
      <c r="S218" s="2"/>
      <c r="T218" s="392"/>
      <c r="U218" s="392"/>
      <c r="V218" s="392"/>
      <c r="W218" s="392"/>
      <c r="X218" s="392"/>
      <c r="Y218" s="392"/>
      <c r="Z218" s="392"/>
    </row>
    <row r="219" spans="1:26">
      <c r="A219" s="2">
        <v>41</v>
      </c>
      <c r="B219" s="187" t="s">
        <v>1122</v>
      </c>
      <c r="C219" s="8">
        <v>75</v>
      </c>
      <c r="D219" s="8" t="s">
        <v>337</v>
      </c>
      <c r="E219" s="391">
        <v>50</v>
      </c>
      <c r="F219" s="388"/>
      <c r="G219" s="425">
        <f t="shared" si="143"/>
        <v>3750</v>
      </c>
      <c r="H219" s="426"/>
      <c r="I219" s="391">
        <v>2025</v>
      </c>
      <c r="J219" s="388"/>
      <c r="K219" s="391">
        <v>2028</v>
      </c>
      <c r="L219" s="388"/>
      <c r="M219" s="8">
        <v>5</v>
      </c>
      <c r="N219" s="7" t="s">
        <v>1028</v>
      </c>
      <c r="O219" s="518" t="s">
        <v>1059</v>
      </c>
      <c r="P219" s="519"/>
      <c r="Q219" s="95"/>
      <c r="R219" s="2"/>
      <c r="S219" s="2"/>
      <c r="T219" s="392"/>
      <c r="U219" s="392"/>
      <c r="V219" s="392"/>
      <c r="W219" s="392"/>
      <c r="X219" s="392"/>
      <c r="Y219" s="392"/>
      <c r="Z219" s="392"/>
    </row>
    <row r="220" spans="1:26">
      <c r="A220" s="2">
        <v>57</v>
      </c>
      <c r="B220" s="187" t="s">
        <v>1151</v>
      </c>
      <c r="C220" s="8">
        <v>1</v>
      </c>
      <c r="D220" s="8" t="s">
        <v>349</v>
      </c>
      <c r="E220" s="391">
        <v>850000</v>
      </c>
      <c r="F220" s="388"/>
      <c r="G220" s="425">
        <f t="shared" ref="G220" si="144">E220*C220</f>
        <v>850000</v>
      </c>
      <c r="H220" s="426"/>
      <c r="I220" s="391">
        <v>2030</v>
      </c>
      <c r="J220" s="388"/>
      <c r="K220" s="391">
        <v>2035</v>
      </c>
      <c r="L220" s="388"/>
      <c r="M220" s="8">
        <v>25</v>
      </c>
      <c r="N220" s="7" t="s">
        <v>1028</v>
      </c>
      <c r="O220" s="432" t="s">
        <v>1061</v>
      </c>
      <c r="P220" s="433"/>
      <c r="Q220" s="95">
        <v>2</v>
      </c>
      <c r="R220" s="2"/>
      <c r="S220" s="2"/>
      <c r="T220" s="392"/>
      <c r="U220" s="392"/>
      <c r="V220" s="392"/>
      <c r="W220" s="392"/>
      <c r="X220" s="392"/>
      <c r="Y220" s="392"/>
      <c r="Z220" s="392"/>
    </row>
    <row r="221" spans="1:26">
      <c r="A221" s="2">
        <v>37</v>
      </c>
      <c r="B221" s="187" t="s">
        <v>1137</v>
      </c>
      <c r="C221" s="8">
        <v>80</v>
      </c>
      <c r="D221" s="8" t="s">
        <v>345</v>
      </c>
      <c r="E221" s="391">
        <v>620</v>
      </c>
      <c r="F221" s="388"/>
      <c r="G221" s="425">
        <f t="shared" ref="G221:G222" si="145">E221*C221</f>
        <v>49600</v>
      </c>
      <c r="H221" s="426"/>
      <c r="I221" s="391">
        <v>2029</v>
      </c>
      <c r="J221" s="388"/>
      <c r="K221" s="391">
        <v>2031</v>
      </c>
      <c r="L221" s="388"/>
      <c r="M221" s="8">
        <v>20</v>
      </c>
      <c r="N221" s="7" t="s">
        <v>1028</v>
      </c>
      <c r="O221" s="518" t="s">
        <v>1059</v>
      </c>
      <c r="P221" s="519"/>
      <c r="Q221" s="95">
        <v>3</v>
      </c>
      <c r="R221" s="2"/>
      <c r="S221" s="2"/>
      <c r="T221" s="392"/>
      <c r="U221" s="392"/>
      <c r="V221" s="392"/>
      <c r="W221" s="392"/>
      <c r="X221" s="392"/>
      <c r="Y221" s="392"/>
      <c r="Z221" s="392"/>
    </row>
    <row r="222" spans="1:26">
      <c r="A222" s="2">
        <v>37</v>
      </c>
      <c r="B222" s="187" t="s">
        <v>1107</v>
      </c>
      <c r="C222" s="8">
        <v>20</v>
      </c>
      <c r="D222" s="8" t="s">
        <v>345</v>
      </c>
      <c r="E222" s="391">
        <v>400</v>
      </c>
      <c r="F222" s="388"/>
      <c r="G222" s="425">
        <f t="shared" si="145"/>
        <v>8000</v>
      </c>
      <c r="H222" s="426"/>
      <c r="I222" s="391">
        <v>2029</v>
      </c>
      <c r="J222" s="388"/>
      <c r="K222" s="391">
        <v>2031</v>
      </c>
      <c r="L222" s="388"/>
      <c r="M222" s="8">
        <v>20</v>
      </c>
      <c r="N222" s="7" t="s">
        <v>1028</v>
      </c>
      <c r="O222" s="518" t="s">
        <v>1059</v>
      </c>
      <c r="P222" s="519"/>
      <c r="Q222" s="95">
        <v>3</v>
      </c>
      <c r="R222" s="2"/>
      <c r="S222" s="2"/>
      <c r="T222" s="392"/>
      <c r="U222" s="392"/>
      <c r="V222" s="392"/>
      <c r="W222" s="392"/>
      <c r="X222" s="392"/>
      <c r="Y222" s="392"/>
      <c r="Z222" s="392"/>
    </row>
    <row r="223" spans="1:26">
      <c r="A223" s="55"/>
      <c r="B223" s="186" t="s">
        <v>1152</v>
      </c>
      <c r="C223" s="87"/>
      <c r="D223" s="87"/>
      <c r="E223" s="377"/>
      <c r="F223" s="378"/>
      <c r="G223" s="379"/>
      <c r="H223" s="380"/>
      <c r="I223" s="377"/>
      <c r="J223" s="378"/>
      <c r="K223" s="377"/>
      <c r="L223" s="378"/>
      <c r="M223" s="87"/>
      <c r="N223" s="101"/>
      <c r="O223" s="516"/>
      <c r="P223" s="517"/>
      <c r="Q223" s="102"/>
      <c r="R223" s="55"/>
      <c r="S223" s="55"/>
      <c r="T223" s="392"/>
      <c r="U223" s="392"/>
      <c r="V223" s="392"/>
      <c r="W223" s="392"/>
      <c r="X223" s="392"/>
      <c r="Y223" s="392"/>
      <c r="Z223" s="392"/>
    </row>
    <row r="224" spans="1:26">
      <c r="A224" s="2">
        <v>47</v>
      </c>
      <c r="B224" s="184" t="s">
        <v>1153</v>
      </c>
      <c r="C224" s="8">
        <v>240</v>
      </c>
      <c r="D224" s="8" t="s">
        <v>337</v>
      </c>
      <c r="E224" s="391">
        <v>1800</v>
      </c>
      <c r="F224" s="388"/>
      <c r="G224" s="425">
        <f t="shared" si="118"/>
        <v>432000</v>
      </c>
      <c r="H224" s="426"/>
      <c r="I224" s="391">
        <v>2026</v>
      </c>
      <c r="J224" s="388"/>
      <c r="K224" s="391">
        <v>2029</v>
      </c>
      <c r="L224" s="388"/>
      <c r="M224" s="8">
        <v>50</v>
      </c>
      <c r="N224" s="7" t="s">
        <v>1028</v>
      </c>
      <c r="O224" s="434" t="s">
        <v>1150</v>
      </c>
      <c r="P224" s="435"/>
      <c r="Q224" s="95">
        <v>4</v>
      </c>
      <c r="R224" s="2"/>
      <c r="S224" s="2"/>
      <c r="T224" s="392"/>
      <c r="U224" s="392"/>
      <c r="V224" s="392"/>
      <c r="W224" s="392"/>
      <c r="X224" s="392"/>
      <c r="Y224" s="392"/>
      <c r="Z224" s="392"/>
    </row>
    <row r="225" spans="1:26">
      <c r="A225" s="2">
        <v>31</v>
      </c>
      <c r="B225" s="183" t="s">
        <v>1154</v>
      </c>
      <c r="C225" s="91">
        <v>20</v>
      </c>
      <c r="D225" s="8" t="s">
        <v>337</v>
      </c>
      <c r="E225" s="391">
        <v>2718</v>
      </c>
      <c r="F225" s="388"/>
      <c r="G225" s="425">
        <f t="shared" si="118"/>
        <v>54360</v>
      </c>
      <c r="H225" s="426"/>
      <c r="I225" s="391">
        <v>2024</v>
      </c>
      <c r="J225" s="388"/>
      <c r="K225" s="391">
        <v>2026</v>
      </c>
      <c r="L225" s="388"/>
      <c r="M225" s="8">
        <v>30</v>
      </c>
      <c r="N225" s="7" t="s">
        <v>1028</v>
      </c>
      <c r="O225" s="434" t="s">
        <v>1150</v>
      </c>
      <c r="P225" s="435"/>
      <c r="Q225" s="95">
        <v>4</v>
      </c>
      <c r="R225" s="2"/>
      <c r="S225" s="2"/>
      <c r="T225" s="392"/>
      <c r="U225" s="392"/>
      <c r="V225" s="392"/>
      <c r="W225" s="392"/>
      <c r="X225" s="392"/>
      <c r="Y225" s="392"/>
      <c r="Z225" s="392"/>
    </row>
    <row r="226" spans="1:26">
      <c r="A226" s="2">
        <v>31</v>
      </c>
      <c r="B226" s="183" t="s">
        <v>1155</v>
      </c>
      <c r="C226" s="91">
        <v>2</v>
      </c>
      <c r="D226" s="8" t="s">
        <v>982</v>
      </c>
      <c r="E226" s="391">
        <v>22000</v>
      </c>
      <c r="F226" s="388"/>
      <c r="G226" s="425">
        <f t="shared" ref="G226:G231" si="146">E226*C226</f>
        <v>44000</v>
      </c>
      <c r="H226" s="426"/>
      <c r="I226" s="391">
        <v>2024</v>
      </c>
      <c r="J226" s="388"/>
      <c r="K226" s="391">
        <v>2026</v>
      </c>
      <c r="L226" s="388"/>
      <c r="M226" s="8">
        <v>30</v>
      </c>
      <c r="N226" s="7" t="s">
        <v>1028</v>
      </c>
      <c r="O226" s="434" t="s">
        <v>1061</v>
      </c>
      <c r="P226" s="435"/>
      <c r="Q226" s="95">
        <v>4</v>
      </c>
      <c r="R226" s="2"/>
      <c r="S226" s="2"/>
      <c r="T226" s="392"/>
      <c r="U226" s="392"/>
      <c r="V226" s="392"/>
      <c r="W226" s="392"/>
      <c r="X226" s="392"/>
      <c r="Y226" s="392"/>
      <c r="Z226" s="392"/>
    </row>
    <row r="227" spans="1:26">
      <c r="A227" s="2">
        <v>63</v>
      </c>
      <c r="B227" s="183" t="s">
        <v>1156</v>
      </c>
      <c r="C227" s="91">
        <v>20</v>
      </c>
      <c r="D227" s="8" t="s">
        <v>982</v>
      </c>
      <c r="E227" s="391">
        <v>1500</v>
      </c>
      <c r="F227" s="388"/>
      <c r="G227" s="425">
        <f t="shared" si="146"/>
        <v>30000</v>
      </c>
      <c r="H227" s="426"/>
      <c r="I227" s="391">
        <v>2025</v>
      </c>
      <c r="J227" s="388"/>
      <c r="K227" s="391">
        <v>2027</v>
      </c>
      <c r="L227" s="388"/>
      <c r="M227" s="8">
        <v>20</v>
      </c>
      <c r="N227" s="7" t="s">
        <v>1028</v>
      </c>
      <c r="O227" s="434" t="s">
        <v>1150</v>
      </c>
      <c r="P227" s="435"/>
      <c r="Q227" s="95">
        <v>4</v>
      </c>
      <c r="R227" s="2"/>
      <c r="S227" s="2"/>
      <c r="T227" s="392"/>
      <c r="U227" s="392"/>
      <c r="V227" s="392"/>
      <c r="W227" s="392"/>
      <c r="X227" s="392"/>
      <c r="Y227" s="392"/>
      <c r="Z227" s="392"/>
    </row>
    <row r="228" spans="1:26">
      <c r="A228" s="2">
        <v>56</v>
      </c>
      <c r="B228" s="183" t="s">
        <v>1157</v>
      </c>
      <c r="C228" s="91">
        <v>7</v>
      </c>
      <c r="D228" s="8" t="s">
        <v>982</v>
      </c>
      <c r="E228" s="391">
        <v>4000</v>
      </c>
      <c r="F228" s="388"/>
      <c r="G228" s="425">
        <f t="shared" si="146"/>
        <v>28000</v>
      </c>
      <c r="H228" s="426"/>
      <c r="I228" s="391">
        <v>2027</v>
      </c>
      <c r="J228" s="388"/>
      <c r="K228" s="391">
        <v>2030</v>
      </c>
      <c r="L228" s="388"/>
      <c r="M228" s="8">
        <v>30</v>
      </c>
      <c r="N228" s="7" t="s">
        <v>1028</v>
      </c>
      <c r="O228" s="434" t="s">
        <v>1061</v>
      </c>
      <c r="P228" s="435"/>
      <c r="Q228" s="95">
        <v>3</v>
      </c>
      <c r="R228" s="2"/>
      <c r="S228" s="2"/>
      <c r="T228" s="392"/>
      <c r="U228" s="392"/>
      <c r="V228" s="392"/>
      <c r="W228" s="392"/>
      <c r="X228" s="392"/>
      <c r="Y228" s="392"/>
      <c r="Z228" s="392"/>
    </row>
    <row r="229" spans="1:26">
      <c r="A229" s="2">
        <v>57</v>
      </c>
      <c r="B229" s="183" t="s">
        <v>1158</v>
      </c>
      <c r="C229" s="91">
        <v>1</v>
      </c>
      <c r="D229" s="8" t="s">
        <v>349</v>
      </c>
      <c r="E229" s="391">
        <v>320000</v>
      </c>
      <c r="F229" s="388"/>
      <c r="G229" s="425">
        <f t="shared" ref="G229" si="147">E229*C229</f>
        <v>320000</v>
      </c>
      <c r="H229" s="426"/>
      <c r="I229" s="391">
        <v>2045</v>
      </c>
      <c r="J229" s="388"/>
      <c r="K229" s="391">
        <v>2050</v>
      </c>
      <c r="L229" s="388"/>
      <c r="M229" s="8">
        <v>25</v>
      </c>
      <c r="N229" s="7" t="s">
        <v>1028</v>
      </c>
      <c r="O229" s="428" t="s">
        <v>1061</v>
      </c>
      <c r="P229" s="429"/>
      <c r="Q229" s="95"/>
      <c r="R229" s="2"/>
      <c r="S229" s="2"/>
      <c r="T229" s="392"/>
      <c r="U229" s="392"/>
      <c r="V229" s="392"/>
      <c r="W229" s="392"/>
      <c r="X229" s="392"/>
      <c r="Y229" s="392"/>
      <c r="Z229" s="392"/>
    </row>
    <row r="230" spans="1:26">
      <c r="A230" s="2">
        <v>37</v>
      </c>
      <c r="B230" s="90" t="s">
        <v>1137</v>
      </c>
      <c r="C230" s="91">
        <v>35</v>
      </c>
      <c r="D230" s="8" t="s">
        <v>345</v>
      </c>
      <c r="E230" s="391">
        <v>600</v>
      </c>
      <c r="F230" s="388"/>
      <c r="G230" s="425">
        <f t="shared" si="146"/>
        <v>21000</v>
      </c>
      <c r="H230" s="426"/>
      <c r="I230" s="391">
        <v>2026</v>
      </c>
      <c r="J230" s="388"/>
      <c r="K230" s="391">
        <v>2028</v>
      </c>
      <c r="L230" s="388"/>
      <c r="M230" s="8">
        <v>20</v>
      </c>
      <c r="N230" s="7" t="s">
        <v>1028</v>
      </c>
      <c r="O230" s="434" t="s">
        <v>1150</v>
      </c>
      <c r="P230" s="435"/>
      <c r="Q230" s="95">
        <v>4</v>
      </c>
      <c r="R230" s="2"/>
      <c r="S230" s="2"/>
      <c r="T230" s="392"/>
      <c r="U230" s="392"/>
      <c r="V230" s="392"/>
      <c r="W230" s="392"/>
      <c r="X230" s="392"/>
      <c r="Y230" s="392"/>
      <c r="Z230" s="392"/>
    </row>
    <row r="231" spans="1:26" ht="15" customHeight="1">
      <c r="A231" s="2">
        <v>37</v>
      </c>
      <c r="B231" s="184" t="s">
        <v>1107</v>
      </c>
      <c r="C231" s="94">
        <v>20</v>
      </c>
      <c r="D231" s="11" t="s">
        <v>345</v>
      </c>
      <c r="E231" s="391">
        <v>425</v>
      </c>
      <c r="F231" s="388"/>
      <c r="G231" s="425">
        <f t="shared" si="146"/>
        <v>8500</v>
      </c>
      <c r="H231" s="426"/>
      <c r="I231" s="391">
        <v>2026</v>
      </c>
      <c r="J231" s="388"/>
      <c r="K231" s="391">
        <v>2028</v>
      </c>
      <c r="L231" s="388"/>
      <c r="M231" s="8">
        <v>20</v>
      </c>
      <c r="N231" s="7" t="s">
        <v>1028</v>
      </c>
      <c r="O231" s="434" t="s">
        <v>1150</v>
      </c>
      <c r="P231" s="435"/>
      <c r="Q231" s="95">
        <v>4</v>
      </c>
      <c r="R231" s="2"/>
      <c r="S231" s="2"/>
      <c r="T231" s="392"/>
      <c r="U231" s="392"/>
      <c r="V231" s="392"/>
      <c r="W231" s="392"/>
      <c r="X231" s="392"/>
      <c r="Y231" s="392"/>
      <c r="Z231" s="392"/>
    </row>
    <row r="232" spans="1:26">
      <c r="A232" s="55"/>
      <c r="B232" s="182" t="s">
        <v>1159</v>
      </c>
      <c r="C232" s="55"/>
      <c r="D232" s="55"/>
      <c r="E232" s="396"/>
      <c r="F232" s="378"/>
      <c r="G232" s="379"/>
      <c r="H232" s="380"/>
      <c r="I232" s="377"/>
      <c r="J232" s="378"/>
      <c r="K232" s="377"/>
      <c r="L232" s="378"/>
      <c r="M232" s="87"/>
      <c r="N232" s="101"/>
      <c r="O232" s="516"/>
      <c r="P232" s="517"/>
      <c r="Q232" s="102"/>
      <c r="R232" s="55"/>
      <c r="S232" s="55"/>
      <c r="T232" s="392"/>
      <c r="U232" s="392"/>
      <c r="V232" s="392"/>
      <c r="W232" s="392"/>
      <c r="X232" s="392"/>
      <c r="Y232" s="392"/>
      <c r="Z232" s="392"/>
    </row>
    <row r="233" spans="1:26">
      <c r="A233" s="2">
        <v>43</v>
      </c>
      <c r="B233" s="90" t="s">
        <v>1160</v>
      </c>
      <c r="C233" s="14">
        <v>300</v>
      </c>
      <c r="D233" s="14" t="s">
        <v>337</v>
      </c>
      <c r="E233" s="391">
        <v>500</v>
      </c>
      <c r="F233" s="388"/>
      <c r="G233" s="425">
        <f>E233*C233</f>
        <v>150000</v>
      </c>
      <c r="H233" s="426"/>
      <c r="I233" s="391">
        <v>2024</v>
      </c>
      <c r="J233" s="388"/>
      <c r="K233" s="391">
        <v>2024</v>
      </c>
      <c r="L233" s="388"/>
      <c r="M233" s="8">
        <v>1</v>
      </c>
      <c r="N233" s="7" t="s">
        <v>1028</v>
      </c>
      <c r="O233" s="518" t="s">
        <v>1059</v>
      </c>
      <c r="P233" s="519"/>
      <c r="Q233" s="95">
        <v>3</v>
      </c>
      <c r="R233" s="2"/>
      <c r="S233" s="2"/>
      <c r="T233" s="392"/>
      <c r="U233" s="392"/>
      <c r="V233" s="392"/>
      <c r="W233" s="392"/>
      <c r="X233" s="392"/>
      <c r="Y233" s="392"/>
      <c r="Z233" s="392"/>
    </row>
    <row r="234" spans="1:26">
      <c r="A234" s="2">
        <v>43</v>
      </c>
      <c r="B234" s="187" t="s">
        <v>1161</v>
      </c>
      <c r="C234" s="8">
        <v>100</v>
      </c>
      <c r="D234" s="8" t="s">
        <v>337</v>
      </c>
      <c r="E234" s="391">
        <v>150</v>
      </c>
      <c r="F234" s="388"/>
      <c r="G234" s="425">
        <f>E234*C234</f>
        <v>15000</v>
      </c>
      <c r="H234" s="426"/>
      <c r="I234" s="391">
        <v>2023</v>
      </c>
      <c r="J234" s="388"/>
      <c r="K234" s="391">
        <v>2026</v>
      </c>
      <c r="L234" s="388"/>
      <c r="M234" s="8">
        <v>3</v>
      </c>
      <c r="N234" s="7" t="s">
        <v>1028</v>
      </c>
      <c r="O234" s="518" t="s">
        <v>1059</v>
      </c>
      <c r="P234" s="519"/>
      <c r="Q234" s="95">
        <v>2</v>
      </c>
      <c r="R234" s="2"/>
      <c r="S234" s="2"/>
      <c r="T234" s="392"/>
      <c r="U234" s="392"/>
      <c r="V234" s="392"/>
      <c r="W234" s="392"/>
      <c r="X234" s="392"/>
      <c r="Y234" s="392"/>
      <c r="Z234" s="392"/>
    </row>
    <row r="235" spans="1:26">
      <c r="A235" s="2">
        <v>42</v>
      </c>
      <c r="B235" s="187" t="s">
        <v>1162</v>
      </c>
      <c r="C235" s="8">
        <v>600</v>
      </c>
      <c r="D235" s="8" t="s">
        <v>337</v>
      </c>
      <c r="E235" s="391">
        <v>250</v>
      </c>
      <c r="F235" s="388"/>
      <c r="G235" s="425">
        <f>E235*C235</f>
        <v>150000</v>
      </c>
      <c r="H235" s="426"/>
      <c r="I235" s="391">
        <v>2024</v>
      </c>
      <c r="J235" s="388"/>
      <c r="K235" s="391">
        <v>2024</v>
      </c>
      <c r="L235" s="388"/>
      <c r="M235" s="8">
        <v>1</v>
      </c>
      <c r="N235" s="7" t="s">
        <v>1028</v>
      </c>
      <c r="O235" s="518" t="s">
        <v>1059</v>
      </c>
      <c r="P235" s="519"/>
      <c r="Q235" s="95">
        <v>3</v>
      </c>
      <c r="R235" s="2"/>
      <c r="S235" s="2"/>
      <c r="T235" s="392"/>
      <c r="U235" s="392"/>
      <c r="V235" s="392"/>
      <c r="W235" s="392"/>
      <c r="X235" s="392"/>
      <c r="Y235" s="392"/>
      <c r="Z235" s="392"/>
    </row>
    <row r="236" spans="1:26">
      <c r="A236" s="2">
        <v>57</v>
      </c>
      <c r="B236" s="187" t="s">
        <v>1163</v>
      </c>
      <c r="C236" s="8">
        <v>1</v>
      </c>
      <c r="D236" s="8" t="s">
        <v>349</v>
      </c>
      <c r="E236" s="391">
        <v>15000</v>
      </c>
      <c r="F236" s="388"/>
      <c r="G236" s="425">
        <f t="shared" ref="G236:G258" si="148">E236*C236</f>
        <v>15000</v>
      </c>
      <c r="H236" s="426"/>
      <c r="I236" s="391">
        <v>2024</v>
      </c>
      <c r="J236" s="388"/>
      <c r="K236" s="391">
        <v>2024</v>
      </c>
      <c r="L236" s="388"/>
      <c r="M236" s="8">
        <v>1</v>
      </c>
      <c r="N236" s="7" t="s">
        <v>1028</v>
      </c>
      <c r="O236" s="518" t="s">
        <v>1061</v>
      </c>
      <c r="P236" s="519"/>
      <c r="Q236" s="95"/>
      <c r="R236" s="2"/>
      <c r="S236" s="2"/>
      <c r="T236" s="392"/>
      <c r="U236" s="392"/>
      <c r="V236" s="392"/>
      <c r="W236" s="392"/>
      <c r="X236" s="392"/>
      <c r="Y236" s="392"/>
      <c r="Z236" s="392"/>
    </row>
    <row r="237" spans="1:26">
      <c r="A237" s="2">
        <v>52</v>
      </c>
      <c r="B237" s="183" t="s">
        <v>1164</v>
      </c>
      <c r="C237" s="8">
        <v>10</v>
      </c>
      <c r="D237" s="8" t="s">
        <v>349</v>
      </c>
      <c r="E237" s="391">
        <v>4500</v>
      </c>
      <c r="F237" s="388"/>
      <c r="G237" s="425">
        <f t="shared" si="148"/>
        <v>45000</v>
      </c>
      <c r="H237" s="426"/>
      <c r="I237" s="391">
        <v>2026</v>
      </c>
      <c r="J237" s="388"/>
      <c r="K237" s="391">
        <v>2030</v>
      </c>
      <c r="L237" s="388"/>
      <c r="M237" s="8">
        <v>5</v>
      </c>
      <c r="N237" s="7" t="s">
        <v>1028</v>
      </c>
      <c r="O237" s="518" t="s">
        <v>1059</v>
      </c>
      <c r="P237" s="519"/>
      <c r="Q237" s="95">
        <v>3</v>
      </c>
      <c r="R237" s="2"/>
      <c r="S237" s="2"/>
      <c r="T237" s="392"/>
      <c r="U237" s="392"/>
      <c r="V237" s="392"/>
      <c r="W237" s="392"/>
      <c r="X237" s="392"/>
      <c r="Y237" s="392"/>
      <c r="Z237" s="392"/>
    </row>
    <row r="238" spans="1:26">
      <c r="A238" s="2">
        <v>52</v>
      </c>
      <c r="B238" s="183" t="s">
        <v>1165</v>
      </c>
      <c r="C238" s="8">
        <v>10</v>
      </c>
      <c r="D238" s="8" t="s">
        <v>349</v>
      </c>
      <c r="E238" s="391">
        <v>4600</v>
      </c>
      <c r="F238" s="388"/>
      <c r="G238" s="425">
        <f t="shared" si="148"/>
        <v>46000</v>
      </c>
      <c r="H238" s="426"/>
      <c r="I238" s="391">
        <v>2025</v>
      </c>
      <c r="J238" s="388"/>
      <c r="K238" s="391">
        <v>2025</v>
      </c>
      <c r="L238" s="388"/>
      <c r="M238" s="8">
        <v>5</v>
      </c>
      <c r="N238" s="7" t="s">
        <v>1028</v>
      </c>
      <c r="O238" s="518" t="s">
        <v>1059</v>
      </c>
      <c r="P238" s="519"/>
      <c r="Q238" s="95">
        <v>3</v>
      </c>
      <c r="R238" s="2"/>
      <c r="S238" s="2"/>
      <c r="T238" s="392"/>
      <c r="U238" s="392"/>
      <c r="V238" s="392"/>
      <c r="W238" s="392"/>
      <c r="X238" s="392"/>
      <c r="Y238" s="392"/>
      <c r="Z238" s="392"/>
    </row>
    <row r="239" spans="1:26">
      <c r="A239" s="2">
        <v>53</v>
      </c>
      <c r="B239" s="183" t="s">
        <v>1166</v>
      </c>
      <c r="C239" s="8">
        <v>3</v>
      </c>
      <c r="D239" s="8" t="s">
        <v>349</v>
      </c>
      <c r="E239" s="391">
        <v>30000</v>
      </c>
      <c r="F239" s="388"/>
      <c r="G239" s="425">
        <f t="shared" si="148"/>
        <v>90000</v>
      </c>
      <c r="H239" s="426"/>
      <c r="I239" s="391">
        <v>2026</v>
      </c>
      <c r="J239" s="388"/>
      <c r="K239" s="391">
        <v>2028</v>
      </c>
      <c r="L239" s="388"/>
      <c r="M239" s="8">
        <v>20</v>
      </c>
      <c r="N239" s="7" t="s">
        <v>1028</v>
      </c>
      <c r="O239" s="518" t="s">
        <v>1061</v>
      </c>
      <c r="P239" s="519"/>
      <c r="Q239" s="95">
        <v>3</v>
      </c>
      <c r="R239" s="2"/>
      <c r="S239" s="2"/>
      <c r="T239" s="392"/>
      <c r="U239" s="392"/>
      <c r="V239" s="392"/>
      <c r="W239" s="392"/>
      <c r="X239" s="392"/>
      <c r="Y239" s="392"/>
      <c r="Z239" s="392"/>
    </row>
    <row r="240" spans="1:26">
      <c r="A240" s="2">
        <v>53</v>
      </c>
      <c r="B240" s="96" t="s">
        <v>533</v>
      </c>
      <c r="C240" s="8">
        <v>4</v>
      </c>
      <c r="D240" s="8" t="s">
        <v>349</v>
      </c>
      <c r="E240" s="391">
        <v>3300</v>
      </c>
      <c r="F240" s="388"/>
      <c r="G240" s="425">
        <f t="shared" si="148"/>
        <v>13200</v>
      </c>
      <c r="H240" s="426"/>
      <c r="I240" s="391">
        <v>2030</v>
      </c>
      <c r="J240" s="388"/>
      <c r="K240" s="391">
        <v>2035</v>
      </c>
      <c r="L240" s="388"/>
      <c r="M240" s="8">
        <v>20</v>
      </c>
      <c r="N240" s="7" t="s">
        <v>1028</v>
      </c>
      <c r="O240" s="518" t="s">
        <v>1059</v>
      </c>
      <c r="P240" s="519"/>
      <c r="Q240" s="95"/>
      <c r="R240" s="2"/>
      <c r="S240" s="2"/>
      <c r="T240" s="392"/>
      <c r="U240" s="392"/>
      <c r="V240" s="392"/>
      <c r="W240" s="392"/>
      <c r="X240" s="392"/>
      <c r="Y240" s="392"/>
      <c r="Z240" s="392"/>
    </row>
    <row r="241" spans="1:26">
      <c r="A241" s="2">
        <v>53</v>
      </c>
      <c r="B241" s="96" t="s">
        <v>1167</v>
      </c>
      <c r="C241" s="8">
        <v>50</v>
      </c>
      <c r="D241" s="8" t="s">
        <v>345</v>
      </c>
      <c r="E241" s="391">
        <v>450</v>
      </c>
      <c r="F241" s="388"/>
      <c r="G241" s="425">
        <f t="shared" si="148"/>
        <v>22500</v>
      </c>
      <c r="H241" s="426"/>
      <c r="I241" s="391">
        <v>2025</v>
      </c>
      <c r="J241" s="388"/>
      <c r="K241" s="391">
        <v>2027</v>
      </c>
      <c r="L241" s="388"/>
      <c r="M241" s="8">
        <v>2</v>
      </c>
      <c r="N241" s="7" t="s">
        <v>1028</v>
      </c>
      <c r="O241" s="518" t="s">
        <v>1059</v>
      </c>
      <c r="P241" s="519"/>
      <c r="Q241" s="95">
        <v>3</v>
      </c>
      <c r="R241" s="2"/>
      <c r="S241" s="2"/>
      <c r="T241" s="392"/>
      <c r="U241" s="392"/>
      <c r="V241" s="392"/>
      <c r="W241" s="392"/>
      <c r="X241" s="392"/>
      <c r="Y241" s="392"/>
      <c r="Z241" s="392"/>
    </row>
    <row r="242" spans="1:26">
      <c r="A242" s="111">
        <v>53</v>
      </c>
      <c r="B242" s="112" t="s">
        <v>537</v>
      </c>
      <c r="C242" s="99"/>
      <c r="D242" s="99"/>
      <c r="E242" s="437"/>
      <c r="F242" s="438"/>
      <c r="G242" s="439">
        <f t="shared" si="148"/>
        <v>0</v>
      </c>
      <c r="H242" s="440"/>
      <c r="I242" s="437"/>
      <c r="J242" s="438"/>
      <c r="K242" s="437"/>
      <c r="L242" s="438"/>
      <c r="M242" s="99"/>
      <c r="N242" s="100"/>
      <c r="O242" s="518"/>
      <c r="P242" s="519"/>
      <c r="Q242" s="95"/>
      <c r="R242" s="2"/>
      <c r="S242" s="2"/>
      <c r="T242" s="392"/>
      <c r="U242" s="392"/>
      <c r="V242" s="392"/>
      <c r="W242" s="392"/>
      <c r="X242" s="392"/>
      <c r="Y242" s="392"/>
      <c r="Z242" s="392"/>
    </row>
    <row r="243" spans="1:26">
      <c r="A243" s="2">
        <v>56</v>
      </c>
      <c r="B243" s="96" t="s">
        <v>1168</v>
      </c>
      <c r="C243" s="8">
        <v>10</v>
      </c>
      <c r="D243" s="8" t="s">
        <v>349</v>
      </c>
      <c r="E243" s="391">
        <v>3000</v>
      </c>
      <c r="F243" s="388"/>
      <c r="G243" s="425">
        <f t="shared" si="148"/>
        <v>30000</v>
      </c>
      <c r="H243" s="426"/>
      <c r="I243" s="391">
        <v>2026</v>
      </c>
      <c r="J243" s="388"/>
      <c r="K243" s="391">
        <v>2033</v>
      </c>
      <c r="L243" s="388"/>
      <c r="M243" s="8">
        <v>2</v>
      </c>
      <c r="N243" s="7" t="s">
        <v>1028</v>
      </c>
      <c r="O243" s="518" t="s">
        <v>1059</v>
      </c>
      <c r="P243" s="519"/>
      <c r="Q243" s="95">
        <v>3</v>
      </c>
      <c r="R243" s="2"/>
      <c r="S243" s="2"/>
      <c r="T243" s="392"/>
      <c r="U243" s="392"/>
      <c r="V243" s="392"/>
      <c r="W243" s="392"/>
      <c r="X243" s="392"/>
      <c r="Y243" s="392"/>
      <c r="Z243" s="392"/>
    </row>
    <row r="244" spans="1:26">
      <c r="A244" s="111">
        <v>56</v>
      </c>
      <c r="B244" s="112" t="s">
        <v>552</v>
      </c>
      <c r="C244" s="99">
        <v>5</v>
      </c>
      <c r="D244" s="99" t="s">
        <v>349</v>
      </c>
      <c r="E244" s="437">
        <v>3000</v>
      </c>
      <c r="F244" s="438"/>
      <c r="G244" s="439">
        <f t="shared" si="148"/>
        <v>15000</v>
      </c>
      <c r="H244" s="440"/>
      <c r="I244" s="437"/>
      <c r="J244" s="438"/>
      <c r="K244" s="437"/>
      <c r="L244" s="438"/>
      <c r="M244" s="99"/>
      <c r="N244" s="100"/>
      <c r="O244" s="525" t="s">
        <v>1059</v>
      </c>
      <c r="P244" s="526"/>
      <c r="Q244" s="95">
        <v>3</v>
      </c>
      <c r="R244" s="2"/>
      <c r="S244" s="2"/>
      <c r="T244" s="392"/>
      <c r="U244" s="392"/>
      <c r="V244" s="392"/>
      <c r="W244" s="392"/>
      <c r="X244" s="392"/>
      <c r="Y244" s="392"/>
      <c r="Z244" s="392"/>
    </row>
    <row r="245" spans="1:26">
      <c r="A245" s="2">
        <v>56</v>
      </c>
      <c r="B245" s="96" t="s">
        <v>1169</v>
      </c>
      <c r="C245" s="8">
        <v>100</v>
      </c>
      <c r="D245" s="8" t="s">
        <v>345</v>
      </c>
      <c r="E245" s="391">
        <v>400</v>
      </c>
      <c r="F245" s="388"/>
      <c r="G245" s="425">
        <f t="shared" si="148"/>
        <v>40000</v>
      </c>
      <c r="H245" s="426"/>
      <c r="I245" s="391">
        <v>2028</v>
      </c>
      <c r="J245" s="388"/>
      <c r="K245" s="391">
        <v>2030</v>
      </c>
      <c r="L245" s="388"/>
      <c r="M245" s="8">
        <v>2</v>
      </c>
      <c r="N245" s="7" t="s">
        <v>1028</v>
      </c>
      <c r="O245" s="518" t="s">
        <v>1059</v>
      </c>
      <c r="P245" s="519"/>
      <c r="Q245" s="95">
        <v>3</v>
      </c>
      <c r="R245" s="2"/>
      <c r="S245" s="2"/>
      <c r="T245" s="392"/>
      <c r="U245" s="392"/>
      <c r="V245" s="392"/>
      <c r="W245" s="392"/>
      <c r="X245" s="392"/>
      <c r="Y245" s="392"/>
      <c r="Z245" s="392"/>
    </row>
    <row r="246" spans="1:26">
      <c r="A246" s="2">
        <v>63</v>
      </c>
      <c r="B246" s="96" t="s">
        <v>610</v>
      </c>
      <c r="C246" s="8">
        <v>100</v>
      </c>
      <c r="D246" s="8" t="s">
        <v>349</v>
      </c>
      <c r="E246" s="391">
        <v>1500</v>
      </c>
      <c r="F246" s="388"/>
      <c r="G246" s="425">
        <f t="shared" si="148"/>
        <v>150000</v>
      </c>
      <c r="H246" s="426"/>
      <c r="I246" s="391">
        <v>2030</v>
      </c>
      <c r="J246" s="388"/>
      <c r="K246" s="391">
        <v>2035</v>
      </c>
      <c r="L246" s="388"/>
      <c r="M246" s="8">
        <v>30</v>
      </c>
      <c r="N246" s="7" t="s">
        <v>1028</v>
      </c>
      <c r="O246" s="518" t="s">
        <v>1059</v>
      </c>
      <c r="P246" s="519"/>
      <c r="Q246" s="95">
        <v>2</v>
      </c>
      <c r="R246" s="2"/>
      <c r="S246" s="2"/>
      <c r="T246" s="392"/>
      <c r="U246" s="392"/>
      <c r="V246" s="392"/>
      <c r="W246" s="392"/>
      <c r="X246" s="392"/>
      <c r="Y246" s="392"/>
      <c r="Z246" s="392"/>
    </row>
    <row r="247" spans="1:26">
      <c r="A247" s="2">
        <v>63</v>
      </c>
      <c r="B247" s="96" t="s">
        <v>619</v>
      </c>
      <c r="C247" s="8">
        <v>20</v>
      </c>
      <c r="D247" s="8" t="s">
        <v>349</v>
      </c>
      <c r="E247" s="391">
        <v>500</v>
      </c>
      <c r="F247" s="388"/>
      <c r="G247" s="425">
        <f t="shared" si="148"/>
        <v>10000</v>
      </c>
      <c r="H247" s="426"/>
      <c r="I247" s="391">
        <v>2025</v>
      </c>
      <c r="J247" s="388"/>
      <c r="K247" s="391">
        <v>2027</v>
      </c>
      <c r="L247" s="388"/>
      <c r="M247" s="8">
        <v>5</v>
      </c>
      <c r="N247" s="7" t="s">
        <v>1028</v>
      </c>
      <c r="O247" s="518" t="s">
        <v>1061</v>
      </c>
      <c r="P247" s="519"/>
      <c r="Q247" s="95">
        <v>2</v>
      </c>
      <c r="R247" s="2"/>
      <c r="S247" s="2"/>
      <c r="T247" s="392"/>
      <c r="U247" s="392"/>
      <c r="V247" s="392"/>
      <c r="W247" s="392"/>
      <c r="X247" s="392"/>
      <c r="Y247" s="392"/>
      <c r="Z247" s="392"/>
    </row>
    <row r="248" spans="1:26">
      <c r="A248" s="2">
        <v>63</v>
      </c>
      <c r="B248" s="96" t="s">
        <v>621</v>
      </c>
      <c r="C248" s="78"/>
      <c r="D248" s="8"/>
      <c r="E248" s="391"/>
      <c r="F248" s="388"/>
      <c r="G248" s="425">
        <f t="shared" si="148"/>
        <v>0</v>
      </c>
      <c r="H248" s="426"/>
      <c r="I248" s="391"/>
      <c r="J248" s="388"/>
      <c r="K248" s="391"/>
      <c r="L248" s="388"/>
      <c r="M248" s="8"/>
      <c r="N248" s="7"/>
      <c r="O248" s="518"/>
      <c r="P248" s="519"/>
      <c r="Q248" s="95"/>
      <c r="R248" s="2"/>
      <c r="S248" s="2"/>
      <c r="T248" s="392"/>
      <c r="U248" s="392"/>
      <c r="V248" s="392"/>
      <c r="W248" s="392"/>
      <c r="X248" s="392"/>
      <c r="Y248" s="392"/>
      <c r="Z248" s="392"/>
    </row>
    <row r="249" spans="1:26">
      <c r="A249" s="2">
        <v>64</v>
      </c>
      <c r="B249" s="96" t="s">
        <v>638</v>
      </c>
      <c r="C249" s="8">
        <v>1</v>
      </c>
      <c r="D249" s="8" t="s">
        <v>349</v>
      </c>
      <c r="E249" s="391"/>
      <c r="F249" s="388"/>
      <c r="G249" s="425">
        <f t="shared" si="148"/>
        <v>0</v>
      </c>
      <c r="H249" s="426"/>
      <c r="I249" s="391"/>
      <c r="J249" s="388"/>
      <c r="K249" s="391"/>
      <c r="L249" s="388"/>
      <c r="M249" s="8"/>
      <c r="N249" s="7"/>
      <c r="O249" s="518"/>
      <c r="P249" s="519"/>
      <c r="Q249" s="95"/>
      <c r="R249" s="2"/>
      <c r="S249" s="2"/>
      <c r="T249" s="392"/>
      <c r="U249" s="392"/>
      <c r="V249" s="392"/>
      <c r="W249" s="392"/>
      <c r="X249" s="392"/>
      <c r="Y249" s="392"/>
      <c r="Z249" s="392"/>
    </row>
    <row r="250" spans="1:26">
      <c r="A250" s="2">
        <v>64</v>
      </c>
      <c r="B250" s="96" t="s">
        <v>642</v>
      </c>
      <c r="C250" s="8">
        <v>20</v>
      </c>
      <c r="D250" s="8" t="s">
        <v>349</v>
      </c>
      <c r="E250" s="391">
        <v>10000</v>
      </c>
      <c r="F250" s="388"/>
      <c r="G250" s="425">
        <f t="shared" si="148"/>
        <v>200000</v>
      </c>
      <c r="H250" s="426"/>
      <c r="I250" s="391">
        <v>2033</v>
      </c>
      <c r="J250" s="388"/>
      <c r="K250" s="391">
        <v>2036</v>
      </c>
      <c r="L250" s="388"/>
      <c r="M250" s="8">
        <v>20</v>
      </c>
      <c r="N250" s="7" t="s">
        <v>1028</v>
      </c>
      <c r="O250" s="518" t="s">
        <v>1059</v>
      </c>
      <c r="P250" s="519"/>
      <c r="Q250" s="95">
        <v>2</v>
      </c>
      <c r="R250" s="2"/>
      <c r="S250" s="2"/>
      <c r="T250" s="392"/>
      <c r="U250" s="392"/>
      <c r="V250" s="392"/>
      <c r="W250" s="392"/>
      <c r="X250" s="392"/>
      <c r="Y250" s="392"/>
      <c r="Z250" s="392"/>
    </row>
    <row r="251" spans="1:26">
      <c r="A251" s="2">
        <v>64</v>
      </c>
      <c r="B251" s="96" t="s">
        <v>646</v>
      </c>
      <c r="C251" s="78"/>
      <c r="D251" s="8"/>
      <c r="E251" s="391"/>
      <c r="F251" s="388"/>
      <c r="G251" s="425">
        <f t="shared" si="148"/>
        <v>0</v>
      </c>
      <c r="H251" s="426"/>
      <c r="I251" s="391"/>
      <c r="J251" s="388"/>
      <c r="K251" s="391"/>
      <c r="L251" s="388"/>
      <c r="M251" s="8"/>
      <c r="N251" s="7"/>
      <c r="O251" s="518"/>
      <c r="P251" s="519"/>
      <c r="Q251" s="95">
        <v>2</v>
      </c>
      <c r="R251" s="2"/>
      <c r="S251" s="2"/>
      <c r="T251" s="392"/>
      <c r="U251" s="392"/>
      <c r="V251" s="392"/>
      <c r="W251" s="392"/>
      <c r="X251" s="392"/>
      <c r="Y251" s="392"/>
      <c r="Z251" s="392"/>
    </row>
    <row r="252" spans="1:26">
      <c r="A252" s="2">
        <v>64</v>
      </c>
      <c r="B252" s="96" t="s">
        <v>650</v>
      </c>
      <c r="C252" s="8">
        <v>1</v>
      </c>
      <c r="D252" s="8" t="s">
        <v>349</v>
      </c>
      <c r="E252" s="427">
        <v>1700000</v>
      </c>
      <c r="F252" s="388"/>
      <c r="G252" s="425">
        <f t="shared" si="148"/>
        <v>1700000</v>
      </c>
      <c r="H252" s="426"/>
      <c r="I252" s="391">
        <v>2037</v>
      </c>
      <c r="J252" s="388"/>
      <c r="K252" s="391">
        <v>2040</v>
      </c>
      <c r="L252" s="388"/>
      <c r="M252" s="8">
        <v>30</v>
      </c>
      <c r="N252" s="7" t="s">
        <v>1028</v>
      </c>
      <c r="O252" s="518" t="s">
        <v>1061</v>
      </c>
      <c r="P252" s="519"/>
      <c r="Q252" s="95">
        <v>2</v>
      </c>
      <c r="R252" s="2"/>
      <c r="S252" s="2"/>
      <c r="T252" s="392"/>
      <c r="U252" s="392"/>
      <c r="V252" s="392"/>
      <c r="W252" s="392"/>
      <c r="X252" s="392"/>
      <c r="Y252" s="392"/>
      <c r="Z252" s="392"/>
    </row>
    <row r="253" spans="1:26">
      <c r="A253" s="2">
        <v>64</v>
      </c>
      <c r="B253" s="96" t="s">
        <v>1170</v>
      </c>
      <c r="C253" s="8">
        <v>1</v>
      </c>
      <c r="D253" s="8" t="s">
        <v>349</v>
      </c>
      <c r="E253" s="391">
        <v>5000</v>
      </c>
      <c r="F253" s="388"/>
      <c r="G253" s="425">
        <f t="shared" ref="G253" si="149">E253*C253</f>
        <v>5000</v>
      </c>
      <c r="H253" s="426"/>
      <c r="I253" s="391">
        <v>2024</v>
      </c>
      <c r="J253" s="388"/>
      <c r="K253" s="391">
        <v>2024</v>
      </c>
      <c r="L253" s="388"/>
      <c r="M253" s="8">
        <v>1</v>
      </c>
      <c r="N253" s="7" t="s">
        <v>1028</v>
      </c>
      <c r="O253" s="518" t="s">
        <v>1061</v>
      </c>
      <c r="P253" s="519"/>
      <c r="Q253" s="95">
        <v>2</v>
      </c>
      <c r="R253" s="2"/>
      <c r="S253" s="2"/>
      <c r="T253" s="392"/>
      <c r="U253" s="392"/>
      <c r="V253" s="392"/>
      <c r="W253" s="392"/>
      <c r="X253" s="392"/>
      <c r="Y253" s="392"/>
      <c r="Z253" s="392"/>
    </row>
    <row r="254" spans="1:26">
      <c r="A254" s="2">
        <v>64</v>
      </c>
      <c r="B254" s="96" t="s">
        <v>654</v>
      </c>
      <c r="C254" s="8">
        <v>1</v>
      </c>
      <c r="D254" s="8" t="s">
        <v>349</v>
      </c>
      <c r="E254" s="391">
        <v>100000</v>
      </c>
      <c r="F254" s="388"/>
      <c r="G254" s="425">
        <f t="shared" si="148"/>
        <v>100000</v>
      </c>
      <c r="H254" s="426"/>
      <c r="I254" s="391">
        <v>2032</v>
      </c>
      <c r="J254" s="388"/>
      <c r="K254" s="391">
        <v>2035</v>
      </c>
      <c r="L254" s="388"/>
      <c r="M254" s="8">
        <v>20</v>
      </c>
      <c r="N254" s="7" t="s">
        <v>1028</v>
      </c>
      <c r="O254" s="518" t="s">
        <v>1061</v>
      </c>
      <c r="P254" s="519"/>
      <c r="Q254" s="95">
        <v>2</v>
      </c>
      <c r="R254" s="2"/>
      <c r="S254" s="2"/>
      <c r="T254" s="392"/>
      <c r="U254" s="392"/>
      <c r="V254" s="392"/>
      <c r="W254" s="392"/>
      <c r="X254" s="392"/>
      <c r="Y254" s="392"/>
      <c r="Z254" s="392"/>
    </row>
    <row r="255" spans="1:26">
      <c r="A255" s="2">
        <v>64</v>
      </c>
      <c r="B255" s="96" t="s">
        <v>658</v>
      </c>
      <c r="C255" s="8">
        <v>3</v>
      </c>
      <c r="D255" s="8" t="s">
        <v>349</v>
      </c>
      <c r="E255" s="391">
        <v>100000</v>
      </c>
      <c r="F255" s="388"/>
      <c r="G255" s="425">
        <f t="shared" si="148"/>
        <v>300000</v>
      </c>
      <c r="H255" s="426"/>
      <c r="I255" s="391">
        <v>2034</v>
      </c>
      <c r="J255" s="388"/>
      <c r="K255" s="391">
        <v>2037</v>
      </c>
      <c r="L255" s="388"/>
      <c r="M255" s="8">
        <v>30</v>
      </c>
      <c r="N255" s="7" t="s">
        <v>1028</v>
      </c>
      <c r="O255" s="518" t="s">
        <v>1061</v>
      </c>
      <c r="P255" s="519"/>
      <c r="Q255" s="95">
        <v>2</v>
      </c>
      <c r="R255" s="2"/>
      <c r="S255" s="2"/>
      <c r="T255" s="392"/>
      <c r="U255" s="392"/>
      <c r="V255" s="392"/>
      <c r="W255" s="392"/>
      <c r="X255" s="392"/>
      <c r="Y255" s="392"/>
      <c r="Z255" s="392"/>
    </row>
    <row r="256" spans="1:26">
      <c r="A256" s="2">
        <v>64</v>
      </c>
      <c r="B256" s="96" t="s">
        <v>662</v>
      </c>
      <c r="C256" s="8"/>
      <c r="D256" s="8"/>
      <c r="E256" s="391">
        <v>300</v>
      </c>
      <c r="F256" s="388"/>
      <c r="G256" s="425">
        <f t="shared" si="148"/>
        <v>0</v>
      </c>
      <c r="H256" s="426"/>
      <c r="I256" s="391"/>
      <c r="J256" s="388"/>
      <c r="K256" s="391"/>
      <c r="L256" s="388"/>
      <c r="M256" s="8"/>
      <c r="N256" s="7"/>
      <c r="O256" s="518" t="s">
        <v>1059</v>
      </c>
      <c r="P256" s="519"/>
      <c r="Q256" s="95">
        <v>2</v>
      </c>
      <c r="R256" s="2"/>
      <c r="S256" s="2"/>
      <c r="T256" s="392"/>
      <c r="U256" s="392"/>
      <c r="V256" s="392"/>
      <c r="W256" s="392"/>
      <c r="X256" s="392"/>
      <c r="Y256" s="392"/>
      <c r="Z256" s="392"/>
    </row>
    <row r="257" spans="1:26">
      <c r="A257" s="2">
        <v>64</v>
      </c>
      <c r="B257" s="96" t="s">
        <v>666</v>
      </c>
      <c r="C257" s="8">
        <v>1</v>
      </c>
      <c r="D257" s="8" t="s">
        <v>349</v>
      </c>
      <c r="E257" s="391">
        <v>25000</v>
      </c>
      <c r="F257" s="388"/>
      <c r="G257" s="425">
        <f t="shared" si="148"/>
        <v>25000</v>
      </c>
      <c r="H257" s="426"/>
      <c r="I257" s="391">
        <v>2030</v>
      </c>
      <c r="J257" s="388"/>
      <c r="K257" s="391">
        <v>2033</v>
      </c>
      <c r="L257" s="388"/>
      <c r="M257" s="8">
        <v>10</v>
      </c>
      <c r="N257" s="7" t="s">
        <v>1028</v>
      </c>
      <c r="O257" s="518" t="s">
        <v>1061</v>
      </c>
      <c r="P257" s="519"/>
      <c r="Q257" s="95"/>
      <c r="R257" s="2"/>
      <c r="S257" s="2"/>
      <c r="T257" s="392"/>
      <c r="U257" s="392"/>
      <c r="V257" s="392"/>
      <c r="W257" s="392"/>
      <c r="X257" s="392"/>
      <c r="Y257" s="392"/>
      <c r="Z257" s="392"/>
    </row>
    <row r="258" spans="1:26">
      <c r="A258" s="2">
        <v>63</v>
      </c>
      <c r="B258" s="187" t="s">
        <v>1171</v>
      </c>
      <c r="C258" s="8">
        <v>1</v>
      </c>
      <c r="D258" s="8" t="s">
        <v>349</v>
      </c>
      <c r="E258" s="391">
        <v>3000</v>
      </c>
      <c r="F258" s="388"/>
      <c r="G258" s="425">
        <f t="shared" si="148"/>
        <v>3000</v>
      </c>
      <c r="H258" s="426"/>
      <c r="I258" s="391">
        <v>2024</v>
      </c>
      <c r="J258" s="388"/>
      <c r="K258" s="391">
        <v>2024</v>
      </c>
      <c r="L258" s="388"/>
      <c r="M258" s="8">
        <v>2</v>
      </c>
      <c r="N258" s="7" t="s">
        <v>1028</v>
      </c>
      <c r="O258" s="518" t="s">
        <v>1061</v>
      </c>
      <c r="P258" s="519"/>
      <c r="Q258" s="95"/>
      <c r="R258" s="2"/>
      <c r="S258" s="2"/>
      <c r="T258" s="392"/>
      <c r="U258" s="392"/>
      <c r="V258" s="392"/>
      <c r="W258" s="392"/>
      <c r="X258" s="392"/>
      <c r="Y258" s="392"/>
      <c r="Z258" s="392"/>
    </row>
    <row r="259" spans="1:26">
      <c r="A259" s="55"/>
      <c r="B259" s="186" t="s">
        <v>1032</v>
      </c>
      <c r="C259" s="87"/>
      <c r="D259" s="87"/>
      <c r="E259" s="377"/>
      <c r="F259" s="378"/>
      <c r="G259" s="379"/>
      <c r="H259" s="380"/>
      <c r="I259" s="377"/>
      <c r="J259" s="378"/>
      <c r="K259" s="377"/>
      <c r="L259" s="378"/>
      <c r="M259" s="87"/>
      <c r="N259" s="101"/>
      <c r="O259" s="516"/>
      <c r="P259" s="517"/>
      <c r="Q259" s="102"/>
      <c r="R259" s="55"/>
      <c r="S259" s="55"/>
      <c r="T259" s="392"/>
      <c r="U259" s="392"/>
      <c r="V259" s="392"/>
      <c r="W259" s="392"/>
      <c r="X259" s="392"/>
      <c r="Y259" s="392"/>
      <c r="Z259" s="392"/>
    </row>
    <row r="260" spans="1:26">
      <c r="A260" s="207" t="e">
        <f>VLOOKUP(B260,Priskatalog!A:J,10,FALSE)</f>
        <v>#N/A</v>
      </c>
      <c r="B260" s="187"/>
      <c r="C260" s="8"/>
      <c r="D260" s="8"/>
      <c r="E260" s="391"/>
      <c r="F260" s="388"/>
      <c r="G260" s="425">
        <f t="shared" si="118"/>
        <v>0</v>
      </c>
      <c r="H260" s="426"/>
      <c r="I260" s="391"/>
      <c r="J260" s="388"/>
      <c r="K260" s="391"/>
      <c r="L260" s="388"/>
      <c r="M260" s="8"/>
      <c r="N260" s="7"/>
      <c r="O260" s="518"/>
      <c r="P260" s="519"/>
      <c r="Q260" s="95"/>
      <c r="R260" s="2"/>
      <c r="S260" s="2"/>
      <c r="T260" s="392"/>
      <c r="U260" s="392"/>
      <c r="V260" s="392"/>
      <c r="W260" s="392"/>
      <c r="X260" s="392"/>
      <c r="Y260" s="392"/>
      <c r="Z260" s="392"/>
    </row>
    <row r="261" spans="1:26">
      <c r="A261" s="207" t="e">
        <f>VLOOKUP(B261,Priskatalog!A:J,10,FALSE)</f>
        <v>#N/A</v>
      </c>
      <c r="B261" s="187"/>
      <c r="C261" s="8"/>
      <c r="D261" s="8"/>
      <c r="E261" s="391"/>
      <c r="F261" s="388"/>
      <c r="G261" s="425">
        <f t="shared" si="118"/>
        <v>0</v>
      </c>
      <c r="H261" s="426"/>
      <c r="I261" s="391"/>
      <c r="J261" s="388"/>
      <c r="K261" s="391"/>
      <c r="L261" s="388"/>
      <c r="M261" s="8"/>
      <c r="N261" s="7"/>
      <c r="O261" s="518"/>
      <c r="P261" s="519"/>
      <c r="Q261" s="95"/>
      <c r="R261" s="2"/>
      <c r="S261" s="2"/>
      <c r="T261" s="392"/>
      <c r="U261" s="392"/>
      <c r="V261" s="392"/>
      <c r="W261" s="392"/>
      <c r="X261" s="392"/>
      <c r="Y261" s="392"/>
      <c r="Z261" s="392"/>
    </row>
    <row r="262" spans="1:26">
      <c r="A262" s="207" t="e">
        <f>VLOOKUP(B262,Priskatalog!A:J,10,FALSE)</f>
        <v>#N/A</v>
      </c>
      <c r="B262" s="187"/>
      <c r="C262" s="8"/>
      <c r="D262" s="8"/>
      <c r="E262" s="391"/>
      <c r="F262" s="388"/>
      <c r="G262" s="425">
        <f t="shared" si="118"/>
        <v>0</v>
      </c>
      <c r="H262" s="426"/>
      <c r="I262" s="391"/>
      <c r="J262" s="388"/>
      <c r="K262" s="391"/>
      <c r="L262" s="388"/>
      <c r="M262" s="8"/>
      <c r="N262" s="7"/>
      <c r="O262" s="518"/>
      <c r="P262" s="519"/>
      <c r="Q262" s="95"/>
      <c r="R262" s="2"/>
      <c r="S262" s="2"/>
      <c r="T262" s="392"/>
      <c r="U262" s="392"/>
      <c r="V262" s="392"/>
      <c r="W262" s="392"/>
      <c r="X262" s="392"/>
      <c r="Y262" s="392"/>
      <c r="Z262" s="392"/>
    </row>
    <row r="263" spans="1:26">
      <c r="A263" s="207" t="e">
        <f>VLOOKUP(B263,Priskatalog!A:J,10,FALSE)</f>
        <v>#N/A</v>
      </c>
      <c r="B263" s="187"/>
      <c r="C263" s="8"/>
      <c r="D263" s="8"/>
      <c r="E263" s="391"/>
      <c r="F263" s="388"/>
      <c r="G263" s="425">
        <f t="shared" si="118"/>
        <v>0</v>
      </c>
      <c r="H263" s="426"/>
      <c r="I263" s="391"/>
      <c r="J263" s="388"/>
      <c r="K263" s="391"/>
      <c r="L263" s="388"/>
      <c r="M263" s="8"/>
      <c r="N263" s="7"/>
      <c r="O263" s="518"/>
      <c r="P263" s="519"/>
      <c r="Q263" s="95"/>
      <c r="R263" s="2"/>
      <c r="S263" s="2"/>
      <c r="T263" s="392"/>
      <c r="U263" s="392"/>
      <c r="V263" s="392"/>
      <c r="W263" s="392"/>
      <c r="X263" s="392"/>
      <c r="Y263" s="392"/>
      <c r="Z263" s="392"/>
    </row>
    <row r="264" spans="1:26">
      <c r="G264" s="441"/>
      <c r="H264" s="442"/>
    </row>
  </sheetData>
  <autoFilter ref="C134:Z263" xr:uid="{B6C9F16A-1817-451D-A00B-4826B9D8EAA5}">
    <filterColumn colId="2" showButton="0"/>
    <filterColumn colId="4" showButton="0"/>
    <filterColumn colId="6" showButton="0"/>
    <filterColumn colId="8" showButton="0"/>
    <filterColumn colId="10" showButton="0"/>
    <filterColumn colId="12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784">
    <mergeCell ref="O170:P170"/>
    <mergeCell ref="O171:P171"/>
    <mergeCell ref="O172:P172"/>
    <mergeCell ref="O173:P173"/>
    <mergeCell ref="E213:F213"/>
    <mergeCell ref="E201:F201"/>
    <mergeCell ref="E206:F206"/>
    <mergeCell ref="E209:F209"/>
    <mergeCell ref="E210:F210"/>
    <mergeCell ref="G210:H210"/>
    <mergeCell ref="G213:H213"/>
    <mergeCell ref="G211:H211"/>
    <mergeCell ref="G212:H212"/>
    <mergeCell ref="E211:F211"/>
    <mergeCell ref="E212:F212"/>
    <mergeCell ref="G206:H206"/>
    <mergeCell ref="I209:J209"/>
    <mergeCell ref="I210:J210"/>
    <mergeCell ref="G177:H177"/>
    <mergeCell ref="G203:H203"/>
    <mergeCell ref="G204:H204"/>
    <mergeCell ref="G198:H198"/>
    <mergeCell ref="G199:H199"/>
    <mergeCell ref="G178:H178"/>
    <mergeCell ref="K139:L139"/>
    <mergeCell ref="K140:L140"/>
    <mergeCell ref="E175:F175"/>
    <mergeCell ref="E188:F188"/>
    <mergeCell ref="G188:H188"/>
    <mergeCell ref="E186:F186"/>
    <mergeCell ref="I178:J178"/>
    <mergeCell ref="I180:J180"/>
    <mergeCell ref="I187:J187"/>
    <mergeCell ref="E178:F178"/>
    <mergeCell ref="E180:F180"/>
    <mergeCell ref="E187:F187"/>
    <mergeCell ref="G180:H180"/>
    <mergeCell ref="G187:H187"/>
    <mergeCell ref="G176:H176"/>
    <mergeCell ref="I186:J186"/>
    <mergeCell ref="G186:H186"/>
    <mergeCell ref="I153:J153"/>
    <mergeCell ref="I154:J154"/>
    <mergeCell ref="G152:H152"/>
    <mergeCell ref="G153:H153"/>
    <mergeCell ref="G154:H154"/>
    <mergeCell ref="E154:F154"/>
    <mergeCell ref="I150:J150"/>
    <mergeCell ref="E207:F207"/>
    <mergeCell ref="E208:F208"/>
    <mergeCell ref="E135:F135"/>
    <mergeCell ref="E136:F136"/>
    <mergeCell ref="E157:F157"/>
    <mergeCell ref="E166:F166"/>
    <mergeCell ref="E167:F167"/>
    <mergeCell ref="E176:F176"/>
    <mergeCell ref="E177:F177"/>
    <mergeCell ref="E203:F203"/>
    <mergeCell ref="E204:F204"/>
    <mergeCell ref="E139:F139"/>
    <mergeCell ref="E140:F140"/>
    <mergeCell ref="E156:F156"/>
    <mergeCell ref="E158:F158"/>
    <mergeCell ref="E164:F164"/>
    <mergeCell ref="E165:F165"/>
    <mergeCell ref="E147:F147"/>
    <mergeCell ref="E148:F148"/>
    <mergeCell ref="E149:F149"/>
    <mergeCell ref="E200:F200"/>
    <mergeCell ref="I155:J155"/>
    <mergeCell ref="E150:F150"/>
    <mergeCell ref="E155:F155"/>
    <mergeCell ref="E137:F137"/>
    <mergeCell ref="E138:F138"/>
    <mergeCell ref="E152:F152"/>
    <mergeCell ref="E153:F153"/>
    <mergeCell ref="E198:F198"/>
    <mergeCell ref="E199:F199"/>
    <mergeCell ref="E146:F146"/>
    <mergeCell ref="E174:F174"/>
    <mergeCell ref="E159:F159"/>
    <mergeCell ref="E160:F160"/>
    <mergeCell ref="E163:F163"/>
    <mergeCell ref="E168:F168"/>
    <mergeCell ref="E145:F145"/>
    <mergeCell ref="E141:F141"/>
    <mergeCell ref="E142:F142"/>
    <mergeCell ref="E144:F144"/>
    <mergeCell ref="E170:F170"/>
    <mergeCell ref="E171:F171"/>
    <mergeCell ref="E172:F172"/>
    <mergeCell ref="E173:F173"/>
    <mergeCell ref="E169:F169"/>
    <mergeCell ref="G209:H209"/>
    <mergeCell ref="I213:J213"/>
    <mergeCell ref="K213:L213"/>
    <mergeCell ref="I135:J135"/>
    <mergeCell ref="I136:J136"/>
    <mergeCell ref="I157:J157"/>
    <mergeCell ref="I166:J166"/>
    <mergeCell ref="I167:J167"/>
    <mergeCell ref="I176:J176"/>
    <mergeCell ref="I177:J177"/>
    <mergeCell ref="I203:J203"/>
    <mergeCell ref="I204:J204"/>
    <mergeCell ref="I198:J198"/>
    <mergeCell ref="I199:J199"/>
    <mergeCell ref="I200:J200"/>
    <mergeCell ref="I201:J201"/>
    <mergeCell ref="I206:J206"/>
    <mergeCell ref="K200:L200"/>
    <mergeCell ref="K201:L201"/>
    <mergeCell ref="K206:L206"/>
    <mergeCell ref="I139:J139"/>
    <mergeCell ref="I140:J140"/>
    <mergeCell ref="I158:J158"/>
    <mergeCell ref="I147:J147"/>
    <mergeCell ref="G135:H135"/>
    <mergeCell ref="K134:L134"/>
    <mergeCell ref="K136:L136"/>
    <mergeCell ref="K157:L157"/>
    <mergeCell ref="K166:L166"/>
    <mergeCell ref="K147:L147"/>
    <mergeCell ref="K148:L148"/>
    <mergeCell ref="G136:H136"/>
    <mergeCell ref="G157:H157"/>
    <mergeCell ref="G166:H166"/>
    <mergeCell ref="I137:J137"/>
    <mergeCell ref="I138:J138"/>
    <mergeCell ref="G137:H137"/>
    <mergeCell ref="G138:H138"/>
    <mergeCell ref="G139:H139"/>
    <mergeCell ref="G140:H140"/>
    <mergeCell ref="G147:H147"/>
    <mergeCell ref="G148:H148"/>
    <mergeCell ref="K137:L137"/>
    <mergeCell ref="K138:L138"/>
    <mergeCell ref="G156:H156"/>
    <mergeCell ref="G158:H158"/>
    <mergeCell ref="I148:J148"/>
    <mergeCell ref="I149:J149"/>
    <mergeCell ref="K149:L149"/>
    <mergeCell ref="K150:L150"/>
    <mergeCell ref="K155:L155"/>
    <mergeCell ref="K175:L175"/>
    <mergeCell ref="K167:L167"/>
    <mergeCell ref="K176:L176"/>
    <mergeCell ref="G167:H167"/>
    <mergeCell ref="K152:L152"/>
    <mergeCell ref="K153:L153"/>
    <mergeCell ref="K154:L154"/>
    <mergeCell ref="G149:H149"/>
    <mergeCell ref="G150:H150"/>
    <mergeCell ref="G155:H155"/>
    <mergeCell ref="I152:J152"/>
    <mergeCell ref="G165:H165"/>
    <mergeCell ref="G170:H170"/>
    <mergeCell ref="G171:H171"/>
    <mergeCell ref="G172:H172"/>
    <mergeCell ref="G173:H173"/>
    <mergeCell ref="G168:H168"/>
    <mergeCell ref="G169:H169"/>
    <mergeCell ref="G174:H174"/>
    <mergeCell ref="I164:J164"/>
    <mergeCell ref="I175:J175"/>
    <mergeCell ref="K164:L164"/>
    <mergeCell ref="K165:L165"/>
    <mergeCell ref="I159:J159"/>
    <mergeCell ref="I160:J160"/>
    <mergeCell ref="I156:J156"/>
    <mergeCell ref="K156:L156"/>
    <mergeCell ref="G175:H175"/>
    <mergeCell ref="K168:L168"/>
    <mergeCell ref="K169:L169"/>
    <mergeCell ref="K174:L174"/>
    <mergeCell ref="K159:L159"/>
    <mergeCell ref="K160:L160"/>
    <mergeCell ref="K163:L163"/>
    <mergeCell ref="I163:J163"/>
    <mergeCell ref="G159:H159"/>
    <mergeCell ref="G160:H160"/>
    <mergeCell ref="G163:H163"/>
    <mergeCell ref="I168:J168"/>
    <mergeCell ref="I169:J169"/>
    <mergeCell ref="I174:J174"/>
    <mergeCell ref="G164:H164"/>
    <mergeCell ref="I165:J165"/>
    <mergeCell ref="K158:L158"/>
    <mergeCell ref="K161:L161"/>
    <mergeCell ref="E214:F214"/>
    <mergeCell ref="G214:H214"/>
    <mergeCell ref="I214:J214"/>
    <mergeCell ref="K214:L214"/>
    <mergeCell ref="G183:H183"/>
    <mergeCell ref="G185:H185"/>
    <mergeCell ref="E182:F182"/>
    <mergeCell ref="E183:F183"/>
    <mergeCell ref="E185:F185"/>
    <mergeCell ref="G202:H202"/>
    <mergeCell ref="E202:F202"/>
    <mergeCell ref="I202:J202"/>
    <mergeCell ref="I208:J208"/>
    <mergeCell ref="G207:H207"/>
    <mergeCell ref="G208:H208"/>
    <mergeCell ref="I183:J183"/>
    <mergeCell ref="I185:J185"/>
    <mergeCell ref="G182:H182"/>
    <mergeCell ref="K211:L211"/>
    <mergeCell ref="K212:L212"/>
    <mergeCell ref="K191:L191"/>
    <mergeCell ref="K196:L196"/>
    <mergeCell ref="K197:L197"/>
    <mergeCell ref="K182:L182"/>
    <mergeCell ref="E215:F215"/>
    <mergeCell ref="G215:H215"/>
    <mergeCell ref="I215:J215"/>
    <mergeCell ref="K215:L215"/>
    <mergeCell ref="E216:F216"/>
    <mergeCell ref="G216:H216"/>
    <mergeCell ref="I216:J216"/>
    <mergeCell ref="K216:L216"/>
    <mergeCell ref="E223:F223"/>
    <mergeCell ref="G223:H223"/>
    <mergeCell ref="I223:J223"/>
    <mergeCell ref="I221:J221"/>
    <mergeCell ref="I222:J222"/>
    <mergeCell ref="G221:H221"/>
    <mergeCell ref="E221:F221"/>
    <mergeCell ref="E222:F222"/>
    <mergeCell ref="K221:L221"/>
    <mergeCell ref="K222:L222"/>
    <mergeCell ref="G222:H222"/>
    <mergeCell ref="K232:L232"/>
    <mergeCell ref="E224:F224"/>
    <mergeCell ref="G224:H224"/>
    <mergeCell ref="I224:J224"/>
    <mergeCell ref="K224:L224"/>
    <mergeCell ref="E225:F225"/>
    <mergeCell ref="G225:H225"/>
    <mergeCell ref="I225:J225"/>
    <mergeCell ref="K225:L225"/>
    <mergeCell ref="E230:F230"/>
    <mergeCell ref="E231:F231"/>
    <mergeCell ref="G226:H226"/>
    <mergeCell ref="G227:H227"/>
    <mergeCell ref="G228:H228"/>
    <mergeCell ref="G230:H230"/>
    <mergeCell ref="G231:H231"/>
    <mergeCell ref="I226:J226"/>
    <mergeCell ref="E226:F226"/>
    <mergeCell ref="E227:F227"/>
    <mergeCell ref="E228:F228"/>
    <mergeCell ref="I230:J230"/>
    <mergeCell ref="E232:F232"/>
    <mergeCell ref="G232:H232"/>
    <mergeCell ref="I232:J232"/>
    <mergeCell ref="I245:J245"/>
    <mergeCell ref="I246:J246"/>
    <mergeCell ref="I247:J247"/>
    <mergeCell ref="I248:J248"/>
    <mergeCell ref="I249:J249"/>
    <mergeCell ref="E235:F235"/>
    <mergeCell ref="G235:H235"/>
    <mergeCell ref="I235:J235"/>
    <mergeCell ref="K235:L235"/>
    <mergeCell ref="G236:H236"/>
    <mergeCell ref="E233:F233"/>
    <mergeCell ref="G233:H233"/>
    <mergeCell ref="I233:J233"/>
    <mergeCell ref="K233:L233"/>
    <mergeCell ref="E234:F234"/>
    <mergeCell ref="G234:H234"/>
    <mergeCell ref="I234:J234"/>
    <mergeCell ref="K234:L234"/>
    <mergeCell ref="I244:J244"/>
    <mergeCell ref="E253:F253"/>
    <mergeCell ref="G253:H253"/>
    <mergeCell ref="E237:F237"/>
    <mergeCell ref="E238:F238"/>
    <mergeCell ref="E239:F239"/>
    <mergeCell ref="E240:F240"/>
    <mergeCell ref="E241:F241"/>
    <mergeCell ref="E242:F242"/>
    <mergeCell ref="G245:H245"/>
    <mergeCell ref="G246:H246"/>
    <mergeCell ref="G247:H247"/>
    <mergeCell ref="G248:H248"/>
    <mergeCell ref="G249:H249"/>
    <mergeCell ref="E262:F262"/>
    <mergeCell ref="G262:H262"/>
    <mergeCell ref="I262:J262"/>
    <mergeCell ref="K262:L262"/>
    <mergeCell ref="E259:F259"/>
    <mergeCell ref="G259:H259"/>
    <mergeCell ref="I259:J259"/>
    <mergeCell ref="K259:L259"/>
    <mergeCell ref="E260:F260"/>
    <mergeCell ref="G260:H260"/>
    <mergeCell ref="I260:J260"/>
    <mergeCell ref="K260:L260"/>
    <mergeCell ref="E134:F134"/>
    <mergeCell ref="G134:H134"/>
    <mergeCell ref="I134:J134"/>
    <mergeCell ref="K135:L135"/>
    <mergeCell ref="E263:F263"/>
    <mergeCell ref="G263:H263"/>
    <mergeCell ref="I263:J263"/>
    <mergeCell ref="K263:L263"/>
    <mergeCell ref="E217:F217"/>
    <mergeCell ref="G217:H217"/>
    <mergeCell ref="I217:J217"/>
    <mergeCell ref="K217:L217"/>
    <mergeCell ref="E219:F219"/>
    <mergeCell ref="E218:F218"/>
    <mergeCell ref="G218:H218"/>
    <mergeCell ref="G219:H219"/>
    <mergeCell ref="K219:L219"/>
    <mergeCell ref="K218:L218"/>
    <mergeCell ref="I219:J219"/>
    <mergeCell ref="I218:J218"/>
    <mergeCell ref="E261:F261"/>
    <mergeCell ref="G261:H261"/>
    <mergeCell ref="I261:J261"/>
    <mergeCell ref="K261:L261"/>
    <mergeCell ref="K226:L226"/>
    <mergeCell ref="E220:F220"/>
    <mergeCell ref="G220:H220"/>
    <mergeCell ref="K227:L227"/>
    <mergeCell ref="K228:L228"/>
    <mergeCell ref="K223:L223"/>
    <mergeCell ref="I227:J227"/>
    <mergeCell ref="I228:J228"/>
    <mergeCell ref="M134:N134"/>
    <mergeCell ref="K207:L207"/>
    <mergeCell ref="K208:L208"/>
    <mergeCell ref="K210:L210"/>
    <mergeCell ref="K209:L209"/>
    <mergeCell ref="K203:L203"/>
    <mergeCell ref="K204:L204"/>
    <mergeCell ref="K198:L198"/>
    <mergeCell ref="K199:L199"/>
    <mergeCell ref="K187:L187"/>
    <mergeCell ref="K186:L186"/>
    <mergeCell ref="K188:L188"/>
    <mergeCell ref="K190:L190"/>
    <mergeCell ref="G146:H146"/>
    <mergeCell ref="I146:J146"/>
    <mergeCell ref="K146:L146"/>
    <mergeCell ref="O216:P216"/>
    <mergeCell ref="O217:P217"/>
    <mergeCell ref="O218:P218"/>
    <mergeCell ref="O225:P225"/>
    <mergeCell ref="O226:P226"/>
    <mergeCell ref="O227:P227"/>
    <mergeCell ref="O228:P228"/>
    <mergeCell ref="O219:P219"/>
    <mergeCell ref="O221:P221"/>
    <mergeCell ref="O222:P222"/>
    <mergeCell ref="O223:P223"/>
    <mergeCell ref="O224:P224"/>
    <mergeCell ref="O174:P174"/>
    <mergeCell ref="O175:P175"/>
    <mergeCell ref="O176:P176"/>
    <mergeCell ref="O177:P177"/>
    <mergeCell ref="O178:P178"/>
    <mergeCell ref="O180:P180"/>
    <mergeCell ref="O182:P182"/>
    <mergeCell ref="O210:P210"/>
    <mergeCell ref="O211:P211"/>
    <mergeCell ref="O190:P190"/>
    <mergeCell ref="O191:P191"/>
    <mergeCell ref="O183:P183"/>
    <mergeCell ref="O185:P185"/>
    <mergeCell ref="O192:P192"/>
    <mergeCell ref="O186:P186"/>
    <mergeCell ref="O187:P187"/>
    <mergeCell ref="O188:P188"/>
    <mergeCell ref="O189:P189"/>
    <mergeCell ref="O209:P209"/>
    <mergeCell ref="O196:P196"/>
    <mergeCell ref="G179:H179"/>
    <mergeCell ref="E179:F179"/>
    <mergeCell ref="G181:H181"/>
    <mergeCell ref="E181:F181"/>
    <mergeCell ref="I182:J182"/>
    <mergeCell ref="G189:H189"/>
    <mergeCell ref="I189:J189"/>
    <mergeCell ref="G192:H192"/>
    <mergeCell ref="I191:J191"/>
    <mergeCell ref="G191:H191"/>
    <mergeCell ref="E189:F189"/>
    <mergeCell ref="E190:F190"/>
    <mergeCell ref="E191:F191"/>
    <mergeCell ref="E192:F192"/>
    <mergeCell ref="I190:J190"/>
    <mergeCell ref="G190:H190"/>
    <mergeCell ref="I188:J188"/>
    <mergeCell ref="O134:P134"/>
    <mergeCell ref="O135:P135"/>
    <mergeCell ref="O136:P136"/>
    <mergeCell ref="O137:P137"/>
    <mergeCell ref="O138:P138"/>
    <mergeCell ref="O139:P139"/>
    <mergeCell ref="O140:P140"/>
    <mergeCell ref="O146:P146"/>
    <mergeCell ref="O147:P147"/>
    <mergeCell ref="O145:P145"/>
    <mergeCell ref="O141:P141"/>
    <mergeCell ref="O142:P142"/>
    <mergeCell ref="O144:P144"/>
    <mergeCell ref="G264:H264"/>
    <mergeCell ref="O263:P263"/>
    <mergeCell ref="O233:P233"/>
    <mergeCell ref="O234:P234"/>
    <mergeCell ref="O235:P235"/>
    <mergeCell ref="O230:P230"/>
    <mergeCell ref="O231:P231"/>
    <mergeCell ref="O258:P258"/>
    <mergeCell ref="O232:P232"/>
    <mergeCell ref="O261:P261"/>
    <mergeCell ref="O262:P262"/>
    <mergeCell ref="O255:P255"/>
    <mergeCell ref="O256:P256"/>
    <mergeCell ref="O257:P257"/>
    <mergeCell ref="O251:P251"/>
    <mergeCell ref="O252:P252"/>
    <mergeCell ref="O254:P254"/>
    <mergeCell ref="O259:P259"/>
    <mergeCell ref="O260:P260"/>
    <mergeCell ref="G240:H240"/>
    <mergeCell ref="G241:H241"/>
    <mergeCell ref="G242:H242"/>
    <mergeCell ref="G243:H243"/>
    <mergeCell ref="G244:H244"/>
    <mergeCell ref="K230:L230"/>
    <mergeCell ref="K231:L231"/>
    <mergeCell ref="O179:P179"/>
    <mergeCell ref="K179:L179"/>
    <mergeCell ref="I179:J179"/>
    <mergeCell ref="O181:P181"/>
    <mergeCell ref="K181:L181"/>
    <mergeCell ref="I181:J181"/>
    <mergeCell ref="I212:J212"/>
    <mergeCell ref="O220:P220"/>
    <mergeCell ref="K220:L220"/>
    <mergeCell ref="I220:J220"/>
    <mergeCell ref="O201:P201"/>
    <mergeCell ref="O206:P206"/>
    <mergeCell ref="O207:P207"/>
    <mergeCell ref="O208:P208"/>
    <mergeCell ref="O197:P197"/>
    <mergeCell ref="O202:P202"/>
    <mergeCell ref="O203:P203"/>
    <mergeCell ref="O204:P204"/>
    <mergeCell ref="O198:P198"/>
    <mergeCell ref="O199:P199"/>
    <mergeCell ref="O214:P214"/>
    <mergeCell ref="O215:P215"/>
    <mergeCell ref="I170:J170"/>
    <mergeCell ref="I171:J171"/>
    <mergeCell ref="I172:J172"/>
    <mergeCell ref="I173:J173"/>
    <mergeCell ref="K170:L170"/>
    <mergeCell ref="K171:L171"/>
    <mergeCell ref="K172:L172"/>
    <mergeCell ref="K173:L173"/>
    <mergeCell ref="K202:L202"/>
    <mergeCell ref="I192:J192"/>
    <mergeCell ref="K183:L183"/>
    <mergeCell ref="K189:L189"/>
    <mergeCell ref="K177:L177"/>
    <mergeCell ref="K178:L178"/>
    <mergeCell ref="K180:L180"/>
    <mergeCell ref="K192:L192"/>
    <mergeCell ref="I196:J196"/>
    <mergeCell ref="I197:J197"/>
    <mergeCell ref="K185:L185"/>
    <mergeCell ref="O153:P153"/>
    <mergeCell ref="O169:P169"/>
    <mergeCell ref="O155:P155"/>
    <mergeCell ref="O156:P156"/>
    <mergeCell ref="O157:P157"/>
    <mergeCell ref="O158:P158"/>
    <mergeCell ref="O159:P159"/>
    <mergeCell ref="O160:P160"/>
    <mergeCell ref="O163:P163"/>
    <mergeCell ref="O164:P164"/>
    <mergeCell ref="O165:P165"/>
    <mergeCell ref="O166:P166"/>
    <mergeCell ref="O167:P167"/>
    <mergeCell ref="O168:P168"/>
    <mergeCell ref="O154:P154"/>
    <mergeCell ref="O162:P162"/>
    <mergeCell ref="O161:P161"/>
    <mergeCell ref="K145:L145"/>
    <mergeCell ref="K141:L141"/>
    <mergeCell ref="K142:L142"/>
    <mergeCell ref="K144:L144"/>
    <mergeCell ref="I145:J145"/>
    <mergeCell ref="I141:J141"/>
    <mergeCell ref="I142:J142"/>
    <mergeCell ref="I144:J144"/>
    <mergeCell ref="G145:H145"/>
    <mergeCell ref="G141:H141"/>
    <mergeCell ref="G142:H142"/>
    <mergeCell ref="G144:H144"/>
    <mergeCell ref="O148:P148"/>
    <mergeCell ref="O149:P149"/>
    <mergeCell ref="O150:P150"/>
    <mergeCell ref="O152:P152"/>
    <mergeCell ref="K257:L257"/>
    <mergeCell ref="E255:F255"/>
    <mergeCell ref="E256:F256"/>
    <mergeCell ref="E257:F257"/>
    <mergeCell ref="G250:H250"/>
    <mergeCell ref="G251:H251"/>
    <mergeCell ref="G252:H252"/>
    <mergeCell ref="G254:H254"/>
    <mergeCell ref="G255:H255"/>
    <mergeCell ref="G256:H256"/>
    <mergeCell ref="G257:H257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4:F254"/>
    <mergeCell ref="E258:F258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4:L254"/>
    <mergeCell ref="K255:L255"/>
    <mergeCell ref="G237:H237"/>
    <mergeCell ref="G238:H238"/>
    <mergeCell ref="G239:H239"/>
    <mergeCell ref="G258:H258"/>
    <mergeCell ref="I258:J258"/>
    <mergeCell ref="O236:P236"/>
    <mergeCell ref="O237:P237"/>
    <mergeCell ref="O238:P238"/>
    <mergeCell ref="O239:P239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0:P250"/>
    <mergeCell ref="K256:L256"/>
    <mergeCell ref="K258:L258"/>
    <mergeCell ref="I250:J250"/>
    <mergeCell ref="I251:J251"/>
    <mergeCell ref="I252:J252"/>
    <mergeCell ref="I236:J236"/>
    <mergeCell ref="O253:P253"/>
    <mergeCell ref="I237:J237"/>
    <mergeCell ref="T181:Z181"/>
    <mergeCell ref="T204:Z204"/>
    <mergeCell ref="T205:Z205"/>
    <mergeCell ref="T206:Z206"/>
    <mergeCell ref="T207:Z207"/>
    <mergeCell ref="T208:Z208"/>
    <mergeCell ref="T209:Z209"/>
    <mergeCell ref="I257:J257"/>
    <mergeCell ref="I238:J238"/>
    <mergeCell ref="I239:J239"/>
    <mergeCell ref="I240:J240"/>
    <mergeCell ref="I241:J241"/>
    <mergeCell ref="I242:J242"/>
    <mergeCell ref="I243:J243"/>
    <mergeCell ref="I254:J254"/>
    <mergeCell ref="I255:J255"/>
    <mergeCell ref="I256:J256"/>
    <mergeCell ref="I211:J211"/>
    <mergeCell ref="K205:L205"/>
    <mergeCell ref="I205:J205"/>
    <mergeCell ref="I207:J207"/>
    <mergeCell ref="O212:P212"/>
    <mergeCell ref="O213:P213"/>
    <mergeCell ref="I231:J231"/>
    <mergeCell ref="T258:Z258"/>
    <mergeCell ref="T259:Z259"/>
    <mergeCell ref="T260:Z260"/>
    <mergeCell ref="T261:Z261"/>
    <mergeCell ref="T262:Z262"/>
    <mergeCell ref="T263:Z263"/>
    <mergeCell ref="T210:Z210"/>
    <mergeCell ref="T211:Z211"/>
    <mergeCell ref="T212:Z212"/>
    <mergeCell ref="T250:Z250"/>
    <mergeCell ref="T251:Z251"/>
    <mergeCell ref="T252:Z252"/>
    <mergeCell ref="T254:Z254"/>
    <mergeCell ref="T226:Z226"/>
    <mergeCell ref="T227:Z227"/>
    <mergeCell ref="T228:Z228"/>
    <mergeCell ref="T230:Z230"/>
    <mergeCell ref="T231:Z231"/>
    <mergeCell ref="T232:Z232"/>
    <mergeCell ref="T240:Z240"/>
    <mergeCell ref="T241:Z241"/>
    <mergeCell ref="T242:Z242"/>
    <mergeCell ref="T243:Z243"/>
    <mergeCell ref="T244:Z244"/>
    <mergeCell ref="G200:H200"/>
    <mergeCell ref="G201:H201"/>
    <mergeCell ref="E193:F193"/>
    <mergeCell ref="E194:F194"/>
    <mergeCell ref="E195:F195"/>
    <mergeCell ref="T255:Z255"/>
    <mergeCell ref="T256:Z256"/>
    <mergeCell ref="T257:Z257"/>
    <mergeCell ref="T245:Z245"/>
    <mergeCell ref="T246:Z246"/>
    <mergeCell ref="T247:Z247"/>
    <mergeCell ref="T248:Z248"/>
    <mergeCell ref="T249:Z249"/>
    <mergeCell ref="T213:Z213"/>
    <mergeCell ref="T214:Z214"/>
    <mergeCell ref="T215:Z215"/>
    <mergeCell ref="E236:F236"/>
    <mergeCell ref="E243:F243"/>
    <mergeCell ref="E244:F244"/>
    <mergeCell ref="G196:H196"/>
    <mergeCell ref="G197:H197"/>
    <mergeCell ref="E196:F196"/>
    <mergeCell ref="E197:F197"/>
    <mergeCell ref="T233:Z233"/>
    <mergeCell ref="T134:Z134"/>
    <mergeCell ref="T135:Z135"/>
    <mergeCell ref="T136:Z136"/>
    <mergeCell ref="T137:Z137"/>
    <mergeCell ref="T138:Z138"/>
    <mergeCell ref="T139:Z139"/>
    <mergeCell ref="T140:Z140"/>
    <mergeCell ref="T141:Z141"/>
    <mergeCell ref="T142:Z142"/>
    <mergeCell ref="T144:Z144"/>
    <mergeCell ref="T145:Z145"/>
    <mergeCell ref="T146:Z146"/>
    <mergeCell ref="T147:Z147"/>
    <mergeCell ref="T148:Z148"/>
    <mergeCell ref="T149:Z149"/>
    <mergeCell ref="T150:Z150"/>
    <mergeCell ref="T152:Z152"/>
    <mergeCell ref="T153:Z153"/>
    <mergeCell ref="T154:Z154"/>
    <mergeCell ref="T155:Z155"/>
    <mergeCell ref="T169:Z169"/>
    <mergeCell ref="T170:Z170"/>
    <mergeCell ref="T171:Z171"/>
    <mergeCell ref="T172:Z172"/>
    <mergeCell ref="T173:Z173"/>
    <mergeCell ref="T174:Z174"/>
    <mergeCell ref="T175:Z175"/>
    <mergeCell ref="T156:Z156"/>
    <mergeCell ref="T157:Z157"/>
    <mergeCell ref="T158:Z158"/>
    <mergeCell ref="T159:Z159"/>
    <mergeCell ref="T160:Z160"/>
    <mergeCell ref="T163:Z163"/>
    <mergeCell ref="T164:Z164"/>
    <mergeCell ref="T165:Z165"/>
    <mergeCell ref="T166:Z166"/>
    <mergeCell ref="T167:Z167"/>
    <mergeCell ref="T168:Z168"/>
    <mergeCell ref="T234:Z234"/>
    <mergeCell ref="T235:Z235"/>
    <mergeCell ref="T236:Z236"/>
    <mergeCell ref="T237:Z237"/>
    <mergeCell ref="T238:Z238"/>
    <mergeCell ref="T239:Z239"/>
    <mergeCell ref="T176:Z176"/>
    <mergeCell ref="T177:Z177"/>
    <mergeCell ref="T224:Z224"/>
    <mergeCell ref="T225:Z225"/>
    <mergeCell ref="T220:Z220"/>
    <mergeCell ref="T182:Z182"/>
    <mergeCell ref="T183:Z183"/>
    <mergeCell ref="T185:Z185"/>
    <mergeCell ref="T186:Z186"/>
    <mergeCell ref="T187:Z187"/>
    <mergeCell ref="T188:Z188"/>
    <mergeCell ref="T189:Z189"/>
    <mergeCell ref="T190:Z190"/>
    <mergeCell ref="T191:Z191"/>
    <mergeCell ref="T193:Z193"/>
    <mergeCell ref="T194:Z194"/>
    <mergeCell ref="T195:Z195"/>
    <mergeCell ref="T178:Z178"/>
    <mergeCell ref="K162:L162"/>
    <mergeCell ref="I162:J162"/>
    <mergeCell ref="T216:Z216"/>
    <mergeCell ref="T217:Z217"/>
    <mergeCell ref="T218:Z218"/>
    <mergeCell ref="T219:Z219"/>
    <mergeCell ref="T221:Z221"/>
    <mergeCell ref="T202:Z202"/>
    <mergeCell ref="T203:Z203"/>
    <mergeCell ref="T196:Z196"/>
    <mergeCell ref="T197:Z197"/>
    <mergeCell ref="T198:Z198"/>
    <mergeCell ref="T199:Z199"/>
    <mergeCell ref="T200:Z200"/>
    <mergeCell ref="T201:Z201"/>
    <mergeCell ref="T192:Z192"/>
    <mergeCell ref="O193:P193"/>
    <mergeCell ref="O194:P194"/>
    <mergeCell ref="O195:P195"/>
    <mergeCell ref="K193:L193"/>
    <mergeCell ref="K194:L194"/>
    <mergeCell ref="K195:L195"/>
    <mergeCell ref="T179:Z179"/>
    <mergeCell ref="T180:Z180"/>
    <mergeCell ref="E229:F229"/>
    <mergeCell ref="K229:L229"/>
    <mergeCell ref="I229:J229"/>
    <mergeCell ref="G229:H229"/>
    <mergeCell ref="O229:P229"/>
    <mergeCell ref="T229:Z229"/>
    <mergeCell ref="E184:F184"/>
    <mergeCell ref="G184:H184"/>
    <mergeCell ref="T184:Z184"/>
    <mergeCell ref="K184:L184"/>
    <mergeCell ref="I184:J184"/>
    <mergeCell ref="O184:P184"/>
    <mergeCell ref="T222:Z222"/>
    <mergeCell ref="T223:Z223"/>
    <mergeCell ref="G205:H205"/>
    <mergeCell ref="E205:F205"/>
    <mergeCell ref="I193:J193"/>
    <mergeCell ref="I194:J194"/>
    <mergeCell ref="I195:J195"/>
    <mergeCell ref="G193:H193"/>
    <mergeCell ref="G194:H194"/>
    <mergeCell ref="G195:H195"/>
    <mergeCell ref="O205:P205"/>
    <mergeCell ref="O200:P200"/>
    <mergeCell ref="K253:L253"/>
    <mergeCell ref="I253:J253"/>
    <mergeCell ref="T253:Z253"/>
    <mergeCell ref="C132:Z133"/>
    <mergeCell ref="A133:B133"/>
    <mergeCell ref="I161:J161"/>
    <mergeCell ref="G162:H162"/>
    <mergeCell ref="G161:H161"/>
    <mergeCell ref="E162:F162"/>
    <mergeCell ref="E161:F161"/>
    <mergeCell ref="T161:Z161"/>
    <mergeCell ref="T162:Z162"/>
    <mergeCell ref="O151:P151"/>
    <mergeCell ref="K151:L151"/>
    <mergeCell ref="I151:J151"/>
    <mergeCell ref="G151:H151"/>
    <mergeCell ref="E151:F151"/>
    <mergeCell ref="T151:Z151"/>
    <mergeCell ref="G143:H143"/>
    <mergeCell ref="O143:P143"/>
    <mergeCell ref="K143:L143"/>
    <mergeCell ref="I143:J143"/>
    <mergeCell ref="E143:F143"/>
    <mergeCell ref="T143:Z143"/>
  </mergeCells>
  <phoneticPr fontId="14" type="noConversion"/>
  <hyperlinks>
    <hyperlink ref="B132" location="_Planlagt_drift!A1" display="Tilbage til årsoversigt" xr:uid="{79C41DCF-9886-4225-8B61-85053D891642}"/>
    <hyperlink ref="B1" location="'_Planlagt_drift'!A1" display="Tilbage til årsoversigt" xr:uid="{D521E4EE-9669-4939-B337-E11C152F21A1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4FE29A2A-29F3-43DA-B059-B8696DCC9547}">
          <x14:formula1>
            <xm:f>Priskatalog!$A$2:$A$167</xm:f>
          </x14:formula1>
          <xm:sqref>B260:B263</xm:sqref>
        </x14:dataValidation>
        <x14:dataValidation type="list" allowBlank="1" showInputMessage="1" showErrorMessage="1" xr:uid="{6D851C9C-FE6A-467E-99D6-1B24D5B73A48}">
          <x14:formula1>
            <xm:f>Priskatalog!$A2:$A10001</xm:f>
          </x14:formula1>
          <xm:sqref>B137</xm:sqref>
        </x14:dataValidation>
      </x14:dataValidation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D2C5-E38E-4CAA-B5BA-7AAA1AFB5E7A}">
  <dimension ref="A1:Y61"/>
  <sheetViews>
    <sheetView workbookViewId="0">
      <selection activeCell="C3" sqref="C3"/>
    </sheetView>
  </sheetViews>
  <sheetFormatPr defaultColWidth="8.85546875" defaultRowHeight="15"/>
  <cols>
    <col min="1" max="1" width="7.28515625" style="1" bestFit="1" customWidth="1"/>
    <col min="2" max="2" width="22.7109375" style="1" bestFit="1" customWidth="1"/>
    <col min="3" max="19" width="8.85546875" style="1" bestFit="1" customWidth="1"/>
    <col min="20" max="20" width="8.7109375" style="1" customWidth="1"/>
    <col min="21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ht="29.25" customHeigh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47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47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47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O44:P44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E44:F44"/>
    <mergeCell ref="G44:H44"/>
    <mergeCell ref="I44:J44"/>
    <mergeCell ref="K44:L44"/>
    <mergeCell ref="E35:F35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8:H38"/>
    <mergeCell ref="T38:Y38"/>
    <mergeCell ref="E39:F39"/>
    <mergeCell ref="G39:H39"/>
    <mergeCell ref="I39:J39"/>
    <mergeCell ref="K39:L39"/>
    <mergeCell ref="O39:P39"/>
    <mergeCell ref="T39:Y39"/>
    <mergeCell ref="I36:J36"/>
    <mergeCell ref="K36:L36"/>
    <mergeCell ref="O36:P36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G35:H35"/>
    <mergeCell ref="I35:J35"/>
    <mergeCell ref="K35:L35"/>
    <mergeCell ref="O35:P35"/>
    <mergeCell ref="T35:Y35"/>
    <mergeCell ref="T32:Y32"/>
    <mergeCell ref="E33:F33"/>
    <mergeCell ref="G33:H33"/>
    <mergeCell ref="I33:J33"/>
    <mergeCell ref="K33:L33"/>
    <mergeCell ref="O33:P33"/>
    <mergeCell ref="T33:Y33"/>
    <mergeCell ref="E34:F34"/>
    <mergeCell ref="G34:H34"/>
    <mergeCell ref="I34:J34"/>
    <mergeCell ref="K34:L34"/>
    <mergeCell ref="O34:P34"/>
    <mergeCell ref="E32:F32"/>
    <mergeCell ref="G32:H32"/>
    <mergeCell ref="I32:J32"/>
    <mergeCell ref="K32:L32"/>
    <mergeCell ref="M32:N32"/>
    <mergeCell ref="O32:P32"/>
    <mergeCell ref="T34:Y34"/>
  </mergeCells>
  <hyperlinks>
    <hyperlink ref="B1" location="'_Planlagt_drift'!A1" display="Tilbage til årsoversigt" xr:uid="{29758D67-49E8-4399-8B45-F2D6677E7583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6BDA42-82C0-47E6-954F-16738C97E7EA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9C12-B4D7-4320-A07D-18587E6A5B7C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D539D3BA-4E25-4751-B1EF-41B71363D1B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5551A4-4713-4646-B4FE-6B1CA955F83D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6CFB-C55C-4280-8C81-6CAC2DA67689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78D7A45E-6639-40C8-BAF0-58AEBB6D4B4B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48C3CB-B0F9-4521-92E3-A8C301DDF28A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49FB-44D6-403D-9BEE-6A28C59DA168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FF1CA41F-228B-435C-ADCE-1AB8C3FF69EC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2C55A1-FE61-43B1-A2C9-B54D02921AA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0101-312E-4D52-9CFF-9BEA6BC216E3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99B904E1-9F57-4818-9410-86B5AB441CD3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733E73-27FC-4BD1-AF6C-616C4B8964B7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45A0-AC97-46D0-8345-3A5C3DD67762}">
  <dimension ref="A1:Y61"/>
  <sheetViews>
    <sheetView workbookViewId="0">
      <selection activeCell="C3" sqref="C3"/>
    </sheetView>
  </sheetViews>
  <sheetFormatPr defaultColWidth="8.85546875" defaultRowHeight="15"/>
  <cols>
    <col min="1" max="1" width="7.28515625" style="1" bestFit="1" customWidth="1"/>
    <col min="2" max="2" width="22.7109375" style="1" bestFit="1" customWidth="1"/>
    <col min="3" max="19" width="8.85546875" style="1" bestFit="1" customWidth="1"/>
    <col min="20" max="20" width="8.7109375" style="1" customWidth="1"/>
    <col min="21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841943B8-F3DD-467E-A131-8CB5561DF84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6E3C62-C177-4CC4-9119-0E59786B4D8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8CF3-725A-4550-90D9-6183ECEFF22E}">
  <dimension ref="A1:Y61"/>
  <sheetViews>
    <sheetView workbookViewId="0">
      <selection activeCell="C3" sqref="C3"/>
    </sheetView>
  </sheetViews>
  <sheetFormatPr defaultColWidth="8.85546875" defaultRowHeight="15"/>
  <cols>
    <col min="1" max="1" width="7.28515625" style="1" bestFit="1" customWidth="1"/>
    <col min="2" max="2" width="22.7109375" style="1" bestFit="1" customWidth="1"/>
    <col min="3" max="19" width="8.85546875" style="1" bestFit="1" customWidth="1"/>
    <col min="20" max="20" width="8.7109375" style="1" customWidth="1"/>
    <col min="21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CB787CE7-0F32-427D-9622-E14A761BFD7D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C989B5-74DA-40F0-9512-E07BF01A165E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F1A2-F1A7-4542-AE48-6334E48A6269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CC4B6EFA-544A-49E7-A7B2-CD4050A9DE57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315F43-DB7C-4078-AEB5-ABF81AA9E04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97959-52EE-4A69-96EF-17D0840B69BC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50536B49-AEC9-450A-9678-217EEA398A3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FEECAD-5C8B-4255-A5F3-79B670C13CD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91C3-F10F-4392-9536-644749680929}">
  <sheetPr>
    <tabColor rgb="FFFFFF00"/>
  </sheetPr>
  <dimension ref="A1:Y66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 ht="14.25" customHeight="1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 ht="14.25" customHeight="1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 ht="30" customHeight="1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 ht="30" customHeight="1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 ht="21.75" customHeight="1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9.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ht="15.75" customHeigh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ht="15.75" customHeigh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ht="16.5" customHeigh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  <row r="62" spans="1:25">
      <c r="A62" s="16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>
      <c r="A63" s="16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>
      <c r="A64" s="16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2:22"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</row>
    <row r="66" spans="2:22"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</row>
  </sheetData>
  <mergeCells count="179">
    <mergeCell ref="B65:V65"/>
    <mergeCell ref="B66:V66"/>
    <mergeCell ref="E58:F58"/>
    <mergeCell ref="G58:H58"/>
    <mergeCell ref="I58:J58"/>
    <mergeCell ref="K58:L58"/>
    <mergeCell ref="O58:P58"/>
    <mergeCell ref="T58:Y58"/>
    <mergeCell ref="E53:F53"/>
    <mergeCell ref="G53:H53"/>
    <mergeCell ref="I53:J53"/>
    <mergeCell ref="K53:L53"/>
    <mergeCell ref="O53:P53"/>
    <mergeCell ref="T53:Y53"/>
    <mergeCell ref="E54:F54"/>
    <mergeCell ref="G54:H54"/>
    <mergeCell ref="I54:J54"/>
    <mergeCell ref="K54:L54"/>
    <mergeCell ref="O54:P54"/>
    <mergeCell ref="T54:Y54"/>
    <mergeCell ref="E55:F55"/>
    <mergeCell ref="G55:H55"/>
    <mergeCell ref="I55:J55"/>
    <mergeCell ref="K55:L55"/>
    <mergeCell ref="E46:F46"/>
    <mergeCell ref="G46:H46"/>
    <mergeCell ref="I46:J46"/>
    <mergeCell ref="K46:L46"/>
    <mergeCell ref="O46:P46"/>
    <mergeCell ref="T46:Y46"/>
    <mergeCell ref="E47:F47"/>
    <mergeCell ref="G47:H47"/>
    <mergeCell ref="I47:J47"/>
    <mergeCell ref="K47:L47"/>
    <mergeCell ref="O47:P47"/>
    <mergeCell ref="T47:Y47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E48:F48"/>
    <mergeCell ref="G48:H48"/>
    <mergeCell ref="I48:J48"/>
    <mergeCell ref="K48:L48"/>
    <mergeCell ref="O48:P48"/>
    <mergeCell ref="T48:Y48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O55:P55"/>
    <mergeCell ref="T55:Y55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54ABE204-41BB-4AE8-A557-49A77353F63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C641AF-12B0-4026-B55D-02BA00BCA85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B87B-4BDF-4290-84CC-89D5AF570A47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40:F40"/>
    <mergeCell ref="G40:H40"/>
    <mergeCell ref="I40:J40"/>
    <mergeCell ref="K40:L40"/>
    <mergeCell ref="O40:P40"/>
    <mergeCell ref="T40:Y40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0A53DE28-66EA-45C0-B567-033627E367D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73A818-3D65-498D-8191-7AAB47D39E6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927F-736F-460E-81FE-465083958EF4}">
  <dimension ref="A1:Y53"/>
  <sheetViews>
    <sheetView workbookViewId="0"/>
  </sheetViews>
  <sheetFormatPr defaultColWidth="8.85546875" defaultRowHeight="15"/>
  <cols>
    <col min="1" max="1" width="13.85546875" style="1" customWidth="1"/>
    <col min="2" max="2" width="50.7109375" style="1" bestFit="1" customWidth="1"/>
    <col min="3" max="3" width="13.28515625" style="1" customWidth="1"/>
    <col min="4" max="4" width="11.85546875" style="1" bestFit="1" customWidth="1"/>
    <col min="5" max="5" width="13" style="1" bestFit="1" customWidth="1"/>
    <col min="6" max="6" width="13.7109375" style="1" bestFit="1" customWidth="1"/>
    <col min="7" max="7" width="12.42578125" style="1" bestFit="1" customWidth="1"/>
    <col min="8" max="8" width="12.85546875" style="1" bestFit="1" customWidth="1"/>
    <col min="9" max="9" width="13.7109375" style="1" bestFit="1" customWidth="1"/>
    <col min="10" max="10" width="11.85546875" style="1" bestFit="1" customWidth="1"/>
    <col min="11" max="11" width="8.85546875" style="1" bestFit="1" customWidth="1"/>
    <col min="12" max="12" width="13.7109375" style="1" bestFit="1" customWidth="1"/>
    <col min="13" max="13" width="11.85546875" style="1" bestFit="1" customWidth="1"/>
    <col min="14" max="14" width="10.7109375" style="1" customWidth="1"/>
    <col min="15" max="15" width="8.85546875" style="1" bestFit="1" customWidth="1"/>
    <col min="16" max="16" width="11.85546875" style="1" bestFit="1" customWidth="1"/>
    <col min="17" max="17" width="8.85546875" style="1" bestFit="1" customWidth="1"/>
    <col min="18" max="19" width="11.85546875" style="1" bestFit="1" customWidth="1"/>
    <col min="20" max="20" width="8.85546875" style="1" bestFit="1" customWidth="1"/>
    <col min="21" max="22" width="11.85546875" style="1" bestFit="1" customWidth="1"/>
    <col min="23" max="23" width="13" style="1" bestFit="1" customWidth="1"/>
    <col min="24" max="24" width="8.85546875" style="1"/>
    <col min="25" max="25" width="13" style="1" bestFit="1" customWidth="1"/>
    <col min="26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A31</f>
        <v>47</v>
      </c>
      <c r="B3" s="148" t="str">
        <f>B31</f>
        <v>Tagflade, udskiftning - 1 lag overpap</v>
      </c>
      <c r="C3" s="143">
        <f t="shared" ref="C3:X3" si="0">IF(C$1&gt;=$I31,IF($M31=0,0,(IF(MOD(($I31-C$1),$M31)=0,$G31,0))),0)</f>
        <v>0</v>
      </c>
      <c r="D3" s="143">
        <f t="shared" si="0"/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9750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9750</v>
      </c>
    </row>
    <row r="4" spans="1:25">
      <c r="A4" s="168">
        <f t="shared" ref="A4:B13" si="1">A32</f>
        <v>37</v>
      </c>
      <c r="B4" s="148" t="str">
        <f t="shared" si="1"/>
        <v>Tagrende, udskiftning - PVC</v>
      </c>
      <c r="C4" s="143">
        <f t="shared" ref="C4:X4" si="2">IF(C$1&gt;=$I32,IF($M32=0,0,(IF(MOD(($I32-C$1),$M32)=0,$G32,0))),0)</f>
        <v>0</v>
      </c>
      <c r="D4" s="143">
        <f t="shared" si="2"/>
        <v>0</v>
      </c>
      <c r="E4" s="143">
        <f t="shared" si="2"/>
        <v>0</v>
      </c>
      <c r="F4" s="143">
        <f t="shared" si="2"/>
        <v>4960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4960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5" si="3">SUM(C4:X4)</f>
        <v>9920</v>
      </c>
    </row>
    <row r="5" spans="1:25">
      <c r="A5" s="168">
        <f t="shared" si="1"/>
        <v>37</v>
      </c>
      <c r="B5" s="148" t="str">
        <f t="shared" si="1"/>
        <v>Tagnedløb, udskiftning - PVC</v>
      </c>
      <c r="C5" s="143">
        <f t="shared" ref="C5:X5" si="4">IF(C$1&gt;=$I33,IF($M33=0,0,(IF(MOD(($I33-C$1),$M33)=0,$G33,0))),0)</f>
        <v>0</v>
      </c>
      <c r="D5" s="143">
        <f t="shared" si="4"/>
        <v>0</v>
      </c>
      <c r="E5" s="143">
        <f t="shared" si="4"/>
        <v>0</v>
      </c>
      <c r="F5" s="143">
        <f t="shared" si="4"/>
        <v>3000</v>
      </c>
      <c r="G5" s="143">
        <f t="shared" si="4"/>
        <v>0</v>
      </c>
      <c r="H5" s="143">
        <f t="shared" si="4"/>
        <v>0</v>
      </c>
      <c r="I5" s="143">
        <f t="shared" si="4"/>
        <v>0</v>
      </c>
      <c r="J5" s="143">
        <f t="shared" si="4"/>
        <v>0</v>
      </c>
      <c r="K5" s="143">
        <f t="shared" si="4"/>
        <v>0</v>
      </c>
      <c r="L5" s="143">
        <f t="shared" si="4"/>
        <v>0</v>
      </c>
      <c r="M5" s="143">
        <f t="shared" si="4"/>
        <v>0</v>
      </c>
      <c r="N5" s="143">
        <f t="shared" si="4"/>
        <v>0</v>
      </c>
      <c r="O5" s="143">
        <f t="shared" si="4"/>
        <v>0</v>
      </c>
      <c r="P5" s="143">
        <f t="shared" si="4"/>
        <v>0</v>
      </c>
      <c r="Q5" s="143">
        <f t="shared" si="4"/>
        <v>0</v>
      </c>
      <c r="R5" s="143">
        <f t="shared" si="4"/>
        <v>0</v>
      </c>
      <c r="S5" s="143">
        <f t="shared" si="4"/>
        <v>0</v>
      </c>
      <c r="T5" s="143">
        <f t="shared" si="4"/>
        <v>0</v>
      </c>
      <c r="U5" s="143">
        <f t="shared" si="4"/>
        <v>3000</v>
      </c>
      <c r="V5" s="143">
        <f t="shared" si="4"/>
        <v>0</v>
      </c>
      <c r="W5" s="143">
        <f t="shared" si="4"/>
        <v>0</v>
      </c>
      <c r="X5" s="143">
        <f t="shared" si="4"/>
        <v>0</v>
      </c>
      <c r="Y5" s="176">
        <f t="shared" si="3"/>
        <v>6000</v>
      </c>
    </row>
    <row r="6" spans="1:25">
      <c r="A6" s="168">
        <f t="shared" si="1"/>
        <v>41</v>
      </c>
      <c r="B6" s="148" t="str">
        <f t="shared" si="1"/>
        <v>Facader, afrensning</v>
      </c>
      <c r="C6" s="143">
        <f t="shared" ref="C6:X6" si="5">IF(C$1&gt;=$I34,IF($M34=0,0,(IF(MOD(($I34-C$1),$M34)=0,$G34,0))),0)</f>
        <v>2250</v>
      </c>
      <c r="D6" s="143">
        <f t="shared" si="5"/>
        <v>0</v>
      </c>
      <c r="E6" s="143">
        <f t="shared" si="5"/>
        <v>0</v>
      </c>
      <c r="F6" s="143">
        <f t="shared" si="5"/>
        <v>0</v>
      </c>
      <c r="G6" s="143">
        <f t="shared" si="5"/>
        <v>0</v>
      </c>
      <c r="H6" s="143">
        <f t="shared" si="5"/>
        <v>2250</v>
      </c>
      <c r="I6" s="143">
        <f t="shared" si="5"/>
        <v>0</v>
      </c>
      <c r="J6" s="143">
        <f t="shared" si="5"/>
        <v>0</v>
      </c>
      <c r="K6" s="143">
        <f t="shared" si="5"/>
        <v>0</v>
      </c>
      <c r="L6" s="143">
        <f t="shared" si="5"/>
        <v>0</v>
      </c>
      <c r="M6" s="143">
        <f t="shared" si="5"/>
        <v>2250</v>
      </c>
      <c r="N6" s="143">
        <f t="shared" si="5"/>
        <v>0</v>
      </c>
      <c r="O6" s="143">
        <f t="shared" si="5"/>
        <v>0</v>
      </c>
      <c r="P6" s="143">
        <f t="shared" si="5"/>
        <v>0</v>
      </c>
      <c r="Q6" s="143">
        <f t="shared" si="5"/>
        <v>0</v>
      </c>
      <c r="R6" s="143">
        <f t="shared" si="5"/>
        <v>2250</v>
      </c>
      <c r="S6" s="143">
        <f t="shared" si="5"/>
        <v>0</v>
      </c>
      <c r="T6" s="143">
        <f t="shared" si="5"/>
        <v>0</v>
      </c>
      <c r="U6" s="143">
        <f t="shared" si="5"/>
        <v>0</v>
      </c>
      <c r="V6" s="143">
        <f t="shared" si="5"/>
        <v>0</v>
      </c>
      <c r="W6" s="143">
        <f t="shared" si="5"/>
        <v>2250</v>
      </c>
      <c r="X6" s="143">
        <f t="shared" si="5"/>
        <v>0</v>
      </c>
      <c r="Y6" s="176">
        <f t="shared" si="3"/>
        <v>11250</v>
      </c>
    </row>
    <row r="7" spans="1:25">
      <c r="A7" s="168">
        <f t="shared" si="1"/>
        <v>41</v>
      </c>
      <c r="B7" s="148" t="str">
        <f t="shared" si="1"/>
        <v>Facader, beklædning - træ</v>
      </c>
      <c r="C7" s="143">
        <f t="shared" ref="C7:X7" si="6">IF(C$1&gt;=$I35,IF($M35=0,0,(IF(MOD(($I35-C$1),$M35)=0,$G35,0))),0)</f>
        <v>0</v>
      </c>
      <c r="D7" s="143">
        <f t="shared" si="6"/>
        <v>0</v>
      </c>
      <c r="E7" s="143">
        <f t="shared" si="6"/>
        <v>0</v>
      </c>
      <c r="F7" s="143">
        <f t="shared" si="6"/>
        <v>0</v>
      </c>
      <c r="G7" s="143">
        <f t="shared" si="6"/>
        <v>0</v>
      </c>
      <c r="H7" s="143">
        <f t="shared" si="6"/>
        <v>22500</v>
      </c>
      <c r="I7" s="143">
        <f t="shared" si="6"/>
        <v>0</v>
      </c>
      <c r="J7" s="143">
        <f t="shared" si="6"/>
        <v>0</v>
      </c>
      <c r="K7" s="143">
        <f t="shared" si="6"/>
        <v>0</v>
      </c>
      <c r="L7" s="143">
        <f t="shared" si="6"/>
        <v>0</v>
      </c>
      <c r="M7" s="143">
        <f t="shared" si="6"/>
        <v>0</v>
      </c>
      <c r="N7" s="143">
        <f t="shared" si="6"/>
        <v>0</v>
      </c>
      <c r="O7" s="143">
        <f t="shared" si="6"/>
        <v>0</v>
      </c>
      <c r="P7" s="143">
        <f t="shared" si="6"/>
        <v>0</v>
      </c>
      <c r="Q7" s="143">
        <f t="shared" si="6"/>
        <v>0</v>
      </c>
      <c r="R7" s="143">
        <f t="shared" si="6"/>
        <v>0</v>
      </c>
      <c r="S7" s="143">
        <f t="shared" si="6"/>
        <v>0</v>
      </c>
      <c r="T7" s="143">
        <f t="shared" si="6"/>
        <v>0</v>
      </c>
      <c r="U7" s="143">
        <f t="shared" si="6"/>
        <v>0</v>
      </c>
      <c r="V7" s="143">
        <f t="shared" si="6"/>
        <v>0</v>
      </c>
      <c r="W7" s="143">
        <f t="shared" si="6"/>
        <v>22500</v>
      </c>
      <c r="X7" s="143">
        <f t="shared" si="6"/>
        <v>0</v>
      </c>
      <c r="Y7" s="176">
        <f t="shared" si="3"/>
        <v>45000</v>
      </c>
    </row>
    <row r="8" spans="1:25">
      <c r="A8" s="168">
        <f t="shared" si="1"/>
        <v>41</v>
      </c>
      <c r="B8" s="148" t="str">
        <f t="shared" si="1"/>
        <v>Facader, malerbehandling - træ</v>
      </c>
      <c r="C8" s="143">
        <f t="shared" ref="C8:X8" si="7">IF(C$1&gt;=$I36,IF($M36=0,0,(IF(MOD(($I36-C$1),$M36)=0,$G36,0))),0)</f>
        <v>4275</v>
      </c>
      <c r="D8" s="143">
        <f t="shared" si="7"/>
        <v>0</v>
      </c>
      <c r="E8" s="143">
        <f t="shared" si="7"/>
        <v>0</v>
      </c>
      <c r="F8" s="143">
        <f t="shared" si="7"/>
        <v>0</v>
      </c>
      <c r="G8" s="143">
        <f t="shared" si="7"/>
        <v>0</v>
      </c>
      <c r="H8" s="143">
        <f t="shared" si="7"/>
        <v>4275</v>
      </c>
      <c r="I8" s="143">
        <f t="shared" si="7"/>
        <v>0</v>
      </c>
      <c r="J8" s="143">
        <f t="shared" si="7"/>
        <v>0</v>
      </c>
      <c r="K8" s="143">
        <f t="shared" si="7"/>
        <v>0</v>
      </c>
      <c r="L8" s="143">
        <f t="shared" si="7"/>
        <v>0</v>
      </c>
      <c r="M8" s="143">
        <f t="shared" si="7"/>
        <v>4275</v>
      </c>
      <c r="N8" s="143">
        <f t="shared" si="7"/>
        <v>0</v>
      </c>
      <c r="O8" s="143">
        <f t="shared" si="7"/>
        <v>0</v>
      </c>
      <c r="P8" s="143">
        <f t="shared" si="7"/>
        <v>0</v>
      </c>
      <c r="Q8" s="143">
        <f t="shared" si="7"/>
        <v>0</v>
      </c>
      <c r="R8" s="143">
        <f t="shared" si="7"/>
        <v>4275</v>
      </c>
      <c r="S8" s="143">
        <f t="shared" si="7"/>
        <v>0</v>
      </c>
      <c r="T8" s="143">
        <f t="shared" si="7"/>
        <v>0</v>
      </c>
      <c r="U8" s="143">
        <f t="shared" si="7"/>
        <v>0</v>
      </c>
      <c r="V8" s="143">
        <f t="shared" si="7"/>
        <v>0</v>
      </c>
      <c r="W8" s="143">
        <f t="shared" si="7"/>
        <v>4275</v>
      </c>
      <c r="X8" s="143">
        <f t="shared" si="7"/>
        <v>0</v>
      </c>
      <c r="Y8" s="176">
        <f t="shared" si="3"/>
        <v>21375</v>
      </c>
    </row>
    <row r="9" spans="1:25">
      <c r="A9" s="168">
        <f t="shared" si="1"/>
        <v>31</v>
      </c>
      <c r="B9" s="148" t="str">
        <f t="shared" si="1"/>
        <v>Døre, udskiftning</v>
      </c>
      <c r="C9" s="143">
        <f t="shared" ref="C9:X9" si="8">IF(C$1&gt;=$I37,IF($M37=0,0,(IF(MOD(($I37-C$1),$M37)=0,$G37,0))),0)</f>
        <v>0</v>
      </c>
      <c r="D9" s="143">
        <f t="shared" si="8"/>
        <v>0</v>
      </c>
      <c r="E9" s="143">
        <f t="shared" si="8"/>
        <v>24000</v>
      </c>
      <c r="F9" s="143">
        <f t="shared" si="8"/>
        <v>0</v>
      </c>
      <c r="G9" s="143">
        <f t="shared" si="8"/>
        <v>0</v>
      </c>
      <c r="H9" s="143">
        <f t="shared" si="8"/>
        <v>0</v>
      </c>
      <c r="I9" s="143">
        <f t="shared" si="8"/>
        <v>0</v>
      </c>
      <c r="J9" s="143">
        <f t="shared" si="8"/>
        <v>0</v>
      </c>
      <c r="K9" s="143">
        <f t="shared" si="8"/>
        <v>0</v>
      </c>
      <c r="L9" s="143">
        <f t="shared" si="8"/>
        <v>0</v>
      </c>
      <c r="M9" s="143">
        <f t="shared" si="8"/>
        <v>0</v>
      </c>
      <c r="N9" s="143">
        <f t="shared" si="8"/>
        <v>0</v>
      </c>
      <c r="O9" s="143">
        <f t="shared" si="8"/>
        <v>0</v>
      </c>
      <c r="P9" s="143">
        <f t="shared" si="8"/>
        <v>0</v>
      </c>
      <c r="Q9" s="143">
        <f t="shared" si="8"/>
        <v>0</v>
      </c>
      <c r="R9" s="143">
        <f t="shared" si="8"/>
        <v>0</v>
      </c>
      <c r="S9" s="143">
        <f t="shared" si="8"/>
        <v>0</v>
      </c>
      <c r="T9" s="143">
        <f t="shared" si="8"/>
        <v>0</v>
      </c>
      <c r="U9" s="143">
        <f t="shared" si="8"/>
        <v>0</v>
      </c>
      <c r="V9" s="143">
        <f t="shared" si="8"/>
        <v>0</v>
      </c>
      <c r="W9" s="143">
        <f t="shared" si="8"/>
        <v>0</v>
      </c>
      <c r="X9" s="143">
        <f t="shared" si="8"/>
        <v>0</v>
      </c>
      <c r="Y9" s="176">
        <f t="shared" si="3"/>
        <v>24000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>
        <f t="shared" si="1"/>
        <v>42</v>
      </c>
      <c r="B11" s="148" t="str">
        <f t="shared" si="1"/>
        <v>Indvendigt malerarbejde, rullende aktivitet</v>
      </c>
      <c r="C11" s="143">
        <f t="shared" ref="C11:X11" si="9">IF(C$1&gt;=$I39,IF($M39=0,0,(IF(MOD(($I39-C$1),$M39)=0,$G39,0))),0)</f>
        <v>0</v>
      </c>
      <c r="D11" s="143">
        <f t="shared" si="9"/>
        <v>1250</v>
      </c>
      <c r="E11" s="143">
        <f t="shared" si="9"/>
        <v>0</v>
      </c>
      <c r="F11" s="143">
        <f t="shared" si="9"/>
        <v>0</v>
      </c>
      <c r="G11" s="143">
        <f t="shared" si="9"/>
        <v>1250</v>
      </c>
      <c r="H11" s="143">
        <f t="shared" si="9"/>
        <v>0</v>
      </c>
      <c r="I11" s="143">
        <f t="shared" si="9"/>
        <v>0</v>
      </c>
      <c r="J11" s="143">
        <f t="shared" si="9"/>
        <v>1250</v>
      </c>
      <c r="K11" s="143">
        <f t="shared" si="9"/>
        <v>0</v>
      </c>
      <c r="L11" s="143">
        <f t="shared" si="9"/>
        <v>0</v>
      </c>
      <c r="M11" s="143">
        <f t="shared" si="9"/>
        <v>1250</v>
      </c>
      <c r="N11" s="143">
        <f t="shared" si="9"/>
        <v>0</v>
      </c>
      <c r="O11" s="143">
        <f t="shared" si="9"/>
        <v>0</v>
      </c>
      <c r="P11" s="143">
        <f t="shared" si="9"/>
        <v>1250</v>
      </c>
      <c r="Q11" s="143">
        <f t="shared" si="9"/>
        <v>0</v>
      </c>
      <c r="R11" s="143">
        <f t="shared" si="9"/>
        <v>0</v>
      </c>
      <c r="S11" s="143">
        <f t="shared" si="9"/>
        <v>1250</v>
      </c>
      <c r="T11" s="143">
        <f t="shared" si="9"/>
        <v>0</v>
      </c>
      <c r="U11" s="143">
        <f t="shared" si="9"/>
        <v>0</v>
      </c>
      <c r="V11" s="143">
        <f t="shared" si="9"/>
        <v>1250</v>
      </c>
      <c r="W11" s="143">
        <f t="shared" si="9"/>
        <v>0</v>
      </c>
      <c r="X11" s="143">
        <f t="shared" si="9"/>
        <v>0</v>
      </c>
      <c r="Y11" s="176">
        <f t="shared" si="3"/>
        <v>8750</v>
      </c>
    </row>
    <row r="12" spans="1:25">
      <c r="A12" s="168">
        <f t="shared" si="1"/>
        <v>43</v>
      </c>
      <c r="B12" s="148" t="str">
        <f t="shared" si="1"/>
        <v>Gulve, overfladebehandling - rullende aktivitet</v>
      </c>
      <c r="C12" s="143">
        <f t="shared" ref="C12:X12" si="10">IF(C$1&gt;=$I40,IF($M40=0,0,(IF(MOD(($I40-C$1),$M40)=0,$G40,0))),0)</f>
        <v>0</v>
      </c>
      <c r="D12" s="143">
        <f t="shared" si="10"/>
        <v>0</v>
      </c>
      <c r="E12" s="143">
        <f t="shared" si="10"/>
        <v>0</v>
      </c>
      <c r="F12" s="143">
        <f t="shared" si="10"/>
        <v>0</v>
      </c>
      <c r="G12" s="143">
        <f t="shared" si="10"/>
        <v>0</v>
      </c>
      <c r="H12" s="143">
        <f t="shared" si="10"/>
        <v>0</v>
      </c>
      <c r="I12" s="143">
        <f t="shared" si="10"/>
        <v>0</v>
      </c>
      <c r="J12" s="143">
        <f t="shared" si="10"/>
        <v>0</v>
      </c>
      <c r="K12" s="143">
        <f t="shared" si="10"/>
        <v>0</v>
      </c>
      <c r="L12" s="143">
        <f t="shared" si="10"/>
        <v>0</v>
      </c>
      <c r="M12" s="143">
        <f t="shared" si="10"/>
        <v>0</v>
      </c>
      <c r="N12" s="143">
        <f t="shared" si="10"/>
        <v>0</v>
      </c>
      <c r="O12" s="143">
        <f t="shared" si="10"/>
        <v>0</v>
      </c>
      <c r="P12" s="143">
        <f t="shared" si="10"/>
        <v>0</v>
      </c>
      <c r="Q12" s="143">
        <f t="shared" si="10"/>
        <v>0</v>
      </c>
      <c r="R12" s="143">
        <f t="shared" si="10"/>
        <v>0</v>
      </c>
      <c r="S12" s="143">
        <f t="shared" si="10"/>
        <v>0</v>
      </c>
      <c r="T12" s="143">
        <f t="shared" si="10"/>
        <v>0</v>
      </c>
      <c r="U12" s="143">
        <f t="shared" si="10"/>
        <v>0</v>
      </c>
      <c r="V12" s="143">
        <f t="shared" si="10"/>
        <v>0</v>
      </c>
      <c r="W12" s="143">
        <f t="shared" si="10"/>
        <v>0</v>
      </c>
      <c r="X12" s="143">
        <f t="shared" si="10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ref="C13:X13" si="11">IF(C$1&gt;=$I41,IF($M41=0,0,(IF(MOD(($I41-C$1),$M41)=0,$G41,0))),0)</f>
        <v>0</v>
      </c>
      <c r="D13" s="143">
        <f t="shared" si="11"/>
        <v>0</v>
      </c>
      <c r="E13" s="143">
        <f t="shared" si="11"/>
        <v>0</v>
      </c>
      <c r="F13" s="143">
        <f t="shared" si="11"/>
        <v>0</v>
      </c>
      <c r="G13" s="143">
        <f t="shared" si="11"/>
        <v>0</v>
      </c>
      <c r="H13" s="143">
        <f t="shared" si="11"/>
        <v>0</v>
      </c>
      <c r="I13" s="143">
        <f t="shared" si="11"/>
        <v>0</v>
      </c>
      <c r="J13" s="143">
        <f t="shared" si="11"/>
        <v>0</v>
      </c>
      <c r="K13" s="143">
        <f t="shared" si="11"/>
        <v>0</v>
      </c>
      <c r="L13" s="143">
        <f t="shared" si="11"/>
        <v>0</v>
      </c>
      <c r="M13" s="143">
        <f t="shared" si="11"/>
        <v>0</v>
      </c>
      <c r="N13" s="143">
        <f t="shared" si="11"/>
        <v>0</v>
      </c>
      <c r="O13" s="143">
        <f t="shared" si="11"/>
        <v>0</v>
      </c>
      <c r="P13" s="143">
        <f t="shared" si="11"/>
        <v>0</v>
      </c>
      <c r="Q13" s="143">
        <f t="shared" si="11"/>
        <v>0</v>
      </c>
      <c r="R13" s="143">
        <f t="shared" si="11"/>
        <v>0</v>
      </c>
      <c r="S13" s="143">
        <f t="shared" si="11"/>
        <v>0</v>
      </c>
      <c r="T13" s="143">
        <f t="shared" si="11"/>
        <v>0</v>
      </c>
      <c r="U13" s="143">
        <f t="shared" si="11"/>
        <v>0</v>
      </c>
      <c r="V13" s="143">
        <f t="shared" si="11"/>
        <v>0</v>
      </c>
      <c r="W13" s="143">
        <f t="shared" si="11"/>
        <v>0</v>
      </c>
      <c r="X13" s="143">
        <f t="shared" si="11"/>
        <v>0</v>
      </c>
      <c r="Y13" s="176">
        <f t="shared" si="3"/>
        <v>0</v>
      </c>
    </row>
    <row r="14" spans="1:25">
      <c r="A14" s="169"/>
      <c r="B14" s="149" t="str">
        <f>B42</f>
        <v>Tekniske Installationer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</row>
    <row r="15" spans="1:25">
      <c r="A15" s="168">
        <f>A43</f>
        <v>52</v>
      </c>
      <c r="B15" s="148" t="str">
        <f>B43</f>
        <v>Afløb og sanitet, udskiftning - toilet</v>
      </c>
      <c r="C15" s="143">
        <f t="shared" ref="C15:X15" si="12">IF(C$1&gt;=$I43,IF($M43=0,0,(IF(MOD(($I43-C$1),$M43)=0,$G43,0))),0)</f>
        <v>0</v>
      </c>
      <c r="D15" s="143">
        <f t="shared" si="12"/>
        <v>0</v>
      </c>
      <c r="E15" s="143">
        <f t="shared" si="12"/>
        <v>0</v>
      </c>
      <c r="F15" s="143">
        <f t="shared" si="12"/>
        <v>0</v>
      </c>
      <c r="G15" s="143">
        <f t="shared" si="12"/>
        <v>7000</v>
      </c>
      <c r="H15" s="143">
        <f t="shared" si="12"/>
        <v>0</v>
      </c>
      <c r="I15" s="143">
        <f t="shared" si="12"/>
        <v>0</v>
      </c>
      <c r="J15" s="143">
        <f t="shared" si="12"/>
        <v>0</v>
      </c>
      <c r="K15" s="143">
        <f t="shared" si="12"/>
        <v>0</v>
      </c>
      <c r="L15" s="143">
        <f t="shared" si="12"/>
        <v>0</v>
      </c>
      <c r="M15" s="143">
        <f t="shared" si="12"/>
        <v>0</v>
      </c>
      <c r="N15" s="143">
        <f t="shared" si="12"/>
        <v>0</v>
      </c>
      <c r="O15" s="143">
        <f t="shared" si="12"/>
        <v>0</v>
      </c>
      <c r="P15" s="143">
        <f t="shared" si="12"/>
        <v>0</v>
      </c>
      <c r="Q15" s="143">
        <f t="shared" si="12"/>
        <v>0</v>
      </c>
      <c r="R15" s="143">
        <f t="shared" si="12"/>
        <v>0</v>
      </c>
      <c r="S15" s="143">
        <f t="shared" si="12"/>
        <v>0</v>
      </c>
      <c r="T15" s="143">
        <f t="shared" si="12"/>
        <v>0</v>
      </c>
      <c r="U15" s="143">
        <f t="shared" si="12"/>
        <v>0</v>
      </c>
      <c r="V15" s="143">
        <f t="shared" si="12"/>
        <v>7000</v>
      </c>
      <c r="W15" s="143">
        <f t="shared" si="12"/>
        <v>0</v>
      </c>
      <c r="X15" s="143">
        <f t="shared" si="12"/>
        <v>0</v>
      </c>
      <c r="Y15" s="176">
        <f t="shared" si="3"/>
        <v>14000</v>
      </c>
    </row>
    <row r="16" spans="1:25">
      <c r="A16" s="168">
        <f t="shared" ref="A16:B25" si="13">A44</f>
        <v>52</v>
      </c>
      <c r="B16" s="148" t="str">
        <f t="shared" si="13"/>
        <v>Afløb og sanitet, udskiftning - håndvask inkl. bl. batteri</v>
      </c>
      <c r="C16" s="143">
        <f t="shared" ref="C16:X16" si="14">IF(C14&gt;=$I44,IF($M44=0,0,(IF(MOD(($I44-C$1),$M44)=0,$G44,0))),0)</f>
        <v>0</v>
      </c>
      <c r="D16" s="143">
        <f t="shared" si="14"/>
        <v>0</v>
      </c>
      <c r="E16" s="143">
        <f t="shared" si="14"/>
        <v>0</v>
      </c>
      <c r="F16" s="143">
        <f t="shared" si="14"/>
        <v>0</v>
      </c>
      <c r="G16" s="143">
        <f t="shared" si="14"/>
        <v>0</v>
      </c>
      <c r="H16" s="143">
        <f t="shared" si="14"/>
        <v>0</v>
      </c>
      <c r="I16" s="143">
        <f t="shared" si="14"/>
        <v>0</v>
      </c>
      <c r="J16" s="143">
        <f t="shared" si="14"/>
        <v>0</v>
      </c>
      <c r="K16" s="143">
        <f t="shared" si="14"/>
        <v>0</v>
      </c>
      <c r="L16" s="143">
        <f t="shared" si="14"/>
        <v>0</v>
      </c>
      <c r="M16" s="143">
        <f t="shared" si="14"/>
        <v>0</v>
      </c>
      <c r="N16" s="143">
        <f t="shared" si="14"/>
        <v>0</v>
      </c>
      <c r="O16" s="143">
        <f t="shared" si="14"/>
        <v>0</v>
      </c>
      <c r="P16" s="143">
        <f t="shared" si="14"/>
        <v>0</v>
      </c>
      <c r="Q16" s="143">
        <f t="shared" si="14"/>
        <v>0</v>
      </c>
      <c r="R16" s="143">
        <f t="shared" si="14"/>
        <v>0</v>
      </c>
      <c r="S16" s="143">
        <f t="shared" si="14"/>
        <v>0</v>
      </c>
      <c r="T16" s="143">
        <f t="shared" si="14"/>
        <v>0</v>
      </c>
      <c r="U16" s="143">
        <f t="shared" si="14"/>
        <v>0</v>
      </c>
      <c r="V16" s="143">
        <f t="shared" si="14"/>
        <v>0</v>
      </c>
      <c r="W16" s="143">
        <f t="shared" si="14"/>
        <v>0</v>
      </c>
      <c r="X16" s="143">
        <f t="shared" si="14"/>
        <v>0</v>
      </c>
      <c r="Y16" s="176">
        <f t="shared" si="3"/>
        <v>0</v>
      </c>
    </row>
    <row r="17" spans="1:25">
      <c r="A17" s="168">
        <f t="shared" si="13"/>
        <v>63</v>
      </c>
      <c r="B17" s="148" t="str">
        <f t="shared" si="13"/>
        <v>Belysning, udskiftning - armaturer</v>
      </c>
      <c r="C17" s="143">
        <f t="shared" ref="C17:X17" si="15">IF(C15&gt;=$I45,IF($M45=0,0,(IF(MOD(($I45-C$1),$M45)=0,$G45,0))),0)</f>
        <v>0</v>
      </c>
      <c r="D17" s="143">
        <f t="shared" si="15"/>
        <v>0</v>
      </c>
      <c r="E17" s="143">
        <f t="shared" si="15"/>
        <v>0</v>
      </c>
      <c r="F17" s="143">
        <f t="shared" si="15"/>
        <v>0</v>
      </c>
      <c r="G17" s="143">
        <f t="shared" si="15"/>
        <v>0</v>
      </c>
      <c r="H17" s="143">
        <f t="shared" si="15"/>
        <v>0</v>
      </c>
      <c r="I17" s="143">
        <f t="shared" si="15"/>
        <v>0</v>
      </c>
      <c r="J17" s="143">
        <f t="shared" si="15"/>
        <v>0</v>
      </c>
      <c r="K17" s="143">
        <f t="shared" si="15"/>
        <v>0</v>
      </c>
      <c r="L17" s="143">
        <f t="shared" si="15"/>
        <v>0</v>
      </c>
      <c r="M17" s="143">
        <f t="shared" si="15"/>
        <v>0</v>
      </c>
      <c r="N17" s="143">
        <f t="shared" si="15"/>
        <v>0</v>
      </c>
      <c r="O17" s="143">
        <f t="shared" si="15"/>
        <v>0</v>
      </c>
      <c r="P17" s="143">
        <f t="shared" si="15"/>
        <v>0</v>
      </c>
      <c r="Q17" s="143">
        <f t="shared" si="15"/>
        <v>0</v>
      </c>
      <c r="R17" s="143">
        <f t="shared" si="15"/>
        <v>0</v>
      </c>
      <c r="S17" s="143">
        <f t="shared" si="15"/>
        <v>0</v>
      </c>
      <c r="T17" s="143">
        <f t="shared" si="15"/>
        <v>0</v>
      </c>
      <c r="U17" s="143">
        <f t="shared" si="15"/>
        <v>0</v>
      </c>
      <c r="V17" s="143">
        <f t="shared" si="15"/>
        <v>0</v>
      </c>
      <c r="W17" s="143">
        <f t="shared" si="15"/>
        <v>0</v>
      </c>
      <c r="X17" s="143">
        <f t="shared" si="15"/>
        <v>0</v>
      </c>
      <c r="Y17" s="176">
        <f t="shared" si="3"/>
        <v>0</v>
      </c>
    </row>
    <row r="18" spans="1:25">
      <c r="A18" s="169"/>
      <c r="B18" s="149" t="str">
        <f t="shared" si="13"/>
        <v>Sikringsanlæg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3"/>
        <v>#N/A</v>
      </c>
      <c r="B19" s="148">
        <f t="shared" si="13"/>
        <v>0</v>
      </c>
      <c r="C19" s="143">
        <f t="shared" ref="C19:X19" si="16">IF(C$1&gt;=$I47,IF($M47=0,0,(IF(MOD(($I47-C$1),$M47)=0,$G47,0))),0)</f>
        <v>0</v>
      </c>
      <c r="D19" s="143">
        <f t="shared" si="16"/>
        <v>0</v>
      </c>
      <c r="E19" s="143">
        <f t="shared" si="16"/>
        <v>0</v>
      </c>
      <c r="F19" s="143">
        <f t="shared" si="16"/>
        <v>0</v>
      </c>
      <c r="G19" s="143">
        <f t="shared" si="16"/>
        <v>0</v>
      </c>
      <c r="H19" s="143">
        <f t="shared" si="16"/>
        <v>0</v>
      </c>
      <c r="I19" s="143">
        <f t="shared" si="16"/>
        <v>0</v>
      </c>
      <c r="J19" s="143">
        <f t="shared" si="16"/>
        <v>0</v>
      </c>
      <c r="K19" s="143">
        <f t="shared" si="16"/>
        <v>0</v>
      </c>
      <c r="L19" s="143">
        <f t="shared" si="16"/>
        <v>0</v>
      </c>
      <c r="M19" s="143">
        <f t="shared" si="16"/>
        <v>0</v>
      </c>
      <c r="N19" s="143">
        <f t="shared" si="16"/>
        <v>0</v>
      </c>
      <c r="O19" s="143">
        <f t="shared" si="16"/>
        <v>0</v>
      </c>
      <c r="P19" s="143">
        <f t="shared" si="16"/>
        <v>0</v>
      </c>
      <c r="Q19" s="143">
        <f t="shared" si="16"/>
        <v>0</v>
      </c>
      <c r="R19" s="143">
        <f t="shared" si="16"/>
        <v>0</v>
      </c>
      <c r="S19" s="143">
        <f t="shared" si="16"/>
        <v>0</v>
      </c>
      <c r="T19" s="143">
        <f t="shared" si="16"/>
        <v>0</v>
      </c>
      <c r="U19" s="143">
        <f t="shared" si="16"/>
        <v>0</v>
      </c>
      <c r="V19" s="143">
        <f t="shared" si="16"/>
        <v>0</v>
      </c>
      <c r="W19" s="143">
        <f t="shared" si="16"/>
        <v>0</v>
      </c>
      <c r="X19" s="143">
        <f t="shared" si="16"/>
        <v>0</v>
      </c>
      <c r="Y19" s="176">
        <f t="shared" si="3"/>
        <v>0</v>
      </c>
    </row>
    <row r="20" spans="1:25">
      <c r="A20" s="168" t="e">
        <f t="shared" si="13"/>
        <v>#N/A</v>
      </c>
      <c r="B20" s="148">
        <f t="shared" si="13"/>
        <v>0</v>
      </c>
      <c r="C20" s="143">
        <f t="shared" ref="C20:X20" si="17">IF(C$1&gt;=$I48,IF($M48=0,0,(IF(MOD(($I48-C$1),$M48)=0,$G48,0))),0)</f>
        <v>0</v>
      </c>
      <c r="D20" s="143">
        <f t="shared" si="17"/>
        <v>0</v>
      </c>
      <c r="E20" s="143">
        <f t="shared" si="17"/>
        <v>0</v>
      </c>
      <c r="F20" s="143">
        <f t="shared" si="17"/>
        <v>0</v>
      </c>
      <c r="G20" s="143">
        <f t="shared" si="17"/>
        <v>0</v>
      </c>
      <c r="H20" s="143">
        <f t="shared" si="17"/>
        <v>0</v>
      </c>
      <c r="I20" s="143">
        <f t="shared" si="17"/>
        <v>0</v>
      </c>
      <c r="J20" s="143">
        <f t="shared" si="17"/>
        <v>0</v>
      </c>
      <c r="K20" s="143">
        <f t="shared" si="17"/>
        <v>0</v>
      </c>
      <c r="L20" s="143">
        <f t="shared" si="17"/>
        <v>0</v>
      </c>
      <c r="M20" s="143">
        <f t="shared" si="17"/>
        <v>0</v>
      </c>
      <c r="N20" s="143">
        <f t="shared" si="17"/>
        <v>0</v>
      </c>
      <c r="O20" s="143">
        <f t="shared" si="17"/>
        <v>0</v>
      </c>
      <c r="P20" s="143">
        <f t="shared" si="17"/>
        <v>0</v>
      </c>
      <c r="Q20" s="143">
        <f t="shared" si="17"/>
        <v>0</v>
      </c>
      <c r="R20" s="143">
        <f t="shared" si="17"/>
        <v>0</v>
      </c>
      <c r="S20" s="143">
        <f t="shared" si="17"/>
        <v>0</v>
      </c>
      <c r="T20" s="143">
        <f t="shared" si="17"/>
        <v>0</v>
      </c>
      <c r="U20" s="143">
        <f t="shared" si="17"/>
        <v>0</v>
      </c>
      <c r="V20" s="143">
        <f t="shared" si="17"/>
        <v>0</v>
      </c>
      <c r="W20" s="143">
        <f t="shared" si="17"/>
        <v>0</v>
      </c>
      <c r="X20" s="143">
        <f t="shared" si="17"/>
        <v>0</v>
      </c>
      <c r="Y20" s="176">
        <f t="shared" si="3"/>
        <v>0</v>
      </c>
    </row>
    <row r="21" spans="1:25">
      <c r="A21" s="168" t="e">
        <f t="shared" si="13"/>
        <v>#N/A</v>
      </c>
      <c r="B21" s="148">
        <f t="shared" si="13"/>
        <v>0</v>
      </c>
      <c r="C21" s="143">
        <f t="shared" ref="C21:X21" si="18">IF(C$1&gt;=$I49,IF($M49=0,0,(IF(MOD(($I49-C$1),$M49)=0,$G49,0))),0)</f>
        <v>0</v>
      </c>
      <c r="D21" s="143">
        <f t="shared" si="18"/>
        <v>0</v>
      </c>
      <c r="E21" s="143">
        <f t="shared" si="18"/>
        <v>0</v>
      </c>
      <c r="F21" s="143">
        <f t="shared" si="18"/>
        <v>0</v>
      </c>
      <c r="G21" s="143">
        <f t="shared" si="18"/>
        <v>0</v>
      </c>
      <c r="H21" s="143">
        <f t="shared" si="18"/>
        <v>0</v>
      </c>
      <c r="I21" s="143">
        <f t="shared" si="18"/>
        <v>0</v>
      </c>
      <c r="J21" s="143">
        <f t="shared" si="18"/>
        <v>0</v>
      </c>
      <c r="K21" s="143">
        <f t="shared" si="18"/>
        <v>0</v>
      </c>
      <c r="L21" s="143">
        <f t="shared" si="18"/>
        <v>0</v>
      </c>
      <c r="M21" s="143">
        <f t="shared" si="18"/>
        <v>0</v>
      </c>
      <c r="N21" s="143">
        <f t="shared" si="18"/>
        <v>0</v>
      </c>
      <c r="O21" s="143">
        <f t="shared" si="18"/>
        <v>0</v>
      </c>
      <c r="P21" s="143">
        <f t="shared" si="18"/>
        <v>0</v>
      </c>
      <c r="Q21" s="143">
        <f t="shared" si="18"/>
        <v>0</v>
      </c>
      <c r="R21" s="143">
        <f t="shared" si="18"/>
        <v>0</v>
      </c>
      <c r="S21" s="143">
        <f t="shared" si="18"/>
        <v>0</v>
      </c>
      <c r="T21" s="143">
        <f t="shared" si="18"/>
        <v>0</v>
      </c>
      <c r="U21" s="143">
        <f t="shared" si="18"/>
        <v>0</v>
      </c>
      <c r="V21" s="143">
        <f t="shared" si="18"/>
        <v>0</v>
      </c>
      <c r="W21" s="143">
        <f t="shared" si="18"/>
        <v>0</v>
      </c>
      <c r="X21" s="143">
        <f t="shared" si="18"/>
        <v>0</v>
      </c>
      <c r="Y21" s="176">
        <f t="shared" si="3"/>
        <v>0</v>
      </c>
    </row>
    <row r="22" spans="1:25" ht="15.75" customHeight="1">
      <c r="A22" s="169"/>
      <c r="B22" s="149" t="str">
        <f t="shared" si="13"/>
        <v>Andet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 ht="15.75" customHeight="1">
      <c r="A23" s="168" t="e">
        <f t="shared" si="13"/>
        <v>#N/A</v>
      </c>
      <c r="B23" s="148">
        <f t="shared" si="13"/>
        <v>0</v>
      </c>
      <c r="C23" s="143">
        <f t="shared" ref="C23:X23" si="19">IF(C$1&gt;=$I51,IF($M51=0,0,(IF(MOD(($I51-C$1),$M51)=0,$G51,0))),0)</f>
        <v>0</v>
      </c>
      <c r="D23" s="143">
        <f t="shared" si="19"/>
        <v>0</v>
      </c>
      <c r="E23" s="143">
        <f t="shared" si="19"/>
        <v>0</v>
      </c>
      <c r="F23" s="143">
        <f t="shared" si="19"/>
        <v>0</v>
      </c>
      <c r="G23" s="143">
        <f t="shared" si="19"/>
        <v>0</v>
      </c>
      <c r="H23" s="143">
        <f t="shared" si="19"/>
        <v>0</v>
      </c>
      <c r="I23" s="143">
        <f t="shared" si="19"/>
        <v>0</v>
      </c>
      <c r="J23" s="143">
        <f t="shared" si="19"/>
        <v>0</v>
      </c>
      <c r="K23" s="143">
        <f t="shared" si="19"/>
        <v>0</v>
      </c>
      <c r="L23" s="143">
        <f t="shared" si="19"/>
        <v>0</v>
      </c>
      <c r="M23" s="143">
        <f t="shared" si="19"/>
        <v>0</v>
      </c>
      <c r="N23" s="143">
        <f t="shared" si="19"/>
        <v>0</v>
      </c>
      <c r="O23" s="143">
        <f t="shared" si="19"/>
        <v>0</v>
      </c>
      <c r="P23" s="143">
        <f t="shared" si="19"/>
        <v>0</v>
      </c>
      <c r="Q23" s="143">
        <f t="shared" si="19"/>
        <v>0</v>
      </c>
      <c r="R23" s="143">
        <f t="shared" si="19"/>
        <v>0</v>
      </c>
      <c r="S23" s="143">
        <f t="shared" si="19"/>
        <v>0</v>
      </c>
      <c r="T23" s="143">
        <f t="shared" si="19"/>
        <v>0</v>
      </c>
      <c r="U23" s="143">
        <f t="shared" si="19"/>
        <v>0</v>
      </c>
      <c r="V23" s="143">
        <f t="shared" si="19"/>
        <v>0</v>
      </c>
      <c r="W23" s="143">
        <f t="shared" si="19"/>
        <v>0</v>
      </c>
      <c r="X23" s="143">
        <f t="shared" si="19"/>
        <v>0</v>
      </c>
      <c r="Y23" s="176">
        <f t="shared" si="3"/>
        <v>0</v>
      </c>
    </row>
    <row r="24" spans="1:25" ht="16.5" customHeight="1">
      <c r="A24" s="168" t="e">
        <f t="shared" si="13"/>
        <v>#N/A</v>
      </c>
      <c r="B24" s="148">
        <f t="shared" si="13"/>
        <v>0</v>
      </c>
      <c r="C24" s="143">
        <f t="shared" ref="C24:X24" si="20">IF(C$1&gt;=$I52,IF($M52=0,0,(IF(MOD(($I52-C$1),$M52)=0,$G52,0))),0)</f>
        <v>0</v>
      </c>
      <c r="D24" s="143">
        <f t="shared" si="20"/>
        <v>0</v>
      </c>
      <c r="E24" s="143">
        <f t="shared" si="20"/>
        <v>0</v>
      </c>
      <c r="F24" s="143">
        <f t="shared" si="20"/>
        <v>0</v>
      </c>
      <c r="G24" s="143">
        <f t="shared" si="20"/>
        <v>0</v>
      </c>
      <c r="H24" s="143">
        <f t="shared" si="20"/>
        <v>0</v>
      </c>
      <c r="I24" s="143">
        <f t="shared" si="20"/>
        <v>0</v>
      </c>
      <c r="J24" s="143">
        <f t="shared" si="20"/>
        <v>0</v>
      </c>
      <c r="K24" s="143">
        <f t="shared" si="20"/>
        <v>0</v>
      </c>
      <c r="L24" s="143">
        <f t="shared" si="20"/>
        <v>0</v>
      </c>
      <c r="M24" s="143">
        <f t="shared" si="20"/>
        <v>0</v>
      </c>
      <c r="N24" s="143">
        <f t="shared" si="20"/>
        <v>0</v>
      </c>
      <c r="O24" s="143">
        <f t="shared" si="20"/>
        <v>0</v>
      </c>
      <c r="P24" s="143">
        <f t="shared" si="20"/>
        <v>0</v>
      </c>
      <c r="Q24" s="143">
        <f t="shared" si="20"/>
        <v>0</v>
      </c>
      <c r="R24" s="143">
        <f t="shared" si="20"/>
        <v>0</v>
      </c>
      <c r="S24" s="143">
        <f t="shared" si="20"/>
        <v>0</v>
      </c>
      <c r="T24" s="143">
        <f t="shared" si="20"/>
        <v>0</v>
      </c>
      <c r="U24" s="143">
        <f t="shared" si="20"/>
        <v>0</v>
      </c>
      <c r="V24" s="143">
        <f t="shared" si="20"/>
        <v>0</v>
      </c>
      <c r="W24" s="143">
        <f t="shared" si="20"/>
        <v>0</v>
      </c>
      <c r="X24" s="143">
        <f t="shared" si="20"/>
        <v>0</v>
      </c>
      <c r="Y24" s="176">
        <f t="shared" si="3"/>
        <v>0</v>
      </c>
    </row>
    <row r="25" spans="1:25">
      <c r="A25" s="168" t="e">
        <f t="shared" si="13"/>
        <v>#N/A</v>
      </c>
      <c r="B25" s="148">
        <f t="shared" si="13"/>
        <v>0</v>
      </c>
      <c r="C25" s="143">
        <f t="shared" ref="C25:X25" si="21">IF(C$1&gt;=$I53,IF($M53=0,0,(IF(MOD(($I53-C$1),$M53)=0,$G53,0))),0)</f>
        <v>0</v>
      </c>
      <c r="D25" s="143">
        <f t="shared" si="21"/>
        <v>0</v>
      </c>
      <c r="E25" s="143">
        <f t="shared" si="21"/>
        <v>0</v>
      </c>
      <c r="F25" s="143">
        <f t="shared" si="21"/>
        <v>0</v>
      </c>
      <c r="G25" s="143">
        <f t="shared" si="21"/>
        <v>0</v>
      </c>
      <c r="H25" s="143">
        <f t="shared" si="21"/>
        <v>0</v>
      </c>
      <c r="I25" s="143">
        <f t="shared" si="21"/>
        <v>0</v>
      </c>
      <c r="J25" s="143">
        <f t="shared" si="21"/>
        <v>0</v>
      </c>
      <c r="K25" s="143">
        <f t="shared" si="21"/>
        <v>0</v>
      </c>
      <c r="L25" s="143">
        <f t="shared" si="21"/>
        <v>0</v>
      </c>
      <c r="M25" s="143">
        <f t="shared" si="21"/>
        <v>0</v>
      </c>
      <c r="N25" s="143">
        <f t="shared" si="21"/>
        <v>0</v>
      </c>
      <c r="O25" s="143">
        <f t="shared" si="21"/>
        <v>0</v>
      </c>
      <c r="P25" s="143">
        <f t="shared" si="21"/>
        <v>0</v>
      </c>
      <c r="Q25" s="143">
        <f t="shared" si="21"/>
        <v>0</v>
      </c>
      <c r="R25" s="143">
        <f t="shared" si="21"/>
        <v>0</v>
      </c>
      <c r="S25" s="143">
        <f t="shared" si="21"/>
        <v>0</v>
      </c>
      <c r="T25" s="143">
        <f t="shared" si="21"/>
        <v>0</v>
      </c>
      <c r="U25" s="143">
        <f t="shared" si="21"/>
        <v>0</v>
      </c>
      <c r="V25" s="143">
        <f t="shared" si="21"/>
        <v>0</v>
      </c>
      <c r="W25" s="143">
        <f t="shared" si="21"/>
        <v>0</v>
      </c>
      <c r="X25" s="143">
        <f t="shared" si="21"/>
        <v>0</v>
      </c>
      <c r="Y25" s="176">
        <f t="shared" si="3"/>
        <v>0</v>
      </c>
    </row>
    <row r="26" spans="1:25">
      <c r="A26" s="170"/>
      <c r="B26" s="150" t="s">
        <v>1017</v>
      </c>
      <c r="C26" s="151">
        <f t="shared" ref="C26:Y26" si="22">SUM(C3:C22)</f>
        <v>6525</v>
      </c>
      <c r="D26" s="89">
        <f t="shared" si="22"/>
        <v>1250</v>
      </c>
      <c r="E26" s="89">
        <f t="shared" si="22"/>
        <v>24000</v>
      </c>
      <c r="F26" s="89">
        <f t="shared" si="22"/>
        <v>7960</v>
      </c>
      <c r="G26" s="89">
        <f t="shared" si="22"/>
        <v>8250</v>
      </c>
      <c r="H26" s="89">
        <f t="shared" si="22"/>
        <v>29025</v>
      </c>
      <c r="I26" s="89">
        <f t="shared" si="22"/>
        <v>9750</v>
      </c>
      <c r="J26" s="89">
        <f t="shared" si="22"/>
        <v>1250</v>
      </c>
      <c r="K26" s="89">
        <f t="shared" si="22"/>
        <v>0</v>
      </c>
      <c r="L26" s="89">
        <f t="shared" si="22"/>
        <v>0</v>
      </c>
      <c r="M26" s="89">
        <f t="shared" si="22"/>
        <v>7775</v>
      </c>
      <c r="N26" s="89">
        <f t="shared" si="22"/>
        <v>0</v>
      </c>
      <c r="O26" s="89">
        <f t="shared" si="22"/>
        <v>0</v>
      </c>
      <c r="P26" s="89">
        <f t="shared" si="22"/>
        <v>1250</v>
      </c>
      <c r="Q26" s="89">
        <f t="shared" si="22"/>
        <v>0</v>
      </c>
      <c r="R26" s="89">
        <f t="shared" si="22"/>
        <v>6525</v>
      </c>
      <c r="S26" s="89">
        <f t="shared" si="22"/>
        <v>1250</v>
      </c>
      <c r="T26" s="89">
        <f t="shared" si="22"/>
        <v>0</v>
      </c>
      <c r="U26" s="89">
        <f t="shared" si="22"/>
        <v>7960</v>
      </c>
      <c r="V26" s="89">
        <f t="shared" si="22"/>
        <v>8250</v>
      </c>
      <c r="W26" s="89">
        <f t="shared" si="22"/>
        <v>29025</v>
      </c>
      <c r="X26" s="89">
        <f t="shared" si="22"/>
        <v>0</v>
      </c>
      <c r="Y26" s="4">
        <f t="shared" si="22"/>
        <v>150045</v>
      </c>
    </row>
    <row r="27" spans="1:25">
      <c r="A27" s="16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>
      <c r="A28" s="171"/>
      <c r="B28" s="110"/>
      <c r="C28" s="16" t="s">
        <v>1018</v>
      </c>
      <c r="D28" s="16" t="s">
        <v>1019</v>
      </c>
      <c r="E28" s="383" t="s">
        <v>1020</v>
      </c>
      <c r="F28" s="384"/>
      <c r="G28" s="383" t="s">
        <v>1021</v>
      </c>
      <c r="H28" s="384"/>
      <c r="I28" s="383" t="s">
        <v>1022</v>
      </c>
      <c r="J28" s="384"/>
      <c r="K28" s="383" t="s">
        <v>1023</v>
      </c>
      <c r="L28" s="384"/>
      <c r="M28" s="383" t="s">
        <v>321</v>
      </c>
      <c r="N28" s="384"/>
      <c r="O28" s="385" t="s">
        <v>1024</v>
      </c>
      <c r="P28" s="386"/>
      <c r="Q28" s="97" t="s">
        <v>1025</v>
      </c>
      <c r="R28" s="16"/>
      <c r="S28" s="16"/>
      <c r="T28" s="382" t="s">
        <v>1026</v>
      </c>
      <c r="U28" s="382"/>
      <c r="V28" s="382"/>
      <c r="W28" s="382"/>
      <c r="X28" s="382"/>
      <c r="Y28" s="382"/>
    </row>
    <row r="29" spans="1:25">
      <c r="A29" s="172"/>
      <c r="B29" s="92" t="s">
        <v>1016</v>
      </c>
      <c r="C29" s="87"/>
      <c r="D29" s="87"/>
      <c r="E29" s="377"/>
      <c r="F29" s="378"/>
      <c r="G29" s="379"/>
      <c r="H29" s="380"/>
      <c r="I29" s="377"/>
      <c r="J29" s="378"/>
      <c r="K29" s="377"/>
      <c r="L29" s="378"/>
      <c r="M29" s="87"/>
      <c r="N29" s="101"/>
      <c r="O29" s="516"/>
      <c r="P29" s="517"/>
      <c r="Q29" s="102"/>
      <c r="R29" s="55"/>
      <c r="S29" s="55"/>
      <c r="T29" s="381"/>
      <c r="U29" s="381"/>
      <c r="V29" s="381"/>
      <c r="W29" s="381"/>
      <c r="X29" s="381"/>
      <c r="Y29" s="381"/>
    </row>
    <row r="30" spans="1:25">
      <c r="A30" s="173"/>
      <c r="B30" s="92" t="s">
        <v>1027</v>
      </c>
      <c r="C30" s="87"/>
      <c r="D30" s="88"/>
      <c r="E30" s="377"/>
      <c r="F30" s="378"/>
      <c r="G30" s="379"/>
      <c r="H30" s="380"/>
      <c r="I30" s="377"/>
      <c r="J30" s="378"/>
      <c r="K30" s="377"/>
      <c r="L30" s="378"/>
      <c r="M30" s="87"/>
      <c r="N30" s="101"/>
      <c r="O30" s="516"/>
      <c r="P30" s="517"/>
      <c r="Q30" s="102"/>
      <c r="R30" s="55"/>
      <c r="S30" s="55"/>
      <c r="T30" s="381"/>
      <c r="U30" s="381"/>
      <c r="V30" s="381"/>
      <c r="W30" s="381"/>
      <c r="X30" s="381"/>
      <c r="Y30" s="381"/>
    </row>
    <row r="31" spans="1:25">
      <c r="A31" s="174">
        <f>VLOOKUP(B31,Priskatalog!A:J,10,FALSE)</f>
        <v>47</v>
      </c>
      <c r="B31" s="146" t="s">
        <v>483</v>
      </c>
      <c r="C31" s="7">
        <v>15</v>
      </c>
      <c r="D31" s="2" t="s">
        <v>337</v>
      </c>
      <c r="E31" s="387">
        <v>650</v>
      </c>
      <c r="F31" s="388"/>
      <c r="G31" s="389">
        <f>C31*E31</f>
        <v>9750</v>
      </c>
      <c r="H31" s="390"/>
      <c r="I31" s="391">
        <v>2030</v>
      </c>
      <c r="J31" s="388"/>
      <c r="K31" s="391">
        <v>2035</v>
      </c>
      <c r="L31" s="388"/>
      <c r="M31" s="11">
        <v>40</v>
      </c>
      <c r="N31" s="123" t="s">
        <v>1028</v>
      </c>
      <c r="O31" s="518" t="s">
        <v>1059</v>
      </c>
      <c r="P31" s="519"/>
      <c r="Q31" s="95">
        <v>4</v>
      </c>
      <c r="R31" s="2"/>
      <c r="S31" s="2"/>
      <c r="T31" s="392"/>
      <c r="U31" s="392"/>
      <c r="V31" s="392"/>
      <c r="W31" s="392"/>
      <c r="X31" s="392"/>
      <c r="Y31" s="392"/>
    </row>
    <row r="32" spans="1:25">
      <c r="A32" s="174">
        <f>VLOOKUP(B32,Priskatalog!A:J,10,FALSE)</f>
        <v>37</v>
      </c>
      <c r="B32" s="147" t="s">
        <v>455</v>
      </c>
      <c r="C32" s="22">
        <v>8</v>
      </c>
      <c r="D32" s="5" t="s">
        <v>345</v>
      </c>
      <c r="E32" s="387">
        <v>620</v>
      </c>
      <c r="F32" s="388"/>
      <c r="G32" s="389">
        <f t="shared" ref="G32:G53" si="23">C32*E32</f>
        <v>4960</v>
      </c>
      <c r="H32" s="390"/>
      <c r="I32" s="391">
        <v>2027</v>
      </c>
      <c r="J32" s="388"/>
      <c r="K32" s="391">
        <v>2030</v>
      </c>
      <c r="L32" s="387"/>
      <c r="M32" s="5">
        <v>15</v>
      </c>
      <c r="N32" s="123" t="s">
        <v>1028</v>
      </c>
      <c r="O32" s="518" t="s">
        <v>1059</v>
      </c>
      <c r="P32" s="519"/>
      <c r="Q32" s="5">
        <v>4</v>
      </c>
      <c r="R32" s="5"/>
      <c r="S32" s="5"/>
      <c r="T32" s="392"/>
      <c r="U32" s="392"/>
      <c r="V32" s="392"/>
      <c r="W32" s="392"/>
      <c r="X32" s="392"/>
      <c r="Y32" s="392"/>
    </row>
    <row r="33" spans="1:25">
      <c r="A33" s="174">
        <f>VLOOKUP(B33,Priskatalog!A:J,10,FALSE)</f>
        <v>37</v>
      </c>
      <c r="B33" s="147" t="s">
        <v>451</v>
      </c>
      <c r="C33" s="22">
        <v>6</v>
      </c>
      <c r="D33" s="5" t="s">
        <v>345</v>
      </c>
      <c r="E33" s="387">
        <v>500</v>
      </c>
      <c r="F33" s="388"/>
      <c r="G33" s="389">
        <f t="shared" si="23"/>
        <v>3000</v>
      </c>
      <c r="H33" s="390"/>
      <c r="I33" s="391">
        <v>2027</v>
      </c>
      <c r="J33" s="388"/>
      <c r="K33" s="391">
        <v>2030</v>
      </c>
      <c r="L33" s="387"/>
      <c r="M33" s="5">
        <v>15</v>
      </c>
      <c r="N33" s="123" t="s">
        <v>1028</v>
      </c>
      <c r="O33" s="518" t="s">
        <v>1059</v>
      </c>
      <c r="P33" s="519"/>
      <c r="Q33" s="5">
        <v>4</v>
      </c>
      <c r="R33" s="5"/>
      <c r="S33" s="5"/>
      <c r="T33" s="392"/>
      <c r="U33" s="392"/>
      <c r="V33" s="392"/>
      <c r="W33" s="392"/>
      <c r="X33" s="392"/>
      <c r="Y33" s="392"/>
    </row>
    <row r="34" spans="1:25">
      <c r="A34" s="174">
        <f>VLOOKUP(B34,Priskatalog!A:J,10,FALSE)</f>
        <v>41</v>
      </c>
      <c r="B34" s="311" t="s">
        <v>353</v>
      </c>
      <c r="C34" s="22">
        <v>45</v>
      </c>
      <c r="D34" s="5" t="s">
        <v>337</v>
      </c>
      <c r="E34" s="387">
        <v>50</v>
      </c>
      <c r="F34" s="388"/>
      <c r="G34" s="389">
        <f t="shared" si="23"/>
        <v>2250</v>
      </c>
      <c r="H34" s="390"/>
      <c r="I34" s="391">
        <v>2024</v>
      </c>
      <c r="J34" s="388"/>
      <c r="K34" s="391">
        <v>2045</v>
      </c>
      <c r="L34" s="387"/>
      <c r="M34" s="5">
        <v>5</v>
      </c>
      <c r="N34" s="123" t="s">
        <v>1028</v>
      </c>
      <c r="O34" s="518" t="s">
        <v>1059</v>
      </c>
      <c r="P34" s="519"/>
      <c r="Q34" s="5">
        <v>4</v>
      </c>
      <c r="R34" s="5"/>
      <c r="S34" s="5"/>
      <c r="T34" s="393"/>
      <c r="U34" s="394"/>
      <c r="V34" s="394"/>
      <c r="W34" s="394"/>
      <c r="X34" s="394"/>
      <c r="Y34" s="395"/>
    </row>
    <row r="35" spans="1:25">
      <c r="A35" s="174">
        <f>VLOOKUP(B35,Priskatalog!A:J,10,FALSE)</f>
        <v>41</v>
      </c>
      <c r="B35" s="146" t="s">
        <v>363</v>
      </c>
      <c r="C35" s="121">
        <v>45</v>
      </c>
      <c r="D35" s="5" t="s">
        <v>337</v>
      </c>
      <c r="E35" s="387">
        <v>500</v>
      </c>
      <c r="F35" s="388"/>
      <c r="G35" s="389">
        <f t="shared" si="23"/>
        <v>22500</v>
      </c>
      <c r="H35" s="390"/>
      <c r="I35" s="391">
        <v>2029</v>
      </c>
      <c r="J35" s="388"/>
      <c r="K35" s="391">
        <v>2030</v>
      </c>
      <c r="L35" s="387"/>
      <c r="M35" s="5">
        <v>15</v>
      </c>
      <c r="N35" s="123" t="s">
        <v>1028</v>
      </c>
      <c r="O35" s="518" t="s">
        <v>1059</v>
      </c>
      <c r="P35" s="519"/>
      <c r="Q35" s="5">
        <v>4</v>
      </c>
      <c r="R35" s="5"/>
      <c r="S35" s="5"/>
      <c r="T35" s="392"/>
      <c r="U35" s="392"/>
      <c r="V35" s="392"/>
      <c r="W35" s="392"/>
      <c r="X35" s="392"/>
      <c r="Y35" s="392"/>
    </row>
    <row r="36" spans="1:25">
      <c r="A36" s="174">
        <f>VLOOKUP(B36,Priskatalog!A:J,10,FALSE)</f>
        <v>41</v>
      </c>
      <c r="B36" s="146" t="s">
        <v>374</v>
      </c>
      <c r="C36" s="121">
        <v>45</v>
      </c>
      <c r="D36" s="5" t="s">
        <v>337</v>
      </c>
      <c r="E36" s="387">
        <v>95</v>
      </c>
      <c r="F36" s="388"/>
      <c r="G36" s="389">
        <f t="shared" si="23"/>
        <v>4275</v>
      </c>
      <c r="H36" s="390"/>
      <c r="I36" s="391">
        <v>2024</v>
      </c>
      <c r="J36" s="388"/>
      <c r="K36" s="391">
        <v>2045</v>
      </c>
      <c r="L36" s="387"/>
      <c r="M36" s="5">
        <v>5</v>
      </c>
      <c r="N36" s="123" t="s">
        <v>1028</v>
      </c>
      <c r="O36" s="518" t="s">
        <v>1059</v>
      </c>
      <c r="P36" s="519"/>
      <c r="Q36" s="5">
        <v>4</v>
      </c>
      <c r="R36" s="5"/>
      <c r="S36" s="5"/>
      <c r="T36" s="392"/>
      <c r="U36" s="392"/>
      <c r="V36" s="392"/>
      <c r="W36" s="392"/>
      <c r="X36" s="392"/>
      <c r="Y36" s="392"/>
    </row>
    <row r="37" spans="1:25">
      <c r="A37" s="174">
        <f>VLOOKUP(B37,Priskatalog!A:J,10,FALSE)</f>
        <v>31</v>
      </c>
      <c r="B37" s="146" t="s">
        <v>378</v>
      </c>
      <c r="C37" s="121">
        <v>3</v>
      </c>
      <c r="D37" s="5" t="s">
        <v>349</v>
      </c>
      <c r="E37" s="387">
        <v>8000</v>
      </c>
      <c r="F37" s="388"/>
      <c r="G37" s="389">
        <f t="shared" si="23"/>
        <v>24000</v>
      </c>
      <c r="H37" s="390"/>
      <c r="I37" s="391">
        <v>2026</v>
      </c>
      <c r="J37" s="388"/>
      <c r="K37" s="391">
        <v>2030</v>
      </c>
      <c r="L37" s="387"/>
      <c r="M37" s="5">
        <v>20</v>
      </c>
      <c r="N37" s="123" t="s">
        <v>1028</v>
      </c>
      <c r="O37" s="518" t="s">
        <v>1061</v>
      </c>
      <c r="P37" s="519"/>
      <c r="Q37" s="5">
        <v>4</v>
      </c>
      <c r="R37" s="5"/>
      <c r="S37" s="5"/>
      <c r="T37" s="392"/>
      <c r="U37" s="392"/>
      <c r="V37" s="392"/>
      <c r="W37" s="392"/>
      <c r="X37" s="392"/>
      <c r="Y37" s="392"/>
    </row>
    <row r="38" spans="1:25">
      <c r="A38" s="175"/>
      <c r="B38" s="144" t="s">
        <v>1029</v>
      </c>
      <c r="C38" s="145"/>
      <c r="D38" s="24"/>
      <c r="E38" s="396"/>
      <c r="F38" s="378"/>
      <c r="G38" s="379"/>
      <c r="H38" s="380"/>
      <c r="I38" s="377"/>
      <c r="J38" s="378"/>
      <c r="K38" s="377"/>
      <c r="L38" s="396"/>
      <c r="M38" s="24"/>
      <c r="N38" s="24"/>
      <c r="O38" s="516"/>
      <c r="P38" s="517"/>
      <c r="Q38" s="24"/>
      <c r="R38" s="24"/>
      <c r="S38" s="24"/>
      <c r="T38" s="381"/>
      <c r="U38" s="381"/>
      <c r="V38" s="381"/>
      <c r="W38" s="381"/>
      <c r="X38" s="381"/>
      <c r="Y38" s="381"/>
    </row>
    <row r="39" spans="1:25">
      <c r="A39" s="174">
        <f>VLOOKUP(B39,Priskatalog!A:J,10,FALSE)</f>
        <v>42</v>
      </c>
      <c r="B39" s="146" t="s">
        <v>437</v>
      </c>
      <c r="C39" s="121">
        <v>5</v>
      </c>
      <c r="D39" s="5" t="s">
        <v>337</v>
      </c>
      <c r="E39" s="387">
        <v>250</v>
      </c>
      <c r="F39" s="388"/>
      <c r="G39" s="389">
        <f t="shared" si="23"/>
        <v>1250</v>
      </c>
      <c r="H39" s="390"/>
      <c r="I39" s="391">
        <v>2025</v>
      </c>
      <c r="J39" s="388"/>
      <c r="K39" s="391">
        <v>2035</v>
      </c>
      <c r="L39" s="387"/>
      <c r="M39" s="5">
        <v>3</v>
      </c>
      <c r="N39" s="5" t="s">
        <v>1028</v>
      </c>
      <c r="O39" s="518" t="s">
        <v>1059</v>
      </c>
      <c r="P39" s="519"/>
      <c r="Q39" s="5">
        <v>4</v>
      </c>
      <c r="R39" s="5"/>
      <c r="S39" s="5"/>
      <c r="T39" s="392"/>
      <c r="U39" s="392"/>
      <c r="V39" s="392"/>
      <c r="W39" s="392"/>
      <c r="X39" s="392"/>
      <c r="Y39" s="392"/>
    </row>
    <row r="40" spans="1:25">
      <c r="A40" s="174">
        <f>VLOOKUP(B40,Priskatalog!A:J,10,FALSE)</f>
        <v>43</v>
      </c>
      <c r="B40" s="146" t="s">
        <v>425</v>
      </c>
      <c r="C40" s="121"/>
      <c r="D40" s="5"/>
      <c r="E40" s="387"/>
      <c r="F40" s="388"/>
      <c r="G40" s="389">
        <f t="shared" si="23"/>
        <v>0</v>
      </c>
      <c r="H40" s="390"/>
      <c r="I40" s="391"/>
      <c r="J40" s="388"/>
      <c r="K40" s="391"/>
      <c r="L40" s="387"/>
      <c r="M40" s="5"/>
      <c r="N40" s="5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23"/>
        <v>0</v>
      </c>
      <c r="H41" s="390"/>
      <c r="I41" s="391"/>
      <c r="J41" s="388"/>
      <c r="K41" s="391"/>
      <c r="L41" s="387"/>
      <c r="M41" s="5"/>
      <c r="N41" s="5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24" t="s">
        <v>1030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>
        <f>VLOOKUP(B43,Priskatalog!A:J,10,FALSE)</f>
        <v>52</v>
      </c>
      <c r="B43" s="146" t="s">
        <v>514</v>
      </c>
      <c r="C43" s="121">
        <v>2</v>
      </c>
      <c r="D43" s="5" t="s">
        <v>349</v>
      </c>
      <c r="E43" s="387">
        <v>3500</v>
      </c>
      <c r="F43" s="388"/>
      <c r="G43" s="389">
        <f t="shared" si="23"/>
        <v>7000</v>
      </c>
      <c r="H43" s="390"/>
      <c r="I43" s="391">
        <v>2028</v>
      </c>
      <c r="J43" s="388"/>
      <c r="K43" s="391">
        <v>2030</v>
      </c>
      <c r="L43" s="387"/>
      <c r="M43" s="5">
        <v>15</v>
      </c>
      <c r="N43" s="5" t="s">
        <v>1028</v>
      </c>
      <c r="O43" s="518" t="s">
        <v>1061</v>
      </c>
      <c r="P43" s="519"/>
      <c r="Q43" s="5">
        <v>3</v>
      </c>
      <c r="R43" s="5"/>
      <c r="S43" s="5"/>
      <c r="T43" s="392"/>
      <c r="U43" s="392"/>
      <c r="V43" s="392"/>
      <c r="W43" s="392"/>
      <c r="X43" s="392"/>
      <c r="Y43" s="392"/>
    </row>
    <row r="44" spans="1:25">
      <c r="A44" s="174">
        <f>VLOOKUP(B44,Priskatalog!A:J,10,FALSE)</f>
        <v>52</v>
      </c>
      <c r="B44" s="146" t="s">
        <v>511</v>
      </c>
      <c r="C44" s="121">
        <v>2</v>
      </c>
      <c r="D44" s="5" t="s">
        <v>349</v>
      </c>
      <c r="E44" s="387">
        <v>4800</v>
      </c>
      <c r="F44" s="388"/>
      <c r="G44" s="389">
        <f t="shared" si="23"/>
        <v>9600</v>
      </c>
      <c r="H44" s="390"/>
      <c r="I44" s="391">
        <v>2028</v>
      </c>
      <c r="J44" s="388"/>
      <c r="K44" s="391">
        <v>2030</v>
      </c>
      <c r="L44" s="387"/>
      <c r="M44" s="5">
        <v>15</v>
      </c>
      <c r="N44" s="5" t="s">
        <v>1028</v>
      </c>
      <c r="O44" s="518" t="s">
        <v>1059</v>
      </c>
      <c r="P44" s="519"/>
      <c r="Q44" s="5">
        <v>3</v>
      </c>
      <c r="R44" s="5"/>
      <c r="S44" s="5"/>
      <c r="T44" s="392"/>
      <c r="U44" s="392"/>
      <c r="V44" s="392"/>
      <c r="W44" s="392"/>
      <c r="X44" s="392"/>
      <c r="Y44" s="392"/>
    </row>
    <row r="45" spans="1:25">
      <c r="A45" s="174">
        <f>VLOOKUP(B45,Priskatalog!A:J,10,FALSE)</f>
        <v>63</v>
      </c>
      <c r="B45" s="146" t="s">
        <v>610</v>
      </c>
      <c r="C45" s="95">
        <v>4</v>
      </c>
      <c r="D45" s="5" t="s">
        <v>349</v>
      </c>
      <c r="E45" s="387">
        <v>1500</v>
      </c>
      <c r="F45" s="388"/>
      <c r="G45" s="389">
        <f t="shared" si="23"/>
        <v>6000</v>
      </c>
      <c r="H45" s="390"/>
      <c r="I45" s="391">
        <v>2030</v>
      </c>
      <c r="J45" s="388"/>
      <c r="K45" s="391">
        <v>2035</v>
      </c>
      <c r="L45" s="387"/>
      <c r="M45" s="5">
        <v>20</v>
      </c>
      <c r="N45" s="5" t="s">
        <v>1028</v>
      </c>
      <c r="O45" s="518" t="s">
        <v>1061</v>
      </c>
      <c r="P45" s="519"/>
      <c r="Q45" s="5">
        <v>3</v>
      </c>
      <c r="R45" s="5"/>
      <c r="S45" s="5"/>
      <c r="T45" s="392"/>
      <c r="U45" s="392"/>
      <c r="V45" s="392"/>
      <c r="W45" s="392"/>
      <c r="X45" s="392"/>
      <c r="Y45" s="392"/>
    </row>
    <row r="46" spans="1:25">
      <c r="A46" s="175"/>
      <c r="B46" s="125" t="s">
        <v>1031</v>
      </c>
      <c r="C46" s="145"/>
      <c r="D46" s="24"/>
      <c r="E46" s="396"/>
      <c r="F46" s="378"/>
      <c r="G46" s="379"/>
      <c r="H46" s="380"/>
      <c r="I46" s="377"/>
      <c r="J46" s="378"/>
      <c r="K46" s="377"/>
      <c r="L46" s="396"/>
      <c r="M46" s="24"/>
      <c r="N46" s="24"/>
      <c r="O46" s="516"/>
      <c r="P46" s="517"/>
      <c r="Q46" s="24"/>
      <c r="R46" s="24"/>
      <c r="S46" s="24"/>
      <c r="T46" s="381"/>
      <c r="U46" s="381"/>
      <c r="V46" s="381"/>
      <c r="W46" s="381"/>
      <c r="X46" s="381"/>
      <c r="Y46" s="381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23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23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23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44" t="s">
        <v>1032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23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23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121"/>
      <c r="D53" s="5"/>
      <c r="E53" s="387"/>
      <c r="F53" s="388"/>
      <c r="G53" s="389">
        <f t="shared" si="23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</sheetData>
  <mergeCells count="157">
    <mergeCell ref="E36:F36"/>
    <mergeCell ref="G36:H36"/>
    <mergeCell ref="I36:J36"/>
    <mergeCell ref="K36:L36"/>
    <mergeCell ref="O36:P36"/>
    <mergeCell ref="T36:Y36"/>
    <mergeCell ref="T28:Y28"/>
    <mergeCell ref="E29:F29"/>
    <mergeCell ref="G29:H29"/>
    <mergeCell ref="I29:J29"/>
    <mergeCell ref="K29:L29"/>
    <mergeCell ref="O29:P29"/>
    <mergeCell ref="T29:Y29"/>
    <mergeCell ref="E28:F28"/>
    <mergeCell ref="G28:H28"/>
    <mergeCell ref="I28:J28"/>
    <mergeCell ref="K28:L28"/>
    <mergeCell ref="M28:N28"/>
    <mergeCell ref="O28:P28"/>
    <mergeCell ref="T30:Y30"/>
    <mergeCell ref="E31:F31"/>
    <mergeCell ref="G31:H31"/>
    <mergeCell ref="I31:J31"/>
    <mergeCell ref="K31:L31"/>
    <mergeCell ref="O31:P31"/>
    <mergeCell ref="T31:Y31"/>
    <mergeCell ref="E30:F30"/>
    <mergeCell ref="G30:H30"/>
    <mergeCell ref="I30:J30"/>
    <mergeCell ref="K30:L30"/>
    <mergeCell ref="O30:P30"/>
    <mergeCell ref="G34:H34"/>
    <mergeCell ref="T34:Y34"/>
    <mergeCell ref="E34:F34"/>
    <mergeCell ref="I34:J34"/>
    <mergeCell ref="K34:L34"/>
    <mergeCell ref="O34:P34"/>
    <mergeCell ref="E35:F35"/>
    <mergeCell ref="G35:H35"/>
    <mergeCell ref="I35:J35"/>
    <mergeCell ref="K35:L35"/>
    <mergeCell ref="O35:P35"/>
    <mergeCell ref="T35:Y35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O32:P32"/>
    <mergeCell ref="T37:Y37"/>
    <mergeCell ref="E38:F38"/>
    <mergeCell ref="G38:H38"/>
    <mergeCell ref="I38:J38"/>
    <mergeCell ref="K38:L38"/>
    <mergeCell ref="O38:P38"/>
    <mergeCell ref="T38:Y38"/>
    <mergeCell ref="E37:F37"/>
    <mergeCell ref="G37:H37"/>
    <mergeCell ref="I37:J37"/>
    <mergeCell ref="K37:L37"/>
    <mergeCell ref="O37:P37"/>
    <mergeCell ref="T39:Y39"/>
    <mergeCell ref="E40:F40"/>
    <mergeCell ref="G40:H40"/>
    <mergeCell ref="I40:J40"/>
    <mergeCell ref="K40:L40"/>
    <mergeCell ref="O40:P40"/>
    <mergeCell ref="T40:Y40"/>
    <mergeCell ref="E39:F39"/>
    <mergeCell ref="G39:H39"/>
    <mergeCell ref="I39:J39"/>
    <mergeCell ref="K39:L39"/>
    <mergeCell ref="O39:P39"/>
    <mergeCell ref="T41:Y41"/>
    <mergeCell ref="E41:F41"/>
    <mergeCell ref="G41:H41"/>
    <mergeCell ref="I41:J41"/>
    <mergeCell ref="K41:L41"/>
    <mergeCell ref="O41:P41"/>
    <mergeCell ref="E42:F42"/>
    <mergeCell ref="G42:H42"/>
    <mergeCell ref="I42:J42"/>
    <mergeCell ref="K42:L42"/>
    <mergeCell ref="O42:P42"/>
    <mergeCell ref="T42:Y42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3:Y53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</mergeCells>
  <hyperlinks>
    <hyperlink ref="B1" location="'_Planlagt_drift'!A1" display="Tilbage til årsoversigt" xr:uid="{104AA8E4-7757-4AD3-989A-0D88A89C1BC4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0FA495-5F3E-4217-B116-56D4E6D47314}">
          <x14:formula1>
            <xm:f>Priskatalog!$A$2:$A$167</xm:f>
          </x14:formula1>
          <xm:sqref>A3:B3 B51:B53 B39:B41 B31:B37 B47:B49 B43:B45 A4:A25</xm:sqref>
        </x14:dataValidation>
      </x14:dataValidations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FB81-80BC-4136-8109-256688151EFE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5:F35"/>
    <mergeCell ref="G35:H35"/>
    <mergeCell ref="I35:J35"/>
    <mergeCell ref="K35:L35"/>
    <mergeCell ref="O35:P35"/>
    <mergeCell ref="T35:Y35"/>
    <mergeCell ref="E36:F36"/>
    <mergeCell ref="G36:H36"/>
    <mergeCell ref="I36:J36"/>
    <mergeCell ref="K36:L36"/>
    <mergeCell ref="O36:P36"/>
    <mergeCell ref="O33:P33"/>
    <mergeCell ref="T33:Y33"/>
    <mergeCell ref="E34:F34"/>
    <mergeCell ref="G34:H34"/>
    <mergeCell ref="I34:J34"/>
    <mergeCell ref="K34:L34"/>
    <mergeCell ref="O34:P34"/>
    <mergeCell ref="T34:Y34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T39:Y39"/>
    <mergeCell ref="T36:Y36"/>
    <mergeCell ref="E37:F37"/>
    <mergeCell ref="G37:H37"/>
    <mergeCell ref="I37:J37"/>
    <mergeCell ref="K37:L37"/>
    <mergeCell ref="O37:P37"/>
    <mergeCell ref="T37:Y37"/>
    <mergeCell ref="T41:Y41"/>
    <mergeCell ref="E40:F40"/>
    <mergeCell ref="G40:H40"/>
    <mergeCell ref="I40:J40"/>
    <mergeCell ref="K40:L40"/>
    <mergeCell ref="O40:P40"/>
    <mergeCell ref="T40:Y40"/>
    <mergeCell ref="G38:H38"/>
    <mergeCell ref="T38:Y38"/>
    <mergeCell ref="E39:F39"/>
    <mergeCell ref="G39:H39"/>
    <mergeCell ref="I39:J39"/>
    <mergeCell ref="K39:L39"/>
    <mergeCell ref="O39:P39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8927CF91-B5F3-4C67-871C-A2DA49BF426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D59224-6B43-4420-A707-FDBF65E8263C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61B4-A3C8-41B7-929D-860C68DE5B5F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5:F35"/>
    <mergeCell ref="G35:H35"/>
    <mergeCell ref="I35:J35"/>
    <mergeCell ref="K35:L35"/>
    <mergeCell ref="O35:P35"/>
    <mergeCell ref="T35:Y35"/>
    <mergeCell ref="E36:F36"/>
    <mergeCell ref="G36:H36"/>
    <mergeCell ref="I36:J36"/>
    <mergeCell ref="K36:L36"/>
    <mergeCell ref="O36:P36"/>
    <mergeCell ref="O33:P33"/>
    <mergeCell ref="T33:Y33"/>
    <mergeCell ref="E34:F34"/>
    <mergeCell ref="G34:H34"/>
    <mergeCell ref="I34:J34"/>
    <mergeCell ref="K34:L34"/>
    <mergeCell ref="O34:P34"/>
    <mergeCell ref="T34:Y34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T39:Y39"/>
    <mergeCell ref="T36:Y36"/>
    <mergeCell ref="E37:F37"/>
    <mergeCell ref="G37:H37"/>
    <mergeCell ref="I37:J37"/>
    <mergeCell ref="K37:L37"/>
    <mergeCell ref="O37:P37"/>
    <mergeCell ref="T37:Y37"/>
    <mergeCell ref="T41:Y41"/>
    <mergeCell ref="E40:F40"/>
    <mergeCell ref="G40:H40"/>
    <mergeCell ref="I40:J40"/>
    <mergeCell ref="K40:L40"/>
    <mergeCell ref="O40:P40"/>
    <mergeCell ref="T40:Y40"/>
    <mergeCell ref="G38:H38"/>
    <mergeCell ref="T38:Y38"/>
    <mergeCell ref="E39:F39"/>
    <mergeCell ref="G39:H39"/>
    <mergeCell ref="I39:J39"/>
    <mergeCell ref="K39:L39"/>
    <mergeCell ref="O39:P39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5457E362-6AB7-4B90-A0E1-3CEF62B2233C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BB73D8-8A99-4F87-AB5F-6346C3C8984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9B7A-6305-4966-847D-90C79C8AB1D4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55E6ADB9-DF60-4E74-A27D-15B0E07C1FAE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36C4D4-808C-4C1F-B65B-B84363DB5FC7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8453-2D12-4764-9329-5DBB39967900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461FAC5C-6D9D-45A6-B624-3FC5926650AB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37D8FD-F20E-4E14-B460-BBE6E62AAE48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4AD3-A3EB-4088-AFFA-344B5F636E54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EC4C665A-5E90-4CF4-8BF7-28E2D65C1C28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C7EF41-193C-4004-AA50-6D58FD15525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B0DD-4472-4E1F-AFE0-72A056E47480}">
  <dimension ref="A1:Y61"/>
  <sheetViews>
    <sheetView workbookViewId="0">
      <selection activeCell="C3" sqref="C3:X29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70657109-C76C-412A-B66F-1B174F7A4ACC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CD401F-39D9-47EA-B960-4C808D060EC1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CF18-1D42-48E1-AE80-4BD2770A4171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40:F40"/>
    <mergeCell ref="G40:H40"/>
    <mergeCell ref="I40:J40"/>
    <mergeCell ref="K40:L40"/>
    <mergeCell ref="O40:P40"/>
    <mergeCell ref="T40:Y40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3A9716E9-E44C-48E8-AEB2-9420B4713C49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1AE6BA-5C0E-487A-91D3-42137309049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26AC-B18D-47EE-BEAE-F6FFD163D19F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40:F40"/>
    <mergeCell ref="G40:H40"/>
    <mergeCell ref="I40:J40"/>
    <mergeCell ref="K40:L40"/>
    <mergeCell ref="O40:P40"/>
    <mergeCell ref="T40:Y40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8F8AD064-3D97-4976-8819-4CEFAA7179BA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173F2C-433E-4CBE-92B4-7AD0CC642A64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FCB5-2BDC-4133-8E31-90BF4AA6F694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8075EBC5-9755-4E71-B2BC-AC441D2A6DC8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6BEA58-F9B7-45BD-9BFF-99D0B6A1AA81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93A5-44CD-43D8-862C-A813E25927FC}">
  <dimension ref="A1:Y392"/>
  <sheetViews>
    <sheetView topLeftCell="A285" workbookViewId="0">
      <selection activeCell="I298" sqref="I298:J298"/>
    </sheetView>
  </sheetViews>
  <sheetFormatPr defaultColWidth="8.85546875" defaultRowHeight="15"/>
  <cols>
    <col min="1" max="1" width="15.5703125" style="1" customWidth="1"/>
    <col min="2" max="2" width="43.85546875" style="1" customWidth="1"/>
    <col min="3" max="3" width="13.28515625" style="1" customWidth="1"/>
    <col min="4" max="4" width="17.28515625" style="1" customWidth="1"/>
    <col min="5" max="5" width="14.7109375" style="1" customWidth="1"/>
    <col min="6" max="6" width="13.7109375" style="1" bestFit="1" customWidth="1"/>
    <col min="7" max="7" width="12.42578125" style="1" bestFit="1" customWidth="1"/>
    <col min="8" max="8" width="15.28515625" style="1" customWidth="1"/>
    <col min="9" max="9" width="13.7109375" style="1" bestFit="1" customWidth="1"/>
    <col min="10" max="10" width="15.85546875" style="1" customWidth="1"/>
    <col min="11" max="11" width="14" style="1" customWidth="1"/>
    <col min="12" max="12" width="13.7109375" style="1" bestFit="1" customWidth="1"/>
    <col min="13" max="13" width="15" style="1" customWidth="1"/>
    <col min="14" max="14" width="16.7109375" style="1" customWidth="1"/>
    <col min="15" max="15" width="12.7109375" style="1" customWidth="1"/>
    <col min="16" max="16" width="17.42578125" style="1" customWidth="1"/>
    <col min="17" max="17" width="17.85546875" style="1" customWidth="1"/>
    <col min="18" max="18" width="15.42578125" style="1" customWidth="1"/>
    <col min="19" max="19" width="13.5703125" style="1" customWidth="1"/>
    <col min="20" max="20" width="16.7109375" style="1" customWidth="1"/>
    <col min="21" max="21" width="15.7109375" style="1" customWidth="1"/>
    <col min="22" max="22" width="17.28515625" style="1" customWidth="1"/>
    <col min="23" max="23" width="12.5703125" style="1" customWidth="1"/>
    <col min="24" max="24" width="13.85546875" style="1" customWidth="1"/>
    <col min="25" max="25" width="16.7109375" style="1" customWidth="1"/>
    <col min="26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237">
        <f t="shared" ref="A3:A48" si="0">A207</f>
        <v>31</v>
      </c>
      <c r="B3" s="237" t="str">
        <f>B160</f>
        <v>Facader, udskiftning af dilationsfuger</v>
      </c>
      <c r="C3" s="238">
        <f>IF(C$1&gt;=$I160,IF($M160=0,0,(IF(MOD(($I160-C$1),$M160)=0,$G160,0))),0)</f>
        <v>0</v>
      </c>
      <c r="D3" s="238">
        <f>IF(D$1&gt;=$I160,IF($M160=0,0,(IF(MOD(($I160-D$1),$M160)=0,$G160,0))),0)</f>
        <v>0</v>
      </c>
      <c r="E3" s="238">
        <f>IF(E$1&gt;=$I160,IF($M160=0,0,(IF(MOD(($I160-E$1),$M160)=0,$G160,0))),0)</f>
        <v>10000</v>
      </c>
      <c r="F3" s="238">
        <f>IF(F$1&gt;=$I160,IF($M160=0,0,(IF(MOD(($I160-F$1),$M160)=0,$G160,0))),0)</f>
        <v>0</v>
      </c>
      <c r="G3" s="238">
        <f>IF(G$1&gt;=$I160,IF($M160=0,0,(IF(MOD(($I160-G$1),$M160)=0,$G160,0))),0)</f>
        <v>10000</v>
      </c>
      <c r="H3" s="238">
        <f>IF(H$1&gt;=$I160,IF($M160=0,0,(IF(MOD(($I160-H$1),$M160)=0,$G160,0))),0)</f>
        <v>0</v>
      </c>
      <c r="I3" s="238">
        <f>IF(I$1&gt;=$I160,IF($M160=0,0,(IF(MOD(($I160-I$1),$M160)=0,$G160,0))),0)</f>
        <v>10000</v>
      </c>
      <c r="J3" s="238">
        <f>IF(J$1&gt;=$I160,IF($M160=0,0,(IF(MOD(($I160-J$1),$M160)=0,$G160,0))),0)</f>
        <v>0</v>
      </c>
      <c r="K3" s="238">
        <f>IF(K$1&gt;=$I160,IF($M160=0,0,(IF(MOD(($I160-K$1),$M160)=0,$G160,0))),0)</f>
        <v>10000</v>
      </c>
      <c r="L3" s="238">
        <f>IF(L$1&gt;=$I160,IF($M160=0,0,(IF(MOD(($I160-L$1),$M160)=0,$G160,0))),0)</f>
        <v>0</v>
      </c>
      <c r="M3" s="238">
        <f>IF(M$1&gt;=$I160,IF($M160=0,0,(IF(MOD(($I160-M$1),$M160)=0,$G160,0))),0)</f>
        <v>10000</v>
      </c>
      <c r="N3" s="238">
        <f>IF(N$1&gt;=$I160,IF($M160=0,0,(IF(MOD(($I160-N$1),$M160)=0,$G160,0))),0)</f>
        <v>0</v>
      </c>
      <c r="O3" s="238">
        <f>IF(O$1&gt;=$I160,IF($M160=0,0,(IF(MOD(($I160-O$1),$M160)=0,$G160,0))),0)</f>
        <v>10000</v>
      </c>
      <c r="P3" s="238">
        <f>IF(P$1&gt;=$I160,IF($M160=0,0,(IF(MOD(($I160-P$1),$M160)=0,$G160,0))),0)</f>
        <v>0</v>
      </c>
      <c r="Q3" s="238">
        <f>IF(Q$1&gt;=$I160,IF($M160=0,0,(IF(MOD(($I160-Q$1),$M160)=0,$G160,0))),0)</f>
        <v>10000</v>
      </c>
      <c r="R3" s="238">
        <f>IF(R$1&gt;=$I160,IF($M160=0,0,(IF(MOD(($I160-R$1),$M160)=0,$G160,0))),0)</f>
        <v>0</v>
      </c>
      <c r="S3" s="238">
        <f>IF(S$1&gt;=$I160,IF($M160=0,0,(IF(MOD(($I160-S$1),$M160)=0,$G160,0))),0)</f>
        <v>10000</v>
      </c>
      <c r="T3" s="238">
        <f>IF(T$1&gt;=$I160,IF($M160=0,0,(IF(MOD(($I160-T$1),$M160)=0,$G160,0))),0)</f>
        <v>0</v>
      </c>
      <c r="U3" s="238">
        <f>IF(U$1&gt;=$I160,IF($M160=0,0,(IF(MOD(($I160-U$1),$M160)=0,$G160,0))),0)</f>
        <v>10000</v>
      </c>
      <c r="V3" s="238">
        <f>IF(V$1&gt;=$I160,IF($M160=0,0,(IF(MOD(($I160-V$1),$M160)=0,$G160,0))),0)</f>
        <v>0</v>
      </c>
      <c r="W3" s="238">
        <f>IF(W$1&gt;=$I160,IF($M160=0,0,(IF(MOD(($I160-W$1),$M160)=0,$G160,0))),0)</f>
        <v>10000</v>
      </c>
      <c r="X3" s="238">
        <f>IF(X$1&gt;=$I160,IF($M160=0,0,(IF(MOD(($I160-X$1),$M160)=0,$G160,0))),0)</f>
        <v>0</v>
      </c>
      <c r="Y3" s="239">
        <f>SUM(C3:X3)</f>
        <v>100000</v>
      </c>
    </row>
    <row r="4" spans="1:25">
      <c r="A4" s="237">
        <f t="shared" si="0"/>
        <v>47</v>
      </c>
      <c r="B4" s="237" t="str">
        <f t="shared" ref="B4:B68" si="1">B161</f>
        <v>Facader, malerbehandling -tegl/beton</v>
      </c>
      <c r="C4" s="238">
        <f t="shared" ref="C4:X4" si="2">IF(C$1&gt;=$I161,IF($M161=0,0,(IF(MOD(($I161-C$1),$M161)=0,$G161,0))),0)</f>
        <v>0</v>
      </c>
      <c r="D4" s="238">
        <f t="shared" si="2"/>
        <v>0</v>
      </c>
      <c r="E4" s="238">
        <f t="shared" si="2"/>
        <v>32000</v>
      </c>
      <c r="F4" s="238">
        <f t="shared" si="2"/>
        <v>0</v>
      </c>
      <c r="G4" s="238">
        <f t="shared" si="2"/>
        <v>0</v>
      </c>
      <c r="H4" s="238">
        <f t="shared" si="2"/>
        <v>0</v>
      </c>
      <c r="I4" s="238">
        <f t="shared" si="2"/>
        <v>0</v>
      </c>
      <c r="J4" s="238">
        <f t="shared" si="2"/>
        <v>32000</v>
      </c>
      <c r="K4" s="238">
        <f t="shared" si="2"/>
        <v>0</v>
      </c>
      <c r="L4" s="238">
        <f t="shared" si="2"/>
        <v>0</v>
      </c>
      <c r="M4" s="238">
        <f t="shared" si="2"/>
        <v>0</v>
      </c>
      <c r="N4" s="238">
        <f t="shared" si="2"/>
        <v>0</v>
      </c>
      <c r="O4" s="238">
        <f t="shared" si="2"/>
        <v>32000</v>
      </c>
      <c r="P4" s="238">
        <f t="shared" si="2"/>
        <v>0</v>
      </c>
      <c r="Q4" s="238">
        <f t="shared" si="2"/>
        <v>0</v>
      </c>
      <c r="R4" s="238">
        <f t="shared" si="2"/>
        <v>0</v>
      </c>
      <c r="S4" s="238">
        <f t="shared" si="2"/>
        <v>0</v>
      </c>
      <c r="T4" s="238">
        <f t="shared" si="2"/>
        <v>32000</v>
      </c>
      <c r="U4" s="238">
        <f t="shared" si="2"/>
        <v>0</v>
      </c>
      <c r="V4" s="238">
        <f t="shared" si="2"/>
        <v>0</v>
      </c>
      <c r="W4" s="238">
        <f t="shared" si="2"/>
        <v>0</v>
      </c>
      <c r="X4" s="238">
        <f t="shared" si="2"/>
        <v>0</v>
      </c>
      <c r="Y4" s="239">
        <f t="shared" ref="Y4:Y52" si="3">SUM(C4:X4)</f>
        <v>128000</v>
      </c>
    </row>
    <row r="5" spans="1:25">
      <c r="A5" s="237">
        <f t="shared" si="0"/>
        <v>37</v>
      </c>
      <c r="B5" s="237">
        <f t="shared" si="1"/>
        <v>0</v>
      </c>
      <c r="C5" s="238">
        <f t="shared" ref="C5:X5" si="4">IF(C$1&gt;=$I162,IF($M162=0,0,(IF(MOD(($I162-C$1),$M162)=0,$G162,0))),0)</f>
        <v>0</v>
      </c>
      <c r="D5" s="238">
        <f t="shared" si="4"/>
        <v>0</v>
      </c>
      <c r="E5" s="238">
        <f t="shared" si="4"/>
        <v>0</v>
      </c>
      <c r="F5" s="238">
        <f t="shared" si="4"/>
        <v>0</v>
      </c>
      <c r="G5" s="238">
        <f t="shared" si="4"/>
        <v>0</v>
      </c>
      <c r="H5" s="238">
        <f t="shared" si="4"/>
        <v>0</v>
      </c>
      <c r="I5" s="238">
        <f t="shared" si="4"/>
        <v>0</v>
      </c>
      <c r="J5" s="238">
        <f t="shared" si="4"/>
        <v>0</v>
      </c>
      <c r="K5" s="238">
        <f t="shared" si="4"/>
        <v>0</v>
      </c>
      <c r="L5" s="238">
        <f t="shared" si="4"/>
        <v>0</v>
      </c>
      <c r="M5" s="238">
        <f t="shared" si="4"/>
        <v>0</v>
      </c>
      <c r="N5" s="238">
        <f t="shared" si="4"/>
        <v>0</v>
      </c>
      <c r="O5" s="238">
        <f t="shared" si="4"/>
        <v>0</v>
      </c>
      <c r="P5" s="238">
        <f t="shared" si="4"/>
        <v>0</v>
      </c>
      <c r="Q5" s="238">
        <f t="shared" si="4"/>
        <v>0</v>
      </c>
      <c r="R5" s="238">
        <f t="shared" si="4"/>
        <v>0</v>
      </c>
      <c r="S5" s="238">
        <f t="shared" si="4"/>
        <v>0</v>
      </c>
      <c r="T5" s="238">
        <f t="shared" si="4"/>
        <v>0</v>
      </c>
      <c r="U5" s="238">
        <f t="shared" si="4"/>
        <v>0</v>
      </c>
      <c r="V5" s="238">
        <f t="shared" si="4"/>
        <v>0</v>
      </c>
      <c r="W5" s="238">
        <f t="shared" si="4"/>
        <v>0</v>
      </c>
      <c r="X5" s="238">
        <f t="shared" si="4"/>
        <v>0</v>
      </c>
      <c r="Y5" s="239">
        <f t="shared" si="3"/>
        <v>0</v>
      </c>
    </row>
    <row r="6" spans="1:25">
      <c r="A6" s="237">
        <f t="shared" si="0"/>
        <v>47</v>
      </c>
      <c r="B6" s="237">
        <f t="shared" si="1"/>
        <v>0</v>
      </c>
      <c r="C6" s="238">
        <f t="shared" ref="C6:X6" si="5">IF(C$1&gt;=$I163,IF($M163=0,0,(IF(MOD(($I163-C$1),$M163)=0,$G163,0))),0)</f>
        <v>0</v>
      </c>
      <c r="D6" s="238">
        <f t="shared" si="5"/>
        <v>0</v>
      </c>
      <c r="E6" s="238">
        <f t="shared" si="5"/>
        <v>0</v>
      </c>
      <c r="F6" s="238">
        <f t="shared" si="5"/>
        <v>0</v>
      </c>
      <c r="G6" s="238">
        <f t="shared" si="5"/>
        <v>0</v>
      </c>
      <c r="H6" s="238">
        <f t="shared" si="5"/>
        <v>0</v>
      </c>
      <c r="I6" s="238">
        <f t="shared" si="5"/>
        <v>0</v>
      </c>
      <c r="J6" s="238">
        <f t="shared" si="5"/>
        <v>0</v>
      </c>
      <c r="K6" s="238">
        <f t="shared" si="5"/>
        <v>0</v>
      </c>
      <c r="L6" s="238">
        <f t="shared" si="5"/>
        <v>0</v>
      </c>
      <c r="M6" s="238">
        <f t="shared" si="5"/>
        <v>0</v>
      </c>
      <c r="N6" s="238">
        <f t="shared" si="5"/>
        <v>0</v>
      </c>
      <c r="O6" s="238">
        <f t="shared" si="5"/>
        <v>0</v>
      </c>
      <c r="P6" s="238">
        <f t="shared" si="5"/>
        <v>0</v>
      </c>
      <c r="Q6" s="238">
        <f t="shared" si="5"/>
        <v>0</v>
      </c>
      <c r="R6" s="238">
        <f t="shared" si="5"/>
        <v>0</v>
      </c>
      <c r="S6" s="238">
        <f t="shared" si="5"/>
        <v>0</v>
      </c>
      <c r="T6" s="238">
        <f t="shared" si="5"/>
        <v>0</v>
      </c>
      <c r="U6" s="238">
        <f t="shared" si="5"/>
        <v>0</v>
      </c>
      <c r="V6" s="238">
        <f t="shared" si="5"/>
        <v>0</v>
      </c>
      <c r="W6" s="238">
        <f t="shared" si="5"/>
        <v>0</v>
      </c>
      <c r="X6" s="238">
        <f t="shared" si="5"/>
        <v>0</v>
      </c>
      <c r="Y6" s="239">
        <f t="shared" si="3"/>
        <v>0</v>
      </c>
    </row>
    <row r="7" spans="1:25">
      <c r="A7" s="237">
        <f t="shared" si="0"/>
        <v>41</v>
      </c>
      <c r="B7" s="237">
        <f t="shared" si="1"/>
        <v>0</v>
      </c>
      <c r="C7" s="238">
        <f t="shared" ref="C7:X7" si="6">IF(C$1&gt;=$I164,IF($M164=0,0,(IF(MOD(($I164-C$1),$M164)=0,$G164,0))),0)</f>
        <v>0</v>
      </c>
      <c r="D7" s="238">
        <f t="shared" si="6"/>
        <v>0</v>
      </c>
      <c r="E7" s="238">
        <f t="shared" si="6"/>
        <v>0</v>
      </c>
      <c r="F7" s="238">
        <f t="shared" si="6"/>
        <v>0</v>
      </c>
      <c r="G7" s="238">
        <f t="shared" si="6"/>
        <v>0</v>
      </c>
      <c r="H7" s="238">
        <f t="shared" si="6"/>
        <v>0</v>
      </c>
      <c r="I7" s="238">
        <f t="shared" si="6"/>
        <v>0</v>
      </c>
      <c r="J7" s="238">
        <f t="shared" si="6"/>
        <v>0</v>
      </c>
      <c r="K7" s="238">
        <f t="shared" si="6"/>
        <v>0</v>
      </c>
      <c r="L7" s="238">
        <f t="shared" si="6"/>
        <v>0</v>
      </c>
      <c r="M7" s="238">
        <f t="shared" si="6"/>
        <v>0</v>
      </c>
      <c r="N7" s="238">
        <f t="shared" si="6"/>
        <v>0</v>
      </c>
      <c r="O7" s="238">
        <f t="shared" si="6"/>
        <v>0</v>
      </c>
      <c r="P7" s="238">
        <f t="shared" si="6"/>
        <v>0</v>
      </c>
      <c r="Q7" s="238">
        <f t="shared" si="6"/>
        <v>0</v>
      </c>
      <c r="R7" s="238">
        <f t="shared" si="6"/>
        <v>0</v>
      </c>
      <c r="S7" s="238">
        <f t="shared" si="6"/>
        <v>0</v>
      </c>
      <c r="T7" s="238">
        <f t="shared" si="6"/>
        <v>0</v>
      </c>
      <c r="U7" s="238">
        <f t="shared" si="6"/>
        <v>0</v>
      </c>
      <c r="V7" s="238">
        <f t="shared" si="6"/>
        <v>0</v>
      </c>
      <c r="W7" s="238">
        <f t="shared" si="6"/>
        <v>0</v>
      </c>
      <c r="X7" s="238">
        <f t="shared" si="6"/>
        <v>0</v>
      </c>
      <c r="Y7" s="239">
        <f t="shared" si="3"/>
        <v>0</v>
      </c>
    </row>
    <row r="8" spans="1:25">
      <c r="A8" s="237">
        <f t="shared" si="0"/>
        <v>31</v>
      </c>
      <c r="B8" s="237">
        <f t="shared" si="1"/>
        <v>0</v>
      </c>
      <c r="C8" s="238">
        <f t="shared" ref="C8:X8" si="7">IF(C$1&gt;=$I165,IF($M165=0,0,(IF(MOD(($I165-C$1),$M165)=0,$G165,0))),0)</f>
        <v>0</v>
      </c>
      <c r="D8" s="238">
        <f t="shared" si="7"/>
        <v>0</v>
      </c>
      <c r="E8" s="238">
        <f t="shared" si="7"/>
        <v>0</v>
      </c>
      <c r="F8" s="238">
        <f t="shared" si="7"/>
        <v>0</v>
      </c>
      <c r="G8" s="238">
        <f t="shared" si="7"/>
        <v>0</v>
      </c>
      <c r="H8" s="238">
        <f t="shared" si="7"/>
        <v>0</v>
      </c>
      <c r="I8" s="238">
        <f t="shared" si="7"/>
        <v>0</v>
      </c>
      <c r="J8" s="238">
        <f t="shared" si="7"/>
        <v>0</v>
      </c>
      <c r="K8" s="238">
        <f t="shared" si="7"/>
        <v>0</v>
      </c>
      <c r="L8" s="238">
        <f t="shared" si="7"/>
        <v>0</v>
      </c>
      <c r="M8" s="238">
        <f t="shared" si="7"/>
        <v>0</v>
      </c>
      <c r="N8" s="238">
        <f t="shared" si="7"/>
        <v>0</v>
      </c>
      <c r="O8" s="238">
        <f t="shared" si="7"/>
        <v>0</v>
      </c>
      <c r="P8" s="238">
        <f t="shared" si="7"/>
        <v>0</v>
      </c>
      <c r="Q8" s="238">
        <f t="shared" si="7"/>
        <v>0</v>
      </c>
      <c r="R8" s="238">
        <f t="shared" si="7"/>
        <v>0</v>
      </c>
      <c r="S8" s="238">
        <f t="shared" si="7"/>
        <v>0</v>
      </c>
      <c r="T8" s="238">
        <f t="shared" si="7"/>
        <v>0</v>
      </c>
      <c r="U8" s="238">
        <f t="shared" si="7"/>
        <v>0</v>
      </c>
      <c r="V8" s="238">
        <f t="shared" si="7"/>
        <v>0</v>
      </c>
      <c r="W8" s="238">
        <f t="shared" si="7"/>
        <v>0</v>
      </c>
      <c r="X8" s="238">
        <f t="shared" si="7"/>
        <v>0</v>
      </c>
      <c r="Y8" s="239">
        <f t="shared" si="3"/>
        <v>0</v>
      </c>
    </row>
    <row r="9" spans="1:25">
      <c r="A9" s="229" t="e">
        <f t="shared" si="0"/>
        <v>#N/A</v>
      </c>
      <c r="B9" s="229" t="str">
        <f t="shared" si="1"/>
        <v>Bygning 1</v>
      </c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</row>
    <row r="10" spans="1:25">
      <c r="A10" s="237" t="e">
        <f t="shared" si="0"/>
        <v>#N/A</v>
      </c>
      <c r="B10" s="237" t="str">
        <f t="shared" si="1"/>
        <v>Tagflade, udskiftning - bølgeeternit</v>
      </c>
      <c r="C10" s="238">
        <f t="shared" ref="C10:X10" si="8">IF(C$1&gt;=$I167,IF($M167=0,0,(IF(MOD(($I167-C$1),$M167)=0,$G167,0))),0)</f>
        <v>0</v>
      </c>
      <c r="D10" s="238">
        <f t="shared" si="8"/>
        <v>0</v>
      </c>
      <c r="E10" s="238">
        <f t="shared" si="8"/>
        <v>0</v>
      </c>
      <c r="F10" s="238">
        <f t="shared" si="8"/>
        <v>0</v>
      </c>
      <c r="G10" s="238">
        <f t="shared" si="8"/>
        <v>0</v>
      </c>
      <c r="H10" s="238">
        <f t="shared" si="8"/>
        <v>0</v>
      </c>
      <c r="I10" s="238">
        <f t="shared" si="8"/>
        <v>0</v>
      </c>
      <c r="J10" s="238">
        <f t="shared" si="8"/>
        <v>0</v>
      </c>
      <c r="K10" s="238">
        <f t="shared" si="8"/>
        <v>700000</v>
      </c>
      <c r="L10" s="238">
        <f t="shared" si="8"/>
        <v>0</v>
      </c>
      <c r="M10" s="238">
        <f t="shared" si="8"/>
        <v>0</v>
      </c>
      <c r="N10" s="238">
        <f t="shared" si="8"/>
        <v>0</v>
      </c>
      <c r="O10" s="238">
        <f t="shared" si="8"/>
        <v>0</v>
      </c>
      <c r="P10" s="238">
        <f t="shared" si="8"/>
        <v>0</v>
      </c>
      <c r="Q10" s="238">
        <f t="shared" si="8"/>
        <v>0</v>
      </c>
      <c r="R10" s="238">
        <f t="shared" si="8"/>
        <v>0</v>
      </c>
      <c r="S10" s="238">
        <f t="shared" si="8"/>
        <v>0</v>
      </c>
      <c r="T10" s="238">
        <f t="shared" si="8"/>
        <v>0</v>
      </c>
      <c r="U10" s="238">
        <f t="shared" si="8"/>
        <v>0</v>
      </c>
      <c r="V10" s="238">
        <f t="shared" si="8"/>
        <v>0</v>
      </c>
      <c r="W10" s="238">
        <f t="shared" si="8"/>
        <v>0</v>
      </c>
      <c r="X10" s="238">
        <f t="shared" si="8"/>
        <v>0</v>
      </c>
      <c r="Y10" s="239">
        <f t="shared" si="3"/>
        <v>700000</v>
      </c>
    </row>
    <row r="11" spans="1:25">
      <c r="A11" s="237" t="e">
        <f t="shared" si="0"/>
        <v>#N/A</v>
      </c>
      <c r="B11" s="237" t="str">
        <f t="shared" si="1"/>
        <v>Ovenlys, udskiftning - 60x60</v>
      </c>
      <c r="C11" s="238">
        <f t="shared" ref="C11:X11" si="9">IF(C$1&gt;=$I168,IF($M168=0,0,(IF(MOD(($I168-C$1),$M168)=0,$G168,0))),0)</f>
        <v>0</v>
      </c>
      <c r="D11" s="238">
        <f t="shared" si="9"/>
        <v>0</v>
      </c>
      <c r="E11" s="238">
        <f t="shared" si="9"/>
        <v>0</v>
      </c>
      <c r="F11" s="238">
        <f t="shared" si="9"/>
        <v>0</v>
      </c>
      <c r="G11" s="238">
        <f t="shared" si="9"/>
        <v>0</v>
      </c>
      <c r="H11" s="238">
        <f t="shared" si="9"/>
        <v>0</v>
      </c>
      <c r="I11" s="238">
        <f t="shared" si="9"/>
        <v>0</v>
      </c>
      <c r="J11" s="238">
        <f t="shared" si="9"/>
        <v>0</v>
      </c>
      <c r="K11" s="238">
        <f t="shared" si="9"/>
        <v>34000</v>
      </c>
      <c r="L11" s="238">
        <f t="shared" si="9"/>
        <v>0</v>
      </c>
      <c r="M11" s="238">
        <f t="shared" si="9"/>
        <v>0</v>
      </c>
      <c r="N11" s="238">
        <f t="shared" si="9"/>
        <v>0</v>
      </c>
      <c r="O11" s="238">
        <f t="shared" si="9"/>
        <v>0</v>
      </c>
      <c r="P11" s="238">
        <f t="shared" si="9"/>
        <v>0</v>
      </c>
      <c r="Q11" s="238">
        <f t="shared" si="9"/>
        <v>0</v>
      </c>
      <c r="R11" s="238">
        <f t="shared" si="9"/>
        <v>0</v>
      </c>
      <c r="S11" s="238">
        <f t="shared" si="9"/>
        <v>0</v>
      </c>
      <c r="T11" s="238">
        <f t="shared" si="9"/>
        <v>0</v>
      </c>
      <c r="U11" s="238">
        <f t="shared" si="9"/>
        <v>0</v>
      </c>
      <c r="V11" s="238">
        <f t="shared" si="9"/>
        <v>0</v>
      </c>
      <c r="W11" s="238">
        <f t="shared" si="9"/>
        <v>0</v>
      </c>
      <c r="X11" s="238">
        <f t="shared" si="9"/>
        <v>0</v>
      </c>
      <c r="Y11" s="239">
        <f t="shared" si="3"/>
        <v>34000</v>
      </c>
    </row>
    <row r="12" spans="1:25">
      <c r="A12" s="237" t="e">
        <f t="shared" si="0"/>
        <v>#N/A</v>
      </c>
      <c r="B12" s="237" t="str">
        <f t="shared" si="1"/>
        <v>Vinduer, udskiftning - gående</v>
      </c>
      <c r="C12" s="238">
        <f t="shared" ref="C12:X12" si="10">IF(C$1&gt;=$I169,IF($M169=0,0,(IF(MOD(($I169-C$1),$M169)=0,$G169,0))),0)</f>
        <v>0</v>
      </c>
      <c r="D12" s="238">
        <f t="shared" si="10"/>
        <v>0</v>
      </c>
      <c r="E12" s="238">
        <f t="shared" si="10"/>
        <v>0</v>
      </c>
      <c r="F12" s="238">
        <f t="shared" si="10"/>
        <v>0</v>
      </c>
      <c r="G12" s="238">
        <f t="shared" si="10"/>
        <v>0</v>
      </c>
      <c r="H12" s="238">
        <f t="shared" si="10"/>
        <v>0</v>
      </c>
      <c r="I12" s="238">
        <f t="shared" si="10"/>
        <v>0</v>
      </c>
      <c r="J12" s="238">
        <f t="shared" si="10"/>
        <v>0</v>
      </c>
      <c r="K12" s="238">
        <f t="shared" si="10"/>
        <v>0</v>
      </c>
      <c r="L12" s="238">
        <f t="shared" si="10"/>
        <v>0</v>
      </c>
      <c r="M12" s="238">
        <f t="shared" si="10"/>
        <v>0</v>
      </c>
      <c r="N12" s="238">
        <f t="shared" si="10"/>
        <v>0</v>
      </c>
      <c r="O12" s="238">
        <f t="shared" si="10"/>
        <v>0</v>
      </c>
      <c r="P12" s="238">
        <f t="shared" si="10"/>
        <v>0</v>
      </c>
      <c r="Q12" s="238">
        <f t="shared" si="10"/>
        <v>0</v>
      </c>
      <c r="R12" s="238">
        <f t="shared" si="10"/>
        <v>0</v>
      </c>
      <c r="S12" s="238">
        <f t="shared" si="10"/>
        <v>135000</v>
      </c>
      <c r="T12" s="238">
        <f t="shared" si="10"/>
        <v>0</v>
      </c>
      <c r="U12" s="238">
        <f t="shared" si="10"/>
        <v>0</v>
      </c>
      <c r="V12" s="238">
        <f t="shared" si="10"/>
        <v>0</v>
      </c>
      <c r="W12" s="238">
        <f t="shared" si="10"/>
        <v>0</v>
      </c>
      <c r="X12" s="238">
        <f t="shared" si="10"/>
        <v>0</v>
      </c>
      <c r="Y12" s="239">
        <f t="shared" si="3"/>
        <v>135000</v>
      </c>
    </row>
    <row r="13" spans="1:25">
      <c r="A13" s="237">
        <f t="shared" si="0"/>
        <v>47</v>
      </c>
      <c r="B13" s="237" t="str">
        <f t="shared" si="1"/>
        <v>Tagrende, udskiftning - zink</v>
      </c>
      <c r="C13" s="238">
        <f t="shared" ref="C13:X13" si="11">IF(C$1&gt;=$I170,IF($M170=0,0,(IF(MOD(($I170-C$1),$M170)=0,$G170,0))),0)</f>
        <v>0</v>
      </c>
      <c r="D13" s="238">
        <f t="shared" si="11"/>
        <v>0</v>
      </c>
      <c r="E13" s="238">
        <f t="shared" si="11"/>
        <v>0</v>
      </c>
      <c r="F13" s="238">
        <f t="shared" si="11"/>
        <v>0</v>
      </c>
      <c r="G13" s="238">
        <f t="shared" si="11"/>
        <v>0</v>
      </c>
      <c r="H13" s="238">
        <f t="shared" si="11"/>
        <v>0</v>
      </c>
      <c r="I13" s="238">
        <f t="shared" si="11"/>
        <v>0</v>
      </c>
      <c r="J13" s="238">
        <f t="shared" si="11"/>
        <v>0</v>
      </c>
      <c r="K13" s="238">
        <f t="shared" si="11"/>
        <v>98000</v>
      </c>
      <c r="L13" s="238">
        <f t="shared" si="11"/>
        <v>0</v>
      </c>
      <c r="M13" s="238">
        <f t="shared" si="11"/>
        <v>0</v>
      </c>
      <c r="N13" s="238">
        <f t="shared" si="11"/>
        <v>0</v>
      </c>
      <c r="O13" s="238">
        <f t="shared" si="11"/>
        <v>0</v>
      </c>
      <c r="P13" s="238">
        <f t="shared" si="11"/>
        <v>0</v>
      </c>
      <c r="Q13" s="238">
        <f t="shared" si="11"/>
        <v>0</v>
      </c>
      <c r="R13" s="238">
        <f t="shared" si="11"/>
        <v>0</v>
      </c>
      <c r="S13" s="238">
        <f t="shared" si="11"/>
        <v>0</v>
      </c>
      <c r="T13" s="238">
        <f t="shared" si="11"/>
        <v>0</v>
      </c>
      <c r="U13" s="238">
        <f t="shared" si="11"/>
        <v>0</v>
      </c>
      <c r="V13" s="238">
        <f t="shared" si="11"/>
        <v>0</v>
      </c>
      <c r="W13" s="238">
        <f t="shared" si="11"/>
        <v>0</v>
      </c>
      <c r="X13" s="238">
        <f t="shared" si="11"/>
        <v>0</v>
      </c>
      <c r="Y13" s="239">
        <f t="shared" si="3"/>
        <v>98000</v>
      </c>
    </row>
    <row r="14" spans="1:25">
      <c r="A14" s="237">
        <f t="shared" si="0"/>
        <v>37</v>
      </c>
      <c r="B14" s="237" t="str">
        <f t="shared" si="1"/>
        <v>Tagnedløb, udskiftning - zink</v>
      </c>
      <c r="C14" s="238">
        <f t="shared" ref="C14:X14" si="12">IF(C$1&gt;=$I171,IF($M171=0,0,(IF(MOD(($I171-C$1),$M171)=0,$G171,0))),0)</f>
        <v>0</v>
      </c>
      <c r="D14" s="238">
        <f t="shared" si="12"/>
        <v>0</v>
      </c>
      <c r="E14" s="238">
        <f t="shared" si="12"/>
        <v>0</v>
      </c>
      <c r="F14" s="238">
        <f t="shared" si="12"/>
        <v>0</v>
      </c>
      <c r="G14" s="238">
        <f t="shared" si="12"/>
        <v>0</v>
      </c>
      <c r="H14" s="238">
        <f t="shared" si="12"/>
        <v>0</v>
      </c>
      <c r="I14" s="238">
        <f t="shared" si="12"/>
        <v>0</v>
      </c>
      <c r="J14" s="238">
        <f t="shared" si="12"/>
        <v>0</v>
      </c>
      <c r="K14" s="238">
        <f t="shared" si="12"/>
        <v>8800</v>
      </c>
      <c r="L14" s="238">
        <f t="shared" si="12"/>
        <v>0</v>
      </c>
      <c r="M14" s="238">
        <f t="shared" si="12"/>
        <v>0</v>
      </c>
      <c r="N14" s="238">
        <f t="shared" si="12"/>
        <v>0</v>
      </c>
      <c r="O14" s="238">
        <f t="shared" si="12"/>
        <v>0</v>
      </c>
      <c r="P14" s="238">
        <f t="shared" si="12"/>
        <v>0</v>
      </c>
      <c r="Q14" s="238">
        <f t="shared" si="12"/>
        <v>0</v>
      </c>
      <c r="R14" s="238">
        <f t="shared" si="12"/>
        <v>0</v>
      </c>
      <c r="S14" s="238">
        <f t="shared" si="12"/>
        <v>0</v>
      </c>
      <c r="T14" s="238">
        <f t="shared" si="12"/>
        <v>0</v>
      </c>
      <c r="U14" s="238">
        <f t="shared" si="12"/>
        <v>0</v>
      </c>
      <c r="V14" s="238">
        <f t="shared" si="12"/>
        <v>0</v>
      </c>
      <c r="W14" s="238">
        <f t="shared" si="12"/>
        <v>0</v>
      </c>
      <c r="X14" s="238">
        <f t="shared" si="12"/>
        <v>0</v>
      </c>
      <c r="Y14" s="239">
        <f t="shared" si="3"/>
        <v>8800</v>
      </c>
    </row>
    <row r="15" spans="1:25">
      <c r="A15" s="237">
        <f t="shared" si="0"/>
        <v>37</v>
      </c>
      <c r="B15" s="237" t="str">
        <f t="shared" si="1"/>
        <v>Stern, udskiftning</v>
      </c>
      <c r="C15" s="238">
        <f t="shared" ref="C15:X15" si="13">IF(C$1&gt;=$I172,IF($M172=0,0,(IF(MOD(($I172-C$1),$M172)=0,$G172,0))),0)</f>
        <v>0</v>
      </c>
      <c r="D15" s="238">
        <f t="shared" si="13"/>
        <v>4500</v>
      </c>
      <c r="E15" s="238">
        <f t="shared" si="13"/>
        <v>0</v>
      </c>
      <c r="F15" s="238">
        <f t="shared" si="13"/>
        <v>4500</v>
      </c>
      <c r="G15" s="238">
        <f t="shared" si="13"/>
        <v>0</v>
      </c>
      <c r="H15" s="238">
        <f t="shared" si="13"/>
        <v>4500</v>
      </c>
      <c r="I15" s="238">
        <f t="shared" si="13"/>
        <v>0</v>
      </c>
      <c r="J15" s="238">
        <f t="shared" si="13"/>
        <v>4500</v>
      </c>
      <c r="K15" s="238">
        <f t="shared" si="13"/>
        <v>0</v>
      </c>
      <c r="L15" s="238">
        <f t="shared" si="13"/>
        <v>4500</v>
      </c>
      <c r="M15" s="238">
        <f t="shared" si="13"/>
        <v>0</v>
      </c>
      <c r="N15" s="238">
        <f t="shared" si="13"/>
        <v>4500</v>
      </c>
      <c r="O15" s="238">
        <f t="shared" si="13"/>
        <v>0</v>
      </c>
      <c r="P15" s="238">
        <f t="shared" si="13"/>
        <v>4500</v>
      </c>
      <c r="Q15" s="238">
        <f t="shared" si="13"/>
        <v>0</v>
      </c>
      <c r="R15" s="238">
        <f t="shared" si="13"/>
        <v>4500</v>
      </c>
      <c r="S15" s="238">
        <f t="shared" si="13"/>
        <v>0</v>
      </c>
      <c r="T15" s="238">
        <f t="shared" si="13"/>
        <v>4500</v>
      </c>
      <c r="U15" s="238">
        <f t="shared" si="13"/>
        <v>0</v>
      </c>
      <c r="V15" s="238">
        <f t="shared" si="13"/>
        <v>4500</v>
      </c>
      <c r="W15" s="238">
        <f t="shared" si="13"/>
        <v>0</v>
      </c>
      <c r="X15" s="238">
        <f t="shared" si="13"/>
        <v>4500</v>
      </c>
      <c r="Y15" s="239">
        <f t="shared" si="3"/>
        <v>49500</v>
      </c>
    </row>
    <row r="16" spans="1:25">
      <c r="A16" s="237">
        <f t="shared" si="0"/>
        <v>37</v>
      </c>
      <c r="B16" s="237" t="str">
        <f t="shared" si="1"/>
        <v>Vinduer, udskiftning - gående</v>
      </c>
      <c r="C16" s="238">
        <f t="shared" ref="C16:X16" si="14">IF(C$1&gt;=$I173,IF($M173=0,0,(IF(MOD(($I173-C$1),$M173)=0,$G173,0))),0)</f>
        <v>0</v>
      </c>
      <c r="D16" s="238">
        <f t="shared" si="14"/>
        <v>0</v>
      </c>
      <c r="E16" s="238">
        <f t="shared" si="14"/>
        <v>37800</v>
      </c>
      <c r="F16" s="238">
        <f t="shared" si="14"/>
        <v>0</v>
      </c>
      <c r="G16" s="238">
        <f t="shared" si="14"/>
        <v>0</v>
      </c>
      <c r="H16" s="238">
        <f t="shared" si="14"/>
        <v>0</v>
      </c>
      <c r="I16" s="238">
        <f t="shared" si="14"/>
        <v>0</v>
      </c>
      <c r="J16" s="238">
        <f t="shared" si="14"/>
        <v>0</v>
      </c>
      <c r="K16" s="238">
        <f t="shared" si="14"/>
        <v>0</v>
      </c>
      <c r="L16" s="238">
        <f t="shared" si="14"/>
        <v>0</v>
      </c>
      <c r="M16" s="238">
        <f t="shared" si="14"/>
        <v>0</v>
      </c>
      <c r="N16" s="238">
        <f t="shared" si="14"/>
        <v>0</v>
      </c>
      <c r="O16" s="238">
        <f t="shared" si="14"/>
        <v>0</v>
      </c>
      <c r="P16" s="238">
        <f t="shared" si="14"/>
        <v>0</v>
      </c>
      <c r="Q16" s="238">
        <f t="shared" si="14"/>
        <v>0</v>
      </c>
      <c r="R16" s="238">
        <f t="shared" si="14"/>
        <v>0</v>
      </c>
      <c r="S16" s="238">
        <f t="shared" si="14"/>
        <v>0</v>
      </c>
      <c r="T16" s="238">
        <f t="shared" si="14"/>
        <v>0</v>
      </c>
      <c r="U16" s="238">
        <f t="shared" si="14"/>
        <v>0</v>
      </c>
      <c r="V16" s="238">
        <f t="shared" si="14"/>
        <v>0</v>
      </c>
      <c r="W16" s="238">
        <f t="shared" si="14"/>
        <v>0</v>
      </c>
      <c r="X16" s="238">
        <f t="shared" si="14"/>
        <v>0</v>
      </c>
      <c r="Y16" s="239">
        <f t="shared" si="3"/>
        <v>37800</v>
      </c>
    </row>
    <row r="17" spans="1:25">
      <c r="A17" s="237">
        <f t="shared" si="0"/>
        <v>37</v>
      </c>
      <c r="B17" s="237" t="str">
        <f t="shared" si="1"/>
        <v>Døre, udskiftning</v>
      </c>
      <c r="C17" s="238">
        <f t="shared" ref="C17:X17" si="15">IF(C$1&gt;=$I174,IF($M174=0,0,(IF(MOD(($I174-C$1),$M174)=0,$G174,0))),0)</f>
        <v>0</v>
      </c>
      <c r="D17" s="238">
        <f t="shared" si="15"/>
        <v>0</v>
      </c>
      <c r="E17" s="238">
        <f t="shared" si="15"/>
        <v>8800</v>
      </c>
      <c r="F17" s="238">
        <f t="shared" si="15"/>
        <v>0</v>
      </c>
      <c r="G17" s="238">
        <f t="shared" si="15"/>
        <v>0</v>
      </c>
      <c r="H17" s="238">
        <f t="shared" si="15"/>
        <v>0</v>
      </c>
      <c r="I17" s="238">
        <f t="shared" si="15"/>
        <v>0</v>
      </c>
      <c r="J17" s="238">
        <f t="shared" si="15"/>
        <v>0</v>
      </c>
      <c r="K17" s="238">
        <f t="shared" si="15"/>
        <v>0</v>
      </c>
      <c r="L17" s="238">
        <f t="shared" si="15"/>
        <v>0</v>
      </c>
      <c r="M17" s="238">
        <f t="shared" si="15"/>
        <v>0</v>
      </c>
      <c r="N17" s="238">
        <f t="shared" si="15"/>
        <v>0</v>
      </c>
      <c r="O17" s="238">
        <f t="shared" si="15"/>
        <v>0</v>
      </c>
      <c r="P17" s="238">
        <f t="shared" si="15"/>
        <v>0</v>
      </c>
      <c r="Q17" s="238">
        <f t="shared" si="15"/>
        <v>0</v>
      </c>
      <c r="R17" s="238">
        <f t="shared" si="15"/>
        <v>0</v>
      </c>
      <c r="S17" s="238">
        <f t="shared" si="15"/>
        <v>0</v>
      </c>
      <c r="T17" s="238">
        <f t="shared" si="15"/>
        <v>0</v>
      </c>
      <c r="U17" s="238">
        <f t="shared" si="15"/>
        <v>0</v>
      </c>
      <c r="V17" s="238">
        <f t="shared" si="15"/>
        <v>0</v>
      </c>
      <c r="W17" s="238">
        <f t="shared" si="15"/>
        <v>0</v>
      </c>
      <c r="X17" s="238">
        <f t="shared" si="15"/>
        <v>0</v>
      </c>
      <c r="Y17" s="239">
        <f t="shared" si="3"/>
        <v>8800</v>
      </c>
    </row>
    <row r="18" spans="1:25">
      <c r="A18" s="237">
        <f t="shared" si="0"/>
        <v>31</v>
      </c>
      <c r="B18" s="237" t="str">
        <f t="shared" si="1"/>
        <v>Vinduer, udskiftning - gående</v>
      </c>
      <c r="C18" s="238">
        <f t="shared" ref="C18:X18" si="16">IF(C$1&gt;=$I175,IF($M175=0,0,(IF(MOD(($I175-C$1),$M175)=0,$G175,0))),0)</f>
        <v>0</v>
      </c>
      <c r="D18" s="238">
        <f t="shared" si="16"/>
        <v>67500</v>
      </c>
      <c r="E18" s="238">
        <f t="shared" si="16"/>
        <v>0</v>
      </c>
      <c r="F18" s="238">
        <f t="shared" si="16"/>
        <v>0</v>
      </c>
      <c r="G18" s="238">
        <f t="shared" si="16"/>
        <v>0</v>
      </c>
      <c r="H18" s="238">
        <f t="shared" si="16"/>
        <v>0</v>
      </c>
      <c r="I18" s="238">
        <f t="shared" si="16"/>
        <v>0</v>
      </c>
      <c r="J18" s="238">
        <f t="shared" si="16"/>
        <v>0</v>
      </c>
      <c r="K18" s="238">
        <f t="shared" si="16"/>
        <v>0</v>
      </c>
      <c r="L18" s="238">
        <f t="shared" si="16"/>
        <v>0</v>
      </c>
      <c r="M18" s="238">
        <f t="shared" si="16"/>
        <v>0</v>
      </c>
      <c r="N18" s="238">
        <f t="shared" si="16"/>
        <v>0</v>
      </c>
      <c r="O18" s="238">
        <f t="shared" si="16"/>
        <v>0</v>
      </c>
      <c r="P18" s="238">
        <f t="shared" si="16"/>
        <v>0</v>
      </c>
      <c r="Q18" s="238">
        <f t="shared" si="16"/>
        <v>0</v>
      </c>
      <c r="R18" s="238">
        <f t="shared" si="16"/>
        <v>0</v>
      </c>
      <c r="S18" s="238">
        <f t="shared" si="16"/>
        <v>0</v>
      </c>
      <c r="T18" s="238">
        <f t="shared" si="16"/>
        <v>0</v>
      </c>
      <c r="U18" s="238">
        <f t="shared" si="16"/>
        <v>0</v>
      </c>
      <c r="V18" s="238">
        <f t="shared" si="16"/>
        <v>0</v>
      </c>
      <c r="W18" s="238">
        <f t="shared" si="16"/>
        <v>0</v>
      </c>
      <c r="X18" s="238">
        <f t="shared" si="16"/>
        <v>0</v>
      </c>
      <c r="Y18" s="239">
        <f t="shared" si="3"/>
        <v>67500</v>
      </c>
    </row>
    <row r="19" spans="1:25">
      <c r="A19" s="237">
        <f t="shared" si="0"/>
        <v>31</v>
      </c>
      <c r="B19" s="237" t="str">
        <f t="shared" si="1"/>
        <v>Vinduer, udskiftning - gående</v>
      </c>
      <c r="C19" s="238">
        <f t="shared" ref="C19:X19" si="17">IF(C$1&gt;=$I176,IF($M176=0,0,(IF(MOD(($I176-C$1),$M176)=0,$G176,0))),0)</f>
        <v>0</v>
      </c>
      <c r="D19" s="238">
        <f t="shared" si="17"/>
        <v>0</v>
      </c>
      <c r="E19" s="238">
        <f t="shared" si="17"/>
        <v>0</v>
      </c>
      <c r="F19" s="238">
        <f t="shared" si="17"/>
        <v>54000</v>
      </c>
      <c r="G19" s="238">
        <f t="shared" si="17"/>
        <v>0</v>
      </c>
      <c r="H19" s="238">
        <f t="shared" si="17"/>
        <v>0</v>
      </c>
      <c r="I19" s="238">
        <f t="shared" si="17"/>
        <v>0</v>
      </c>
      <c r="J19" s="238">
        <f t="shared" si="17"/>
        <v>0</v>
      </c>
      <c r="K19" s="238">
        <f t="shared" si="17"/>
        <v>0</v>
      </c>
      <c r="L19" s="238">
        <f t="shared" si="17"/>
        <v>0</v>
      </c>
      <c r="M19" s="238">
        <f t="shared" si="17"/>
        <v>0</v>
      </c>
      <c r="N19" s="238">
        <f t="shared" si="17"/>
        <v>0</v>
      </c>
      <c r="O19" s="238">
        <f t="shared" si="17"/>
        <v>0</v>
      </c>
      <c r="P19" s="238">
        <f t="shared" si="17"/>
        <v>0</v>
      </c>
      <c r="Q19" s="238">
        <f t="shared" si="17"/>
        <v>0</v>
      </c>
      <c r="R19" s="238">
        <f t="shared" si="17"/>
        <v>0</v>
      </c>
      <c r="S19" s="238">
        <f t="shared" si="17"/>
        <v>0</v>
      </c>
      <c r="T19" s="238">
        <f t="shared" si="17"/>
        <v>0</v>
      </c>
      <c r="U19" s="238">
        <f t="shared" si="17"/>
        <v>0</v>
      </c>
      <c r="V19" s="238">
        <f t="shared" si="17"/>
        <v>0</v>
      </c>
      <c r="W19" s="238">
        <f t="shared" si="17"/>
        <v>0</v>
      </c>
      <c r="X19" s="238">
        <f t="shared" si="17"/>
        <v>0</v>
      </c>
      <c r="Y19" s="239">
        <f t="shared" si="3"/>
        <v>54000</v>
      </c>
    </row>
    <row r="20" spans="1:25">
      <c r="A20" s="237">
        <f t="shared" si="0"/>
        <v>31</v>
      </c>
      <c r="B20" s="237" t="str">
        <f t="shared" si="1"/>
        <v>Tagflade, udskiftning - 1 lag overpap</v>
      </c>
      <c r="C20" s="238">
        <f t="shared" ref="C20:X20" si="18">IF(C$1&gt;=$I177,IF($M177=0,0,(IF(MOD(($I177-C$1),$M177)=0,$G177,0))),0)</f>
        <v>0</v>
      </c>
      <c r="D20" s="238">
        <f t="shared" si="18"/>
        <v>0</v>
      </c>
      <c r="E20" s="238">
        <f t="shared" si="18"/>
        <v>0</v>
      </c>
      <c r="F20" s="238">
        <f t="shared" si="18"/>
        <v>0</v>
      </c>
      <c r="G20" s="238">
        <f t="shared" si="18"/>
        <v>0</v>
      </c>
      <c r="H20" s="238">
        <f t="shared" si="18"/>
        <v>4750</v>
      </c>
      <c r="I20" s="238">
        <f t="shared" si="18"/>
        <v>0</v>
      </c>
      <c r="J20" s="238">
        <f t="shared" si="18"/>
        <v>0</v>
      </c>
      <c r="K20" s="238">
        <f t="shared" si="18"/>
        <v>0</v>
      </c>
      <c r="L20" s="238">
        <f t="shared" si="18"/>
        <v>0</v>
      </c>
      <c r="M20" s="238">
        <f t="shared" si="18"/>
        <v>0</v>
      </c>
      <c r="N20" s="238">
        <f t="shared" si="18"/>
        <v>0</v>
      </c>
      <c r="O20" s="238">
        <f t="shared" si="18"/>
        <v>0</v>
      </c>
      <c r="P20" s="238">
        <f t="shared" si="18"/>
        <v>0</v>
      </c>
      <c r="Q20" s="238">
        <f t="shared" si="18"/>
        <v>0</v>
      </c>
      <c r="R20" s="238">
        <f t="shared" si="18"/>
        <v>0</v>
      </c>
      <c r="S20" s="238">
        <f t="shared" si="18"/>
        <v>0</v>
      </c>
      <c r="T20" s="238">
        <f t="shared" si="18"/>
        <v>0</v>
      </c>
      <c r="U20" s="238">
        <f t="shared" si="18"/>
        <v>0</v>
      </c>
      <c r="V20" s="238">
        <f t="shared" si="18"/>
        <v>0</v>
      </c>
      <c r="W20" s="238">
        <f t="shared" si="18"/>
        <v>0</v>
      </c>
      <c r="X20" s="238">
        <f t="shared" si="18"/>
        <v>0</v>
      </c>
      <c r="Y20" s="239">
        <f t="shared" si="3"/>
        <v>4750</v>
      </c>
    </row>
    <row r="21" spans="1:25">
      <c r="A21" s="237">
        <f t="shared" si="0"/>
        <v>31</v>
      </c>
      <c r="B21" s="237" t="str">
        <f t="shared" si="1"/>
        <v>Tagrende, udskiftning - zink</v>
      </c>
      <c r="C21" s="238">
        <f t="shared" ref="C21:X21" si="19">IF(C$1&gt;=$I178,IF($M178=0,0,(IF(MOD(($I178-C$1),$M178)=0,$G178,0))),0)</f>
        <v>0</v>
      </c>
      <c r="D21" s="238">
        <f t="shared" si="19"/>
        <v>0</v>
      </c>
      <c r="E21" s="238">
        <f t="shared" si="19"/>
        <v>0</v>
      </c>
      <c r="F21" s="238">
        <f t="shared" si="19"/>
        <v>0</v>
      </c>
      <c r="G21" s="238">
        <f t="shared" si="19"/>
        <v>0</v>
      </c>
      <c r="H21" s="238">
        <f t="shared" si="19"/>
        <v>0</v>
      </c>
      <c r="I21" s="238">
        <f t="shared" si="19"/>
        <v>0</v>
      </c>
      <c r="J21" s="238">
        <f t="shared" si="19"/>
        <v>14000</v>
      </c>
      <c r="K21" s="238">
        <f t="shared" si="19"/>
        <v>0</v>
      </c>
      <c r="L21" s="238">
        <f t="shared" si="19"/>
        <v>0</v>
      </c>
      <c r="M21" s="238">
        <f t="shared" si="19"/>
        <v>0</v>
      </c>
      <c r="N21" s="238">
        <f t="shared" si="19"/>
        <v>0</v>
      </c>
      <c r="O21" s="238">
        <f t="shared" si="19"/>
        <v>0</v>
      </c>
      <c r="P21" s="238">
        <f t="shared" si="19"/>
        <v>0</v>
      </c>
      <c r="Q21" s="238">
        <f t="shared" si="19"/>
        <v>0</v>
      </c>
      <c r="R21" s="238">
        <f t="shared" si="19"/>
        <v>0</v>
      </c>
      <c r="S21" s="238">
        <f t="shared" si="19"/>
        <v>0</v>
      </c>
      <c r="T21" s="238">
        <f t="shared" si="19"/>
        <v>0</v>
      </c>
      <c r="U21" s="238">
        <f t="shared" si="19"/>
        <v>0</v>
      </c>
      <c r="V21" s="238">
        <f t="shared" si="19"/>
        <v>0</v>
      </c>
      <c r="W21" s="238">
        <f t="shared" si="19"/>
        <v>0</v>
      </c>
      <c r="X21" s="238">
        <f t="shared" si="19"/>
        <v>0</v>
      </c>
      <c r="Y21" s="239">
        <f t="shared" si="3"/>
        <v>14000</v>
      </c>
    </row>
    <row r="22" spans="1:25">
      <c r="A22" s="237">
        <f t="shared" si="0"/>
        <v>37</v>
      </c>
      <c r="B22" s="237" t="str">
        <f t="shared" si="1"/>
        <v>Vinduer, udskiftning - gående</v>
      </c>
      <c r="C22" s="238">
        <f t="shared" ref="C22:X22" si="20">IF(C$1&gt;=$I179,IF($M179=0,0,(IF(MOD(($I179-C$1),$M179)=0,$G179,0))),0)</f>
        <v>0</v>
      </c>
      <c r="D22" s="238">
        <f t="shared" si="20"/>
        <v>0</v>
      </c>
      <c r="E22" s="238">
        <f t="shared" si="20"/>
        <v>0</v>
      </c>
      <c r="F22" s="238">
        <f t="shared" si="20"/>
        <v>0</v>
      </c>
      <c r="G22" s="238">
        <f t="shared" si="20"/>
        <v>16200</v>
      </c>
      <c r="H22" s="238">
        <f t="shared" si="20"/>
        <v>0</v>
      </c>
      <c r="I22" s="238">
        <f t="shared" si="20"/>
        <v>0</v>
      </c>
      <c r="J22" s="238">
        <f t="shared" si="20"/>
        <v>0</v>
      </c>
      <c r="K22" s="238">
        <f t="shared" si="20"/>
        <v>0</v>
      </c>
      <c r="L22" s="238">
        <f t="shared" si="20"/>
        <v>0</v>
      </c>
      <c r="M22" s="238">
        <f t="shared" si="20"/>
        <v>0</v>
      </c>
      <c r="N22" s="238">
        <f t="shared" si="20"/>
        <v>0</v>
      </c>
      <c r="O22" s="238">
        <f t="shared" si="20"/>
        <v>0</v>
      </c>
      <c r="P22" s="238">
        <f t="shared" si="20"/>
        <v>0</v>
      </c>
      <c r="Q22" s="238">
        <f t="shared" si="20"/>
        <v>0</v>
      </c>
      <c r="R22" s="238">
        <f t="shared" si="20"/>
        <v>0</v>
      </c>
      <c r="S22" s="238">
        <f t="shared" si="20"/>
        <v>0</v>
      </c>
      <c r="T22" s="238">
        <f t="shared" si="20"/>
        <v>0</v>
      </c>
      <c r="U22" s="238">
        <f t="shared" si="20"/>
        <v>0</v>
      </c>
      <c r="V22" s="238">
        <f t="shared" si="20"/>
        <v>0</v>
      </c>
      <c r="W22" s="238">
        <f t="shared" si="20"/>
        <v>0</v>
      </c>
      <c r="X22" s="238">
        <f t="shared" si="20"/>
        <v>0</v>
      </c>
      <c r="Y22" s="239">
        <f t="shared" si="3"/>
        <v>16200</v>
      </c>
    </row>
    <row r="23" spans="1:25">
      <c r="A23" s="237">
        <f t="shared" si="0"/>
        <v>31</v>
      </c>
      <c r="B23" s="237" t="str">
        <f t="shared" si="1"/>
        <v>Vinduer, udskiftning - gående</v>
      </c>
      <c r="C23" s="238">
        <f t="shared" ref="C23:X23" si="21">IF(C$1&gt;=$I180,IF($M180=0,0,(IF(MOD(($I180-C$1),$M180)=0,$G180,0))),0)</f>
        <v>0</v>
      </c>
      <c r="D23" s="238">
        <f t="shared" si="21"/>
        <v>0</v>
      </c>
      <c r="E23" s="238">
        <f t="shared" si="21"/>
        <v>0</v>
      </c>
      <c r="F23" s="238">
        <f t="shared" si="21"/>
        <v>0</v>
      </c>
      <c r="G23" s="238">
        <f t="shared" si="21"/>
        <v>0</v>
      </c>
      <c r="H23" s="238">
        <f t="shared" si="21"/>
        <v>0</v>
      </c>
      <c r="I23" s="238">
        <f t="shared" si="21"/>
        <v>0</v>
      </c>
      <c r="J23" s="238">
        <f t="shared" si="21"/>
        <v>0</v>
      </c>
      <c r="K23" s="238">
        <f t="shared" si="21"/>
        <v>0</v>
      </c>
      <c r="L23" s="238">
        <f t="shared" si="21"/>
        <v>0</v>
      </c>
      <c r="M23" s="238">
        <f t="shared" si="21"/>
        <v>0</v>
      </c>
      <c r="N23" s="238">
        <f t="shared" si="21"/>
        <v>0</v>
      </c>
      <c r="O23" s="238">
        <f t="shared" si="21"/>
        <v>0</v>
      </c>
      <c r="P23" s="238">
        <f t="shared" si="21"/>
        <v>0</v>
      </c>
      <c r="Q23" s="238">
        <f t="shared" si="21"/>
        <v>0</v>
      </c>
      <c r="R23" s="238">
        <f t="shared" si="21"/>
        <v>0</v>
      </c>
      <c r="S23" s="238">
        <f t="shared" si="21"/>
        <v>0</v>
      </c>
      <c r="T23" s="238">
        <f t="shared" si="21"/>
        <v>0</v>
      </c>
      <c r="U23" s="238">
        <f t="shared" si="21"/>
        <v>43200</v>
      </c>
      <c r="V23" s="238">
        <f t="shared" si="21"/>
        <v>0</v>
      </c>
      <c r="W23" s="238">
        <f t="shared" si="21"/>
        <v>0</v>
      </c>
      <c r="X23" s="238">
        <f t="shared" si="21"/>
        <v>0</v>
      </c>
      <c r="Y23" s="239">
        <f t="shared" si="3"/>
        <v>43200</v>
      </c>
    </row>
    <row r="24" spans="1:25">
      <c r="A24" s="237" t="e">
        <f t="shared" si="0"/>
        <v>#N/A</v>
      </c>
      <c r="B24" s="237" t="str">
        <f t="shared" si="1"/>
        <v>Døre, udskiftning</v>
      </c>
      <c r="C24" s="238">
        <f t="shared" ref="C24:X24" si="22">IF(C$1&gt;=$I181,IF($M181=0,0,(IF(MOD(($I181-C$1),$M181)=0,$G181,0))),0)</f>
        <v>0</v>
      </c>
      <c r="D24" s="238">
        <f t="shared" si="22"/>
        <v>0</v>
      </c>
      <c r="E24" s="238">
        <f t="shared" si="22"/>
        <v>0</v>
      </c>
      <c r="F24" s="238">
        <f t="shared" si="22"/>
        <v>0</v>
      </c>
      <c r="G24" s="238">
        <f t="shared" si="22"/>
        <v>0</v>
      </c>
      <c r="H24" s="238">
        <f t="shared" si="22"/>
        <v>0</v>
      </c>
      <c r="I24" s="238">
        <f t="shared" si="22"/>
        <v>0</v>
      </c>
      <c r="J24" s="238">
        <f t="shared" si="22"/>
        <v>0</v>
      </c>
      <c r="K24" s="238">
        <f t="shared" si="22"/>
        <v>0</v>
      </c>
      <c r="L24" s="238">
        <f t="shared" si="22"/>
        <v>0</v>
      </c>
      <c r="M24" s="238">
        <f t="shared" si="22"/>
        <v>0</v>
      </c>
      <c r="N24" s="238">
        <f t="shared" si="22"/>
        <v>0</v>
      </c>
      <c r="O24" s="238">
        <f t="shared" si="22"/>
        <v>0</v>
      </c>
      <c r="P24" s="238">
        <f t="shared" si="22"/>
        <v>0</v>
      </c>
      <c r="Q24" s="238">
        <f t="shared" si="22"/>
        <v>26400</v>
      </c>
      <c r="R24" s="238">
        <f t="shared" si="22"/>
        <v>0</v>
      </c>
      <c r="S24" s="238">
        <f t="shared" si="22"/>
        <v>0</v>
      </c>
      <c r="T24" s="238">
        <f t="shared" si="22"/>
        <v>0</v>
      </c>
      <c r="U24" s="238">
        <f t="shared" si="22"/>
        <v>0</v>
      </c>
      <c r="V24" s="238">
        <f t="shared" si="22"/>
        <v>0</v>
      </c>
      <c r="W24" s="238">
        <f t="shared" si="22"/>
        <v>0</v>
      </c>
      <c r="X24" s="238">
        <f t="shared" si="22"/>
        <v>0</v>
      </c>
      <c r="Y24" s="239">
        <f t="shared" si="3"/>
        <v>26400</v>
      </c>
    </row>
    <row r="25" spans="1:25">
      <c r="A25" s="237" t="e">
        <f t="shared" si="0"/>
        <v>#N/A</v>
      </c>
      <c r="B25" s="237" t="str">
        <f t="shared" si="1"/>
        <v>Vinduer, udskiftning - gående</v>
      </c>
      <c r="C25" s="238">
        <f t="shared" ref="C25:X25" si="23">IF(C$1&gt;=$I182,IF($M182=0,0,(IF(MOD(($I182-C$1),$M182)=0,$G182,0))),0)</f>
        <v>0</v>
      </c>
      <c r="D25" s="238">
        <f t="shared" si="23"/>
        <v>0</v>
      </c>
      <c r="E25" s="238">
        <f t="shared" si="23"/>
        <v>0</v>
      </c>
      <c r="F25" s="238">
        <f t="shared" si="23"/>
        <v>0</v>
      </c>
      <c r="G25" s="238">
        <f t="shared" si="23"/>
        <v>0</v>
      </c>
      <c r="H25" s="238">
        <f t="shared" si="23"/>
        <v>0</v>
      </c>
      <c r="I25" s="238">
        <f t="shared" si="23"/>
        <v>0</v>
      </c>
      <c r="J25" s="238">
        <f t="shared" si="23"/>
        <v>0</v>
      </c>
      <c r="K25" s="238">
        <f t="shared" si="23"/>
        <v>0</v>
      </c>
      <c r="L25" s="238">
        <f t="shared" si="23"/>
        <v>0</v>
      </c>
      <c r="M25" s="238">
        <f t="shared" si="23"/>
        <v>0</v>
      </c>
      <c r="N25" s="238">
        <f t="shared" si="23"/>
        <v>0</v>
      </c>
      <c r="O25" s="238">
        <f t="shared" si="23"/>
        <v>0</v>
      </c>
      <c r="P25" s="238">
        <f t="shared" si="23"/>
        <v>0</v>
      </c>
      <c r="Q25" s="238">
        <f t="shared" si="23"/>
        <v>0</v>
      </c>
      <c r="R25" s="238">
        <f t="shared" si="23"/>
        <v>0</v>
      </c>
      <c r="S25" s="238">
        <f t="shared" si="23"/>
        <v>32400</v>
      </c>
      <c r="T25" s="238">
        <f t="shared" si="23"/>
        <v>0</v>
      </c>
      <c r="U25" s="238">
        <f t="shared" si="23"/>
        <v>0</v>
      </c>
      <c r="V25" s="238">
        <f t="shared" si="23"/>
        <v>0</v>
      </c>
      <c r="W25" s="238">
        <f t="shared" si="23"/>
        <v>0</v>
      </c>
      <c r="X25" s="238">
        <f t="shared" si="23"/>
        <v>0</v>
      </c>
      <c r="Y25" s="239">
        <f t="shared" si="3"/>
        <v>32400</v>
      </c>
    </row>
    <row r="26" spans="1:25">
      <c r="A26" s="237" t="e">
        <f t="shared" si="0"/>
        <v>#N/A</v>
      </c>
      <c r="B26" s="237">
        <f t="shared" si="1"/>
        <v>0</v>
      </c>
      <c r="C26" s="238">
        <f t="shared" ref="C26:X26" si="24">IF(C$1&gt;=$I183,IF($M183=0,0,(IF(MOD(($I183-C$1),$M183)=0,$G183,0))),0)</f>
        <v>0</v>
      </c>
      <c r="D26" s="238">
        <f t="shared" si="24"/>
        <v>0</v>
      </c>
      <c r="E26" s="238">
        <f t="shared" si="24"/>
        <v>0</v>
      </c>
      <c r="F26" s="238">
        <f t="shared" si="24"/>
        <v>0</v>
      </c>
      <c r="G26" s="238">
        <f t="shared" si="24"/>
        <v>0</v>
      </c>
      <c r="H26" s="238">
        <f t="shared" si="24"/>
        <v>0</v>
      </c>
      <c r="I26" s="238">
        <f t="shared" si="24"/>
        <v>0</v>
      </c>
      <c r="J26" s="238">
        <f t="shared" si="24"/>
        <v>0</v>
      </c>
      <c r="K26" s="238">
        <f t="shared" si="24"/>
        <v>0</v>
      </c>
      <c r="L26" s="238">
        <f t="shared" si="24"/>
        <v>0</v>
      </c>
      <c r="M26" s="238">
        <f t="shared" si="24"/>
        <v>0</v>
      </c>
      <c r="N26" s="238">
        <f t="shared" si="24"/>
        <v>0</v>
      </c>
      <c r="O26" s="238">
        <f t="shared" si="24"/>
        <v>0</v>
      </c>
      <c r="P26" s="238">
        <f t="shared" si="24"/>
        <v>0</v>
      </c>
      <c r="Q26" s="238">
        <f t="shared" si="24"/>
        <v>0</v>
      </c>
      <c r="R26" s="238">
        <f t="shared" si="24"/>
        <v>0</v>
      </c>
      <c r="S26" s="238">
        <f t="shared" si="24"/>
        <v>0</v>
      </c>
      <c r="T26" s="238">
        <f t="shared" si="24"/>
        <v>0</v>
      </c>
      <c r="U26" s="238">
        <f t="shared" si="24"/>
        <v>0</v>
      </c>
      <c r="V26" s="238">
        <f t="shared" si="24"/>
        <v>0</v>
      </c>
      <c r="W26" s="238">
        <f t="shared" si="24"/>
        <v>0</v>
      </c>
      <c r="X26" s="238">
        <f t="shared" si="24"/>
        <v>0</v>
      </c>
      <c r="Y26" s="239">
        <f t="shared" si="3"/>
        <v>0</v>
      </c>
    </row>
    <row r="27" spans="1:25">
      <c r="A27" s="237">
        <f t="shared" si="0"/>
        <v>47</v>
      </c>
      <c r="B27" s="237">
        <f t="shared" si="1"/>
        <v>0</v>
      </c>
      <c r="C27" s="238">
        <f t="shared" ref="C27:X27" si="25">IF(C$1&gt;=$I184,IF($M184=0,0,(IF(MOD(($I184-C$1),$M184)=0,$G184,0))),0)</f>
        <v>0</v>
      </c>
      <c r="D27" s="238">
        <f t="shared" si="25"/>
        <v>0</v>
      </c>
      <c r="E27" s="238">
        <f t="shared" si="25"/>
        <v>0</v>
      </c>
      <c r="F27" s="238">
        <f t="shared" si="25"/>
        <v>0</v>
      </c>
      <c r="G27" s="238">
        <f t="shared" si="25"/>
        <v>0</v>
      </c>
      <c r="H27" s="238">
        <f t="shared" si="25"/>
        <v>0</v>
      </c>
      <c r="I27" s="238">
        <f t="shared" si="25"/>
        <v>0</v>
      </c>
      <c r="J27" s="238">
        <f t="shared" si="25"/>
        <v>0</v>
      </c>
      <c r="K27" s="238">
        <f t="shared" si="25"/>
        <v>0</v>
      </c>
      <c r="L27" s="238">
        <f t="shared" si="25"/>
        <v>0</v>
      </c>
      <c r="M27" s="238">
        <f t="shared" si="25"/>
        <v>0</v>
      </c>
      <c r="N27" s="238">
        <f t="shared" si="25"/>
        <v>0</v>
      </c>
      <c r="O27" s="238">
        <f t="shared" si="25"/>
        <v>0</v>
      </c>
      <c r="P27" s="238">
        <f t="shared" si="25"/>
        <v>0</v>
      </c>
      <c r="Q27" s="238">
        <f t="shared" si="25"/>
        <v>0</v>
      </c>
      <c r="R27" s="238">
        <f t="shared" si="25"/>
        <v>0</v>
      </c>
      <c r="S27" s="238">
        <f t="shared" si="25"/>
        <v>0</v>
      </c>
      <c r="T27" s="238">
        <f t="shared" si="25"/>
        <v>0</v>
      </c>
      <c r="U27" s="238">
        <f t="shared" si="25"/>
        <v>0</v>
      </c>
      <c r="V27" s="238">
        <f t="shared" si="25"/>
        <v>0</v>
      </c>
      <c r="W27" s="238">
        <f t="shared" si="25"/>
        <v>0</v>
      </c>
      <c r="X27" s="238">
        <f t="shared" si="25"/>
        <v>0</v>
      </c>
      <c r="Y27" s="239">
        <f t="shared" si="3"/>
        <v>0</v>
      </c>
    </row>
    <row r="28" spans="1:25">
      <c r="A28" s="229">
        <f t="shared" si="0"/>
        <v>37</v>
      </c>
      <c r="B28" s="229" t="str">
        <f t="shared" si="1"/>
        <v>Bygning 2</v>
      </c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</row>
    <row r="29" spans="1:25">
      <c r="A29" s="237">
        <f t="shared" si="0"/>
        <v>37</v>
      </c>
      <c r="B29" s="237" t="str">
        <f t="shared" si="1"/>
        <v>Tagflade, udskiftning - bølgeeternit</v>
      </c>
      <c r="C29" s="238">
        <f t="shared" ref="C29:X29" si="26">IF(C$1&gt;=$I186,IF($M186=0,0,(IF(MOD(($I186-C$1),$M186)=0,$G186,0))),0)</f>
        <v>0</v>
      </c>
      <c r="D29" s="238">
        <f t="shared" si="26"/>
        <v>0</v>
      </c>
      <c r="E29" s="238">
        <f t="shared" si="26"/>
        <v>0</v>
      </c>
      <c r="F29" s="238">
        <f t="shared" si="26"/>
        <v>0</v>
      </c>
      <c r="G29" s="238">
        <f t="shared" si="26"/>
        <v>0</v>
      </c>
      <c r="H29" s="238">
        <f t="shared" si="26"/>
        <v>0</v>
      </c>
      <c r="I29" s="238">
        <f t="shared" si="26"/>
        <v>0</v>
      </c>
      <c r="J29" s="238">
        <f t="shared" si="26"/>
        <v>0</v>
      </c>
      <c r="K29" s="238">
        <f t="shared" si="26"/>
        <v>0</v>
      </c>
      <c r="L29" s="238">
        <f t="shared" si="26"/>
        <v>0</v>
      </c>
      <c r="M29" s="238">
        <f t="shared" si="26"/>
        <v>0</v>
      </c>
      <c r="N29" s="238">
        <f t="shared" si="26"/>
        <v>0</v>
      </c>
      <c r="O29" s="238">
        <f t="shared" si="26"/>
        <v>0</v>
      </c>
      <c r="P29" s="238">
        <f t="shared" si="26"/>
        <v>0</v>
      </c>
      <c r="Q29" s="238">
        <f t="shared" si="26"/>
        <v>0</v>
      </c>
      <c r="R29" s="238">
        <f t="shared" si="26"/>
        <v>0</v>
      </c>
      <c r="S29" s="238">
        <f t="shared" si="26"/>
        <v>700000</v>
      </c>
      <c r="T29" s="238">
        <f t="shared" si="26"/>
        <v>0</v>
      </c>
      <c r="U29" s="238">
        <f t="shared" si="26"/>
        <v>0</v>
      </c>
      <c r="V29" s="238">
        <f t="shared" si="26"/>
        <v>0</v>
      </c>
      <c r="W29" s="238">
        <f t="shared" si="26"/>
        <v>0</v>
      </c>
      <c r="X29" s="238">
        <f t="shared" si="26"/>
        <v>0</v>
      </c>
      <c r="Y29" s="239">
        <f t="shared" si="3"/>
        <v>700000</v>
      </c>
    </row>
    <row r="30" spans="1:25">
      <c r="A30" s="237">
        <f t="shared" si="0"/>
        <v>41</v>
      </c>
      <c r="B30" s="237" t="str">
        <f t="shared" si="1"/>
        <v>Ovenlys, udskiftning - 60x60</v>
      </c>
      <c r="C30" s="238">
        <f t="shared" ref="C30:X30" si="27">IF(C$1&gt;=$I187,IF($M187=0,0,(IF(MOD(($I187-C$1),$M187)=0,$G187,0))),0)</f>
        <v>0</v>
      </c>
      <c r="D30" s="238">
        <f t="shared" si="27"/>
        <v>0</v>
      </c>
      <c r="E30" s="238">
        <f t="shared" si="27"/>
        <v>0</v>
      </c>
      <c r="F30" s="238">
        <f t="shared" si="27"/>
        <v>0</v>
      </c>
      <c r="G30" s="238">
        <f t="shared" si="27"/>
        <v>0</v>
      </c>
      <c r="H30" s="238">
        <f t="shared" si="27"/>
        <v>0</v>
      </c>
      <c r="I30" s="238">
        <f t="shared" si="27"/>
        <v>0</v>
      </c>
      <c r="J30" s="238">
        <f t="shared" si="27"/>
        <v>0</v>
      </c>
      <c r="K30" s="238">
        <f t="shared" si="27"/>
        <v>0</v>
      </c>
      <c r="L30" s="238">
        <f t="shared" si="27"/>
        <v>0</v>
      </c>
      <c r="M30" s="238">
        <f t="shared" si="27"/>
        <v>0</v>
      </c>
      <c r="N30" s="238">
        <f t="shared" si="27"/>
        <v>0</v>
      </c>
      <c r="O30" s="238">
        <f t="shared" si="27"/>
        <v>0</v>
      </c>
      <c r="P30" s="238">
        <f t="shared" si="27"/>
        <v>0</v>
      </c>
      <c r="Q30" s="238">
        <f t="shared" si="27"/>
        <v>0</v>
      </c>
      <c r="R30" s="238">
        <f t="shared" si="27"/>
        <v>0</v>
      </c>
      <c r="S30" s="238">
        <f t="shared" si="27"/>
        <v>34000</v>
      </c>
      <c r="T30" s="238">
        <f t="shared" si="27"/>
        <v>0</v>
      </c>
      <c r="U30" s="238">
        <f t="shared" si="27"/>
        <v>0</v>
      </c>
      <c r="V30" s="238">
        <f t="shared" si="27"/>
        <v>0</v>
      </c>
      <c r="W30" s="238">
        <f t="shared" si="27"/>
        <v>0</v>
      </c>
      <c r="X30" s="238">
        <f t="shared" si="27"/>
        <v>0</v>
      </c>
      <c r="Y30" s="239">
        <f t="shared" si="3"/>
        <v>34000</v>
      </c>
    </row>
    <row r="31" spans="1:25">
      <c r="A31" s="237">
        <f t="shared" si="0"/>
        <v>31</v>
      </c>
      <c r="B31" s="237" t="str">
        <f t="shared" si="1"/>
        <v>Tagrende, udskiftning - zink</v>
      </c>
      <c r="C31" s="238">
        <f t="shared" ref="C31:X31" si="28">IF(C$1&gt;=$I188,IF($M188=0,0,(IF(MOD(($I188-C$1),$M188)=0,$G188,0))),0)</f>
        <v>0</v>
      </c>
      <c r="D31" s="238">
        <f t="shared" si="28"/>
        <v>0</v>
      </c>
      <c r="E31" s="238">
        <f t="shared" si="28"/>
        <v>0</v>
      </c>
      <c r="F31" s="238">
        <f t="shared" si="28"/>
        <v>0</v>
      </c>
      <c r="G31" s="238">
        <f t="shared" si="28"/>
        <v>0</v>
      </c>
      <c r="H31" s="238">
        <f t="shared" si="28"/>
        <v>0</v>
      </c>
      <c r="I31" s="238">
        <f t="shared" si="28"/>
        <v>0</v>
      </c>
      <c r="J31" s="238">
        <f t="shared" si="28"/>
        <v>0</v>
      </c>
      <c r="K31" s="238">
        <f t="shared" si="28"/>
        <v>98000</v>
      </c>
      <c r="L31" s="238">
        <f t="shared" si="28"/>
        <v>0</v>
      </c>
      <c r="M31" s="238">
        <f t="shared" si="28"/>
        <v>0</v>
      </c>
      <c r="N31" s="238">
        <f t="shared" si="28"/>
        <v>0</v>
      </c>
      <c r="O31" s="238">
        <f t="shared" si="28"/>
        <v>0</v>
      </c>
      <c r="P31" s="238">
        <f t="shared" si="28"/>
        <v>0</v>
      </c>
      <c r="Q31" s="238">
        <f t="shared" si="28"/>
        <v>0</v>
      </c>
      <c r="R31" s="238">
        <f t="shared" si="28"/>
        <v>0</v>
      </c>
      <c r="S31" s="238">
        <f t="shared" si="28"/>
        <v>0</v>
      </c>
      <c r="T31" s="238">
        <f t="shared" si="28"/>
        <v>0</v>
      </c>
      <c r="U31" s="238">
        <f t="shared" si="28"/>
        <v>0</v>
      </c>
      <c r="V31" s="238">
        <f t="shared" si="28"/>
        <v>0</v>
      </c>
      <c r="W31" s="238">
        <f t="shared" si="28"/>
        <v>0</v>
      </c>
      <c r="X31" s="238">
        <f t="shared" si="28"/>
        <v>0</v>
      </c>
      <c r="Y31" s="239">
        <f t="shared" si="3"/>
        <v>98000</v>
      </c>
    </row>
    <row r="32" spans="1:25">
      <c r="A32" s="237">
        <f t="shared" si="0"/>
        <v>47</v>
      </c>
      <c r="B32" s="237" t="str">
        <f t="shared" si="1"/>
        <v>Tagnedløb, udskiftning - zink</v>
      </c>
      <c r="C32" s="238">
        <f t="shared" ref="C32:X32" si="29">IF(C$1&gt;=$I189,IF($M189=0,0,(IF(MOD(($I189-C$1),$M189)=0,$G189,0))),0)</f>
        <v>0</v>
      </c>
      <c r="D32" s="238">
        <f t="shared" si="29"/>
        <v>0</v>
      </c>
      <c r="E32" s="238">
        <f t="shared" si="29"/>
        <v>0</v>
      </c>
      <c r="F32" s="238">
        <f t="shared" si="29"/>
        <v>0</v>
      </c>
      <c r="G32" s="238">
        <f t="shared" si="29"/>
        <v>0</v>
      </c>
      <c r="H32" s="238">
        <f t="shared" si="29"/>
        <v>0</v>
      </c>
      <c r="I32" s="238">
        <f t="shared" si="29"/>
        <v>0</v>
      </c>
      <c r="J32" s="238">
        <f t="shared" si="29"/>
        <v>0</v>
      </c>
      <c r="K32" s="238">
        <f t="shared" si="29"/>
        <v>8800</v>
      </c>
      <c r="L32" s="238">
        <f t="shared" si="29"/>
        <v>0</v>
      </c>
      <c r="M32" s="238">
        <f t="shared" si="29"/>
        <v>0</v>
      </c>
      <c r="N32" s="238">
        <f t="shared" si="29"/>
        <v>0</v>
      </c>
      <c r="O32" s="238">
        <f t="shared" si="29"/>
        <v>0</v>
      </c>
      <c r="P32" s="238">
        <f t="shared" si="29"/>
        <v>0</v>
      </c>
      <c r="Q32" s="238">
        <f t="shared" si="29"/>
        <v>0</v>
      </c>
      <c r="R32" s="238">
        <f t="shared" si="29"/>
        <v>0</v>
      </c>
      <c r="S32" s="238">
        <f t="shared" si="29"/>
        <v>0</v>
      </c>
      <c r="T32" s="238">
        <f t="shared" si="29"/>
        <v>0</v>
      </c>
      <c r="U32" s="238">
        <f t="shared" si="29"/>
        <v>0</v>
      </c>
      <c r="V32" s="238">
        <f t="shared" si="29"/>
        <v>0</v>
      </c>
      <c r="W32" s="238">
        <f t="shared" si="29"/>
        <v>0</v>
      </c>
      <c r="X32" s="238">
        <f t="shared" si="29"/>
        <v>0</v>
      </c>
      <c r="Y32" s="239">
        <f t="shared" si="3"/>
        <v>8800</v>
      </c>
    </row>
    <row r="33" spans="1:25">
      <c r="A33" s="237">
        <f t="shared" si="0"/>
        <v>37</v>
      </c>
      <c r="B33" s="237" t="str">
        <f t="shared" si="1"/>
        <v>Stern, udskiftning</v>
      </c>
      <c r="C33" s="238">
        <f t="shared" ref="C33:X33" si="30">IF(C$1&gt;=$I190,IF($M190=0,0,(IF(MOD(($I190-C$1),$M190)=0,$G190,0))),0)</f>
        <v>0</v>
      </c>
      <c r="D33" s="238">
        <f t="shared" si="30"/>
        <v>4500</v>
      </c>
      <c r="E33" s="238">
        <f t="shared" si="30"/>
        <v>0</v>
      </c>
      <c r="F33" s="238">
        <f t="shared" si="30"/>
        <v>4500</v>
      </c>
      <c r="G33" s="238">
        <f t="shared" si="30"/>
        <v>0</v>
      </c>
      <c r="H33" s="238">
        <f t="shared" si="30"/>
        <v>4500</v>
      </c>
      <c r="I33" s="238">
        <f t="shared" si="30"/>
        <v>0</v>
      </c>
      <c r="J33" s="238">
        <f t="shared" si="30"/>
        <v>4500</v>
      </c>
      <c r="K33" s="238">
        <f t="shared" si="30"/>
        <v>0</v>
      </c>
      <c r="L33" s="238">
        <f t="shared" si="30"/>
        <v>4500</v>
      </c>
      <c r="M33" s="238">
        <f t="shared" si="30"/>
        <v>0</v>
      </c>
      <c r="N33" s="238">
        <f t="shared" si="30"/>
        <v>4500</v>
      </c>
      <c r="O33" s="238">
        <f t="shared" si="30"/>
        <v>0</v>
      </c>
      <c r="P33" s="238">
        <f t="shared" si="30"/>
        <v>4500</v>
      </c>
      <c r="Q33" s="238">
        <f t="shared" si="30"/>
        <v>0</v>
      </c>
      <c r="R33" s="238">
        <f t="shared" si="30"/>
        <v>4500</v>
      </c>
      <c r="S33" s="238">
        <f t="shared" si="30"/>
        <v>0</v>
      </c>
      <c r="T33" s="238">
        <f t="shared" si="30"/>
        <v>4500</v>
      </c>
      <c r="U33" s="238">
        <f t="shared" si="30"/>
        <v>0</v>
      </c>
      <c r="V33" s="238">
        <f t="shared" si="30"/>
        <v>4500</v>
      </c>
      <c r="W33" s="238">
        <f t="shared" si="30"/>
        <v>0</v>
      </c>
      <c r="X33" s="238">
        <f t="shared" si="30"/>
        <v>4500</v>
      </c>
      <c r="Y33" s="239">
        <f t="shared" si="3"/>
        <v>49500</v>
      </c>
    </row>
    <row r="34" spans="1:25">
      <c r="A34" s="237">
        <f t="shared" si="0"/>
        <v>41</v>
      </c>
      <c r="B34" s="237" t="str">
        <f t="shared" si="1"/>
        <v>Vinduer, udskiftning - gående</v>
      </c>
      <c r="C34" s="238">
        <f t="shared" ref="C34:X34" si="31">IF(C$1&gt;=$I191,IF($M191=0,0,(IF(MOD(($I191-C$1),$M191)=0,$G191,0))),0)</f>
        <v>0</v>
      </c>
      <c r="D34" s="238">
        <f t="shared" si="31"/>
        <v>0</v>
      </c>
      <c r="E34" s="238">
        <f t="shared" si="31"/>
        <v>0</v>
      </c>
      <c r="F34" s="238">
        <f t="shared" si="31"/>
        <v>0</v>
      </c>
      <c r="G34" s="238">
        <f t="shared" si="31"/>
        <v>0</v>
      </c>
      <c r="H34" s="238">
        <f t="shared" si="31"/>
        <v>0</v>
      </c>
      <c r="I34" s="238">
        <f t="shared" si="31"/>
        <v>0</v>
      </c>
      <c r="J34" s="238">
        <f t="shared" si="31"/>
        <v>0</v>
      </c>
      <c r="K34" s="238">
        <f t="shared" si="31"/>
        <v>0</v>
      </c>
      <c r="L34" s="238">
        <f t="shared" si="31"/>
        <v>0</v>
      </c>
      <c r="M34" s="238">
        <f t="shared" si="31"/>
        <v>0</v>
      </c>
      <c r="N34" s="238">
        <f t="shared" si="31"/>
        <v>0</v>
      </c>
      <c r="O34" s="238">
        <f t="shared" si="31"/>
        <v>0</v>
      </c>
      <c r="P34" s="238">
        <f t="shared" si="31"/>
        <v>0</v>
      </c>
      <c r="Q34" s="238">
        <f t="shared" si="31"/>
        <v>0</v>
      </c>
      <c r="R34" s="238">
        <f t="shared" si="31"/>
        <v>202500</v>
      </c>
      <c r="S34" s="238">
        <f t="shared" si="31"/>
        <v>0</v>
      </c>
      <c r="T34" s="238">
        <f t="shared" si="31"/>
        <v>0</v>
      </c>
      <c r="U34" s="238">
        <f t="shared" si="31"/>
        <v>0</v>
      </c>
      <c r="V34" s="238">
        <f t="shared" si="31"/>
        <v>0</v>
      </c>
      <c r="W34" s="238">
        <f t="shared" si="31"/>
        <v>0</v>
      </c>
      <c r="X34" s="238">
        <f t="shared" si="31"/>
        <v>0</v>
      </c>
      <c r="Y34" s="239">
        <f t="shared" si="3"/>
        <v>202500</v>
      </c>
    </row>
    <row r="35" spans="1:25">
      <c r="A35" s="237">
        <f t="shared" si="0"/>
        <v>41</v>
      </c>
      <c r="B35" s="237" t="str">
        <f t="shared" si="1"/>
        <v>Vinduer, udskiftning - gående</v>
      </c>
      <c r="C35" s="238">
        <f t="shared" ref="C35:X35" si="32">IF(C$1&gt;=$I192,IF($M192=0,0,(IF(MOD(($I192-C$1),$M192)=0,$G192,0))),0)</f>
        <v>0</v>
      </c>
      <c r="D35" s="238">
        <f t="shared" si="32"/>
        <v>0</v>
      </c>
      <c r="E35" s="238">
        <f t="shared" si="32"/>
        <v>40500</v>
      </c>
      <c r="F35" s="238">
        <f t="shared" si="32"/>
        <v>0</v>
      </c>
      <c r="G35" s="238">
        <f t="shared" si="32"/>
        <v>0</v>
      </c>
      <c r="H35" s="238">
        <f t="shared" si="32"/>
        <v>0</v>
      </c>
      <c r="I35" s="238">
        <f t="shared" si="32"/>
        <v>0</v>
      </c>
      <c r="J35" s="238">
        <f t="shared" si="32"/>
        <v>0</v>
      </c>
      <c r="K35" s="238">
        <f t="shared" si="32"/>
        <v>0</v>
      </c>
      <c r="L35" s="238">
        <f t="shared" si="32"/>
        <v>0</v>
      </c>
      <c r="M35" s="238">
        <f t="shared" si="32"/>
        <v>0</v>
      </c>
      <c r="N35" s="238">
        <f t="shared" si="32"/>
        <v>0</v>
      </c>
      <c r="O35" s="238">
        <f t="shared" si="32"/>
        <v>0</v>
      </c>
      <c r="P35" s="238">
        <f t="shared" si="32"/>
        <v>0</v>
      </c>
      <c r="Q35" s="238">
        <f t="shared" si="32"/>
        <v>0</v>
      </c>
      <c r="R35" s="238">
        <f t="shared" si="32"/>
        <v>0</v>
      </c>
      <c r="S35" s="238">
        <f t="shared" si="32"/>
        <v>0</v>
      </c>
      <c r="T35" s="238">
        <f t="shared" si="32"/>
        <v>0</v>
      </c>
      <c r="U35" s="238">
        <f t="shared" si="32"/>
        <v>0</v>
      </c>
      <c r="V35" s="238">
        <f t="shared" si="32"/>
        <v>0</v>
      </c>
      <c r="W35" s="238">
        <f t="shared" si="32"/>
        <v>0</v>
      </c>
      <c r="X35" s="238">
        <f t="shared" si="32"/>
        <v>0</v>
      </c>
      <c r="Y35" s="239">
        <f t="shared" si="3"/>
        <v>40500</v>
      </c>
    </row>
    <row r="36" spans="1:25">
      <c r="A36" s="237">
        <f t="shared" si="0"/>
        <v>31</v>
      </c>
      <c r="B36" s="237" t="str">
        <f t="shared" si="1"/>
        <v>Fundament, malerbehandling</v>
      </c>
      <c r="C36" s="238">
        <f t="shared" ref="C36:X36" si="33">IF(C$1&gt;=$I193,IF($M193=0,0,(IF(MOD(($I193-C$1),$M193)=0,$G193,0))),0)</f>
        <v>0</v>
      </c>
      <c r="D36" s="238">
        <f t="shared" si="33"/>
        <v>0</v>
      </c>
      <c r="E36" s="238">
        <f t="shared" si="33"/>
        <v>0</v>
      </c>
      <c r="F36" s="238">
        <f t="shared" si="33"/>
        <v>0</v>
      </c>
      <c r="G36" s="238">
        <f t="shared" si="33"/>
        <v>3360</v>
      </c>
      <c r="H36" s="238">
        <f t="shared" si="33"/>
        <v>0</v>
      </c>
      <c r="I36" s="238">
        <f t="shared" si="33"/>
        <v>0</v>
      </c>
      <c r="J36" s="238">
        <f t="shared" si="33"/>
        <v>0</v>
      </c>
      <c r="K36" s="238">
        <f t="shared" si="33"/>
        <v>0</v>
      </c>
      <c r="L36" s="238">
        <f t="shared" si="33"/>
        <v>0</v>
      </c>
      <c r="M36" s="238">
        <f t="shared" si="33"/>
        <v>0</v>
      </c>
      <c r="N36" s="238">
        <f t="shared" si="33"/>
        <v>0</v>
      </c>
      <c r="O36" s="238">
        <f t="shared" si="33"/>
        <v>0</v>
      </c>
      <c r="P36" s="238">
        <f t="shared" si="33"/>
        <v>0</v>
      </c>
      <c r="Q36" s="238">
        <f t="shared" si="33"/>
        <v>3360</v>
      </c>
      <c r="R36" s="238">
        <f t="shared" si="33"/>
        <v>0</v>
      </c>
      <c r="S36" s="238">
        <f t="shared" si="33"/>
        <v>0</v>
      </c>
      <c r="T36" s="238">
        <f t="shared" si="33"/>
        <v>0</v>
      </c>
      <c r="U36" s="238">
        <f t="shared" si="33"/>
        <v>0</v>
      </c>
      <c r="V36" s="238">
        <f t="shared" si="33"/>
        <v>0</v>
      </c>
      <c r="W36" s="238">
        <f t="shared" si="33"/>
        <v>0</v>
      </c>
      <c r="X36" s="238">
        <f t="shared" si="33"/>
        <v>0</v>
      </c>
      <c r="Y36" s="239">
        <f t="shared" si="3"/>
        <v>6720</v>
      </c>
    </row>
    <row r="37" spans="1:25">
      <c r="A37" s="237" t="e">
        <f t="shared" si="0"/>
        <v>#N/A</v>
      </c>
      <c r="B37" s="237" t="str">
        <f t="shared" si="1"/>
        <v>Vinduer, udskiftning - gående</v>
      </c>
      <c r="C37" s="238">
        <f t="shared" ref="C37:X37" si="34">IF(C$1&gt;=$I194,IF($M194=0,0,(IF(MOD(($I194-C$1),$M194)=0,$G194,0))),0)</f>
        <v>0</v>
      </c>
      <c r="D37" s="238">
        <f t="shared" si="34"/>
        <v>0</v>
      </c>
      <c r="E37" s="238">
        <f t="shared" si="34"/>
        <v>0</v>
      </c>
      <c r="F37" s="238">
        <f t="shared" si="34"/>
        <v>0</v>
      </c>
      <c r="G37" s="238">
        <f t="shared" si="34"/>
        <v>0</v>
      </c>
      <c r="H37" s="238">
        <f t="shared" si="34"/>
        <v>0</v>
      </c>
      <c r="I37" s="238">
        <f t="shared" si="34"/>
        <v>0</v>
      </c>
      <c r="J37" s="238">
        <f t="shared" si="34"/>
        <v>0</v>
      </c>
      <c r="K37" s="238">
        <f t="shared" si="34"/>
        <v>0</v>
      </c>
      <c r="L37" s="238">
        <f t="shared" si="34"/>
        <v>0</v>
      </c>
      <c r="M37" s="238">
        <f t="shared" si="34"/>
        <v>0</v>
      </c>
      <c r="N37" s="238">
        <f t="shared" si="34"/>
        <v>0</v>
      </c>
      <c r="O37" s="238">
        <f t="shared" si="34"/>
        <v>54000</v>
      </c>
      <c r="P37" s="238">
        <f t="shared" si="34"/>
        <v>0</v>
      </c>
      <c r="Q37" s="238">
        <f t="shared" si="34"/>
        <v>0</v>
      </c>
      <c r="R37" s="238">
        <f t="shared" si="34"/>
        <v>0</v>
      </c>
      <c r="S37" s="238">
        <f t="shared" si="34"/>
        <v>0</v>
      </c>
      <c r="T37" s="238">
        <f t="shared" si="34"/>
        <v>0</v>
      </c>
      <c r="U37" s="238">
        <f t="shared" si="34"/>
        <v>0</v>
      </c>
      <c r="V37" s="238">
        <f t="shared" si="34"/>
        <v>0</v>
      </c>
      <c r="W37" s="238">
        <f t="shared" si="34"/>
        <v>0</v>
      </c>
      <c r="X37" s="238">
        <f t="shared" si="34"/>
        <v>0</v>
      </c>
      <c r="Y37" s="239">
        <f t="shared" si="3"/>
        <v>54000</v>
      </c>
    </row>
    <row r="38" spans="1:25">
      <c r="A38" s="237" t="e">
        <f t="shared" si="0"/>
        <v>#N/A</v>
      </c>
      <c r="B38" s="237" t="str">
        <f t="shared" si="1"/>
        <v>Udhæng, udskift udhængsbrædder</v>
      </c>
      <c r="C38" s="238">
        <f t="shared" ref="C38:X38" si="35">IF(C$1&gt;=$I195,IF($M195=0,0,(IF(MOD(($I195-C$1),$M195)=0,$G195,0))),0)</f>
        <v>0</v>
      </c>
      <c r="D38" s="238">
        <f t="shared" si="35"/>
        <v>0</v>
      </c>
      <c r="E38" s="238">
        <f t="shared" si="35"/>
        <v>0</v>
      </c>
      <c r="F38" s="238">
        <f t="shared" si="35"/>
        <v>0</v>
      </c>
      <c r="G38" s="238">
        <f t="shared" si="35"/>
        <v>0</v>
      </c>
      <c r="H38" s="238">
        <f t="shared" si="35"/>
        <v>0</v>
      </c>
      <c r="I38" s="238">
        <f t="shared" si="35"/>
        <v>0</v>
      </c>
      <c r="J38" s="238">
        <f t="shared" si="35"/>
        <v>0</v>
      </c>
      <c r="K38" s="238">
        <f t="shared" si="35"/>
        <v>0</v>
      </c>
      <c r="L38" s="238">
        <f t="shared" si="35"/>
        <v>0</v>
      </c>
      <c r="M38" s="238">
        <f t="shared" si="35"/>
        <v>0</v>
      </c>
      <c r="N38" s="238">
        <f t="shared" si="35"/>
        <v>0</v>
      </c>
      <c r="O38" s="238">
        <f t="shared" si="35"/>
        <v>0</v>
      </c>
      <c r="P38" s="238">
        <f t="shared" si="35"/>
        <v>0</v>
      </c>
      <c r="Q38" s="238">
        <f t="shared" si="35"/>
        <v>0</v>
      </c>
      <c r="R38" s="238">
        <f t="shared" si="35"/>
        <v>0</v>
      </c>
      <c r="S38" s="238">
        <f t="shared" si="35"/>
        <v>0</v>
      </c>
      <c r="T38" s="238">
        <f t="shared" si="35"/>
        <v>0</v>
      </c>
      <c r="U38" s="238">
        <f t="shared" si="35"/>
        <v>0</v>
      </c>
      <c r="V38" s="238">
        <f t="shared" si="35"/>
        <v>0</v>
      </c>
      <c r="W38" s="238">
        <f t="shared" si="35"/>
        <v>0</v>
      </c>
      <c r="X38" s="238">
        <f t="shared" si="35"/>
        <v>0</v>
      </c>
      <c r="Y38" s="239">
        <f t="shared" si="3"/>
        <v>0</v>
      </c>
    </row>
    <row r="39" spans="1:25">
      <c r="A39" s="237" t="e">
        <f t="shared" si="0"/>
        <v>#N/A</v>
      </c>
      <c r="B39" s="237" t="str">
        <f t="shared" si="1"/>
        <v>Tagflade, udskiftning - 1 lag overpap</v>
      </c>
      <c r="C39" s="238">
        <f t="shared" ref="C39:X39" si="36">IF(C$1&gt;=$I196,IF($M196=0,0,(IF(MOD(($I196-C$1),$M196)=0,$G196,0))),0)</f>
        <v>0</v>
      </c>
      <c r="D39" s="238">
        <f t="shared" si="36"/>
        <v>0</v>
      </c>
      <c r="E39" s="238">
        <f t="shared" si="36"/>
        <v>0</v>
      </c>
      <c r="F39" s="238">
        <f t="shared" si="36"/>
        <v>0</v>
      </c>
      <c r="G39" s="238">
        <f t="shared" si="36"/>
        <v>0</v>
      </c>
      <c r="H39" s="238">
        <f t="shared" si="36"/>
        <v>4750</v>
      </c>
      <c r="I39" s="238">
        <f t="shared" si="36"/>
        <v>0</v>
      </c>
      <c r="J39" s="238">
        <f t="shared" si="36"/>
        <v>0</v>
      </c>
      <c r="K39" s="238">
        <f t="shared" si="36"/>
        <v>0</v>
      </c>
      <c r="L39" s="238">
        <f t="shared" si="36"/>
        <v>0</v>
      </c>
      <c r="M39" s="238">
        <f t="shared" si="36"/>
        <v>0</v>
      </c>
      <c r="N39" s="238">
        <f t="shared" si="36"/>
        <v>0</v>
      </c>
      <c r="O39" s="238">
        <f t="shared" si="36"/>
        <v>0</v>
      </c>
      <c r="P39" s="238">
        <f t="shared" si="36"/>
        <v>0</v>
      </c>
      <c r="Q39" s="238">
        <f t="shared" si="36"/>
        <v>0</v>
      </c>
      <c r="R39" s="238">
        <f t="shared" si="36"/>
        <v>0</v>
      </c>
      <c r="S39" s="238">
        <f t="shared" si="36"/>
        <v>0</v>
      </c>
      <c r="T39" s="238">
        <f t="shared" si="36"/>
        <v>0</v>
      </c>
      <c r="U39" s="238">
        <f t="shared" si="36"/>
        <v>0</v>
      </c>
      <c r="V39" s="238">
        <f t="shared" si="36"/>
        <v>0</v>
      </c>
      <c r="W39" s="238">
        <f t="shared" si="36"/>
        <v>0</v>
      </c>
      <c r="X39" s="238">
        <f t="shared" si="36"/>
        <v>0</v>
      </c>
      <c r="Y39" s="239">
        <f t="shared" si="3"/>
        <v>4750</v>
      </c>
    </row>
    <row r="40" spans="1:25">
      <c r="A40" s="237" t="e">
        <f t="shared" si="0"/>
        <v>#N/A</v>
      </c>
      <c r="B40" s="237" t="str">
        <f t="shared" si="1"/>
        <v>Tagrende, udskiftning - zink</v>
      </c>
      <c r="C40" s="238">
        <f t="shared" ref="C40:X40" si="37">IF(C$1&gt;=$I197,IF($M197=0,0,(IF(MOD(($I197-C$1),$M197)=0,$G197,0))),0)</f>
        <v>0</v>
      </c>
      <c r="D40" s="238">
        <f t="shared" si="37"/>
        <v>0</v>
      </c>
      <c r="E40" s="238">
        <f t="shared" si="37"/>
        <v>0</v>
      </c>
      <c r="F40" s="238">
        <f t="shared" si="37"/>
        <v>0</v>
      </c>
      <c r="G40" s="238">
        <f t="shared" si="37"/>
        <v>0</v>
      </c>
      <c r="H40" s="238">
        <f t="shared" si="37"/>
        <v>14000</v>
      </c>
      <c r="I40" s="238">
        <f t="shared" si="37"/>
        <v>0</v>
      </c>
      <c r="J40" s="238">
        <f t="shared" si="37"/>
        <v>0</v>
      </c>
      <c r="K40" s="238">
        <f t="shared" si="37"/>
        <v>0</v>
      </c>
      <c r="L40" s="238">
        <f t="shared" si="37"/>
        <v>0</v>
      </c>
      <c r="M40" s="238">
        <f t="shared" si="37"/>
        <v>0</v>
      </c>
      <c r="N40" s="238">
        <f t="shared" si="37"/>
        <v>0</v>
      </c>
      <c r="O40" s="238">
        <f t="shared" si="37"/>
        <v>0</v>
      </c>
      <c r="P40" s="238">
        <f t="shared" si="37"/>
        <v>0</v>
      </c>
      <c r="Q40" s="238">
        <f t="shared" si="37"/>
        <v>0</v>
      </c>
      <c r="R40" s="238">
        <f t="shared" si="37"/>
        <v>0</v>
      </c>
      <c r="S40" s="238">
        <f t="shared" si="37"/>
        <v>0</v>
      </c>
      <c r="T40" s="238">
        <f t="shared" si="37"/>
        <v>0</v>
      </c>
      <c r="U40" s="238">
        <f t="shared" si="37"/>
        <v>0</v>
      </c>
      <c r="V40" s="238">
        <f t="shared" si="37"/>
        <v>0</v>
      </c>
      <c r="W40" s="238">
        <f t="shared" si="37"/>
        <v>0</v>
      </c>
      <c r="X40" s="238">
        <f t="shared" si="37"/>
        <v>0</v>
      </c>
      <c r="Y40" s="239">
        <f t="shared" si="3"/>
        <v>14000</v>
      </c>
    </row>
    <row r="41" spans="1:25">
      <c r="A41" s="237" t="e">
        <f t="shared" si="0"/>
        <v>#N/A</v>
      </c>
      <c r="B41" s="237">
        <f t="shared" si="1"/>
        <v>0</v>
      </c>
      <c r="C41" s="238">
        <f t="shared" ref="C41:X41" si="38">IF(C$1&gt;=$I198,IF($M198=0,0,(IF(MOD(($I198-C$1),$M198)=0,$G198,0))),0)</f>
        <v>0</v>
      </c>
      <c r="D41" s="238">
        <f t="shared" si="38"/>
        <v>0</v>
      </c>
      <c r="E41" s="238">
        <f t="shared" si="38"/>
        <v>0</v>
      </c>
      <c r="F41" s="238">
        <f t="shared" si="38"/>
        <v>0</v>
      </c>
      <c r="G41" s="238">
        <f t="shared" si="38"/>
        <v>0</v>
      </c>
      <c r="H41" s="238">
        <f t="shared" si="38"/>
        <v>0</v>
      </c>
      <c r="I41" s="238">
        <f t="shared" si="38"/>
        <v>0</v>
      </c>
      <c r="J41" s="238">
        <f t="shared" si="38"/>
        <v>0</v>
      </c>
      <c r="K41" s="238">
        <f t="shared" si="38"/>
        <v>0</v>
      </c>
      <c r="L41" s="238">
        <f t="shared" si="38"/>
        <v>0</v>
      </c>
      <c r="M41" s="238">
        <f t="shared" si="38"/>
        <v>0</v>
      </c>
      <c r="N41" s="238">
        <f t="shared" si="38"/>
        <v>0</v>
      </c>
      <c r="O41" s="238">
        <f t="shared" si="38"/>
        <v>0</v>
      </c>
      <c r="P41" s="238">
        <f t="shared" si="38"/>
        <v>0</v>
      </c>
      <c r="Q41" s="238">
        <f t="shared" si="38"/>
        <v>0</v>
      </c>
      <c r="R41" s="238">
        <f t="shared" si="38"/>
        <v>0</v>
      </c>
      <c r="S41" s="238">
        <f t="shared" si="38"/>
        <v>0</v>
      </c>
      <c r="T41" s="238">
        <f t="shared" si="38"/>
        <v>0</v>
      </c>
      <c r="U41" s="238">
        <f t="shared" si="38"/>
        <v>0</v>
      </c>
      <c r="V41" s="238">
        <f t="shared" si="38"/>
        <v>0</v>
      </c>
      <c r="W41" s="238">
        <f t="shared" si="38"/>
        <v>0</v>
      </c>
      <c r="X41" s="238">
        <f t="shared" si="38"/>
        <v>0</v>
      </c>
      <c r="Y41" s="239">
        <f t="shared" si="3"/>
        <v>0</v>
      </c>
    </row>
    <row r="42" spans="1:25">
      <c r="A42" s="229" t="e">
        <f t="shared" si="0"/>
        <v>#N/A</v>
      </c>
      <c r="B42" s="229" t="str">
        <f t="shared" si="1"/>
        <v>Bygning 3</v>
      </c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</row>
    <row r="43" spans="1:25">
      <c r="A43" s="237">
        <f t="shared" si="0"/>
        <v>47</v>
      </c>
      <c r="B43" s="237" t="str">
        <f t="shared" si="1"/>
        <v>Tagflade, udskiftning - bølgeeternit</v>
      </c>
      <c r="C43" s="238">
        <f t="shared" ref="C43:X43" si="39">IF(C$1&gt;=$I200,IF($M200=0,0,(IF(MOD(($I200-C$1),$M200)=0,$G200,0))),0)</f>
        <v>0</v>
      </c>
      <c r="D43" s="238">
        <f t="shared" si="39"/>
        <v>0</v>
      </c>
      <c r="E43" s="238">
        <f t="shared" si="39"/>
        <v>0</v>
      </c>
      <c r="F43" s="238">
        <f t="shared" si="39"/>
        <v>0</v>
      </c>
      <c r="G43" s="238">
        <f t="shared" si="39"/>
        <v>0</v>
      </c>
      <c r="H43" s="238">
        <f t="shared" si="39"/>
        <v>0</v>
      </c>
      <c r="I43" s="238">
        <f t="shared" si="39"/>
        <v>0</v>
      </c>
      <c r="J43" s="238">
        <f t="shared" si="39"/>
        <v>0</v>
      </c>
      <c r="K43" s="238">
        <f t="shared" si="39"/>
        <v>0</v>
      </c>
      <c r="L43" s="238">
        <f t="shared" si="39"/>
        <v>0</v>
      </c>
      <c r="M43" s="238">
        <f t="shared" si="39"/>
        <v>0</v>
      </c>
      <c r="N43" s="238">
        <f t="shared" si="39"/>
        <v>0</v>
      </c>
      <c r="O43" s="238">
        <f t="shared" si="39"/>
        <v>0</v>
      </c>
      <c r="P43" s="238">
        <f t="shared" si="39"/>
        <v>0</v>
      </c>
      <c r="Q43" s="238">
        <f t="shared" si="39"/>
        <v>0</v>
      </c>
      <c r="R43" s="238">
        <f t="shared" si="39"/>
        <v>0</v>
      </c>
      <c r="S43" s="238">
        <f t="shared" si="39"/>
        <v>0</v>
      </c>
      <c r="T43" s="238">
        <f t="shared" si="39"/>
        <v>0</v>
      </c>
      <c r="U43" s="238">
        <f t="shared" si="39"/>
        <v>0</v>
      </c>
      <c r="V43" s="238">
        <f t="shared" si="39"/>
        <v>0</v>
      </c>
      <c r="W43" s="238">
        <f t="shared" si="39"/>
        <v>0</v>
      </c>
      <c r="X43" s="238">
        <f t="shared" si="39"/>
        <v>600000</v>
      </c>
      <c r="Y43" s="239">
        <f t="shared" si="3"/>
        <v>600000</v>
      </c>
    </row>
    <row r="44" spans="1:25">
      <c r="A44" s="237">
        <f t="shared" si="0"/>
        <v>37</v>
      </c>
      <c r="B44" s="237" t="str">
        <f t="shared" si="1"/>
        <v>Ovenlys, udskiftning - 60x60</v>
      </c>
      <c r="C44" s="238">
        <f t="shared" ref="C44:X44" si="40">IF(C$1&gt;=$I201,IF($M201=0,0,(IF(MOD(($I201-C$1),$M201)=0,$G201,0))),0)</f>
        <v>0</v>
      </c>
      <c r="D44" s="238">
        <f t="shared" si="40"/>
        <v>0</v>
      </c>
      <c r="E44" s="238">
        <f t="shared" si="40"/>
        <v>0</v>
      </c>
      <c r="F44" s="238">
        <f t="shared" si="40"/>
        <v>0</v>
      </c>
      <c r="G44" s="238">
        <f t="shared" si="40"/>
        <v>0</v>
      </c>
      <c r="H44" s="238">
        <f t="shared" si="40"/>
        <v>0</v>
      </c>
      <c r="I44" s="238">
        <f t="shared" si="40"/>
        <v>0</v>
      </c>
      <c r="J44" s="238">
        <f t="shared" si="40"/>
        <v>0</v>
      </c>
      <c r="K44" s="238">
        <f t="shared" si="40"/>
        <v>0</v>
      </c>
      <c r="L44" s="238">
        <f t="shared" si="40"/>
        <v>0</v>
      </c>
      <c r="M44" s="238">
        <f t="shared" si="40"/>
        <v>0</v>
      </c>
      <c r="N44" s="238">
        <f t="shared" si="40"/>
        <v>0</v>
      </c>
      <c r="O44" s="238">
        <f t="shared" si="40"/>
        <v>0</v>
      </c>
      <c r="P44" s="238">
        <f t="shared" si="40"/>
        <v>0</v>
      </c>
      <c r="Q44" s="238">
        <f t="shared" si="40"/>
        <v>0</v>
      </c>
      <c r="R44" s="238">
        <f t="shared" si="40"/>
        <v>0</v>
      </c>
      <c r="S44" s="238">
        <f t="shared" si="40"/>
        <v>0</v>
      </c>
      <c r="T44" s="238">
        <f t="shared" si="40"/>
        <v>0</v>
      </c>
      <c r="U44" s="238">
        <f t="shared" si="40"/>
        <v>17000</v>
      </c>
      <c r="V44" s="238">
        <f t="shared" si="40"/>
        <v>0</v>
      </c>
      <c r="W44" s="238">
        <f t="shared" si="40"/>
        <v>0</v>
      </c>
      <c r="X44" s="238">
        <f t="shared" si="40"/>
        <v>0</v>
      </c>
      <c r="Y44" s="239">
        <f t="shared" si="3"/>
        <v>17000</v>
      </c>
    </row>
    <row r="45" spans="1:25">
      <c r="A45" s="237">
        <f t="shared" si="0"/>
        <v>37</v>
      </c>
      <c r="B45" s="237" t="str">
        <f t="shared" si="1"/>
        <v>Tagrende, udskiftning - zink</v>
      </c>
      <c r="C45" s="238">
        <f t="shared" ref="C45:X45" si="41">IF(C$1&gt;=$I202,IF($M202=0,0,(IF(MOD(($I202-C$1),$M202)=0,$G202,0))),0)</f>
        <v>0</v>
      </c>
      <c r="D45" s="238">
        <f t="shared" si="41"/>
        <v>0</v>
      </c>
      <c r="E45" s="238">
        <f t="shared" si="41"/>
        <v>0</v>
      </c>
      <c r="F45" s="238">
        <f t="shared" si="41"/>
        <v>0</v>
      </c>
      <c r="G45" s="238">
        <f t="shared" si="41"/>
        <v>0</v>
      </c>
      <c r="H45" s="238">
        <f t="shared" si="41"/>
        <v>0</v>
      </c>
      <c r="I45" s="238">
        <f t="shared" si="41"/>
        <v>0</v>
      </c>
      <c r="J45" s="238">
        <f t="shared" si="41"/>
        <v>0</v>
      </c>
      <c r="K45" s="238">
        <f t="shared" si="41"/>
        <v>84000</v>
      </c>
      <c r="L45" s="238">
        <f t="shared" si="41"/>
        <v>0</v>
      </c>
      <c r="M45" s="238">
        <f t="shared" si="41"/>
        <v>0</v>
      </c>
      <c r="N45" s="238">
        <f t="shared" si="41"/>
        <v>0</v>
      </c>
      <c r="O45" s="238">
        <f t="shared" si="41"/>
        <v>0</v>
      </c>
      <c r="P45" s="238">
        <f t="shared" si="41"/>
        <v>0</v>
      </c>
      <c r="Q45" s="238">
        <f t="shared" si="41"/>
        <v>0</v>
      </c>
      <c r="R45" s="238">
        <f t="shared" si="41"/>
        <v>0</v>
      </c>
      <c r="S45" s="238">
        <f t="shared" si="41"/>
        <v>0</v>
      </c>
      <c r="T45" s="238">
        <f t="shared" si="41"/>
        <v>0</v>
      </c>
      <c r="U45" s="238">
        <f t="shared" si="41"/>
        <v>0</v>
      </c>
      <c r="V45" s="238">
        <f t="shared" si="41"/>
        <v>0</v>
      </c>
      <c r="W45" s="238">
        <f t="shared" si="41"/>
        <v>0</v>
      </c>
      <c r="X45" s="238">
        <f t="shared" si="41"/>
        <v>0</v>
      </c>
      <c r="Y45" s="239">
        <f t="shared" si="3"/>
        <v>84000</v>
      </c>
    </row>
    <row r="46" spans="1:25">
      <c r="A46" s="237">
        <f>A250</f>
        <v>37</v>
      </c>
      <c r="B46" s="237" t="str">
        <f t="shared" si="1"/>
        <v>Tagnedløb, udskiftning - zink</v>
      </c>
      <c r="C46" s="238">
        <f t="shared" ref="C46:X46" si="42">IF(C$1&gt;=$I203,IF($M203=0,0,(IF(MOD(($I203-C$1),$M203)=0,$G203,0))),0)</f>
        <v>0</v>
      </c>
      <c r="D46" s="238">
        <f t="shared" si="42"/>
        <v>0</v>
      </c>
      <c r="E46" s="238">
        <f t="shared" si="42"/>
        <v>0</v>
      </c>
      <c r="F46" s="238">
        <f t="shared" si="42"/>
        <v>0</v>
      </c>
      <c r="G46" s="238">
        <f t="shared" si="42"/>
        <v>0</v>
      </c>
      <c r="H46" s="238">
        <f t="shared" si="42"/>
        <v>0</v>
      </c>
      <c r="I46" s="238">
        <f t="shared" si="42"/>
        <v>0</v>
      </c>
      <c r="J46" s="238">
        <f t="shared" si="42"/>
        <v>0</v>
      </c>
      <c r="K46" s="238">
        <f t="shared" si="42"/>
        <v>8800</v>
      </c>
      <c r="L46" s="238">
        <f t="shared" si="42"/>
        <v>0</v>
      </c>
      <c r="M46" s="238">
        <f t="shared" si="42"/>
        <v>0</v>
      </c>
      <c r="N46" s="238">
        <f t="shared" si="42"/>
        <v>0</v>
      </c>
      <c r="O46" s="238">
        <f t="shared" si="42"/>
        <v>0</v>
      </c>
      <c r="P46" s="238">
        <f t="shared" si="42"/>
        <v>0</v>
      </c>
      <c r="Q46" s="238">
        <f t="shared" si="42"/>
        <v>0</v>
      </c>
      <c r="R46" s="238">
        <f t="shared" si="42"/>
        <v>0</v>
      </c>
      <c r="S46" s="238">
        <f t="shared" si="42"/>
        <v>0</v>
      </c>
      <c r="T46" s="238">
        <f t="shared" si="42"/>
        <v>0</v>
      </c>
      <c r="U46" s="238">
        <f t="shared" si="42"/>
        <v>0</v>
      </c>
      <c r="V46" s="238">
        <f t="shared" si="42"/>
        <v>0</v>
      </c>
      <c r="W46" s="238">
        <f t="shared" si="42"/>
        <v>0</v>
      </c>
      <c r="X46" s="238">
        <f t="shared" si="42"/>
        <v>0</v>
      </c>
      <c r="Y46" s="239">
        <f t="shared" si="3"/>
        <v>8800</v>
      </c>
    </row>
    <row r="47" spans="1:25">
      <c r="A47" s="237">
        <f>A251</f>
        <v>41</v>
      </c>
      <c r="B47" s="237" t="str">
        <f t="shared" si="1"/>
        <v>Stern, udskiftning</v>
      </c>
      <c r="C47" s="238">
        <f t="shared" ref="C47:X47" si="43">IF(C$1&gt;=$I204,IF($M204=0,0,(IF(MOD(($I204-C$1),$M204)=0,$G204,0))),0)</f>
        <v>0</v>
      </c>
      <c r="D47" s="238">
        <f t="shared" si="43"/>
        <v>0</v>
      </c>
      <c r="E47" s="238">
        <f t="shared" si="43"/>
        <v>4500</v>
      </c>
      <c r="F47" s="238">
        <f t="shared" si="43"/>
        <v>0</v>
      </c>
      <c r="G47" s="238">
        <f t="shared" si="43"/>
        <v>4500</v>
      </c>
      <c r="H47" s="238">
        <f t="shared" si="43"/>
        <v>0</v>
      </c>
      <c r="I47" s="238">
        <f t="shared" si="43"/>
        <v>4500</v>
      </c>
      <c r="J47" s="238">
        <f t="shared" si="43"/>
        <v>0</v>
      </c>
      <c r="K47" s="238">
        <f t="shared" si="43"/>
        <v>4500</v>
      </c>
      <c r="L47" s="238">
        <f t="shared" si="43"/>
        <v>0</v>
      </c>
      <c r="M47" s="238">
        <f t="shared" si="43"/>
        <v>4500</v>
      </c>
      <c r="N47" s="238">
        <f t="shared" si="43"/>
        <v>0</v>
      </c>
      <c r="O47" s="238">
        <f t="shared" si="43"/>
        <v>4500</v>
      </c>
      <c r="P47" s="238">
        <f t="shared" si="43"/>
        <v>0</v>
      </c>
      <c r="Q47" s="238">
        <f t="shared" si="43"/>
        <v>4500</v>
      </c>
      <c r="R47" s="238">
        <f t="shared" si="43"/>
        <v>0</v>
      </c>
      <c r="S47" s="238">
        <f t="shared" si="43"/>
        <v>4500</v>
      </c>
      <c r="T47" s="238">
        <f t="shared" si="43"/>
        <v>0</v>
      </c>
      <c r="U47" s="238">
        <f t="shared" si="43"/>
        <v>4500</v>
      </c>
      <c r="V47" s="238">
        <f t="shared" si="43"/>
        <v>0</v>
      </c>
      <c r="W47" s="238">
        <f t="shared" si="43"/>
        <v>4500</v>
      </c>
      <c r="X47" s="238">
        <f t="shared" si="43"/>
        <v>0</v>
      </c>
      <c r="Y47" s="239">
        <f t="shared" si="3"/>
        <v>45000</v>
      </c>
    </row>
    <row r="48" spans="1:25">
      <c r="A48" s="237" t="e">
        <f>A252</f>
        <v>#N/A</v>
      </c>
      <c r="B48" s="237" t="str">
        <f t="shared" si="1"/>
        <v>Vinduer, udskiftning - gående</v>
      </c>
      <c r="C48" s="238">
        <f t="shared" ref="C48:X48" si="44">IF(C$1&gt;=$I205,IF($M205=0,0,(IF(MOD(($I205-C$1),$M205)=0,$G205,0))),0)</f>
        <v>0</v>
      </c>
      <c r="D48" s="238">
        <f t="shared" si="44"/>
        <v>13500</v>
      </c>
      <c r="E48" s="238">
        <f t="shared" si="44"/>
        <v>0</v>
      </c>
      <c r="F48" s="238">
        <f t="shared" si="44"/>
        <v>0</v>
      </c>
      <c r="G48" s="238">
        <f t="shared" si="44"/>
        <v>0</v>
      </c>
      <c r="H48" s="238">
        <f t="shared" si="44"/>
        <v>0</v>
      </c>
      <c r="I48" s="238">
        <f t="shared" si="44"/>
        <v>0</v>
      </c>
      <c r="J48" s="238">
        <f t="shared" si="44"/>
        <v>0</v>
      </c>
      <c r="K48" s="238">
        <f t="shared" si="44"/>
        <v>0</v>
      </c>
      <c r="L48" s="238">
        <f t="shared" si="44"/>
        <v>0</v>
      </c>
      <c r="M48" s="238">
        <f t="shared" si="44"/>
        <v>0</v>
      </c>
      <c r="N48" s="238">
        <f t="shared" si="44"/>
        <v>0</v>
      </c>
      <c r="O48" s="238">
        <f t="shared" si="44"/>
        <v>0</v>
      </c>
      <c r="P48" s="238">
        <f t="shared" si="44"/>
        <v>0</v>
      </c>
      <c r="Q48" s="238">
        <f t="shared" si="44"/>
        <v>0</v>
      </c>
      <c r="R48" s="238">
        <f t="shared" si="44"/>
        <v>0</v>
      </c>
      <c r="S48" s="238">
        <f t="shared" si="44"/>
        <v>0</v>
      </c>
      <c r="T48" s="238">
        <f t="shared" si="44"/>
        <v>0</v>
      </c>
      <c r="U48" s="238">
        <f t="shared" si="44"/>
        <v>0</v>
      </c>
      <c r="V48" s="238">
        <f t="shared" si="44"/>
        <v>0</v>
      </c>
      <c r="W48" s="238">
        <f t="shared" si="44"/>
        <v>0</v>
      </c>
      <c r="X48" s="238">
        <f t="shared" si="44"/>
        <v>0</v>
      </c>
      <c r="Y48" s="239">
        <f t="shared" si="3"/>
        <v>13500</v>
      </c>
    </row>
    <row r="49" spans="1:25">
      <c r="A49" s="237" t="e">
        <f>A253</f>
        <v>#N/A</v>
      </c>
      <c r="B49" s="237" t="str">
        <f t="shared" si="1"/>
        <v>Vinduer, udskiftning - gående</v>
      </c>
      <c r="C49" s="238">
        <f t="shared" ref="C49:X49" si="45">IF(C$1&gt;=$I206,IF($M206=0,0,(IF(MOD(($I206-C$1),$M206)=0,$G206,0))),0)</f>
        <v>0</v>
      </c>
      <c r="D49" s="238">
        <f t="shared" si="45"/>
        <v>0</v>
      </c>
      <c r="E49" s="238">
        <f t="shared" si="45"/>
        <v>0</v>
      </c>
      <c r="F49" s="238">
        <f t="shared" si="45"/>
        <v>0</v>
      </c>
      <c r="G49" s="238">
        <f t="shared" si="45"/>
        <v>94500</v>
      </c>
      <c r="H49" s="238">
        <f t="shared" si="45"/>
        <v>0</v>
      </c>
      <c r="I49" s="238">
        <f t="shared" si="45"/>
        <v>0</v>
      </c>
      <c r="J49" s="238">
        <f t="shared" si="45"/>
        <v>0</v>
      </c>
      <c r="K49" s="238">
        <f t="shared" si="45"/>
        <v>0</v>
      </c>
      <c r="L49" s="238">
        <f t="shared" si="45"/>
        <v>0</v>
      </c>
      <c r="M49" s="238">
        <f t="shared" si="45"/>
        <v>0</v>
      </c>
      <c r="N49" s="238">
        <f t="shared" si="45"/>
        <v>0</v>
      </c>
      <c r="O49" s="238">
        <f t="shared" si="45"/>
        <v>0</v>
      </c>
      <c r="P49" s="238">
        <f t="shared" si="45"/>
        <v>0</v>
      </c>
      <c r="Q49" s="238">
        <f t="shared" si="45"/>
        <v>0</v>
      </c>
      <c r="R49" s="238">
        <f t="shared" si="45"/>
        <v>0</v>
      </c>
      <c r="S49" s="238">
        <f t="shared" si="45"/>
        <v>0</v>
      </c>
      <c r="T49" s="238">
        <f t="shared" si="45"/>
        <v>0</v>
      </c>
      <c r="U49" s="238">
        <f t="shared" si="45"/>
        <v>0</v>
      </c>
      <c r="V49" s="238">
        <f t="shared" si="45"/>
        <v>0</v>
      </c>
      <c r="W49" s="238">
        <f t="shared" si="45"/>
        <v>0</v>
      </c>
      <c r="X49" s="238">
        <f t="shared" si="45"/>
        <v>0</v>
      </c>
      <c r="Y49" s="239">
        <f t="shared" si="3"/>
        <v>94500</v>
      </c>
    </row>
    <row r="50" spans="1:25">
      <c r="A50" s="237">
        <f>A254</f>
        <v>47</v>
      </c>
      <c r="B50" s="237" t="str">
        <f>B207</f>
        <v>Døre, udskiftning</v>
      </c>
      <c r="C50" s="238">
        <f>IF(C$1&gt;=$I207,IF($M207=0,0,(IF(MOD(($I207-C$1),$M207)=0,$G207,0))),0)</f>
        <v>0</v>
      </c>
      <c r="D50" s="238">
        <f>IF(D$1&gt;=$I207,IF($M207=0,0,(IF(MOD(($I207-D$1),$M207)=0,$G207,0))),0)</f>
        <v>0</v>
      </c>
      <c r="E50" s="238">
        <f>IF(E$1&gt;=$I207,IF($M207=0,0,(IF(MOD(($I207-E$1),$M207)=0,$G207,0))),0)</f>
        <v>0</v>
      </c>
      <c r="F50" s="238">
        <f>IF(F$1&gt;=$I207,IF($M207=0,0,(IF(MOD(($I207-F$1),$M207)=0,$G207,0))),0)</f>
        <v>0</v>
      </c>
      <c r="G50" s="238">
        <f>IF(G$1&gt;=$I207,IF($M207=0,0,(IF(MOD(($I207-G$1),$M207)=0,$G207,0))),0)</f>
        <v>0</v>
      </c>
      <c r="H50" s="238">
        <f>IF(H$1&gt;=$I207,IF($M207=0,0,(IF(MOD(($I207-H$1),$M207)=0,$G207,0))),0)</f>
        <v>0</v>
      </c>
      <c r="I50" s="238">
        <f>IF(I$1&gt;=$I207,IF($M207=0,0,(IF(MOD(($I207-I$1),$M207)=0,$G207,0))),0)</f>
        <v>0</v>
      </c>
      <c r="J50" s="238">
        <f>IF(J$1&gt;=$I207,IF($M207=0,0,(IF(MOD(($I207-J$1),$M207)=0,$G207,0))),0)</f>
        <v>0</v>
      </c>
      <c r="K50" s="238">
        <f>IF(K$1&gt;=$I207,IF($M207=0,0,(IF(MOD(($I207-K$1),$M207)=0,$G207,0))),0)</f>
        <v>0</v>
      </c>
      <c r="L50" s="238">
        <f>IF(L$1&gt;=$I207,IF($M207=0,0,(IF(MOD(($I207-L$1),$M207)=0,$G207,0))),0)</f>
        <v>0</v>
      </c>
      <c r="M50" s="238">
        <f>IF(M$1&gt;=$I207,IF($M207=0,0,(IF(MOD(($I207-M$1),$M207)=0,$G207,0))),0)</f>
        <v>0</v>
      </c>
      <c r="N50" s="238">
        <f>IF(N$1&gt;=$I207,IF($M207=0,0,(IF(MOD(($I207-N$1),$M207)=0,$G207,0))),0)</f>
        <v>8800</v>
      </c>
      <c r="O50" s="238">
        <f>IF(O$1&gt;=$I207,IF($M207=0,0,(IF(MOD(($I207-O$1),$M207)=0,$G207,0))),0)</f>
        <v>0</v>
      </c>
      <c r="P50" s="238">
        <f>IF(P$1&gt;=$I207,IF($M207=0,0,(IF(MOD(($I207-P$1),$M207)=0,$G207,0))),0)</f>
        <v>0</v>
      </c>
      <c r="Q50" s="238">
        <f>IF(Q$1&gt;=$I207,IF($M207=0,0,(IF(MOD(($I207-Q$1),$M207)=0,$G207,0))),0)</f>
        <v>0</v>
      </c>
      <c r="R50" s="238">
        <f>IF(R$1&gt;=$I207,IF($M207=0,0,(IF(MOD(($I207-R$1),$M207)=0,$G207,0))),0)</f>
        <v>0</v>
      </c>
      <c r="S50" s="238">
        <f>IF(S$1&gt;=$I207,IF($M207=0,0,(IF(MOD(($I207-S$1),$M207)=0,$G207,0))),0)</f>
        <v>0</v>
      </c>
      <c r="T50" s="238">
        <f>IF(T$1&gt;=$I207,IF($M207=0,0,(IF(MOD(($I207-T$1),$M207)=0,$G207,0))),0)</f>
        <v>0</v>
      </c>
      <c r="U50" s="238">
        <f>IF(U$1&gt;=$I207,IF($M207=0,0,(IF(MOD(($I207-U$1),$M207)=0,$G207,0))),0)</f>
        <v>0</v>
      </c>
      <c r="V50" s="238">
        <f>IF(V$1&gt;=$I207,IF($M207=0,0,(IF(MOD(($I207-V$1),$M207)=0,$G207,0))),0)</f>
        <v>0</v>
      </c>
      <c r="W50" s="238">
        <f>IF(W$1&gt;=$I207,IF($M207=0,0,(IF(MOD(($I207-W$1),$M207)=0,$G207,0))),0)</f>
        <v>0</v>
      </c>
      <c r="X50" s="238">
        <f>IF(X$1&gt;=$I207,IF($M207=0,0,(IF(MOD(($I207-X$1),$M207)=0,$G207,0))),0)</f>
        <v>0</v>
      </c>
      <c r="Y50" s="239">
        <f>SUM(C50:X50)</f>
        <v>8800</v>
      </c>
    </row>
    <row r="51" spans="1:25">
      <c r="A51" s="237">
        <f>A255</f>
        <v>37</v>
      </c>
      <c r="B51" s="237" t="str">
        <f>B208</f>
        <v>Tagflade, udskiftning - 1 lag overpap</v>
      </c>
      <c r="C51" s="238">
        <f>IF(C$1&gt;=$I208,IF($M208=0,0,(IF(MOD(($I208-C$1),$M208)=0,$G208,0))),0)</f>
        <v>0</v>
      </c>
      <c r="D51" s="238">
        <f>IF(D$1&gt;=$I208,IF($M208=0,0,(IF(MOD(($I208-D$1),$M208)=0,$G208,0))),0)</f>
        <v>0</v>
      </c>
      <c r="E51" s="238">
        <f>IF(E$1&gt;=$I208,IF($M208=0,0,(IF(MOD(($I208-E$1),$M208)=0,$G208,0))),0)</f>
        <v>0</v>
      </c>
      <c r="F51" s="238">
        <f>IF(F$1&gt;=$I208,IF($M208=0,0,(IF(MOD(($I208-F$1),$M208)=0,$G208,0))),0)</f>
        <v>0</v>
      </c>
      <c r="G51" s="238">
        <f>IF(G$1&gt;=$I208,IF($M208=0,0,(IF(MOD(($I208-G$1),$M208)=0,$G208,0))),0)</f>
        <v>0</v>
      </c>
      <c r="H51" s="238">
        <f>IF(H$1&gt;=$I208,IF($M208=0,0,(IF(MOD(($I208-H$1),$M208)=0,$G208,0))),0)</f>
        <v>4750</v>
      </c>
      <c r="I51" s="238">
        <f>IF(I$1&gt;=$I208,IF($M208=0,0,(IF(MOD(($I208-I$1),$M208)=0,$G208,0))),0)</f>
        <v>0</v>
      </c>
      <c r="J51" s="238">
        <f>IF(J$1&gt;=$I208,IF($M208=0,0,(IF(MOD(($I208-J$1),$M208)=0,$G208,0))),0)</f>
        <v>0</v>
      </c>
      <c r="K51" s="238">
        <f>IF(K$1&gt;=$I208,IF($M208=0,0,(IF(MOD(($I208-K$1),$M208)=0,$G208,0))),0)</f>
        <v>0</v>
      </c>
      <c r="L51" s="238">
        <f>IF(L$1&gt;=$I208,IF($M208=0,0,(IF(MOD(($I208-L$1),$M208)=0,$G208,0))),0)</f>
        <v>0</v>
      </c>
      <c r="M51" s="238">
        <f>IF(M$1&gt;=$I208,IF($M208=0,0,(IF(MOD(($I208-M$1),$M208)=0,$G208,0))),0)</f>
        <v>0</v>
      </c>
      <c r="N51" s="238">
        <f>IF(N$1&gt;=$I208,IF($M208=0,0,(IF(MOD(($I208-N$1),$M208)=0,$G208,0))),0)</f>
        <v>0</v>
      </c>
      <c r="O51" s="238">
        <f>IF(O$1&gt;=$I208,IF($M208=0,0,(IF(MOD(($I208-O$1),$M208)=0,$G208,0))),0)</f>
        <v>0</v>
      </c>
      <c r="P51" s="238">
        <f>IF(P$1&gt;=$I208,IF($M208=0,0,(IF(MOD(($I208-P$1),$M208)=0,$G208,0))),0)</f>
        <v>0</v>
      </c>
      <c r="Q51" s="238">
        <f>IF(Q$1&gt;=$I208,IF($M208=0,0,(IF(MOD(($I208-Q$1),$M208)=0,$G208,0))),0)</f>
        <v>0</v>
      </c>
      <c r="R51" s="238">
        <f>IF(R$1&gt;=$I208,IF($M208=0,0,(IF(MOD(($I208-R$1),$M208)=0,$G208,0))),0)</f>
        <v>0</v>
      </c>
      <c r="S51" s="238">
        <f>IF(S$1&gt;=$I208,IF($M208=0,0,(IF(MOD(($I208-S$1),$M208)=0,$G208,0))),0)</f>
        <v>0</v>
      </c>
      <c r="T51" s="238">
        <f>IF(T$1&gt;=$I208,IF($M208=0,0,(IF(MOD(($I208-T$1),$M208)=0,$G208,0))),0)</f>
        <v>0</v>
      </c>
      <c r="U51" s="238">
        <f>IF(U$1&gt;=$I208,IF($M208=0,0,(IF(MOD(($I208-U$1),$M208)=0,$G208,0))),0)</f>
        <v>0</v>
      </c>
      <c r="V51" s="238">
        <f>IF(V$1&gt;=$I208,IF($M208=0,0,(IF(MOD(($I208-V$1),$M208)=0,$G208,0))),0)</f>
        <v>0</v>
      </c>
      <c r="W51" s="238">
        <f>IF(W$1&gt;=$I208,IF($M208=0,0,(IF(MOD(($I208-W$1),$M208)=0,$G208,0))),0)</f>
        <v>0</v>
      </c>
      <c r="X51" s="238">
        <f>IF(X$1&gt;=$I208,IF($M208=0,0,(IF(MOD(($I208-X$1),$M208)=0,$G208,0))),0)</f>
        <v>0</v>
      </c>
      <c r="Y51" s="239">
        <f>SUM(C51:X51)</f>
        <v>4750</v>
      </c>
    </row>
    <row r="52" spans="1:25">
      <c r="A52" s="237">
        <f>A256</f>
        <v>37</v>
      </c>
      <c r="B52" s="237" t="str">
        <f>B209</f>
        <v>Tagrende, udskiftning - zink</v>
      </c>
      <c r="C52" s="238">
        <f>IF(C$1&gt;=$I209,IF($M209=0,0,(IF(MOD(($I209-C$1),$M209)=0,$G209,0))),0)</f>
        <v>0</v>
      </c>
      <c r="D52" s="238">
        <f>IF(D$1&gt;=$I209,IF($M209=0,0,(IF(MOD(($I209-D$1),$M209)=0,$G209,0))),0)</f>
        <v>0</v>
      </c>
      <c r="E52" s="238">
        <f>IF(E$1&gt;=$I209,IF($M209=0,0,(IF(MOD(($I209-E$1),$M209)=0,$G209,0))),0)</f>
        <v>0</v>
      </c>
      <c r="F52" s="238">
        <f>IF(F$1&gt;=$I209,IF($M209=0,0,(IF(MOD(($I209-F$1),$M209)=0,$G209,0))),0)</f>
        <v>0</v>
      </c>
      <c r="G52" s="238">
        <f>IF(G$1&gt;=$I209,IF($M209=0,0,(IF(MOD(($I209-G$1),$M209)=0,$G209,0))),0)</f>
        <v>0</v>
      </c>
      <c r="H52" s="238">
        <f>IF(H$1&gt;=$I209,IF($M209=0,0,(IF(MOD(($I209-H$1),$M209)=0,$G209,0))),0)</f>
        <v>14000</v>
      </c>
      <c r="I52" s="238">
        <f>IF(I$1&gt;=$I209,IF($M209=0,0,(IF(MOD(($I209-I$1),$M209)=0,$G209,0))),0)</f>
        <v>0</v>
      </c>
      <c r="J52" s="238">
        <f>IF(J$1&gt;=$I209,IF($M209=0,0,(IF(MOD(($I209-J$1),$M209)=0,$G209,0))),0)</f>
        <v>0</v>
      </c>
      <c r="K52" s="238">
        <f>IF(K$1&gt;=$I209,IF($M209=0,0,(IF(MOD(($I209-K$1),$M209)=0,$G209,0))),0)</f>
        <v>0</v>
      </c>
      <c r="L52" s="238">
        <f>IF(L$1&gt;=$I209,IF($M209=0,0,(IF(MOD(($I209-L$1),$M209)=0,$G209,0))),0)</f>
        <v>0</v>
      </c>
      <c r="M52" s="238">
        <f>IF(M$1&gt;=$I209,IF($M209=0,0,(IF(MOD(($I209-M$1),$M209)=0,$G209,0))),0)</f>
        <v>0</v>
      </c>
      <c r="N52" s="238">
        <f>IF(N$1&gt;=$I209,IF($M209=0,0,(IF(MOD(($I209-N$1),$M209)=0,$G209,0))),0)</f>
        <v>0</v>
      </c>
      <c r="O52" s="238">
        <f>IF(O$1&gt;=$I209,IF($M209=0,0,(IF(MOD(($I209-O$1),$M209)=0,$G209,0))),0)</f>
        <v>0</v>
      </c>
      <c r="P52" s="238">
        <f>IF(P$1&gt;=$I209,IF($M209=0,0,(IF(MOD(($I209-P$1),$M209)=0,$G209,0))),0)</f>
        <v>0</v>
      </c>
      <c r="Q52" s="238">
        <f>IF(Q$1&gt;=$I209,IF($M209=0,0,(IF(MOD(($I209-Q$1),$M209)=0,$G209,0))),0)</f>
        <v>0</v>
      </c>
      <c r="R52" s="238">
        <f>IF(R$1&gt;=$I209,IF($M209=0,0,(IF(MOD(($I209-R$1),$M209)=0,$G209,0))),0)</f>
        <v>0</v>
      </c>
      <c r="S52" s="238">
        <f>IF(S$1&gt;=$I209,IF($M209=0,0,(IF(MOD(($I209-S$1),$M209)=0,$G209,0))),0)</f>
        <v>0</v>
      </c>
      <c r="T52" s="238">
        <f>IF(T$1&gt;=$I209,IF($M209=0,0,(IF(MOD(($I209-T$1),$M209)=0,$G209,0))),0)</f>
        <v>0</v>
      </c>
      <c r="U52" s="238">
        <f>IF(U$1&gt;=$I209,IF($M209=0,0,(IF(MOD(($I209-U$1),$M209)=0,$G209,0))),0)</f>
        <v>0</v>
      </c>
      <c r="V52" s="238">
        <f>IF(V$1&gt;=$I209,IF($M209=0,0,(IF(MOD(($I209-V$1),$M209)=0,$G209,0))),0)</f>
        <v>0</v>
      </c>
      <c r="W52" s="238">
        <f>IF(W$1&gt;=$I209,IF($M209=0,0,(IF(MOD(($I209-W$1),$M209)=0,$G209,0))),0)</f>
        <v>0</v>
      </c>
      <c r="X52" s="238">
        <f>IF(X$1&gt;=$I209,IF($M209=0,0,(IF(MOD(($I209-X$1),$M209)=0,$G209,0))),0)</f>
        <v>0</v>
      </c>
      <c r="Y52" s="239">
        <f>SUM(C52:X52)</f>
        <v>14000</v>
      </c>
    </row>
    <row r="53" spans="1:25">
      <c r="A53" s="237">
        <f>A257</f>
        <v>10</v>
      </c>
      <c r="B53" s="237" t="str">
        <f>B210</f>
        <v>Tagflade, udskiftning - 2 lag tagpap,plader&amp; lægter</v>
      </c>
      <c r="C53" s="238">
        <f>IF(C$1&gt;=$I210,IF($M210=0,0,(IF(MOD(($I210-C$1),$M210)=0,$G210,0))),0)</f>
        <v>0</v>
      </c>
      <c r="D53" s="238">
        <f>IF(D$1&gt;=$I210,IF($M210=0,0,(IF(MOD(($I210-D$1),$M210)=0,$G210,0))),0)</f>
        <v>0</v>
      </c>
      <c r="E53" s="238">
        <f>IF(E$1&gt;=$I210,IF($M210=0,0,(IF(MOD(($I210-E$1),$M210)=0,$G210,0))),0)</f>
        <v>0</v>
      </c>
      <c r="F53" s="238">
        <f>IF(F$1&gt;=$I210,IF($M210=0,0,(IF(MOD(($I210-F$1),$M210)=0,$G210,0))),0)</f>
        <v>0</v>
      </c>
      <c r="G53" s="238">
        <f>IF(G$1&gt;=$I210,IF($M210=0,0,(IF(MOD(($I210-G$1),$M210)=0,$G210,0))),0)</f>
        <v>0</v>
      </c>
      <c r="H53" s="238">
        <f>IF(H$1&gt;=$I210,IF($M210=0,0,(IF(MOD(($I210-H$1),$M210)=0,$G210,0))),0)</f>
        <v>0</v>
      </c>
      <c r="I53" s="238">
        <f>IF(I$1&gt;=$I210,IF($M210=0,0,(IF(MOD(($I210-I$1),$M210)=0,$G210,0))),0)</f>
        <v>0</v>
      </c>
      <c r="J53" s="238">
        <f>IF(J$1&gt;=$I210,IF($M210=0,0,(IF(MOD(($I210-J$1),$M210)=0,$G210,0))),0)</f>
        <v>0</v>
      </c>
      <c r="K53" s="238">
        <f>IF(K$1&gt;=$I210,IF($M210=0,0,(IF(MOD(($I210-K$1),$M210)=0,$G210,0))),0)</f>
        <v>0</v>
      </c>
      <c r="L53" s="238">
        <f>IF(L$1&gt;=$I210,IF($M210=0,0,(IF(MOD(($I210-L$1),$M210)=0,$G210,0))),0)</f>
        <v>0</v>
      </c>
      <c r="M53" s="238">
        <f>IF(M$1&gt;=$I210,IF($M210=0,0,(IF(MOD(($I210-M$1),$M210)=0,$G210,0))),0)</f>
        <v>0</v>
      </c>
      <c r="N53" s="238">
        <f>IF(N$1&gt;=$I210,IF($M210=0,0,(IF(MOD(($I210-N$1),$M210)=0,$G210,0))),0)</f>
        <v>1290000</v>
      </c>
      <c r="O53" s="238">
        <f>IF(O$1&gt;=$I210,IF($M210=0,0,(IF(MOD(($I210-O$1),$M210)=0,$G210,0))),0)</f>
        <v>0</v>
      </c>
      <c r="P53" s="238">
        <f>IF(P$1&gt;=$I210,IF($M210=0,0,(IF(MOD(($I210-P$1),$M210)=0,$G210,0))),0)</f>
        <v>0</v>
      </c>
      <c r="Q53" s="238">
        <f>IF(Q$1&gt;=$I210,IF($M210=0,0,(IF(MOD(($I210-Q$1),$M210)=0,$G210,0))),0)</f>
        <v>0</v>
      </c>
      <c r="R53" s="238">
        <f>IF(R$1&gt;=$I210,IF($M210=0,0,(IF(MOD(($I210-R$1),$M210)=0,$G210,0))),0)</f>
        <v>0</v>
      </c>
      <c r="S53" s="238">
        <f>IF(S$1&gt;=$I210,IF($M210=0,0,(IF(MOD(($I210-S$1),$M210)=0,$G210,0))),0)</f>
        <v>0</v>
      </c>
      <c r="T53" s="238">
        <f>IF(T$1&gt;=$I210,IF($M210=0,0,(IF(MOD(($I210-T$1),$M210)=0,$G210,0))),0)</f>
        <v>0</v>
      </c>
      <c r="U53" s="238">
        <f>IF(U$1&gt;=$I210,IF($M210=0,0,(IF(MOD(($I210-U$1),$M210)=0,$G210,0))),0)</f>
        <v>0</v>
      </c>
      <c r="V53" s="238">
        <f>IF(V$1&gt;=$I210,IF($M210=0,0,(IF(MOD(($I210-V$1),$M210)=0,$G210,0))),0)</f>
        <v>0</v>
      </c>
      <c r="W53" s="238">
        <f>IF(W$1&gt;=$I210,IF($M210=0,0,(IF(MOD(($I210-W$1),$M210)=0,$G210,0))),0)</f>
        <v>0</v>
      </c>
      <c r="X53" s="238">
        <f>IF(X$1&gt;=$I210,IF($M210=0,0,(IF(MOD(($I210-X$1),$M210)=0,$G210,0))),0)</f>
        <v>0</v>
      </c>
      <c r="Y53" s="239">
        <f>SUM(C53:X53)</f>
        <v>1290000</v>
      </c>
    </row>
    <row r="54" spans="1:25">
      <c r="A54" s="237">
        <f>A258</f>
        <v>31</v>
      </c>
      <c r="B54" s="237" t="str">
        <f>B211</f>
        <v>Facader, malerbehandling - træ</v>
      </c>
      <c r="C54" s="238">
        <f>IF(C$1&gt;=$I211,IF($M211=0,0,(IF(MOD(($I211-C$1),$M211)=0,$G211,0))),0)</f>
        <v>0</v>
      </c>
      <c r="D54" s="238">
        <f>IF(D$1&gt;=$I211,IF($M211=0,0,(IF(MOD(($I211-D$1),$M211)=0,$G211,0))),0)</f>
        <v>0</v>
      </c>
      <c r="E54" s="238">
        <f>IF(E$1&gt;=$I211,IF($M211=0,0,(IF(MOD(($I211-E$1),$M211)=0,$G211,0))),0)</f>
        <v>7200</v>
      </c>
      <c r="F54" s="238">
        <f>IF(F$1&gt;=$I211,IF($M211=0,0,(IF(MOD(($I211-F$1),$M211)=0,$G211,0))),0)</f>
        <v>0</v>
      </c>
      <c r="G54" s="238">
        <f>IF(G$1&gt;=$I211,IF($M211=0,0,(IF(MOD(($I211-G$1),$M211)=0,$G211,0))),0)</f>
        <v>0</v>
      </c>
      <c r="H54" s="238">
        <f>IF(H$1&gt;=$I211,IF($M211=0,0,(IF(MOD(($I211-H$1),$M211)=0,$G211,0))),0)</f>
        <v>0</v>
      </c>
      <c r="I54" s="238">
        <f>IF(I$1&gt;=$I211,IF($M211=0,0,(IF(MOD(($I211-I$1),$M211)=0,$G211,0))),0)</f>
        <v>0</v>
      </c>
      <c r="J54" s="238">
        <f>IF(J$1&gt;=$I211,IF($M211=0,0,(IF(MOD(($I211-J$1),$M211)=0,$G211,0))),0)</f>
        <v>7200</v>
      </c>
      <c r="K54" s="238">
        <f>IF(K$1&gt;=$I211,IF($M211=0,0,(IF(MOD(($I211-K$1),$M211)=0,$G211,0))),0)</f>
        <v>0</v>
      </c>
      <c r="L54" s="238">
        <f>IF(L$1&gt;=$I211,IF($M211=0,0,(IF(MOD(($I211-L$1),$M211)=0,$G211,0))),0)</f>
        <v>0</v>
      </c>
      <c r="M54" s="238">
        <f>IF(M$1&gt;=$I211,IF($M211=0,0,(IF(MOD(($I211-M$1),$M211)=0,$G211,0))),0)</f>
        <v>0</v>
      </c>
      <c r="N54" s="238">
        <f>IF(N$1&gt;=$I211,IF($M211=0,0,(IF(MOD(($I211-N$1),$M211)=0,$G211,0))),0)</f>
        <v>0</v>
      </c>
      <c r="O54" s="238">
        <f>IF(O$1&gt;=$I211,IF($M211=0,0,(IF(MOD(($I211-O$1),$M211)=0,$G211,0))),0)</f>
        <v>7200</v>
      </c>
      <c r="P54" s="238">
        <f>IF(P$1&gt;=$I211,IF($M211=0,0,(IF(MOD(($I211-P$1),$M211)=0,$G211,0))),0)</f>
        <v>0</v>
      </c>
      <c r="Q54" s="238">
        <f>IF(Q$1&gt;=$I211,IF($M211=0,0,(IF(MOD(($I211-Q$1),$M211)=0,$G211,0))),0)</f>
        <v>0</v>
      </c>
      <c r="R54" s="238">
        <f>IF(R$1&gt;=$I211,IF($M211=0,0,(IF(MOD(($I211-R$1),$M211)=0,$G211,0))),0)</f>
        <v>0</v>
      </c>
      <c r="S54" s="238">
        <f>IF(S$1&gt;=$I211,IF($M211=0,0,(IF(MOD(($I211-S$1),$M211)=0,$G211,0))),0)</f>
        <v>0</v>
      </c>
      <c r="T54" s="238">
        <f>IF(T$1&gt;=$I211,IF($M211=0,0,(IF(MOD(($I211-T$1),$M211)=0,$G211,0))),0)</f>
        <v>7200</v>
      </c>
      <c r="U54" s="238">
        <f>IF(U$1&gt;=$I211,IF($M211=0,0,(IF(MOD(($I211-U$1),$M211)=0,$G211,0))),0)</f>
        <v>0</v>
      </c>
      <c r="V54" s="238">
        <f>IF(V$1&gt;=$I211,IF($M211=0,0,(IF(MOD(($I211-V$1),$M211)=0,$G211,0))),0)</f>
        <v>0</v>
      </c>
      <c r="W54" s="238">
        <f>IF(W$1&gt;=$I211,IF($M211=0,0,(IF(MOD(($I211-W$1),$M211)=0,$G211,0))),0)</f>
        <v>0</v>
      </c>
      <c r="X54" s="238">
        <f>IF(X$1&gt;=$I211,IF($M211=0,0,(IF(MOD(($I211-X$1),$M211)=0,$G211,0))),0)</f>
        <v>0</v>
      </c>
      <c r="Y54" s="239">
        <f>SUM(C54:X54)</f>
        <v>28800</v>
      </c>
    </row>
    <row r="55" spans="1:25">
      <c r="A55" s="237">
        <f>A259</f>
        <v>31</v>
      </c>
      <c r="B55" s="237" t="str">
        <f>B212</f>
        <v>Vinduer, udskiftning - gående</v>
      </c>
      <c r="C55" s="238">
        <f>IF(C$1&gt;=$I212,IF($M212=0,0,(IF(MOD(($I212-C$1),$M212)=0,$G212,0))),0)</f>
        <v>0</v>
      </c>
      <c r="D55" s="238">
        <f>IF(D$1&gt;=$I212,IF($M212=0,0,(IF(MOD(($I212-D$1),$M212)=0,$G212,0))),0)</f>
        <v>0</v>
      </c>
      <c r="E55" s="238">
        <f>IF(E$1&gt;=$I212,IF($M212=0,0,(IF(MOD(($I212-E$1),$M212)=0,$G212,0))),0)</f>
        <v>0</v>
      </c>
      <c r="F55" s="238">
        <f>IF(F$1&gt;=$I212,IF($M212=0,0,(IF(MOD(($I212-F$1),$M212)=0,$G212,0))),0)</f>
        <v>0</v>
      </c>
      <c r="G55" s="238">
        <f>IF(G$1&gt;=$I212,IF($M212=0,0,(IF(MOD(($I212-G$1),$M212)=0,$G212,0))),0)</f>
        <v>0</v>
      </c>
      <c r="H55" s="238">
        <f>IF(H$1&gt;=$I212,IF($M212=0,0,(IF(MOD(($I212-H$1),$M212)=0,$G212,0))),0)</f>
        <v>0</v>
      </c>
      <c r="I55" s="238">
        <f>IF(I$1&gt;=$I212,IF($M212=0,0,(IF(MOD(($I212-I$1),$M212)=0,$G212,0))),0)</f>
        <v>0</v>
      </c>
      <c r="J55" s="238">
        <f>IF(J$1&gt;=$I212,IF($M212=0,0,(IF(MOD(($I212-J$1),$M212)=0,$G212,0))),0)</f>
        <v>0</v>
      </c>
      <c r="K55" s="238">
        <f>IF(K$1&gt;=$I212,IF($M212=0,0,(IF(MOD(($I212-K$1),$M212)=0,$G212,0))),0)</f>
        <v>0</v>
      </c>
      <c r="L55" s="238">
        <f>IF(L$1&gt;=$I212,IF($M212=0,0,(IF(MOD(($I212-L$1),$M212)=0,$G212,0))),0)</f>
        <v>0</v>
      </c>
      <c r="M55" s="238">
        <f>IF(M$1&gt;=$I212,IF($M212=0,0,(IF(MOD(($I212-M$1),$M212)=0,$G212,0))),0)</f>
        <v>0</v>
      </c>
      <c r="N55" s="238">
        <f>IF(N$1&gt;=$I212,IF($M212=0,0,(IF(MOD(($I212-N$1),$M212)=0,$G212,0))),0)</f>
        <v>0</v>
      </c>
      <c r="O55" s="238">
        <f>IF(O$1&gt;=$I212,IF($M212=0,0,(IF(MOD(($I212-O$1),$M212)=0,$G212,0))),0)</f>
        <v>0</v>
      </c>
      <c r="P55" s="238">
        <f>IF(P$1&gt;=$I212,IF($M212=0,0,(IF(MOD(($I212-P$1),$M212)=0,$G212,0))),0)</f>
        <v>0</v>
      </c>
      <c r="Q55" s="238">
        <f>IF(Q$1&gt;=$I212,IF($M212=0,0,(IF(MOD(($I212-Q$1),$M212)=0,$G212,0))),0)</f>
        <v>0</v>
      </c>
      <c r="R55" s="238">
        <f>IF(R$1&gt;=$I212,IF($M212=0,0,(IF(MOD(($I212-R$1),$M212)=0,$G212,0))),0)</f>
        <v>0</v>
      </c>
      <c r="S55" s="238">
        <f>IF(S$1&gt;=$I212,IF($M212=0,0,(IF(MOD(($I212-S$1),$M212)=0,$G212,0))),0)</f>
        <v>216000</v>
      </c>
      <c r="T55" s="238">
        <f>IF(T$1&gt;=$I212,IF($M212=0,0,(IF(MOD(($I212-T$1),$M212)=0,$G212,0))),0)</f>
        <v>0</v>
      </c>
      <c r="U55" s="238">
        <f>IF(U$1&gt;=$I212,IF($M212=0,0,(IF(MOD(($I212-U$1),$M212)=0,$G212,0))),0)</f>
        <v>0</v>
      </c>
      <c r="V55" s="238">
        <f>IF(V$1&gt;=$I212,IF($M212=0,0,(IF(MOD(($I212-V$1),$M212)=0,$G212,0))),0)</f>
        <v>0</v>
      </c>
      <c r="W55" s="238">
        <f>IF(W$1&gt;=$I212,IF($M212=0,0,(IF(MOD(($I212-W$1),$M212)=0,$G212,0))),0)</f>
        <v>0</v>
      </c>
      <c r="X55" s="238">
        <f>IF(X$1&gt;=$I212,IF($M212=0,0,(IF(MOD(($I212-X$1),$M212)=0,$G212,0))),0)</f>
        <v>0</v>
      </c>
      <c r="Y55" s="239">
        <f>SUM(C55:X55)</f>
        <v>216000</v>
      </c>
    </row>
    <row r="56" spans="1:25">
      <c r="A56" s="237">
        <f>A260</f>
        <v>31</v>
      </c>
      <c r="B56" s="237">
        <f>B213</f>
        <v>0</v>
      </c>
      <c r="C56" s="238">
        <f>IF(C$1&gt;=$I213,IF($M213=0,0,(IF(MOD(($I213-C$1),$M213)=0,$G213,0))),0)</f>
        <v>0</v>
      </c>
      <c r="D56" s="238">
        <f>IF(D$1&gt;=$I213,IF($M213=0,0,(IF(MOD(($I213-D$1),$M213)=0,$G213,0))),0)</f>
        <v>0</v>
      </c>
      <c r="E56" s="238">
        <f>IF(E$1&gt;=$I213,IF($M213=0,0,(IF(MOD(($I213-E$1),$M213)=0,$G213,0))),0)</f>
        <v>0</v>
      </c>
      <c r="F56" s="238">
        <f>IF(F$1&gt;=$I213,IF($M213=0,0,(IF(MOD(($I213-F$1),$M213)=0,$G213,0))),0)</f>
        <v>0</v>
      </c>
      <c r="G56" s="238">
        <f>IF(G$1&gt;=$I213,IF($M213=0,0,(IF(MOD(($I213-G$1),$M213)=0,$G213,0))),0)</f>
        <v>0</v>
      </c>
      <c r="H56" s="238">
        <f>IF(H$1&gt;=$I213,IF($M213=0,0,(IF(MOD(($I213-H$1),$M213)=0,$G213,0))),0)</f>
        <v>0</v>
      </c>
      <c r="I56" s="238">
        <f>IF(I$1&gt;=$I213,IF($M213=0,0,(IF(MOD(($I213-I$1),$M213)=0,$G213,0))),0)</f>
        <v>0</v>
      </c>
      <c r="J56" s="238">
        <f>IF(J$1&gt;=$I213,IF($M213=0,0,(IF(MOD(($I213-J$1),$M213)=0,$G213,0))),0)</f>
        <v>0</v>
      </c>
      <c r="K56" s="238">
        <f>IF(K$1&gt;=$I213,IF($M213=0,0,(IF(MOD(($I213-K$1),$M213)=0,$G213,0))),0)</f>
        <v>0</v>
      </c>
      <c r="L56" s="238">
        <f>IF(L$1&gt;=$I213,IF($M213=0,0,(IF(MOD(($I213-L$1),$M213)=0,$G213,0))),0)</f>
        <v>0</v>
      </c>
      <c r="M56" s="238">
        <f>IF(M$1&gt;=$I213,IF($M213=0,0,(IF(MOD(($I213-M$1),$M213)=0,$G213,0))),0)</f>
        <v>0</v>
      </c>
      <c r="N56" s="238">
        <f>IF(N$1&gt;=$I213,IF($M213=0,0,(IF(MOD(($I213-N$1),$M213)=0,$G213,0))),0)</f>
        <v>0</v>
      </c>
      <c r="O56" s="238">
        <f>IF(O$1&gt;=$I213,IF($M213=0,0,(IF(MOD(($I213-O$1),$M213)=0,$G213,0))),0)</f>
        <v>0</v>
      </c>
      <c r="P56" s="238">
        <f>IF(P$1&gt;=$I213,IF($M213=0,0,(IF(MOD(($I213-P$1),$M213)=0,$G213,0))),0)</f>
        <v>0</v>
      </c>
      <c r="Q56" s="238">
        <f>IF(Q$1&gt;=$I213,IF($M213=0,0,(IF(MOD(($I213-Q$1),$M213)=0,$G213,0))),0)</f>
        <v>0</v>
      </c>
      <c r="R56" s="238">
        <f>IF(R$1&gt;=$I213,IF($M213=0,0,(IF(MOD(($I213-R$1),$M213)=0,$G213,0))),0)</f>
        <v>0</v>
      </c>
      <c r="S56" s="238">
        <f>IF(S$1&gt;=$I213,IF($M213=0,0,(IF(MOD(($I213-S$1),$M213)=0,$G213,0))),0)</f>
        <v>0</v>
      </c>
      <c r="T56" s="238">
        <f>IF(T$1&gt;=$I213,IF($M213=0,0,(IF(MOD(($I213-T$1),$M213)=0,$G213,0))),0)</f>
        <v>0</v>
      </c>
      <c r="U56" s="238">
        <f>IF(U$1&gt;=$I213,IF($M213=0,0,(IF(MOD(($I213-U$1),$M213)=0,$G213,0))),0)</f>
        <v>0</v>
      </c>
      <c r="V56" s="238">
        <f>IF(V$1&gt;=$I213,IF($M213=0,0,(IF(MOD(($I213-V$1),$M213)=0,$G213,0))),0)</f>
        <v>0</v>
      </c>
      <c r="W56" s="238">
        <f>IF(W$1&gt;=$I213,IF($M213=0,0,(IF(MOD(($I213-W$1),$M213)=0,$G213,0))),0)</f>
        <v>0</v>
      </c>
      <c r="X56" s="238">
        <f>IF(X$1&gt;=$I213,IF($M213=0,0,(IF(MOD(($I213-X$1),$M213)=0,$G213,0))),0)</f>
        <v>0</v>
      </c>
      <c r="Y56" s="239">
        <f>SUM(C56:X56)</f>
        <v>0</v>
      </c>
    </row>
    <row r="57" spans="1:25">
      <c r="A57" s="237">
        <f>A261</f>
        <v>41</v>
      </c>
      <c r="B57" s="237">
        <f>B214</f>
        <v>0</v>
      </c>
      <c r="C57" s="238">
        <f>IF(C$1&gt;=$I214,IF($M214=0,0,(IF(MOD(($I214-C$1),$M214)=0,$G214,0))),0)</f>
        <v>0</v>
      </c>
      <c r="D57" s="238">
        <f>IF(D$1&gt;=$I214,IF($M214=0,0,(IF(MOD(($I214-D$1),$M214)=0,$G214,0))),0)</f>
        <v>0</v>
      </c>
      <c r="E57" s="238">
        <f>IF(E$1&gt;=$I214,IF($M214=0,0,(IF(MOD(($I214-E$1),$M214)=0,$G214,0))),0)</f>
        <v>0</v>
      </c>
      <c r="F57" s="238">
        <f>IF(F$1&gt;=$I214,IF($M214=0,0,(IF(MOD(($I214-F$1),$M214)=0,$G214,0))),0)</f>
        <v>0</v>
      </c>
      <c r="G57" s="238">
        <f>IF(G$1&gt;=$I214,IF($M214=0,0,(IF(MOD(($I214-G$1),$M214)=0,$G214,0))),0)</f>
        <v>0</v>
      </c>
      <c r="H57" s="238">
        <f>IF(H$1&gt;=$I214,IF($M214=0,0,(IF(MOD(($I214-H$1),$M214)=0,$G214,0))),0)</f>
        <v>0</v>
      </c>
      <c r="I57" s="238">
        <f>IF(I$1&gt;=$I214,IF($M214=0,0,(IF(MOD(($I214-I$1),$M214)=0,$G214,0))),0)</f>
        <v>0</v>
      </c>
      <c r="J57" s="238">
        <f>IF(J$1&gt;=$I214,IF($M214=0,0,(IF(MOD(($I214-J$1),$M214)=0,$G214,0))),0)</f>
        <v>0</v>
      </c>
      <c r="K57" s="238">
        <f>IF(K$1&gt;=$I214,IF($M214=0,0,(IF(MOD(($I214-K$1),$M214)=0,$G214,0))),0)</f>
        <v>0</v>
      </c>
      <c r="L57" s="238">
        <f>IF(L$1&gt;=$I214,IF($M214=0,0,(IF(MOD(($I214-L$1),$M214)=0,$G214,0))),0)</f>
        <v>0</v>
      </c>
      <c r="M57" s="238">
        <f>IF(M$1&gt;=$I214,IF($M214=0,0,(IF(MOD(($I214-M$1),$M214)=0,$G214,0))),0)</f>
        <v>0</v>
      </c>
      <c r="N57" s="238">
        <f>IF(N$1&gt;=$I214,IF($M214=0,0,(IF(MOD(($I214-N$1),$M214)=0,$G214,0))),0)</f>
        <v>0</v>
      </c>
      <c r="O57" s="238">
        <f>IF(O$1&gt;=$I214,IF($M214=0,0,(IF(MOD(($I214-O$1),$M214)=0,$G214,0))),0)</f>
        <v>0</v>
      </c>
      <c r="P57" s="238">
        <f>IF(P$1&gt;=$I214,IF($M214=0,0,(IF(MOD(($I214-P$1),$M214)=0,$G214,0))),0)</f>
        <v>0</v>
      </c>
      <c r="Q57" s="238">
        <f>IF(Q$1&gt;=$I214,IF($M214=0,0,(IF(MOD(($I214-Q$1),$M214)=0,$G214,0))),0)</f>
        <v>0</v>
      </c>
      <c r="R57" s="238">
        <f>IF(R$1&gt;=$I214,IF($M214=0,0,(IF(MOD(($I214-R$1),$M214)=0,$G214,0))),0)</f>
        <v>0</v>
      </c>
      <c r="S57" s="238">
        <f>IF(S$1&gt;=$I214,IF($M214=0,0,(IF(MOD(($I214-S$1),$M214)=0,$G214,0))),0)</f>
        <v>0</v>
      </c>
      <c r="T57" s="238">
        <f>IF(T$1&gt;=$I214,IF($M214=0,0,(IF(MOD(($I214-T$1),$M214)=0,$G214,0))),0)</f>
        <v>0</v>
      </c>
      <c r="U57" s="238">
        <f>IF(U$1&gt;=$I214,IF($M214=0,0,(IF(MOD(($I214-U$1),$M214)=0,$G214,0))),0)</f>
        <v>0</v>
      </c>
      <c r="V57" s="238">
        <f>IF(V$1&gt;=$I214,IF($M214=0,0,(IF(MOD(($I214-V$1),$M214)=0,$G214,0))),0)</f>
        <v>0</v>
      </c>
      <c r="W57" s="238">
        <f>IF(W$1&gt;=$I214,IF($M214=0,0,(IF(MOD(($I214-W$1),$M214)=0,$G214,0))),0)</f>
        <v>0</v>
      </c>
      <c r="X57" s="238">
        <f>IF(X$1&gt;=$I214,IF($M214=0,0,(IF(MOD(($I214-X$1),$M214)=0,$G214,0))),0)</f>
        <v>0</v>
      </c>
      <c r="Y57" s="239">
        <f>SUM(C57:X57)</f>
        <v>0</v>
      </c>
    </row>
    <row r="58" spans="1:25">
      <c r="A58" s="237">
        <f>A262</f>
        <v>37</v>
      </c>
      <c r="B58" s="237">
        <f>B215</f>
        <v>0</v>
      </c>
      <c r="C58" s="238">
        <f>IF(C$1&gt;=$I215,IF($M215=0,0,(IF(MOD(($I215-C$1),$M215)=0,$G215,0))),0)</f>
        <v>0</v>
      </c>
      <c r="D58" s="238">
        <f>IF(D$1&gt;=$I215,IF($M215=0,0,(IF(MOD(($I215-D$1),$M215)=0,$G215,0))),0)</f>
        <v>0</v>
      </c>
      <c r="E58" s="238">
        <f>IF(E$1&gt;=$I215,IF($M215=0,0,(IF(MOD(($I215-E$1),$M215)=0,$G215,0))),0)</f>
        <v>0</v>
      </c>
      <c r="F58" s="238">
        <f>IF(F$1&gt;=$I215,IF($M215=0,0,(IF(MOD(($I215-F$1),$M215)=0,$G215,0))),0)</f>
        <v>0</v>
      </c>
      <c r="G58" s="238">
        <f>IF(G$1&gt;=$I215,IF($M215=0,0,(IF(MOD(($I215-G$1),$M215)=0,$G215,0))),0)</f>
        <v>0</v>
      </c>
      <c r="H58" s="238">
        <f>IF(H$1&gt;=$I215,IF($M215=0,0,(IF(MOD(($I215-H$1),$M215)=0,$G215,0))),0)</f>
        <v>0</v>
      </c>
      <c r="I58" s="238">
        <f>IF(I$1&gt;=$I215,IF($M215=0,0,(IF(MOD(($I215-I$1),$M215)=0,$G215,0))),0)</f>
        <v>0</v>
      </c>
      <c r="J58" s="238">
        <f>IF(J$1&gt;=$I215,IF($M215=0,0,(IF(MOD(($I215-J$1),$M215)=0,$G215,0))),0)</f>
        <v>0</v>
      </c>
      <c r="K58" s="238">
        <f>IF(K$1&gt;=$I215,IF($M215=0,0,(IF(MOD(($I215-K$1),$M215)=0,$G215,0))),0)</f>
        <v>0</v>
      </c>
      <c r="L58" s="238">
        <f>IF(L$1&gt;=$I215,IF($M215=0,0,(IF(MOD(($I215-L$1),$M215)=0,$G215,0))),0)</f>
        <v>0</v>
      </c>
      <c r="M58" s="238">
        <f>IF(M$1&gt;=$I215,IF($M215=0,0,(IF(MOD(($I215-M$1),$M215)=0,$G215,0))),0)</f>
        <v>0</v>
      </c>
      <c r="N58" s="238">
        <f>IF(N$1&gt;=$I215,IF($M215=0,0,(IF(MOD(($I215-N$1),$M215)=0,$G215,0))),0)</f>
        <v>0</v>
      </c>
      <c r="O58" s="238">
        <f>IF(O$1&gt;=$I215,IF($M215=0,0,(IF(MOD(($I215-O$1),$M215)=0,$G215,0))),0)</f>
        <v>0</v>
      </c>
      <c r="P58" s="238">
        <f>IF(P$1&gt;=$I215,IF($M215=0,0,(IF(MOD(($I215-P$1),$M215)=0,$G215,0))),0)</f>
        <v>0</v>
      </c>
      <c r="Q58" s="238">
        <f>IF(Q$1&gt;=$I215,IF($M215=0,0,(IF(MOD(($I215-Q$1),$M215)=0,$G215,0))),0)</f>
        <v>0</v>
      </c>
      <c r="R58" s="238">
        <f>IF(R$1&gt;=$I215,IF($M215=0,0,(IF(MOD(($I215-R$1),$M215)=0,$G215,0))),0)</f>
        <v>0</v>
      </c>
      <c r="S58" s="238">
        <f>IF(S$1&gt;=$I215,IF($M215=0,0,(IF(MOD(($I215-S$1),$M215)=0,$G215,0))),0)</f>
        <v>0</v>
      </c>
      <c r="T58" s="238">
        <f>IF(T$1&gt;=$I215,IF($M215=0,0,(IF(MOD(($I215-T$1),$M215)=0,$G215,0))),0)</f>
        <v>0</v>
      </c>
      <c r="U58" s="238">
        <f>IF(U$1&gt;=$I215,IF($M215=0,0,(IF(MOD(($I215-U$1),$M215)=0,$G215,0))),0)</f>
        <v>0</v>
      </c>
      <c r="V58" s="238">
        <f>IF(V$1&gt;=$I215,IF($M215=0,0,(IF(MOD(($I215-V$1),$M215)=0,$G215,0))),0)</f>
        <v>0</v>
      </c>
      <c r="W58" s="238">
        <f>IF(W$1&gt;=$I215,IF($M215=0,0,(IF(MOD(($I215-W$1),$M215)=0,$G215,0))),0)</f>
        <v>0</v>
      </c>
      <c r="X58" s="238">
        <f>IF(X$1&gt;=$I215,IF($M215=0,0,(IF(MOD(($I215-X$1),$M215)=0,$G215,0))),0)</f>
        <v>0</v>
      </c>
      <c r="Y58" s="239">
        <f>SUM(C58:X58)</f>
        <v>0</v>
      </c>
    </row>
    <row r="59" spans="1:25">
      <c r="A59" s="237">
        <f>A263</f>
        <v>37</v>
      </c>
      <c r="B59" s="237" t="str">
        <f>B216</f>
        <v>Bygning 4</v>
      </c>
      <c r="C59" s="238">
        <f>IF(C$1&gt;=$I216,IF($M216=0,0,(IF(MOD(($I216-C$1),$M216)=0,$G216,0))),0)</f>
        <v>0</v>
      </c>
      <c r="D59" s="238">
        <f>IF(D$1&gt;=$I216,IF($M216=0,0,(IF(MOD(($I216-D$1),$M216)=0,$G216,0))),0)</f>
        <v>0</v>
      </c>
      <c r="E59" s="238">
        <f>IF(E$1&gt;=$I216,IF($M216=0,0,(IF(MOD(($I216-E$1),$M216)=0,$G216,0))),0)</f>
        <v>0</v>
      </c>
      <c r="F59" s="238">
        <f>IF(F$1&gt;=$I216,IF($M216=0,0,(IF(MOD(($I216-F$1),$M216)=0,$G216,0))),0)</f>
        <v>0</v>
      </c>
      <c r="G59" s="238">
        <f>IF(G$1&gt;=$I216,IF($M216=0,0,(IF(MOD(($I216-G$1),$M216)=0,$G216,0))),0)</f>
        <v>0</v>
      </c>
      <c r="H59" s="238">
        <f>IF(H$1&gt;=$I216,IF($M216=0,0,(IF(MOD(($I216-H$1),$M216)=0,$G216,0))),0)</f>
        <v>0</v>
      </c>
      <c r="I59" s="238">
        <f>IF(I$1&gt;=$I216,IF($M216=0,0,(IF(MOD(($I216-I$1),$M216)=0,$G216,0))),0)</f>
        <v>0</v>
      </c>
      <c r="J59" s="238">
        <f>IF(J$1&gt;=$I216,IF($M216=0,0,(IF(MOD(($I216-J$1),$M216)=0,$G216,0))),0)</f>
        <v>0</v>
      </c>
      <c r="K59" s="238">
        <f>IF(K$1&gt;=$I216,IF($M216=0,0,(IF(MOD(($I216-K$1),$M216)=0,$G216,0))),0)</f>
        <v>0</v>
      </c>
      <c r="L59" s="238">
        <f>IF(L$1&gt;=$I216,IF($M216=0,0,(IF(MOD(($I216-L$1),$M216)=0,$G216,0))),0)</f>
        <v>0</v>
      </c>
      <c r="M59" s="238">
        <f>IF(M$1&gt;=$I216,IF($M216=0,0,(IF(MOD(($I216-M$1),$M216)=0,$G216,0))),0)</f>
        <v>0</v>
      </c>
      <c r="N59" s="238">
        <f>IF(N$1&gt;=$I216,IF($M216=0,0,(IF(MOD(($I216-N$1),$M216)=0,$G216,0))),0)</f>
        <v>0</v>
      </c>
      <c r="O59" s="238">
        <f>IF(O$1&gt;=$I216,IF($M216=0,0,(IF(MOD(($I216-O$1),$M216)=0,$G216,0))),0)</f>
        <v>0</v>
      </c>
      <c r="P59" s="238">
        <f>IF(P$1&gt;=$I216,IF($M216=0,0,(IF(MOD(($I216-P$1),$M216)=0,$G216,0))),0)</f>
        <v>0</v>
      </c>
      <c r="Q59" s="238">
        <f>IF(Q$1&gt;=$I216,IF($M216=0,0,(IF(MOD(($I216-Q$1),$M216)=0,$G216,0))),0)</f>
        <v>0</v>
      </c>
      <c r="R59" s="238">
        <f>IF(R$1&gt;=$I216,IF($M216=0,0,(IF(MOD(($I216-R$1),$M216)=0,$G216,0))),0)</f>
        <v>0</v>
      </c>
      <c r="S59" s="238">
        <f>IF(S$1&gt;=$I216,IF($M216=0,0,(IF(MOD(($I216-S$1),$M216)=0,$G216,0))),0)</f>
        <v>0</v>
      </c>
      <c r="T59" s="238">
        <f>IF(T$1&gt;=$I216,IF($M216=0,0,(IF(MOD(($I216-T$1),$M216)=0,$G216,0))),0)</f>
        <v>0</v>
      </c>
      <c r="U59" s="238">
        <f>IF(U$1&gt;=$I216,IF($M216=0,0,(IF(MOD(($I216-U$1),$M216)=0,$G216,0))),0)</f>
        <v>0</v>
      </c>
      <c r="V59" s="238">
        <f>IF(V$1&gt;=$I216,IF($M216=0,0,(IF(MOD(($I216-V$1),$M216)=0,$G216,0))),0)</f>
        <v>0</v>
      </c>
      <c r="W59" s="238">
        <f>IF(W$1&gt;=$I216,IF($M216=0,0,(IF(MOD(($I216-W$1),$M216)=0,$G216,0))),0)</f>
        <v>0</v>
      </c>
      <c r="X59" s="238">
        <f>IF(X$1&gt;=$I216,IF($M216=0,0,(IF(MOD(($I216-X$1),$M216)=0,$G216,0))),0)</f>
        <v>0</v>
      </c>
      <c r="Y59" s="239">
        <f>SUM(C59:X59)</f>
        <v>0</v>
      </c>
    </row>
    <row r="60" spans="1:25">
      <c r="A60" s="237">
        <f>A264</f>
        <v>41</v>
      </c>
      <c r="B60" s="237" t="str">
        <f>B217</f>
        <v>Tagflade, udskiftning - bølgeeternit</v>
      </c>
      <c r="C60" s="238">
        <f>IF(C$1&gt;=$I217,IF($M217=0,0,(IF(MOD(($I217-C$1),$M217)=0,$G217,0))),0)</f>
        <v>0</v>
      </c>
      <c r="D60" s="238">
        <f>IF(D$1&gt;=$I217,IF($M217=0,0,(IF(MOD(($I217-D$1),$M217)=0,$G217,0))),0)</f>
        <v>0</v>
      </c>
      <c r="E60" s="238">
        <f>IF(E$1&gt;=$I217,IF($M217=0,0,(IF(MOD(($I217-E$1),$M217)=0,$G217,0))),0)</f>
        <v>0</v>
      </c>
      <c r="F60" s="238">
        <f>IF(F$1&gt;=$I217,IF($M217=0,0,(IF(MOD(($I217-F$1),$M217)=0,$G217,0))),0)</f>
        <v>0</v>
      </c>
      <c r="G60" s="238">
        <f>IF(G$1&gt;=$I217,IF($M217=0,0,(IF(MOD(($I217-G$1),$M217)=0,$G217,0))),0)</f>
        <v>0</v>
      </c>
      <c r="H60" s="238">
        <f>IF(H$1&gt;=$I217,IF($M217=0,0,(IF(MOD(($I217-H$1),$M217)=0,$G217,0))),0)</f>
        <v>0</v>
      </c>
      <c r="I60" s="238">
        <f>IF(I$1&gt;=$I217,IF($M217=0,0,(IF(MOD(($I217-I$1),$M217)=0,$G217,0))),0)</f>
        <v>0</v>
      </c>
      <c r="J60" s="238">
        <f>IF(J$1&gt;=$I217,IF($M217=0,0,(IF(MOD(($I217-J$1),$M217)=0,$G217,0))),0)</f>
        <v>0</v>
      </c>
      <c r="K60" s="238">
        <f>IF(K$1&gt;=$I217,IF($M217=0,0,(IF(MOD(($I217-K$1),$M217)=0,$G217,0))),0)</f>
        <v>0</v>
      </c>
      <c r="L60" s="238">
        <f>IF(L$1&gt;=$I217,IF($M217=0,0,(IF(MOD(($I217-L$1),$M217)=0,$G217,0))),0)</f>
        <v>0</v>
      </c>
      <c r="M60" s="238">
        <f>IF(M$1&gt;=$I217,IF($M217=0,0,(IF(MOD(($I217-M$1),$M217)=0,$G217,0))),0)</f>
        <v>0</v>
      </c>
      <c r="N60" s="238">
        <f>IF(N$1&gt;=$I217,IF($M217=0,0,(IF(MOD(($I217-N$1),$M217)=0,$G217,0))),0)</f>
        <v>0</v>
      </c>
      <c r="O60" s="238">
        <f>IF(O$1&gt;=$I217,IF($M217=0,0,(IF(MOD(($I217-O$1),$M217)=0,$G217,0))),0)</f>
        <v>0</v>
      </c>
      <c r="P60" s="238">
        <f>IF(P$1&gt;=$I217,IF($M217=0,0,(IF(MOD(($I217-P$1),$M217)=0,$G217,0))),0)</f>
        <v>0</v>
      </c>
      <c r="Q60" s="238">
        <f>IF(Q$1&gt;=$I217,IF($M217=0,0,(IF(MOD(($I217-Q$1),$M217)=0,$G217,0))),0)</f>
        <v>0</v>
      </c>
      <c r="R60" s="238">
        <f>IF(R$1&gt;=$I217,IF($M217=0,0,(IF(MOD(($I217-R$1),$M217)=0,$G217,0))),0)</f>
        <v>0</v>
      </c>
      <c r="S60" s="238">
        <f>IF(S$1&gt;=$I217,IF($M217=0,0,(IF(MOD(($I217-S$1),$M217)=0,$G217,0))),0)</f>
        <v>0</v>
      </c>
      <c r="T60" s="238">
        <f>IF(T$1&gt;=$I217,IF($M217=0,0,(IF(MOD(($I217-T$1),$M217)=0,$G217,0))),0)</f>
        <v>0</v>
      </c>
      <c r="U60" s="238">
        <f>IF(U$1&gt;=$I217,IF($M217=0,0,(IF(MOD(($I217-U$1),$M217)=0,$G217,0))),0)</f>
        <v>700000</v>
      </c>
      <c r="V60" s="238">
        <f>IF(V$1&gt;=$I217,IF($M217=0,0,(IF(MOD(($I217-V$1),$M217)=0,$G217,0))),0)</f>
        <v>0</v>
      </c>
      <c r="W60" s="238">
        <f>IF(W$1&gt;=$I217,IF($M217=0,0,(IF(MOD(($I217-W$1),$M217)=0,$G217,0))),0)</f>
        <v>0</v>
      </c>
      <c r="X60" s="238">
        <f>IF(X$1&gt;=$I217,IF($M217=0,0,(IF(MOD(($I217-X$1),$M217)=0,$G217,0))),0)</f>
        <v>0</v>
      </c>
      <c r="Y60" s="239">
        <f>SUM(C60:X60)</f>
        <v>700000</v>
      </c>
    </row>
    <row r="61" spans="1:25">
      <c r="A61" s="237" t="e">
        <f>A265</f>
        <v>#N/A</v>
      </c>
      <c r="B61" s="237" t="str">
        <f>B218</f>
        <v>Ovenlys, udskiftning - 60x60</v>
      </c>
      <c r="C61" s="238">
        <f>IF(C$1&gt;=$I218,IF($M218=0,0,(IF(MOD(($I218-C$1),$M218)=0,$G218,0))),0)</f>
        <v>0</v>
      </c>
      <c r="D61" s="238">
        <f>IF(D$1&gt;=$I218,IF($M218=0,0,(IF(MOD(($I218-D$1),$M218)=0,$G218,0))),0)</f>
        <v>0</v>
      </c>
      <c r="E61" s="238">
        <f>IF(E$1&gt;=$I218,IF($M218=0,0,(IF(MOD(($I218-E$1),$M218)=0,$G218,0))),0)</f>
        <v>0</v>
      </c>
      <c r="F61" s="238">
        <f>IF(F$1&gt;=$I218,IF($M218=0,0,(IF(MOD(($I218-F$1),$M218)=0,$G218,0))),0)</f>
        <v>0</v>
      </c>
      <c r="G61" s="238">
        <f>IF(G$1&gt;=$I218,IF($M218=0,0,(IF(MOD(($I218-G$1),$M218)=0,$G218,0))),0)</f>
        <v>0</v>
      </c>
      <c r="H61" s="238">
        <f>IF(H$1&gt;=$I218,IF($M218=0,0,(IF(MOD(($I218-H$1),$M218)=0,$G218,0))),0)</f>
        <v>0</v>
      </c>
      <c r="I61" s="238">
        <f>IF(I$1&gt;=$I218,IF($M218=0,0,(IF(MOD(($I218-I$1),$M218)=0,$G218,0))),0)</f>
        <v>0</v>
      </c>
      <c r="J61" s="238">
        <f>IF(J$1&gt;=$I218,IF($M218=0,0,(IF(MOD(($I218-J$1),$M218)=0,$G218,0))),0)</f>
        <v>0</v>
      </c>
      <c r="K61" s="238">
        <f>IF(K$1&gt;=$I218,IF($M218=0,0,(IF(MOD(($I218-K$1),$M218)=0,$G218,0))),0)</f>
        <v>0</v>
      </c>
      <c r="L61" s="238">
        <f>IF(L$1&gt;=$I218,IF($M218=0,0,(IF(MOD(($I218-L$1),$M218)=0,$G218,0))),0)</f>
        <v>0</v>
      </c>
      <c r="M61" s="238">
        <f>IF(M$1&gt;=$I218,IF($M218=0,0,(IF(MOD(($I218-M$1),$M218)=0,$G218,0))),0)</f>
        <v>0</v>
      </c>
      <c r="N61" s="238">
        <f>IF(N$1&gt;=$I218,IF($M218=0,0,(IF(MOD(($I218-N$1),$M218)=0,$G218,0))),0)</f>
        <v>0</v>
      </c>
      <c r="O61" s="238">
        <f>IF(O$1&gt;=$I218,IF($M218=0,0,(IF(MOD(($I218-O$1),$M218)=0,$G218,0))),0)</f>
        <v>0</v>
      </c>
      <c r="P61" s="238">
        <f>IF(P$1&gt;=$I218,IF($M218=0,0,(IF(MOD(($I218-P$1),$M218)=0,$G218,0))),0)</f>
        <v>0</v>
      </c>
      <c r="Q61" s="238">
        <f>IF(Q$1&gt;=$I218,IF($M218=0,0,(IF(MOD(($I218-Q$1),$M218)=0,$G218,0))),0)</f>
        <v>0</v>
      </c>
      <c r="R61" s="238">
        <f>IF(R$1&gt;=$I218,IF($M218=0,0,(IF(MOD(($I218-R$1),$M218)=0,$G218,0))),0)</f>
        <v>0</v>
      </c>
      <c r="S61" s="238">
        <f>IF(S$1&gt;=$I218,IF($M218=0,0,(IF(MOD(($I218-S$1),$M218)=0,$G218,0))),0)</f>
        <v>0</v>
      </c>
      <c r="T61" s="238">
        <f>IF(T$1&gt;=$I218,IF($M218=0,0,(IF(MOD(($I218-T$1),$M218)=0,$G218,0))),0)</f>
        <v>0</v>
      </c>
      <c r="U61" s="238">
        <f>IF(U$1&gt;=$I218,IF($M218=0,0,(IF(MOD(($I218-U$1),$M218)=0,$G218,0))),0)</f>
        <v>34000</v>
      </c>
      <c r="V61" s="238">
        <f>IF(V$1&gt;=$I218,IF($M218=0,0,(IF(MOD(($I218-V$1),$M218)=0,$G218,0))),0)</f>
        <v>0</v>
      </c>
      <c r="W61" s="238">
        <f>IF(W$1&gt;=$I218,IF($M218=0,0,(IF(MOD(($I218-W$1),$M218)=0,$G218,0))),0)</f>
        <v>0</v>
      </c>
      <c r="X61" s="238">
        <f>IF(X$1&gt;=$I218,IF($M218=0,0,(IF(MOD(($I218-X$1),$M218)=0,$G218,0))),0)</f>
        <v>0</v>
      </c>
      <c r="Y61" s="239">
        <f>SUM(C61:X61)</f>
        <v>34000</v>
      </c>
    </row>
    <row r="62" spans="1:25">
      <c r="A62" s="237">
        <f>A266</f>
        <v>0</v>
      </c>
      <c r="B62" s="237" t="str">
        <f>B219</f>
        <v>Tagrende, udskiftning - zink</v>
      </c>
      <c r="C62" s="238">
        <f>IF(C$1&gt;=$I219,IF($M219=0,0,(IF(MOD(($I219-C$1),$M219)=0,$G219,0))),0)</f>
        <v>0</v>
      </c>
      <c r="D62" s="238">
        <f>IF(D$1&gt;=$I219,IF($M219=0,0,(IF(MOD(($I219-D$1),$M219)=0,$G219,0))),0)</f>
        <v>0</v>
      </c>
      <c r="E62" s="238">
        <f>IF(E$1&gt;=$I219,IF($M219=0,0,(IF(MOD(($I219-E$1),$M219)=0,$G219,0))),0)</f>
        <v>0</v>
      </c>
      <c r="F62" s="238">
        <f>IF(F$1&gt;=$I219,IF($M219=0,0,(IF(MOD(($I219-F$1),$M219)=0,$G219,0))),0)</f>
        <v>0</v>
      </c>
      <c r="G62" s="238">
        <f>IF(G$1&gt;=$I219,IF($M219=0,0,(IF(MOD(($I219-G$1),$M219)=0,$G219,0))),0)</f>
        <v>0</v>
      </c>
      <c r="H62" s="238">
        <f>IF(H$1&gt;=$I219,IF($M219=0,0,(IF(MOD(($I219-H$1),$M219)=0,$G219,0))),0)</f>
        <v>0</v>
      </c>
      <c r="I62" s="238">
        <f>IF(I$1&gt;=$I219,IF($M219=0,0,(IF(MOD(($I219-I$1),$M219)=0,$G219,0))),0)</f>
        <v>0</v>
      </c>
      <c r="J62" s="238">
        <f>IF(J$1&gt;=$I219,IF($M219=0,0,(IF(MOD(($I219-J$1),$M219)=0,$G219,0))),0)</f>
        <v>0</v>
      </c>
      <c r="K62" s="238">
        <f>IF(K$1&gt;=$I219,IF($M219=0,0,(IF(MOD(($I219-K$1),$M219)=0,$G219,0))),0)</f>
        <v>0</v>
      </c>
      <c r="L62" s="238">
        <f>IF(L$1&gt;=$I219,IF($M219=0,0,(IF(MOD(($I219-L$1),$M219)=0,$G219,0))),0)</f>
        <v>0</v>
      </c>
      <c r="M62" s="238">
        <f>IF(M$1&gt;=$I219,IF($M219=0,0,(IF(MOD(($I219-M$1),$M219)=0,$G219,0))),0)</f>
        <v>98000</v>
      </c>
      <c r="N62" s="238">
        <f>IF(N$1&gt;=$I219,IF($M219=0,0,(IF(MOD(($I219-N$1),$M219)=0,$G219,0))),0)</f>
        <v>0</v>
      </c>
      <c r="O62" s="238">
        <f>IF(O$1&gt;=$I219,IF($M219=0,0,(IF(MOD(($I219-O$1),$M219)=0,$G219,0))),0)</f>
        <v>0</v>
      </c>
      <c r="P62" s="238">
        <f>IF(P$1&gt;=$I219,IF($M219=0,0,(IF(MOD(($I219-P$1),$M219)=0,$G219,0))),0)</f>
        <v>0</v>
      </c>
      <c r="Q62" s="238">
        <f>IF(Q$1&gt;=$I219,IF($M219=0,0,(IF(MOD(($I219-Q$1),$M219)=0,$G219,0))),0)</f>
        <v>0</v>
      </c>
      <c r="R62" s="238">
        <f>IF(R$1&gt;=$I219,IF($M219=0,0,(IF(MOD(($I219-R$1),$M219)=0,$G219,0))),0)</f>
        <v>0</v>
      </c>
      <c r="S62" s="238">
        <f>IF(S$1&gt;=$I219,IF($M219=0,0,(IF(MOD(($I219-S$1),$M219)=0,$G219,0))),0)</f>
        <v>0</v>
      </c>
      <c r="T62" s="238">
        <f>IF(T$1&gt;=$I219,IF($M219=0,0,(IF(MOD(($I219-T$1),$M219)=0,$G219,0))),0)</f>
        <v>0</v>
      </c>
      <c r="U62" s="238">
        <f>IF(U$1&gt;=$I219,IF($M219=0,0,(IF(MOD(($I219-U$1),$M219)=0,$G219,0))),0)</f>
        <v>0</v>
      </c>
      <c r="V62" s="238">
        <f>IF(V$1&gt;=$I219,IF($M219=0,0,(IF(MOD(($I219-V$1),$M219)=0,$G219,0))),0)</f>
        <v>0</v>
      </c>
      <c r="W62" s="238">
        <f>IF(W$1&gt;=$I219,IF($M219=0,0,(IF(MOD(($I219-W$1),$M219)=0,$G219,0))),0)</f>
        <v>0</v>
      </c>
      <c r="X62" s="238">
        <f>IF(X$1&gt;=$I219,IF($M219=0,0,(IF(MOD(($I219-X$1),$M219)=0,$G219,0))),0)</f>
        <v>0</v>
      </c>
      <c r="Y62" s="239">
        <f>SUM(C62:X62)</f>
        <v>98000</v>
      </c>
    </row>
    <row r="63" spans="1:25">
      <c r="A63" s="237" t="e">
        <f>A267</f>
        <v>#N/A</v>
      </c>
      <c r="B63" s="237" t="str">
        <f>B220</f>
        <v>Tagnedløb, udskiftning - zink</v>
      </c>
      <c r="C63" s="238">
        <f>IF(C$1&gt;=$I220,IF($M220=0,0,(IF(MOD(($I220-C$1),$M220)=0,$G220,0))),0)</f>
        <v>0</v>
      </c>
      <c r="D63" s="238">
        <f>IF(D$1&gt;=$I220,IF($M220=0,0,(IF(MOD(($I220-D$1),$M220)=0,$G220,0))),0)</f>
        <v>0</v>
      </c>
      <c r="E63" s="238">
        <f>IF(E$1&gt;=$I220,IF($M220=0,0,(IF(MOD(($I220-E$1),$M220)=0,$G220,0))),0)</f>
        <v>0</v>
      </c>
      <c r="F63" s="238">
        <f>IF(F$1&gt;=$I220,IF($M220=0,0,(IF(MOD(($I220-F$1),$M220)=0,$G220,0))),0)</f>
        <v>0</v>
      </c>
      <c r="G63" s="238">
        <f>IF(G$1&gt;=$I220,IF($M220=0,0,(IF(MOD(($I220-G$1),$M220)=0,$G220,0))),0)</f>
        <v>0</v>
      </c>
      <c r="H63" s="238">
        <f>IF(H$1&gt;=$I220,IF($M220=0,0,(IF(MOD(($I220-H$1),$M220)=0,$G220,0))),0)</f>
        <v>0</v>
      </c>
      <c r="I63" s="238">
        <f>IF(I$1&gt;=$I220,IF($M220=0,0,(IF(MOD(($I220-I$1),$M220)=0,$G220,0))),0)</f>
        <v>0</v>
      </c>
      <c r="J63" s="238">
        <f>IF(J$1&gt;=$I220,IF($M220=0,0,(IF(MOD(($I220-J$1),$M220)=0,$G220,0))),0)</f>
        <v>0</v>
      </c>
      <c r="K63" s="238">
        <f>IF(K$1&gt;=$I220,IF($M220=0,0,(IF(MOD(($I220-K$1),$M220)=0,$G220,0))),0)</f>
        <v>0</v>
      </c>
      <c r="L63" s="238">
        <f>IF(L$1&gt;=$I220,IF($M220=0,0,(IF(MOD(($I220-L$1),$M220)=0,$G220,0))),0)</f>
        <v>8800</v>
      </c>
      <c r="M63" s="238">
        <f>IF(M$1&gt;=$I220,IF($M220=0,0,(IF(MOD(($I220-M$1),$M220)=0,$G220,0))),0)</f>
        <v>0</v>
      </c>
      <c r="N63" s="238">
        <f>IF(N$1&gt;=$I220,IF($M220=0,0,(IF(MOD(($I220-N$1),$M220)=0,$G220,0))),0)</f>
        <v>0</v>
      </c>
      <c r="O63" s="238">
        <f>IF(O$1&gt;=$I220,IF($M220=0,0,(IF(MOD(($I220-O$1),$M220)=0,$G220,0))),0)</f>
        <v>0</v>
      </c>
      <c r="P63" s="238">
        <f>IF(P$1&gt;=$I220,IF($M220=0,0,(IF(MOD(($I220-P$1),$M220)=0,$G220,0))),0)</f>
        <v>0</v>
      </c>
      <c r="Q63" s="238">
        <f>IF(Q$1&gt;=$I220,IF($M220=0,0,(IF(MOD(($I220-Q$1),$M220)=0,$G220,0))),0)</f>
        <v>0</v>
      </c>
      <c r="R63" s="238">
        <f>IF(R$1&gt;=$I220,IF($M220=0,0,(IF(MOD(($I220-R$1),$M220)=0,$G220,0))),0)</f>
        <v>0</v>
      </c>
      <c r="S63" s="238">
        <f>IF(S$1&gt;=$I220,IF($M220=0,0,(IF(MOD(($I220-S$1),$M220)=0,$G220,0))),0)</f>
        <v>0</v>
      </c>
      <c r="T63" s="238">
        <f>IF(T$1&gt;=$I220,IF($M220=0,0,(IF(MOD(($I220-T$1),$M220)=0,$G220,0))),0)</f>
        <v>0</v>
      </c>
      <c r="U63" s="238">
        <f>IF(U$1&gt;=$I220,IF($M220=0,0,(IF(MOD(($I220-U$1),$M220)=0,$G220,0))),0)</f>
        <v>0</v>
      </c>
      <c r="V63" s="238">
        <f>IF(V$1&gt;=$I220,IF($M220=0,0,(IF(MOD(($I220-V$1),$M220)=0,$G220,0))),0)</f>
        <v>0</v>
      </c>
      <c r="W63" s="238">
        <f>IF(W$1&gt;=$I220,IF($M220=0,0,(IF(MOD(($I220-W$1),$M220)=0,$G220,0))),0)</f>
        <v>0</v>
      </c>
      <c r="X63" s="238">
        <f>IF(X$1&gt;=$I220,IF($M220=0,0,(IF(MOD(($I220-X$1),$M220)=0,$G220,0))),0)</f>
        <v>0</v>
      </c>
      <c r="Y63" s="239">
        <f>SUM(C63:X63)</f>
        <v>8800</v>
      </c>
    </row>
    <row r="64" spans="1:25">
      <c r="A64" s="237" t="e">
        <f>A268</f>
        <v>#N/A</v>
      </c>
      <c r="B64" s="237" t="str">
        <f>B221</f>
        <v>Stern, udskiftning</v>
      </c>
      <c r="C64" s="238">
        <f>IF(C$1&gt;=$I221,IF($M221=0,0,(IF(MOD(($I221-C$1),$M221)=0,$G221,0))),0)</f>
        <v>0</v>
      </c>
      <c r="D64" s="238">
        <f>IF(D$1&gt;=$I221,IF($M221=0,0,(IF(MOD(($I221-D$1),$M221)=0,$G221,0))),0)</f>
        <v>0</v>
      </c>
      <c r="E64" s="238">
        <f>IF(E$1&gt;=$I221,IF($M221=0,0,(IF(MOD(($I221-E$1),$M221)=0,$G221,0))),0)</f>
        <v>4500</v>
      </c>
      <c r="F64" s="238">
        <f>IF(F$1&gt;=$I221,IF($M221=0,0,(IF(MOD(($I221-F$1),$M221)=0,$G221,0))),0)</f>
        <v>0</v>
      </c>
      <c r="G64" s="238">
        <f>IF(G$1&gt;=$I221,IF($M221=0,0,(IF(MOD(($I221-G$1),$M221)=0,$G221,0))),0)</f>
        <v>4500</v>
      </c>
      <c r="H64" s="238">
        <f>IF(H$1&gt;=$I221,IF($M221=0,0,(IF(MOD(($I221-H$1),$M221)=0,$G221,0))),0)</f>
        <v>0</v>
      </c>
      <c r="I64" s="238">
        <f>IF(I$1&gt;=$I221,IF($M221=0,0,(IF(MOD(($I221-I$1),$M221)=0,$G221,0))),0)</f>
        <v>4500</v>
      </c>
      <c r="J64" s="238">
        <f>IF(J$1&gt;=$I221,IF($M221=0,0,(IF(MOD(($I221-J$1),$M221)=0,$G221,0))),0)</f>
        <v>0</v>
      </c>
      <c r="K64" s="238">
        <f>IF(K$1&gt;=$I221,IF($M221=0,0,(IF(MOD(($I221-K$1),$M221)=0,$G221,0))),0)</f>
        <v>4500</v>
      </c>
      <c r="L64" s="238">
        <f>IF(L$1&gt;=$I221,IF($M221=0,0,(IF(MOD(($I221-L$1),$M221)=0,$G221,0))),0)</f>
        <v>0</v>
      </c>
      <c r="M64" s="238">
        <f>IF(M$1&gt;=$I221,IF($M221=0,0,(IF(MOD(($I221-M$1),$M221)=0,$G221,0))),0)</f>
        <v>4500</v>
      </c>
      <c r="N64" s="238">
        <f>IF(N$1&gt;=$I221,IF($M221=0,0,(IF(MOD(($I221-N$1),$M221)=0,$G221,0))),0)</f>
        <v>0</v>
      </c>
      <c r="O64" s="238">
        <f>IF(O$1&gt;=$I221,IF($M221=0,0,(IF(MOD(($I221-O$1),$M221)=0,$G221,0))),0)</f>
        <v>4500</v>
      </c>
      <c r="P64" s="238">
        <f>IF(P$1&gt;=$I221,IF($M221=0,0,(IF(MOD(($I221-P$1),$M221)=0,$G221,0))),0)</f>
        <v>0</v>
      </c>
      <c r="Q64" s="238">
        <f>IF(Q$1&gt;=$I221,IF($M221=0,0,(IF(MOD(($I221-Q$1),$M221)=0,$G221,0))),0)</f>
        <v>4500</v>
      </c>
      <c r="R64" s="238">
        <f>IF(R$1&gt;=$I221,IF($M221=0,0,(IF(MOD(($I221-R$1),$M221)=0,$G221,0))),0)</f>
        <v>0</v>
      </c>
      <c r="S64" s="238">
        <f>IF(S$1&gt;=$I221,IF($M221=0,0,(IF(MOD(($I221-S$1),$M221)=0,$G221,0))),0)</f>
        <v>4500</v>
      </c>
      <c r="T64" s="238">
        <f>IF(T$1&gt;=$I221,IF($M221=0,0,(IF(MOD(($I221-T$1),$M221)=0,$G221,0))),0)</f>
        <v>0</v>
      </c>
      <c r="U64" s="238">
        <f>IF(U$1&gt;=$I221,IF($M221=0,0,(IF(MOD(($I221-U$1),$M221)=0,$G221,0))),0)</f>
        <v>4500</v>
      </c>
      <c r="V64" s="238">
        <f>IF(V$1&gt;=$I221,IF($M221=0,0,(IF(MOD(($I221-V$1),$M221)=0,$G221,0))),0)</f>
        <v>0</v>
      </c>
      <c r="W64" s="238">
        <f>IF(W$1&gt;=$I221,IF($M221=0,0,(IF(MOD(($I221-W$1),$M221)=0,$G221,0))),0)</f>
        <v>4500</v>
      </c>
      <c r="X64" s="238">
        <f>IF(X$1&gt;=$I221,IF($M221=0,0,(IF(MOD(($I221-X$1),$M221)=0,$G221,0))),0)</f>
        <v>0</v>
      </c>
      <c r="Y64" s="239">
        <f>SUM(C64:X64)</f>
        <v>45000</v>
      </c>
    </row>
    <row r="65" spans="1:25">
      <c r="A65" s="237">
        <f>A269</f>
        <v>43</v>
      </c>
      <c r="B65" s="237" t="str">
        <f>B222</f>
        <v>Vinduer, udskiftning - gående</v>
      </c>
      <c r="C65" s="238">
        <f>IF(C$1&gt;=$I222,IF($M222=0,0,(IF(MOD(($I222-C$1),$M222)=0,$G222,0))),0)</f>
        <v>0</v>
      </c>
      <c r="D65" s="238">
        <f>IF(D$1&gt;=$I222,IF($M222=0,0,(IF(MOD(($I222-D$1),$M222)=0,$G222,0))),0)</f>
        <v>0</v>
      </c>
      <c r="E65" s="238">
        <f>IF(E$1&gt;=$I222,IF($M222=0,0,(IF(MOD(($I222-E$1),$M222)=0,$G222,0))),0)</f>
        <v>0</v>
      </c>
      <c r="F65" s="238">
        <f>IF(F$1&gt;=$I222,IF($M222=0,0,(IF(MOD(($I222-F$1),$M222)=0,$G222,0))),0)</f>
        <v>0</v>
      </c>
      <c r="G65" s="238">
        <f>IF(G$1&gt;=$I222,IF($M222=0,0,(IF(MOD(($I222-G$1),$M222)=0,$G222,0))),0)</f>
        <v>0</v>
      </c>
      <c r="H65" s="238">
        <f>IF(H$1&gt;=$I222,IF($M222=0,0,(IF(MOD(($I222-H$1),$M222)=0,$G222,0))),0)</f>
        <v>0</v>
      </c>
      <c r="I65" s="238">
        <f>IF(I$1&gt;=$I222,IF($M222=0,0,(IF(MOD(($I222-I$1),$M222)=0,$G222,0))),0)</f>
        <v>0</v>
      </c>
      <c r="J65" s="238">
        <f>IF(J$1&gt;=$I222,IF($M222=0,0,(IF(MOD(($I222-J$1),$M222)=0,$G222,0))),0)</f>
        <v>0</v>
      </c>
      <c r="K65" s="238">
        <f>IF(K$1&gt;=$I222,IF($M222=0,0,(IF(MOD(($I222-K$1),$M222)=0,$G222,0))),0)</f>
        <v>0</v>
      </c>
      <c r="L65" s="238">
        <f>IF(L$1&gt;=$I222,IF($M222=0,0,(IF(MOD(($I222-L$1),$M222)=0,$G222,0))),0)</f>
        <v>0</v>
      </c>
      <c r="M65" s="238">
        <f>IF(M$1&gt;=$I222,IF($M222=0,0,(IF(MOD(($I222-M$1),$M222)=0,$G222,0))),0)</f>
        <v>0</v>
      </c>
      <c r="N65" s="238">
        <f>IF(N$1&gt;=$I222,IF($M222=0,0,(IF(MOD(($I222-N$1),$M222)=0,$G222,0))),0)</f>
        <v>0</v>
      </c>
      <c r="O65" s="238">
        <f>IF(O$1&gt;=$I222,IF($M222=0,0,(IF(MOD(($I222-O$1),$M222)=0,$G222,0))),0)</f>
        <v>0</v>
      </c>
      <c r="P65" s="238">
        <f>IF(P$1&gt;=$I222,IF($M222=0,0,(IF(MOD(($I222-P$1),$M222)=0,$G222,0))),0)</f>
        <v>0</v>
      </c>
      <c r="Q65" s="238">
        <f>IF(Q$1&gt;=$I222,IF($M222=0,0,(IF(MOD(($I222-Q$1),$M222)=0,$G222,0))),0)</f>
        <v>135000</v>
      </c>
      <c r="R65" s="238">
        <f>IF(R$1&gt;=$I222,IF($M222=0,0,(IF(MOD(($I222-R$1),$M222)=0,$G222,0))),0)</f>
        <v>0</v>
      </c>
      <c r="S65" s="238">
        <f>IF(S$1&gt;=$I222,IF($M222=0,0,(IF(MOD(($I222-S$1),$M222)=0,$G222,0))),0)</f>
        <v>0</v>
      </c>
      <c r="T65" s="238">
        <f>IF(T$1&gt;=$I222,IF($M222=0,0,(IF(MOD(($I222-T$1),$M222)=0,$G222,0))),0)</f>
        <v>0</v>
      </c>
      <c r="U65" s="238">
        <f>IF(U$1&gt;=$I222,IF($M222=0,0,(IF(MOD(($I222-U$1),$M222)=0,$G222,0))),0)</f>
        <v>0</v>
      </c>
      <c r="V65" s="238">
        <f>IF(V$1&gt;=$I222,IF($M222=0,0,(IF(MOD(($I222-V$1),$M222)=0,$G222,0))),0)</f>
        <v>0</v>
      </c>
      <c r="W65" s="238">
        <f>IF(W$1&gt;=$I222,IF($M222=0,0,(IF(MOD(($I222-W$1),$M222)=0,$G222,0))),0)</f>
        <v>0</v>
      </c>
      <c r="X65" s="238">
        <f>IF(X$1&gt;=$I222,IF($M222=0,0,(IF(MOD(($I222-X$1),$M222)=0,$G222,0))),0)</f>
        <v>0</v>
      </c>
      <c r="Y65" s="239">
        <f>SUM(C65:X65)</f>
        <v>135000</v>
      </c>
    </row>
    <row r="66" spans="1:25">
      <c r="A66" s="237">
        <f>A270</f>
        <v>45</v>
      </c>
      <c r="B66" s="237" t="str">
        <f>B223</f>
        <v>Vinduer, udskiftning - gående</v>
      </c>
      <c r="C66" s="238">
        <f>IF(C$1&gt;=$I223,IF($M223=0,0,(IF(MOD(($I223-C$1),$M223)=0,$G223,0))),0)</f>
        <v>0</v>
      </c>
      <c r="D66" s="238">
        <f>IF(D$1&gt;=$I223,IF($M223=0,0,(IF(MOD(($I223-D$1),$M223)=0,$G223,0))),0)</f>
        <v>0</v>
      </c>
      <c r="E66" s="238">
        <f>IF(E$1&gt;=$I223,IF($M223=0,0,(IF(MOD(($I223-E$1),$M223)=0,$G223,0))),0)</f>
        <v>0</v>
      </c>
      <c r="F66" s="238">
        <f>IF(F$1&gt;=$I223,IF($M223=0,0,(IF(MOD(($I223-F$1),$M223)=0,$G223,0))),0)</f>
        <v>0</v>
      </c>
      <c r="G66" s="238">
        <f>IF(G$1&gt;=$I223,IF($M223=0,0,(IF(MOD(($I223-G$1),$M223)=0,$G223,0))),0)</f>
        <v>0</v>
      </c>
      <c r="H66" s="238">
        <f>IF(H$1&gt;=$I223,IF($M223=0,0,(IF(MOD(($I223-H$1),$M223)=0,$G223,0))),0)</f>
        <v>0</v>
      </c>
      <c r="I66" s="238">
        <f>IF(I$1&gt;=$I223,IF($M223=0,0,(IF(MOD(($I223-I$1),$M223)=0,$G223,0))),0)</f>
        <v>0</v>
      </c>
      <c r="J66" s="238">
        <f>IF(J$1&gt;=$I223,IF($M223=0,0,(IF(MOD(($I223-J$1),$M223)=0,$G223,0))),0)</f>
        <v>0</v>
      </c>
      <c r="K66" s="238">
        <f>IF(K$1&gt;=$I223,IF($M223=0,0,(IF(MOD(($I223-K$1),$M223)=0,$G223,0))),0)</f>
        <v>0</v>
      </c>
      <c r="L66" s="238">
        <f>IF(L$1&gt;=$I223,IF($M223=0,0,(IF(MOD(($I223-L$1),$M223)=0,$G223,0))),0)</f>
        <v>0</v>
      </c>
      <c r="M66" s="238">
        <f>IF(M$1&gt;=$I223,IF($M223=0,0,(IF(MOD(($I223-M$1),$M223)=0,$G223,0))),0)</f>
        <v>0</v>
      </c>
      <c r="N66" s="238">
        <f>IF(N$1&gt;=$I223,IF($M223=0,0,(IF(MOD(($I223-N$1),$M223)=0,$G223,0))),0)</f>
        <v>0</v>
      </c>
      <c r="O66" s="238">
        <f>IF(O$1&gt;=$I223,IF($M223=0,0,(IF(MOD(($I223-O$1),$M223)=0,$G223,0))),0)</f>
        <v>0</v>
      </c>
      <c r="P66" s="238">
        <f>IF(P$1&gt;=$I223,IF($M223=0,0,(IF(MOD(($I223-P$1),$M223)=0,$G223,0))),0)</f>
        <v>0</v>
      </c>
      <c r="Q66" s="238">
        <f>IF(Q$1&gt;=$I223,IF($M223=0,0,(IF(MOD(($I223-Q$1),$M223)=0,$G223,0))),0)</f>
        <v>0</v>
      </c>
      <c r="R66" s="238">
        <f>IF(R$1&gt;=$I223,IF($M223=0,0,(IF(MOD(($I223-R$1),$M223)=0,$G223,0))),0)</f>
        <v>0</v>
      </c>
      <c r="S66" s="238">
        <f>IF(S$1&gt;=$I223,IF($M223=0,0,(IF(MOD(($I223-S$1),$M223)=0,$G223,0))),0)</f>
        <v>8800</v>
      </c>
      <c r="T66" s="238">
        <f>IF(T$1&gt;=$I223,IF($M223=0,0,(IF(MOD(($I223-T$1),$M223)=0,$G223,0))),0)</f>
        <v>0</v>
      </c>
      <c r="U66" s="238">
        <f>IF(U$1&gt;=$I223,IF($M223=0,0,(IF(MOD(($I223-U$1),$M223)=0,$G223,0))),0)</f>
        <v>0</v>
      </c>
      <c r="V66" s="238">
        <f>IF(V$1&gt;=$I223,IF($M223=0,0,(IF(MOD(($I223-V$1),$M223)=0,$G223,0))),0)</f>
        <v>0</v>
      </c>
      <c r="W66" s="238">
        <f>IF(W$1&gt;=$I223,IF($M223=0,0,(IF(MOD(($I223-W$1),$M223)=0,$G223,0))),0)</f>
        <v>0</v>
      </c>
      <c r="X66" s="238">
        <f>IF(X$1&gt;=$I223,IF($M223=0,0,(IF(MOD(($I223-X$1),$M223)=0,$G223,0))),0)</f>
        <v>0</v>
      </c>
      <c r="Y66" s="239">
        <f>SUM(C66:X66)</f>
        <v>8800</v>
      </c>
    </row>
    <row r="67" spans="1:25">
      <c r="A67" s="237">
        <f>A271</f>
        <v>42</v>
      </c>
      <c r="B67" s="237" t="str">
        <f>B224</f>
        <v>Vinduer, udskiftning - gående</v>
      </c>
      <c r="C67" s="238">
        <f>IF(C$1&gt;=$I224,IF($M224=0,0,(IF(MOD(($I224-C$1),$M224)=0,$G224,0))),0)</f>
        <v>0</v>
      </c>
      <c r="D67" s="238">
        <f>IF(D$1&gt;=$I224,IF($M224=0,0,(IF(MOD(($I224-D$1),$M224)=0,$G224,0))),0)</f>
        <v>0</v>
      </c>
      <c r="E67" s="238">
        <f>IF(E$1&gt;=$I224,IF($M224=0,0,(IF(MOD(($I224-E$1),$M224)=0,$G224,0))),0)</f>
        <v>0</v>
      </c>
      <c r="F67" s="238">
        <f>IF(F$1&gt;=$I224,IF($M224=0,0,(IF(MOD(($I224-F$1),$M224)=0,$G224,0))),0)</f>
        <v>0</v>
      </c>
      <c r="G67" s="238">
        <f>IF(G$1&gt;=$I224,IF($M224=0,0,(IF(MOD(($I224-G$1),$M224)=0,$G224,0))),0)</f>
        <v>0</v>
      </c>
      <c r="H67" s="238">
        <f>IF(H$1&gt;=$I224,IF($M224=0,0,(IF(MOD(($I224-H$1),$M224)=0,$G224,0))),0)</f>
        <v>0</v>
      </c>
      <c r="I67" s="238">
        <f>IF(I$1&gt;=$I224,IF($M224=0,0,(IF(MOD(($I224-I$1),$M224)=0,$G224,0))),0)</f>
        <v>0</v>
      </c>
      <c r="J67" s="238">
        <f>IF(J$1&gt;=$I224,IF($M224=0,0,(IF(MOD(($I224-J$1),$M224)=0,$G224,0))),0)</f>
        <v>0</v>
      </c>
      <c r="K67" s="238">
        <f>IF(K$1&gt;=$I224,IF($M224=0,0,(IF(MOD(($I224-K$1),$M224)=0,$G224,0))),0)</f>
        <v>0</v>
      </c>
      <c r="L67" s="238">
        <f>IF(L$1&gt;=$I224,IF($M224=0,0,(IF(MOD(($I224-L$1),$M224)=0,$G224,0))),0)</f>
        <v>0</v>
      </c>
      <c r="M67" s="238">
        <f>IF(M$1&gt;=$I224,IF($M224=0,0,(IF(MOD(($I224-M$1),$M224)=0,$G224,0))),0)</f>
        <v>0</v>
      </c>
      <c r="N67" s="238">
        <f>IF(N$1&gt;=$I224,IF($M224=0,0,(IF(MOD(($I224-N$1),$M224)=0,$G224,0))),0)</f>
        <v>0</v>
      </c>
      <c r="O67" s="238">
        <f>IF(O$1&gt;=$I224,IF($M224=0,0,(IF(MOD(($I224-O$1),$M224)=0,$G224,0))),0)</f>
        <v>0</v>
      </c>
      <c r="P67" s="238">
        <f>IF(P$1&gt;=$I224,IF($M224=0,0,(IF(MOD(($I224-P$1),$M224)=0,$G224,0))),0)</f>
        <v>0</v>
      </c>
      <c r="Q67" s="238">
        <f>IF(Q$1&gt;=$I224,IF($M224=0,0,(IF(MOD(($I224-Q$1),$M224)=0,$G224,0))),0)</f>
        <v>0</v>
      </c>
      <c r="R67" s="238">
        <f>IF(R$1&gt;=$I224,IF($M224=0,0,(IF(MOD(($I224-R$1),$M224)=0,$G224,0))),0)</f>
        <v>0</v>
      </c>
      <c r="S67" s="238">
        <f>IF(S$1&gt;=$I224,IF($M224=0,0,(IF(MOD(($I224-S$1),$M224)=0,$G224,0))),0)</f>
        <v>0</v>
      </c>
      <c r="T67" s="238">
        <f>IF(T$1&gt;=$I224,IF($M224=0,0,(IF(MOD(($I224-T$1),$M224)=0,$G224,0))),0)</f>
        <v>0</v>
      </c>
      <c r="U67" s="238">
        <f>IF(U$1&gt;=$I224,IF($M224=0,0,(IF(MOD(($I224-U$1),$M224)=0,$G224,0))),0)</f>
        <v>148500</v>
      </c>
      <c r="V67" s="238">
        <f>IF(V$1&gt;=$I224,IF($M224=0,0,(IF(MOD(($I224-V$1),$M224)=0,$G224,0))),0)</f>
        <v>0</v>
      </c>
      <c r="W67" s="238">
        <f>IF(W$1&gt;=$I224,IF($M224=0,0,(IF(MOD(($I224-W$1),$M224)=0,$G224,0))),0)</f>
        <v>0</v>
      </c>
      <c r="X67" s="238">
        <f>IF(X$1&gt;=$I224,IF($M224=0,0,(IF(MOD(($I224-X$1),$M224)=0,$G224,0))),0)</f>
        <v>0</v>
      </c>
      <c r="Y67" s="239">
        <f>SUM(C67:X67)</f>
        <v>148500</v>
      </c>
    </row>
    <row r="68" spans="1:25">
      <c r="A68" s="237" t="e">
        <f>A272</f>
        <v>#N/A</v>
      </c>
      <c r="B68" s="237" t="str">
        <f>B225</f>
        <v>Vinduer, udskiftning - gående</v>
      </c>
      <c r="C68" s="238">
        <f>IF(C$1&gt;=$I225,IF($M225=0,0,(IF(MOD(($I225-C$1),$M225)=0,$G225,0))),0)</f>
        <v>0</v>
      </c>
      <c r="D68" s="238">
        <f>IF(D$1&gt;=$I225,IF($M225=0,0,(IF(MOD(($I225-D$1),$M225)=0,$G225,0))),0)</f>
        <v>0</v>
      </c>
      <c r="E68" s="238">
        <f>IF(E$1&gt;=$I225,IF($M225=0,0,(IF(MOD(($I225-E$1),$M225)=0,$G225,0))),0)</f>
        <v>0</v>
      </c>
      <c r="F68" s="238">
        <f>IF(F$1&gt;=$I225,IF($M225=0,0,(IF(MOD(($I225-F$1),$M225)=0,$G225,0))),0)</f>
        <v>13500</v>
      </c>
      <c r="G68" s="238">
        <f>IF(G$1&gt;=$I225,IF($M225=0,0,(IF(MOD(($I225-G$1),$M225)=0,$G225,0))),0)</f>
        <v>0</v>
      </c>
      <c r="H68" s="238">
        <f>IF(H$1&gt;=$I225,IF($M225=0,0,(IF(MOD(($I225-H$1),$M225)=0,$G225,0))),0)</f>
        <v>0</v>
      </c>
      <c r="I68" s="238">
        <f>IF(I$1&gt;=$I225,IF($M225=0,0,(IF(MOD(($I225-I$1),$M225)=0,$G225,0))),0)</f>
        <v>0</v>
      </c>
      <c r="J68" s="238">
        <f>IF(J$1&gt;=$I225,IF($M225=0,0,(IF(MOD(($I225-J$1),$M225)=0,$G225,0))),0)</f>
        <v>0</v>
      </c>
      <c r="K68" s="238">
        <f>IF(K$1&gt;=$I225,IF($M225=0,0,(IF(MOD(($I225-K$1),$M225)=0,$G225,0))),0)</f>
        <v>0</v>
      </c>
      <c r="L68" s="238">
        <f>IF(L$1&gt;=$I225,IF($M225=0,0,(IF(MOD(($I225-L$1),$M225)=0,$G225,0))),0)</f>
        <v>0</v>
      </c>
      <c r="M68" s="238">
        <f>IF(M$1&gt;=$I225,IF($M225=0,0,(IF(MOD(($I225-M$1),$M225)=0,$G225,0))),0)</f>
        <v>0</v>
      </c>
      <c r="N68" s="238">
        <f>IF(N$1&gt;=$I225,IF($M225=0,0,(IF(MOD(($I225-N$1),$M225)=0,$G225,0))),0)</f>
        <v>0</v>
      </c>
      <c r="O68" s="238">
        <f>IF(O$1&gt;=$I225,IF($M225=0,0,(IF(MOD(($I225-O$1),$M225)=0,$G225,0))),0)</f>
        <v>0</v>
      </c>
      <c r="P68" s="238">
        <f>IF(P$1&gt;=$I225,IF($M225=0,0,(IF(MOD(($I225-P$1),$M225)=0,$G225,0))),0)</f>
        <v>0</v>
      </c>
      <c r="Q68" s="238">
        <f>IF(Q$1&gt;=$I225,IF($M225=0,0,(IF(MOD(($I225-Q$1),$M225)=0,$G225,0))),0)</f>
        <v>0</v>
      </c>
      <c r="R68" s="238">
        <f>IF(R$1&gt;=$I225,IF($M225=0,0,(IF(MOD(($I225-R$1),$M225)=0,$G225,0))),0)</f>
        <v>0</v>
      </c>
      <c r="S68" s="238">
        <f>IF(S$1&gt;=$I225,IF($M225=0,0,(IF(MOD(($I225-S$1),$M225)=0,$G225,0))),0)</f>
        <v>0</v>
      </c>
      <c r="T68" s="238">
        <f>IF(T$1&gt;=$I225,IF($M225=0,0,(IF(MOD(($I225-T$1),$M225)=0,$G225,0))),0)</f>
        <v>0</v>
      </c>
      <c r="U68" s="238">
        <f>IF(U$1&gt;=$I225,IF($M225=0,0,(IF(MOD(($I225-U$1),$M225)=0,$G225,0))),0)</f>
        <v>0</v>
      </c>
      <c r="V68" s="238">
        <f>IF(V$1&gt;=$I225,IF($M225=0,0,(IF(MOD(($I225-V$1),$M225)=0,$G225,0))),0)</f>
        <v>0</v>
      </c>
      <c r="W68" s="238">
        <f>IF(W$1&gt;=$I225,IF($M225=0,0,(IF(MOD(($I225-W$1),$M225)=0,$G225,0))),0)</f>
        <v>0</v>
      </c>
      <c r="X68" s="238">
        <f>IF(X$1&gt;=$I225,IF($M225=0,0,(IF(MOD(($I225-X$1),$M225)=0,$G225,0))),0)</f>
        <v>0</v>
      </c>
      <c r="Y68" s="239">
        <f>SUM(C68:X68)</f>
        <v>13500</v>
      </c>
    </row>
    <row r="69" spans="1:25">
      <c r="A69" s="237" t="e">
        <f>A273</f>
        <v>#N/A</v>
      </c>
      <c r="B69" s="237" t="str">
        <f>B226</f>
        <v>Udhæng, udskift udhængsbrædder</v>
      </c>
      <c r="C69" s="238">
        <f>IF(C$1&gt;=$I226,IF($M226=0,0,(IF(MOD(($I226-C$1),$M226)=0,$G226,0))),0)</f>
        <v>0</v>
      </c>
      <c r="D69" s="238">
        <f>IF(D$1&gt;=$I226,IF($M226=0,0,(IF(MOD(($I226-D$1),$M226)=0,$G226,0))),0)</f>
        <v>0</v>
      </c>
      <c r="E69" s="238">
        <f>IF(E$1&gt;=$I226,IF($M226=0,0,(IF(MOD(($I226-E$1),$M226)=0,$G226,0))),0)</f>
        <v>0</v>
      </c>
      <c r="F69" s="238">
        <f>IF(F$1&gt;=$I226,IF($M226=0,0,(IF(MOD(($I226-F$1),$M226)=0,$G226,0))),0)</f>
        <v>0</v>
      </c>
      <c r="G69" s="238">
        <f>IF(G$1&gt;=$I226,IF($M226=0,0,(IF(MOD(($I226-G$1),$M226)=0,$G226,0))),0)</f>
        <v>0</v>
      </c>
      <c r="H69" s="238">
        <f>IF(H$1&gt;=$I226,IF($M226=0,0,(IF(MOD(($I226-H$1),$M226)=0,$G226,0))),0)</f>
        <v>0</v>
      </c>
      <c r="I69" s="238">
        <f>IF(I$1&gt;=$I226,IF($M226=0,0,(IF(MOD(($I226-I$1),$M226)=0,$G226,0))),0)</f>
        <v>0</v>
      </c>
      <c r="J69" s="238">
        <f>IF(J$1&gt;=$I226,IF($M226=0,0,(IF(MOD(($I226-J$1),$M226)=0,$G226,0))),0)</f>
        <v>0</v>
      </c>
      <c r="K69" s="238">
        <f>IF(K$1&gt;=$I226,IF($M226=0,0,(IF(MOD(($I226-K$1),$M226)=0,$G226,0))),0)</f>
        <v>0</v>
      </c>
      <c r="L69" s="238">
        <f>IF(L$1&gt;=$I226,IF($M226=0,0,(IF(MOD(($I226-L$1),$M226)=0,$G226,0))),0)</f>
        <v>0</v>
      </c>
      <c r="M69" s="238">
        <f>IF(M$1&gt;=$I226,IF($M226=0,0,(IF(MOD(($I226-M$1),$M226)=0,$G226,0))),0)</f>
        <v>0</v>
      </c>
      <c r="N69" s="238">
        <f>IF(N$1&gt;=$I226,IF($M226=0,0,(IF(MOD(($I226-N$1),$M226)=0,$G226,0))),0)</f>
        <v>0</v>
      </c>
      <c r="O69" s="238">
        <f>IF(O$1&gt;=$I226,IF($M226=0,0,(IF(MOD(($I226-O$1),$M226)=0,$G226,0))),0)</f>
        <v>0</v>
      </c>
      <c r="P69" s="238">
        <f>IF(P$1&gt;=$I226,IF($M226=0,0,(IF(MOD(($I226-P$1),$M226)=0,$G226,0))),0)</f>
        <v>0</v>
      </c>
      <c r="Q69" s="238">
        <f>IF(Q$1&gt;=$I226,IF($M226=0,0,(IF(MOD(($I226-Q$1),$M226)=0,$G226,0))),0)</f>
        <v>0</v>
      </c>
      <c r="R69" s="238">
        <f>IF(R$1&gt;=$I226,IF($M226=0,0,(IF(MOD(($I226-R$1),$M226)=0,$G226,0))),0)</f>
        <v>0</v>
      </c>
      <c r="S69" s="238">
        <f>IF(S$1&gt;=$I226,IF($M226=0,0,(IF(MOD(($I226-S$1),$M226)=0,$G226,0))),0)</f>
        <v>0</v>
      </c>
      <c r="T69" s="238">
        <f>IF(T$1&gt;=$I226,IF($M226=0,0,(IF(MOD(($I226-T$1),$M226)=0,$G226,0))),0)</f>
        <v>0</v>
      </c>
      <c r="U69" s="238">
        <f>IF(U$1&gt;=$I226,IF($M226=0,0,(IF(MOD(($I226-U$1),$M226)=0,$G226,0))),0)</f>
        <v>0</v>
      </c>
      <c r="V69" s="238">
        <f>IF(V$1&gt;=$I226,IF($M226=0,0,(IF(MOD(($I226-V$1),$M226)=0,$G226,0))),0)</f>
        <v>0</v>
      </c>
      <c r="W69" s="238">
        <f>IF(W$1&gt;=$I226,IF($M226=0,0,(IF(MOD(($I226-W$1),$M226)=0,$G226,0))),0)</f>
        <v>0</v>
      </c>
      <c r="X69" s="238">
        <f>IF(X$1&gt;=$I226,IF($M226=0,0,(IF(MOD(($I226-X$1),$M226)=0,$G226,0))),0)</f>
        <v>0</v>
      </c>
      <c r="Y69" s="239">
        <f>SUM(C69:X69)</f>
        <v>0</v>
      </c>
    </row>
    <row r="70" spans="1:25">
      <c r="A70" s="237" t="e">
        <f>A274</f>
        <v>#N/A</v>
      </c>
      <c r="B70" s="237" t="str">
        <f>B227</f>
        <v>Døre, udskiftning</v>
      </c>
      <c r="C70" s="238">
        <f>IF(C$1&gt;=$I227,IF($M227=0,0,(IF(MOD(($I227-C$1),$M227)=0,$G227,0))),0)</f>
        <v>0</v>
      </c>
      <c r="D70" s="238">
        <f>IF(D$1&gt;=$I227,IF($M227=0,0,(IF(MOD(($I227-D$1),$M227)=0,$G227,0))),0)</f>
        <v>0</v>
      </c>
      <c r="E70" s="238">
        <f>IF(E$1&gt;=$I227,IF($M227=0,0,(IF(MOD(($I227-E$1),$M227)=0,$G227,0))),0)</f>
        <v>0</v>
      </c>
      <c r="F70" s="238">
        <f>IF(F$1&gt;=$I227,IF($M227=0,0,(IF(MOD(($I227-F$1),$M227)=0,$G227,0))),0)</f>
        <v>0</v>
      </c>
      <c r="G70" s="238">
        <f>IF(G$1&gt;=$I227,IF($M227=0,0,(IF(MOD(($I227-G$1),$M227)=0,$G227,0))),0)</f>
        <v>0</v>
      </c>
      <c r="H70" s="238">
        <f>IF(H$1&gt;=$I227,IF($M227=0,0,(IF(MOD(($I227-H$1),$M227)=0,$G227,0))),0)</f>
        <v>0</v>
      </c>
      <c r="I70" s="238">
        <f>IF(I$1&gt;=$I227,IF($M227=0,0,(IF(MOD(($I227-I$1),$M227)=0,$G227,0))),0)</f>
        <v>0</v>
      </c>
      <c r="J70" s="238">
        <f>IF(J$1&gt;=$I227,IF($M227=0,0,(IF(MOD(($I227-J$1),$M227)=0,$G227,0))),0)</f>
        <v>0</v>
      </c>
      <c r="K70" s="238">
        <f>IF(K$1&gt;=$I227,IF($M227=0,0,(IF(MOD(($I227-K$1),$M227)=0,$G227,0))),0)</f>
        <v>0</v>
      </c>
      <c r="L70" s="238">
        <f>IF(L$1&gt;=$I227,IF($M227=0,0,(IF(MOD(($I227-L$1),$M227)=0,$G227,0))),0)</f>
        <v>0</v>
      </c>
      <c r="M70" s="238">
        <f>IF(M$1&gt;=$I227,IF($M227=0,0,(IF(MOD(($I227-M$1),$M227)=0,$G227,0))),0)</f>
        <v>0</v>
      </c>
      <c r="N70" s="238">
        <f>IF(N$1&gt;=$I227,IF($M227=0,0,(IF(MOD(($I227-N$1),$M227)=0,$G227,0))),0)</f>
        <v>0</v>
      </c>
      <c r="O70" s="238">
        <f>IF(O$1&gt;=$I227,IF($M227=0,0,(IF(MOD(($I227-O$1),$M227)=0,$G227,0))),0)</f>
        <v>0</v>
      </c>
      <c r="P70" s="238">
        <f>IF(P$1&gt;=$I227,IF($M227=0,0,(IF(MOD(($I227-P$1),$M227)=0,$G227,0))),0)</f>
        <v>0</v>
      </c>
      <c r="Q70" s="238">
        <f>IF(Q$1&gt;=$I227,IF($M227=0,0,(IF(MOD(($I227-Q$1),$M227)=0,$G227,0))),0)</f>
        <v>0</v>
      </c>
      <c r="R70" s="238">
        <f>IF(R$1&gt;=$I227,IF($M227=0,0,(IF(MOD(($I227-R$1),$M227)=0,$G227,0))),0)</f>
        <v>0</v>
      </c>
      <c r="S70" s="238">
        <f>IF(S$1&gt;=$I227,IF($M227=0,0,(IF(MOD(($I227-S$1),$M227)=0,$G227,0))),0)</f>
        <v>8800</v>
      </c>
      <c r="T70" s="238">
        <f>IF(T$1&gt;=$I227,IF($M227=0,0,(IF(MOD(($I227-T$1),$M227)=0,$G227,0))),0)</f>
        <v>0</v>
      </c>
      <c r="U70" s="238">
        <f>IF(U$1&gt;=$I227,IF($M227=0,0,(IF(MOD(($I227-U$1),$M227)=0,$G227,0))),0)</f>
        <v>0</v>
      </c>
      <c r="V70" s="238">
        <f>IF(V$1&gt;=$I227,IF($M227=0,0,(IF(MOD(($I227-V$1),$M227)=0,$G227,0))),0)</f>
        <v>0</v>
      </c>
      <c r="W70" s="238">
        <f>IF(W$1&gt;=$I227,IF($M227=0,0,(IF(MOD(($I227-W$1),$M227)=0,$G227,0))),0)</f>
        <v>0</v>
      </c>
      <c r="X70" s="238">
        <f>IF(X$1&gt;=$I227,IF($M227=0,0,(IF(MOD(($I227-X$1),$M227)=0,$G227,0))),0)</f>
        <v>0</v>
      </c>
      <c r="Y70" s="239">
        <f>SUM(C70:X70)</f>
        <v>8800</v>
      </c>
    </row>
    <row r="71" spans="1:25">
      <c r="A71" s="237" t="e">
        <f>A275</f>
        <v>#N/A</v>
      </c>
      <c r="B71" s="237">
        <f>B228</f>
        <v>0</v>
      </c>
      <c r="C71" s="238">
        <f>IF(C$1&gt;=$I228,IF($M228=0,0,(IF(MOD(($I228-C$1),$M228)=0,$G228,0))),0)</f>
        <v>0</v>
      </c>
      <c r="D71" s="238">
        <f>IF(D$1&gt;=$I228,IF($M228=0,0,(IF(MOD(($I228-D$1),$M228)=0,$G228,0))),0)</f>
        <v>0</v>
      </c>
      <c r="E71" s="238">
        <f>IF(E$1&gt;=$I228,IF($M228=0,0,(IF(MOD(($I228-E$1),$M228)=0,$G228,0))),0)</f>
        <v>0</v>
      </c>
      <c r="F71" s="238">
        <f>IF(F$1&gt;=$I228,IF($M228=0,0,(IF(MOD(($I228-F$1),$M228)=0,$G228,0))),0)</f>
        <v>0</v>
      </c>
      <c r="G71" s="238">
        <f>IF(G$1&gt;=$I228,IF($M228=0,0,(IF(MOD(($I228-G$1),$M228)=0,$G228,0))),0)</f>
        <v>0</v>
      </c>
      <c r="H71" s="238">
        <f>IF(H$1&gt;=$I228,IF($M228=0,0,(IF(MOD(($I228-H$1),$M228)=0,$G228,0))),0)</f>
        <v>0</v>
      </c>
      <c r="I71" s="238">
        <f>IF(I$1&gt;=$I228,IF($M228=0,0,(IF(MOD(($I228-I$1),$M228)=0,$G228,0))),0)</f>
        <v>0</v>
      </c>
      <c r="J71" s="238">
        <f>IF(J$1&gt;=$I228,IF($M228=0,0,(IF(MOD(($I228-J$1),$M228)=0,$G228,0))),0)</f>
        <v>0</v>
      </c>
      <c r="K71" s="238">
        <f>IF(K$1&gt;=$I228,IF($M228=0,0,(IF(MOD(($I228-K$1),$M228)=0,$G228,0))),0)</f>
        <v>0</v>
      </c>
      <c r="L71" s="238">
        <f>IF(L$1&gt;=$I228,IF($M228=0,0,(IF(MOD(($I228-L$1),$M228)=0,$G228,0))),0)</f>
        <v>0</v>
      </c>
      <c r="M71" s="238">
        <f>IF(M$1&gt;=$I228,IF($M228=0,0,(IF(MOD(($I228-M$1),$M228)=0,$G228,0))),0)</f>
        <v>0</v>
      </c>
      <c r="N71" s="238">
        <f>IF(N$1&gt;=$I228,IF($M228=0,0,(IF(MOD(($I228-N$1),$M228)=0,$G228,0))),0)</f>
        <v>0</v>
      </c>
      <c r="O71" s="238">
        <f>IF(O$1&gt;=$I228,IF($M228=0,0,(IF(MOD(($I228-O$1),$M228)=0,$G228,0))),0)</f>
        <v>0</v>
      </c>
      <c r="P71" s="238">
        <f>IF(P$1&gt;=$I228,IF($M228=0,0,(IF(MOD(($I228-P$1),$M228)=0,$G228,0))),0)</f>
        <v>0</v>
      </c>
      <c r="Q71" s="238">
        <f>IF(Q$1&gt;=$I228,IF($M228=0,0,(IF(MOD(($I228-Q$1),$M228)=0,$G228,0))),0)</f>
        <v>0</v>
      </c>
      <c r="R71" s="238">
        <f>IF(R$1&gt;=$I228,IF($M228=0,0,(IF(MOD(($I228-R$1),$M228)=0,$G228,0))),0)</f>
        <v>0</v>
      </c>
      <c r="S71" s="238">
        <f>IF(S$1&gt;=$I228,IF($M228=0,0,(IF(MOD(($I228-S$1),$M228)=0,$G228,0))),0)</f>
        <v>0</v>
      </c>
      <c r="T71" s="238">
        <f>IF(T$1&gt;=$I228,IF($M228=0,0,(IF(MOD(($I228-T$1),$M228)=0,$G228,0))),0)</f>
        <v>0</v>
      </c>
      <c r="U71" s="238">
        <f>IF(U$1&gt;=$I228,IF($M228=0,0,(IF(MOD(($I228-U$1),$M228)=0,$G228,0))),0)</f>
        <v>0</v>
      </c>
      <c r="V71" s="238">
        <f>IF(V$1&gt;=$I228,IF($M228=0,0,(IF(MOD(($I228-V$1),$M228)=0,$G228,0))),0)</f>
        <v>0</v>
      </c>
      <c r="W71" s="238">
        <f>IF(W$1&gt;=$I228,IF($M228=0,0,(IF(MOD(($I228-W$1),$M228)=0,$G228,0))),0)</f>
        <v>0</v>
      </c>
      <c r="X71" s="238">
        <f>IF(X$1&gt;=$I228,IF($M228=0,0,(IF(MOD(($I228-X$1),$M228)=0,$G228,0))),0)</f>
        <v>0</v>
      </c>
      <c r="Y71" s="239">
        <f>SUM(C71:X71)</f>
        <v>0</v>
      </c>
    </row>
    <row r="72" spans="1:25">
      <c r="A72" s="237" t="e">
        <f>A276</f>
        <v>#N/A</v>
      </c>
      <c r="B72" s="237">
        <f>B229</f>
        <v>0</v>
      </c>
      <c r="C72" s="238">
        <f>IF(C$1&gt;=$I229,IF($M229=0,0,(IF(MOD(($I229-C$1),$M229)=0,$G229,0))),0)</f>
        <v>0</v>
      </c>
      <c r="D72" s="238">
        <f>IF(D$1&gt;=$I229,IF($M229=0,0,(IF(MOD(($I229-D$1),$M229)=0,$G229,0))),0)</f>
        <v>0</v>
      </c>
      <c r="E72" s="238">
        <f>IF(E$1&gt;=$I229,IF($M229=0,0,(IF(MOD(($I229-E$1),$M229)=0,$G229,0))),0)</f>
        <v>0</v>
      </c>
      <c r="F72" s="238">
        <f>IF(F$1&gt;=$I229,IF($M229=0,0,(IF(MOD(($I229-F$1),$M229)=0,$G229,0))),0)</f>
        <v>0</v>
      </c>
      <c r="G72" s="238">
        <f>IF(G$1&gt;=$I229,IF($M229=0,0,(IF(MOD(($I229-G$1),$M229)=0,$G229,0))),0)</f>
        <v>0</v>
      </c>
      <c r="H72" s="238">
        <f>IF(H$1&gt;=$I229,IF($M229=0,0,(IF(MOD(($I229-H$1),$M229)=0,$G229,0))),0)</f>
        <v>0</v>
      </c>
      <c r="I72" s="238">
        <f>IF(I$1&gt;=$I229,IF($M229=0,0,(IF(MOD(($I229-I$1),$M229)=0,$G229,0))),0)</f>
        <v>0</v>
      </c>
      <c r="J72" s="238">
        <f>IF(J$1&gt;=$I229,IF($M229=0,0,(IF(MOD(($I229-J$1),$M229)=0,$G229,0))),0)</f>
        <v>0</v>
      </c>
      <c r="K72" s="238">
        <f>IF(K$1&gt;=$I229,IF($M229=0,0,(IF(MOD(($I229-K$1),$M229)=0,$G229,0))),0)</f>
        <v>0</v>
      </c>
      <c r="L72" s="238">
        <f>IF(L$1&gt;=$I229,IF($M229=0,0,(IF(MOD(($I229-L$1),$M229)=0,$G229,0))),0)</f>
        <v>0</v>
      </c>
      <c r="M72" s="238">
        <f>IF(M$1&gt;=$I229,IF($M229=0,0,(IF(MOD(($I229-M$1),$M229)=0,$G229,0))),0)</f>
        <v>0</v>
      </c>
      <c r="N72" s="238">
        <f>IF(N$1&gt;=$I229,IF($M229=0,0,(IF(MOD(($I229-N$1),$M229)=0,$G229,0))),0)</f>
        <v>0</v>
      </c>
      <c r="O72" s="238">
        <f>IF(O$1&gt;=$I229,IF($M229=0,0,(IF(MOD(($I229-O$1),$M229)=0,$G229,0))),0)</f>
        <v>0</v>
      </c>
      <c r="P72" s="238">
        <f>IF(P$1&gt;=$I229,IF($M229=0,0,(IF(MOD(($I229-P$1),$M229)=0,$G229,0))),0)</f>
        <v>0</v>
      </c>
      <c r="Q72" s="238">
        <f>IF(Q$1&gt;=$I229,IF($M229=0,0,(IF(MOD(($I229-Q$1),$M229)=0,$G229,0))),0)</f>
        <v>0</v>
      </c>
      <c r="R72" s="238">
        <f>IF(R$1&gt;=$I229,IF($M229=0,0,(IF(MOD(($I229-R$1),$M229)=0,$G229,0))),0)</f>
        <v>0</v>
      </c>
      <c r="S72" s="238">
        <f>IF(S$1&gt;=$I229,IF($M229=0,0,(IF(MOD(($I229-S$1),$M229)=0,$G229,0))),0)</f>
        <v>0</v>
      </c>
      <c r="T72" s="238">
        <f>IF(T$1&gt;=$I229,IF($M229=0,0,(IF(MOD(($I229-T$1),$M229)=0,$G229,0))),0)</f>
        <v>0</v>
      </c>
      <c r="U72" s="238">
        <f>IF(U$1&gt;=$I229,IF($M229=0,0,(IF(MOD(($I229-U$1),$M229)=0,$G229,0))),0)</f>
        <v>0</v>
      </c>
      <c r="V72" s="238">
        <f>IF(V$1&gt;=$I229,IF($M229=0,0,(IF(MOD(($I229-V$1),$M229)=0,$G229,0))),0)</f>
        <v>0</v>
      </c>
      <c r="W72" s="238">
        <f>IF(W$1&gt;=$I229,IF($M229=0,0,(IF(MOD(($I229-W$1),$M229)=0,$G229,0))),0)</f>
        <v>0</v>
      </c>
      <c r="X72" s="238">
        <f>IF(X$1&gt;=$I229,IF($M229=0,0,(IF(MOD(($I229-X$1),$M229)=0,$G229,0))),0)</f>
        <v>0</v>
      </c>
      <c r="Y72" s="239">
        <f>SUM(C72:X72)</f>
        <v>0</v>
      </c>
    </row>
    <row r="73" spans="1:25">
      <c r="A73" s="237" t="e">
        <f>A277</f>
        <v>#N/A</v>
      </c>
      <c r="B73" s="237" t="str">
        <f>B230</f>
        <v>Bygning 8</v>
      </c>
      <c r="C73" s="238">
        <f>IF(C$1&gt;=$I230,IF($M230=0,0,(IF(MOD(($I230-C$1),$M230)=0,$G230,0))),0)</f>
        <v>0</v>
      </c>
      <c r="D73" s="238">
        <f>IF(D$1&gt;=$I230,IF($M230=0,0,(IF(MOD(($I230-D$1),$M230)=0,$G230,0))),0)</f>
        <v>0</v>
      </c>
      <c r="E73" s="238">
        <f>IF(E$1&gt;=$I230,IF($M230=0,0,(IF(MOD(($I230-E$1),$M230)=0,$G230,0))),0)</f>
        <v>0</v>
      </c>
      <c r="F73" s="238">
        <f>IF(F$1&gt;=$I230,IF($M230=0,0,(IF(MOD(($I230-F$1),$M230)=0,$G230,0))),0)</f>
        <v>0</v>
      </c>
      <c r="G73" s="238">
        <f>IF(G$1&gt;=$I230,IF($M230=0,0,(IF(MOD(($I230-G$1),$M230)=0,$G230,0))),0)</f>
        <v>0</v>
      </c>
      <c r="H73" s="238">
        <f>IF(H$1&gt;=$I230,IF($M230=0,0,(IF(MOD(($I230-H$1),$M230)=0,$G230,0))),0)</f>
        <v>0</v>
      </c>
      <c r="I73" s="238">
        <f>IF(I$1&gt;=$I230,IF($M230=0,0,(IF(MOD(($I230-I$1),$M230)=0,$G230,0))),0)</f>
        <v>0</v>
      </c>
      <c r="J73" s="238">
        <f>IF(J$1&gt;=$I230,IF($M230=0,0,(IF(MOD(($I230-J$1),$M230)=0,$G230,0))),0)</f>
        <v>0</v>
      </c>
      <c r="K73" s="238">
        <f>IF(K$1&gt;=$I230,IF($M230=0,0,(IF(MOD(($I230-K$1),$M230)=0,$G230,0))),0)</f>
        <v>0</v>
      </c>
      <c r="L73" s="238">
        <f>IF(L$1&gt;=$I230,IF($M230=0,0,(IF(MOD(($I230-L$1),$M230)=0,$G230,0))),0)</f>
        <v>0</v>
      </c>
      <c r="M73" s="238">
        <f>IF(M$1&gt;=$I230,IF($M230=0,0,(IF(MOD(($I230-M$1),$M230)=0,$G230,0))),0)</f>
        <v>0</v>
      </c>
      <c r="N73" s="238">
        <f>IF(N$1&gt;=$I230,IF($M230=0,0,(IF(MOD(($I230-N$1),$M230)=0,$G230,0))),0)</f>
        <v>0</v>
      </c>
      <c r="O73" s="238">
        <f>IF(O$1&gt;=$I230,IF($M230=0,0,(IF(MOD(($I230-O$1),$M230)=0,$G230,0))),0)</f>
        <v>0</v>
      </c>
      <c r="P73" s="238">
        <f>IF(P$1&gt;=$I230,IF($M230=0,0,(IF(MOD(($I230-P$1),$M230)=0,$G230,0))),0)</f>
        <v>0</v>
      </c>
      <c r="Q73" s="238">
        <f>IF(Q$1&gt;=$I230,IF($M230=0,0,(IF(MOD(($I230-Q$1),$M230)=0,$G230,0))),0)</f>
        <v>0</v>
      </c>
      <c r="R73" s="238">
        <f>IF(R$1&gt;=$I230,IF($M230=0,0,(IF(MOD(($I230-R$1),$M230)=0,$G230,0))),0)</f>
        <v>0</v>
      </c>
      <c r="S73" s="238">
        <f>IF(S$1&gt;=$I230,IF($M230=0,0,(IF(MOD(($I230-S$1),$M230)=0,$G230,0))),0)</f>
        <v>0</v>
      </c>
      <c r="T73" s="238">
        <f>IF(T$1&gt;=$I230,IF($M230=0,0,(IF(MOD(($I230-T$1),$M230)=0,$G230,0))),0)</f>
        <v>0</v>
      </c>
      <c r="U73" s="238">
        <f>IF(U$1&gt;=$I230,IF($M230=0,0,(IF(MOD(($I230-U$1),$M230)=0,$G230,0))),0)</f>
        <v>0</v>
      </c>
      <c r="V73" s="238">
        <f>IF(V$1&gt;=$I230,IF($M230=0,0,(IF(MOD(($I230-V$1),$M230)=0,$G230,0))),0)</f>
        <v>0</v>
      </c>
      <c r="W73" s="238">
        <f>IF(W$1&gt;=$I230,IF($M230=0,0,(IF(MOD(($I230-W$1),$M230)=0,$G230,0))),0)</f>
        <v>0</v>
      </c>
      <c r="X73" s="238">
        <f>IF(X$1&gt;=$I230,IF($M230=0,0,(IF(MOD(($I230-X$1),$M230)=0,$G230,0))),0)</f>
        <v>0</v>
      </c>
      <c r="Y73" s="239">
        <f>SUM(C73:X73)</f>
        <v>0</v>
      </c>
    </row>
    <row r="74" spans="1:25">
      <c r="A74" s="237" t="e">
        <f>A278</f>
        <v>#N/A</v>
      </c>
      <c r="B74" s="237" t="str">
        <f>B231</f>
        <v>Tagflade, udskiftning - eternitskifer</v>
      </c>
      <c r="C74" s="238">
        <f>IF(C$1&gt;=$I231,IF($M231=0,0,(IF(MOD(($I231-C$1),$M231)=0,$G231,0))),0)</f>
        <v>0</v>
      </c>
      <c r="D74" s="238">
        <f>IF(D$1&gt;=$I231,IF($M231=0,0,(IF(MOD(($I231-D$1),$M231)=0,$G231,0))),0)</f>
        <v>0</v>
      </c>
      <c r="E74" s="238">
        <f>IF(E$1&gt;=$I231,IF($M231=0,0,(IF(MOD(($I231-E$1),$M231)=0,$G231,0))),0)</f>
        <v>0</v>
      </c>
      <c r="F74" s="238">
        <f>IF(F$1&gt;=$I231,IF($M231=0,0,(IF(MOD(($I231-F$1),$M231)=0,$G231,0))),0)</f>
        <v>0</v>
      </c>
      <c r="G74" s="238">
        <f>IF(G$1&gt;=$I231,IF($M231=0,0,(IF(MOD(($I231-G$1),$M231)=0,$G231,0))),0)</f>
        <v>0</v>
      </c>
      <c r="H74" s="238">
        <f>IF(H$1&gt;=$I231,IF($M231=0,0,(IF(MOD(($I231-H$1),$M231)=0,$G231,0))),0)</f>
        <v>0</v>
      </c>
      <c r="I74" s="238">
        <f>IF(I$1&gt;=$I231,IF($M231=0,0,(IF(MOD(($I231-I$1),$M231)=0,$G231,0))),0)</f>
        <v>0</v>
      </c>
      <c r="J74" s="238">
        <f>IF(J$1&gt;=$I231,IF($M231=0,0,(IF(MOD(($I231-J$1),$M231)=0,$G231,0))),0)</f>
        <v>0</v>
      </c>
      <c r="K74" s="238">
        <f>IF(K$1&gt;=$I231,IF($M231=0,0,(IF(MOD(($I231-K$1),$M231)=0,$G231,0))),0)</f>
        <v>435000</v>
      </c>
      <c r="L74" s="238">
        <f>IF(L$1&gt;=$I231,IF($M231=0,0,(IF(MOD(($I231-L$1),$M231)=0,$G231,0))),0)</f>
        <v>0</v>
      </c>
      <c r="M74" s="238">
        <f>IF(M$1&gt;=$I231,IF($M231=0,0,(IF(MOD(($I231-M$1),$M231)=0,$G231,0))),0)</f>
        <v>0</v>
      </c>
      <c r="N74" s="238">
        <f>IF(N$1&gt;=$I231,IF($M231=0,0,(IF(MOD(($I231-N$1),$M231)=0,$G231,0))),0)</f>
        <v>0</v>
      </c>
      <c r="O74" s="238">
        <f>IF(O$1&gt;=$I231,IF($M231=0,0,(IF(MOD(($I231-O$1),$M231)=0,$G231,0))),0)</f>
        <v>0</v>
      </c>
      <c r="P74" s="238">
        <f>IF(P$1&gt;=$I231,IF($M231=0,0,(IF(MOD(($I231-P$1),$M231)=0,$G231,0))),0)</f>
        <v>0</v>
      </c>
      <c r="Q74" s="238">
        <f>IF(Q$1&gt;=$I231,IF($M231=0,0,(IF(MOD(($I231-Q$1),$M231)=0,$G231,0))),0)</f>
        <v>0</v>
      </c>
      <c r="R74" s="238">
        <f>IF(R$1&gt;=$I231,IF($M231=0,0,(IF(MOD(($I231-R$1),$M231)=0,$G231,0))),0)</f>
        <v>0</v>
      </c>
      <c r="S74" s="238">
        <f>IF(S$1&gt;=$I231,IF($M231=0,0,(IF(MOD(($I231-S$1),$M231)=0,$G231,0))),0)</f>
        <v>0</v>
      </c>
      <c r="T74" s="238">
        <f>IF(T$1&gt;=$I231,IF($M231=0,0,(IF(MOD(($I231-T$1),$M231)=0,$G231,0))),0)</f>
        <v>0</v>
      </c>
      <c r="U74" s="238">
        <f>IF(U$1&gt;=$I231,IF($M231=0,0,(IF(MOD(($I231-U$1),$M231)=0,$G231,0))),0)</f>
        <v>0</v>
      </c>
      <c r="V74" s="238">
        <f>IF(V$1&gt;=$I231,IF($M231=0,0,(IF(MOD(($I231-V$1),$M231)=0,$G231,0))),0)</f>
        <v>0</v>
      </c>
      <c r="W74" s="238">
        <f>IF(W$1&gt;=$I231,IF($M231=0,0,(IF(MOD(($I231-W$1),$M231)=0,$G231,0))),0)</f>
        <v>0</v>
      </c>
      <c r="X74" s="238">
        <f>IF(X$1&gt;=$I231,IF($M231=0,0,(IF(MOD(($I231-X$1),$M231)=0,$G231,0))),0)</f>
        <v>0</v>
      </c>
      <c r="Y74" s="239">
        <f>SUM(C74:X74)</f>
        <v>435000</v>
      </c>
    </row>
    <row r="75" spans="1:25">
      <c r="A75" s="237" t="e">
        <f>A279</f>
        <v>#N/A</v>
      </c>
      <c r="B75" s="237" t="str">
        <f>B232</f>
        <v>Tagrende, udskiftning - zink</v>
      </c>
      <c r="C75" s="238">
        <f>IF(C$1&gt;=$I232,IF($M232=0,0,(IF(MOD(($I232-C$1),$M232)=0,$G232,0))),0)</f>
        <v>0</v>
      </c>
      <c r="D75" s="238">
        <f>IF(D$1&gt;=$I232,IF($M232=0,0,(IF(MOD(($I232-D$1),$M232)=0,$G232,0))),0)</f>
        <v>0</v>
      </c>
      <c r="E75" s="238">
        <f>IF(E$1&gt;=$I232,IF($M232=0,0,(IF(MOD(($I232-E$1),$M232)=0,$G232,0))),0)</f>
        <v>0</v>
      </c>
      <c r="F75" s="238">
        <f>IF(F$1&gt;=$I232,IF($M232=0,0,(IF(MOD(($I232-F$1),$M232)=0,$G232,0))),0)</f>
        <v>0</v>
      </c>
      <c r="G75" s="238">
        <f>IF(G$1&gt;=$I232,IF($M232=0,0,(IF(MOD(($I232-G$1),$M232)=0,$G232,0))),0)</f>
        <v>0</v>
      </c>
      <c r="H75" s="238">
        <f>IF(H$1&gt;=$I232,IF($M232=0,0,(IF(MOD(($I232-H$1),$M232)=0,$G232,0))),0)</f>
        <v>0</v>
      </c>
      <c r="I75" s="238">
        <f>IF(I$1&gt;=$I232,IF($M232=0,0,(IF(MOD(($I232-I$1),$M232)=0,$G232,0))),0)</f>
        <v>0</v>
      </c>
      <c r="J75" s="238">
        <f>IF(J$1&gt;=$I232,IF($M232=0,0,(IF(MOD(($I232-J$1),$M232)=0,$G232,0))),0)</f>
        <v>0</v>
      </c>
      <c r="K75" s="238">
        <f>IF(K$1&gt;=$I232,IF($M232=0,0,(IF(MOD(($I232-K$1),$M232)=0,$G232,0))),0)</f>
        <v>49000</v>
      </c>
      <c r="L75" s="238">
        <f>IF(L$1&gt;=$I232,IF($M232=0,0,(IF(MOD(($I232-L$1),$M232)=0,$G232,0))),0)</f>
        <v>0</v>
      </c>
      <c r="M75" s="238">
        <f>IF(M$1&gt;=$I232,IF($M232=0,0,(IF(MOD(($I232-M$1),$M232)=0,$G232,0))),0)</f>
        <v>0</v>
      </c>
      <c r="N75" s="238">
        <f>IF(N$1&gt;=$I232,IF($M232=0,0,(IF(MOD(($I232-N$1),$M232)=0,$G232,0))),0)</f>
        <v>0</v>
      </c>
      <c r="O75" s="238">
        <f>IF(O$1&gt;=$I232,IF($M232=0,0,(IF(MOD(($I232-O$1),$M232)=0,$G232,0))),0)</f>
        <v>0</v>
      </c>
      <c r="P75" s="238">
        <f>IF(P$1&gt;=$I232,IF($M232=0,0,(IF(MOD(($I232-P$1),$M232)=0,$G232,0))),0)</f>
        <v>0</v>
      </c>
      <c r="Q75" s="238">
        <f>IF(Q$1&gt;=$I232,IF($M232=0,0,(IF(MOD(($I232-Q$1),$M232)=0,$G232,0))),0)</f>
        <v>0</v>
      </c>
      <c r="R75" s="238">
        <f>IF(R$1&gt;=$I232,IF($M232=0,0,(IF(MOD(($I232-R$1),$M232)=0,$G232,0))),0)</f>
        <v>0</v>
      </c>
      <c r="S75" s="238">
        <f>IF(S$1&gt;=$I232,IF($M232=0,0,(IF(MOD(($I232-S$1),$M232)=0,$G232,0))),0)</f>
        <v>0</v>
      </c>
      <c r="T75" s="238">
        <f>IF(T$1&gt;=$I232,IF($M232=0,0,(IF(MOD(($I232-T$1),$M232)=0,$G232,0))),0)</f>
        <v>0</v>
      </c>
      <c r="U75" s="238">
        <f>IF(U$1&gt;=$I232,IF($M232=0,0,(IF(MOD(($I232-U$1),$M232)=0,$G232,0))),0)</f>
        <v>0</v>
      </c>
      <c r="V75" s="238">
        <f>IF(V$1&gt;=$I232,IF($M232=0,0,(IF(MOD(($I232-V$1),$M232)=0,$G232,0))),0)</f>
        <v>0</v>
      </c>
      <c r="W75" s="238">
        <f>IF(W$1&gt;=$I232,IF($M232=0,0,(IF(MOD(($I232-W$1),$M232)=0,$G232,0))),0)</f>
        <v>0</v>
      </c>
      <c r="X75" s="238">
        <f>IF(X$1&gt;=$I232,IF($M232=0,0,(IF(MOD(($I232-X$1),$M232)=0,$G232,0))),0)</f>
        <v>0</v>
      </c>
      <c r="Y75" s="239">
        <f>SUM(C75:X75)</f>
        <v>49000</v>
      </c>
    </row>
    <row r="76" spans="1:25">
      <c r="A76" s="237" t="e">
        <f>A280</f>
        <v>#N/A</v>
      </c>
      <c r="B76" s="237" t="str">
        <f>B233</f>
        <v>Tagnedløb, udskiftning - zink</v>
      </c>
      <c r="C76" s="238">
        <f>IF(C$1&gt;=$I233,IF($M233=0,0,(IF(MOD(($I233-C$1),$M233)=0,$G233,0))),0)</f>
        <v>0</v>
      </c>
      <c r="D76" s="238">
        <f>IF(D$1&gt;=$I233,IF($M233=0,0,(IF(MOD(($I233-D$1),$M233)=0,$G233,0))),0)</f>
        <v>0</v>
      </c>
      <c r="E76" s="238">
        <f>IF(E$1&gt;=$I233,IF($M233=0,0,(IF(MOD(($I233-E$1),$M233)=0,$G233,0))),0)</f>
        <v>0</v>
      </c>
      <c r="F76" s="238">
        <f>IF(F$1&gt;=$I233,IF($M233=0,0,(IF(MOD(($I233-F$1),$M233)=0,$G233,0))),0)</f>
        <v>0</v>
      </c>
      <c r="G76" s="238">
        <f>IF(G$1&gt;=$I233,IF($M233=0,0,(IF(MOD(($I233-G$1),$M233)=0,$G233,0))),0)</f>
        <v>0</v>
      </c>
      <c r="H76" s="238">
        <f>IF(H$1&gt;=$I233,IF($M233=0,0,(IF(MOD(($I233-H$1),$M233)=0,$G233,0))),0)</f>
        <v>0</v>
      </c>
      <c r="I76" s="238">
        <f>IF(I$1&gt;=$I233,IF($M233=0,0,(IF(MOD(($I233-I$1),$M233)=0,$G233,0))),0)</f>
        <v>0</v>
      </c>
      <c r="J76" s="238">
        <f>IF(J$1&gt;=$I233,IF($M233=0,0,(IF(MOD(($I233-J$1),$M233)=0,$G233,0))),0)</f>
        <v>0</v>
      </c>
      <c r="K76" s="238">
        <f>IF(K$1&gt;=$I233,IF($M233=0,0,(IF(MOD(($I233-K$1),$M233)=0,$G233,0))),0)</f>
        <v>11000</v>
      </c>
      <c r="L76" s="238">
        <f>IF(L$1&gt;=$I233,IF($M233=0,0,(IF(MOD(($I233-L$1),$M233)=0,$G233,0))),0)</f>
        <v>0</v>
      </c>
      <c r="M76" s="238">
        <f>IF(M$1&gt;=$I233,IF($M233=0,0,(IF(MOD(($I233-M$1),$M233)=0,$G233,0))),0)</f>
        <v>0</v>
      </c>
      <c r="N76" s="238">
        <f>IF(N$1&gt;=$I233,IF($M233=0,0,(IF(MOD(($I233-N$1),$M233)=0,$G233,0))),0)</f>
        <v>0</v>
      </c>
      <c r="O76" s="238">
        <f>IF(O$1&gt;=$I233,IF($M233=0,0,(IF(MOD(($I233-O$1),$M233)=0,$G233,0))),0)</f>
        <v>0</v>
      </c>
      <c r="P76" s="238">
        <f>IF(P$1&gt;=$I233,IF($M233=0,0,(IF(MOD(($I233-P$1),$M233)=0,$G233,0))),0)</f>
        <v>0</v>
      </c>
      <c r="Q76" s="238">
        <f>IF(Q$1&gt;=$I233,IF($M233=0,0,(IF(MOD(($I233-Q$1),$M233)=0,$G233,0))),0)</f>
        <v>0</v>
      </c>
      <c r="R76" s="238">
        <f>IF(R$1&gt;=$I233,IF($M233=0,0,(IF(MOD(($I233-R$1),$M233)=0,$G233,0))),0)</f>
        <v>0</v>
      </c>
      <c r="S76" s="238">
        <f>IF(S$1&gt;=$I233,IF($M233=0,0,(IF(MOD(($I233-S$1),$M233)=0,$G233,0))),0)</f>
        <v>0</v>
      </c>
      <c r="T76" s="238">
        <f>IF(T$1&gt;=$I233,IF($M233=0,0,(IF(MOD(($I233-T$1),$M233)=0,$G233,0))),0)</f>
        <v>0</v>
      </c>
      <c r="U76" s="238">
        <f>IF(U$1&gt;=$I233,IF($M233=0,0,(IF(MOD(($I233-U$1),$M233)=0,$G233,0))),0)</f>
        <v>0</v>
      </c>
      <c r="V76" s="238">
        <f>IF(V$1&gt;=$I233,IF($M233=0,0,(IF(MOD(($I233-V$1),$M233)=0,$G233,0))),0)</f>
        <v>0</v>
      </c>
      <c r="W76" s="238">
        <f>IF(W$1&gt;=$I233,IF($M233=0,0,(IF(MOD(($I233-W$1),$M233)=0,$G233,0))),0)</f>
        <v>0</v>
      </c>
      <c r="X76" s="238">
        <f>IF(X$1&gt;=$I233,IF($M233=0,0,(IF(MOD(($I233-X$1),$M233)=0,$G233,0))),0)</f>
        <v>0</v>
      </c>
      <c r="Y76" s="239">
        <f>SUM(C76:X76)</f>
        <v>11000</v>
      </c>
    </row>
    <row r="77" spans="1:25">
      <c r="A77" s="237" t="e">
        <f>A281</f>
        <v>#N/A</v>
      </c>
      <c r="B77" s="237" t="str">
        <f>B234</f>
        <v>Udhæng, malerbehandling</v>
      </c>
      <c r="C77" s="238">
        <f>IF(C$1&gt;=$I234,IF($M234=0,0,(IF(MOD(($I234-C$1),$M234)=0,$G234,0))),0)</f>
        <v>0</v>
      </c>
      <c r="D77" s="238">
        <f>IF(D$1&gt;=$I234,IF($M234=0,0,(IF(MOD(($I234-D$1),$M234)=0,$G234,0))),0)</f>
        <v>0</v>
      </c>
      <c r="E77" s="238">
        <f>IF(E$1&gt;=$I234,IF($M234=0,0,(IF(MOD(($I234-E$1),$M234)=0,$G234,0))),0)</f>
        <v>7000</v>
      </c>
      <c r="F77" s="238">
        <f>IF(F$1&gt;=$I234,IF($M234=0,0,(IF(MOD(($I234-F$1),$M234)=0,$G234,0))),0)</f>
        <v>0</v>
      </c>
      <c r="G77" s="238">
        <f>IF(G$1&gt;=$I234,IF($M234=0,0,(IF(MOD(($I234-G$1),$M234)=0,$G234,0))),0)</f>
        <v>0</v>
      </c>
      <c r="H77" s="238">
        <f>IF(H$1&gt;=$I234,IF($M234=0,0,(IF(MOD(($I234-H$1),$M234)=0,$G234,0))),0)</f>
        <v>0</v>
      </c>
      <c r="I77" s="238">
        <f>IF(I$1&gt;=$I234,IF($M234=0,0,(IF(MOD(($I234-I$1),$M234)=0,$G234,0))),0)</f>
        <v>0</v>
      </c>
      <c r="J77" s="238">
        <f>IF(J$1&gt;=$I234,IF($M234=0,0,(IF(MOD(($I234-J$1),$M234)=0,$G234,0))),0)</f>
        <v>0</v>
      </c>
      <c r="K77" s="238">
        <f>IF(K$1&gt;=$I234,IF($M234=0,0,(IF(MOD(($I234-K$1),$M234)=0,$G234,0))),0)</f>
        <v>0</v>
      </c>
      <c r="L77" s="238">
        <f>IF(L$1&gt;=$I234,IF($M234=0,0,(IF(MOD(($I234-L$1),$M234)=0,$G234,0))),0)</f>
        <v>0</v>
      </c>
      <c r="M77" s="238">
        <f>IF(M$1&gt;=$I234,IF($M234=0,0,(IF(MOD(($I234-M$1),$M234)=0,$G234,0))),0)</f>
        <v>0</v>
      </c>
      <c r="N77" s="238">
        <f>IF(N$1&gt;=$I234,IF($M234=0,0,(IF(MOD(($I234-N$1),$M234)=0,$G234,0))),0)</f>
        <v>0</v>
      </c>
      <c r="O77" s="238">
        <f>IF(O$1&gt;=$I234,IF($M234=0,0,(IF(MOD(($I234-O$1),$M234)=0,$G234,0))),0)</f>
        <v>7000</v>
      </c>
      <c r="P77" s="238">
        <f>IF(P$1&gt;=$I234,IF($M234=0,0,(IF(MOD(($I234-P$1),$M234)=0,$G234,0))),0)</f>
        <v>0</v>
      </c>
      <c r="Q77" s="238">
        <f>IF(Q$1&gt;=$I234,IF($M234=0,0,(IF(MOD(($I234-Q$1),$M234)=0,$G234,0))),0)</f>
        <v>0</v>
      </c>
      <c r="R77" s="238">
        <f>IF(R$1&gt;=$I234,IF($M234=0,0,(IF(MOD(($I234-R$1),$M234)=0,$G234,0))),0)</f>
        <v>0</v>
      </c>
      <c r="S77" s="238">
        <f>IF(S$1&gt;=$I234,IF($M234=0,0,(IF(MOD(($I234-S$1),$M234)=0,$G234,0))),0)</f>
        <v>0</v>
      </c>
      <c r="T77" s="238">
        <f>IF(T$1&gt;=$I234,IF($M234=0,0,(IF(MOD(($I234-T$1),$M234)=0,$G234,0))),0)</f>
        <v>0</v>
      </c>
      <c r="U77" s="238">
        <f>IF(U$1&gt;=$I234,IF($M234=0,0,(IF(MOD(($I234-U$1),$M234)=0,$G234,0))),0)</f>
        <v>0</v>
      </c>
      <c r="V77" s="238">
        <f>IF(V$1&gt;=$I234,IF($M234=0,0,(IF(MOD(($I234-V$1),$M234)=0,$G234,0))),0)</f>
        <v>0</v>
      </c>
      <c r="W77" s="238">
        <f>IF(W$1&gt;=$I234,IF($M234=0,0,(IF(MOD(($I234-W$1),$M234)=0,$G234,0))),0)</f>
        <v>0</v>
      </c>
      <c r="X77" s="238">
        <f>IF(X$1&gt;=$I234,IF($M234=0,0,(IF(MOD(($I234-X$1),$M234)=0,$G234,0))),0)</f>
        <v>0</v>
      </c>
      <c r="Y77" s="239">
        <f>SUM(C77:X77)</f>
        <v>14000</v>
      </c>
    </row>
    <row r="78" spans="1:25">
      <c r="A78" s="237">
        <f>A282</f>
        <v>43</v>
      </c>
      <c r="B78" s="237" t="str">
        <f>B235</f>
        <v>Vinduer, udskiftning - gående</v>
      </c>
      <c r="C78" s="238">
        <f>IF(C$1&gt;=$I235,IF($M235=0,0,(IF(MOD(($I235-C$1),$M235)=0,$G235,0))),0)</f>
        <v>0</v>
      </c>
      <c r="D78" s="238">
        <f>IF(D$1&gt;=$I235,IF($M235=0,0,(IF(MOD(($I235-D$1),$M235)=0,$G235,0))),0)</f>
        <v>0</v>
      </c>
      <c r="E78" s="238">
        <f>IF(E$1&gt;=$I235,IF($M235=0,0,(IF(MOD(($I235-E$1),$M235)=0,$G235,0))),0)</f>
        <v>0</v>
      </c>
      <c r="F78" s="238">
        <f>IF(F$1&gt;=$I235,IF($M235=0,0,(IF(MOD(($I235-F$1),$M235)=0,$G235,0))),0)</f>
        <v>0</v>
      </c>
      <c r="G78" s="238">
        <f>IF(G$1&gt;=$I235,IF($M235=0,0,(IF(MOD(($I235-G$1),$M235)=0,$G235,0))),0)</f>
        <v>0</v>
      </c>
      <c r="H78" s="238">
        <f>IF(H$1&gt;=$I235,IF($M235=0,0,(IF(MOD(($I235-H$1),$M235)=0,$G235,0))),0)</f>
        <v>0</v>
      </c>
      <c r="I78" s="238">
        <f>IF(I$1&gt;=$I235,IF($M235=0,0,(IF(MOD(($I235-I$1),$M235)=0,$G235,0))),0)</f>
        <v>194400</v>
      </c>
      <c r="J78" s="238">
        <f>IF(J$1&gt;=$I235,IF($M235=0,0,(IF(MOD(($I235-J$1),$M235)=0,$G235,0))),0)</f>
        <v>0</v>
      </c>
      <c r="K78" s="238">
        <f>IF(K$1&gt;=$I235,IF($M235=0,0,(IF(MOD(($I235-K$1),$M235)=0,$G235,0))),0)</f>
        <v>0</v>
      </c>
      <c r="L78" s="238">
        <f>IF(L$1&gt;=$I235,IF($M235=0,0,(IF(MOD(($I235-L$1),$M235)=0,$G235,0))),0)</f>
        <v>0</v>
      </c>
      <c r="M78" s="238">
        <f>IF(M$1&gt;=$I235,IF($M235=0,0,(IF(MOD(($I235-M$1),$M235)=0,$G235,0))),0)</f>
        <v>0</v>
      </c>
      <c r="N78" s="238">
        <f>IF(N$1&gt;=$I235,IF($M235=0,0,(IF(MOD(($I235-N$1),$M235)=0,$G235,0))),0)</f>
        <v>0</v>
      </c>
      <c r="O78" s="238">
        <f>IF(O$1&gt;=$I235,IF($M235=0,0,(IF(MOD(($I235-O$1),$M235)=0,$G235,0))),0)</f>
        <v>0</v>
      </c>
      <c r="P78" s="238">
        <f>IF(P$1&gt;=$I235,IF($M235=0,0,(IF(MOD(($I235-P$1),$M235)=0,$G235,0))),0)</f>
        <v>0</v>
      </c>
      <c r="Q78" s="238">
        <f>IF(Q$1&gt;=$I235,IF($M235=0,0,(IF(MOD(($I235-Q$1),$M235)=0,$G235,0))),0)</f>
        <v>0</v>
      </c>
      <c r="R78" s="238">
        <f>IF(R$1&gt;=$I235,IF($M235=0,0,(IF(MOD(($I235-R$1),$M235)=0,$G235,0))),0)</f>
        <v>0</v>
      </c>
      <c r="S78" s="238">
        <f>IF(S$1&gt;=$I235,IF($M235=0,0,(IF(MOD(($I235-S$1),$M235)=0,$G235,0))),0)</f>
        <v>0</v>
      </c>
      <c r="T78" s="238">
        <f>IF(T$1&gt;=$I235,IF($M235=0,0,(IF(MOD(($I235-T$1),$M235)=0,$G235,0))),0)</f>
        <v>0</v>
      </c>
      <c r="U78" s="238">
        <f>IF(U$1&gt;=$I235,IF($M235=0,0,(IF(MOD(($I235-U$1),$M235)=0,$G235,0))),0)</f>
        <v>0</v>
      </c>
      <c r="V78" s="238">
        <f>IF(V$1&gt;=$I235,IF($M235=0,0,(IF(MOD(($I235-V$1),$M235)=0,$G235,0))),0)</f>
        <v>0</v>
      </c>
      <c r="W78" s="238">
        <f>IF(W$1&gt;=$I235,IF($M235=0,0,(IF(MOD(($I235-W$1),$M235)=0,$G235,0))),0)</f>
        <v>0</v>
      </c>
      <c r="X78" s="238">
        <f>IF(X$1&gt;=$I235,IF($M235=0,0,(IF(MOD(($I235-X$1),$M235)=0,$G235,0))),0)</f>
        <v>0</v>
      </c>
      <c r="Y78" s="239">
        <f>SUM(C78:X78)</f>
        <v>194400</v>
      </c>
    </row>
    <row r="79" spans="1:25">
      <c r="A79" s="237">
        <f>A283</f>
        <v>45</v>
      </c>
      <c r="B79" s="237" t="str">
        <f>B236</f>
        <v>Tagflade, udskiftning - 1 lag overpap</v>
      </c>
      <c r="C79" s="238">
        <f>IF(C$1&gt;=$I236,IF($M236=0,0,(IF(MOD(($I236-C$1),$M236)=0,$G236,0))),0)</f>
        <v>0</v>
      </c>
      <c r="D79" s="238">
        <f>IF(D$1&gt;=$I236,IF($M236=0,0,(IF(MOD(($I236-D$1),$M236)=0,$G236,0))),0)</f>
        <v>0</v>
      </c>
      <c r="E79" s="238">
        <f>IF(E$1&gt;=$I236,IF($M236=0,0,(IF(MOD(($I236-E$1),$M236)=0,$G236,0))),0)</f>
        <v>0</v>
      </c>
      <c r="F79" s="238">
        <f>IF(F$1&gt;=$I236,IF($M236=0,0,(IF(MOD(($I236-F$1),$M236)=0,$G236,0))),0)</f>
        <v>0</v>
      </c>
      <c r="G79" s="238">
        <f>IF(G$1&gt;=$I236,IF($M236=0,0,(IF(MOD(($I236-G$1),$M236)=0,$G236,0))),0)</f>
        <v>0</v>
      </c>
      <c r="H79" s="238">
        <f>IF(H$1&gt;=$I236,IF($M236=0,0,(IF(MOD(($I236-H$1),$M236)=0,$G236,0))),0)</f>
        <v>0</v>
      </c>
      <c r="I79" s="238">
        <f>IF(I$1&gt;=$I236,IF($M236=0,0,(IF(MOD(($I236-I$1),$M236)=0,$G236,0))),0)</f>
        <v>0</v>
      </c>
      <c r="J79" s="238">
        <f>IF(J$1&gt;=$I236,IF($M236=0,0,(IF(MOD(($I236-J$1),$M236)=0,$G236,0))),0)</f>
        <v>0</v>
      </c>
      <c r="K79" s="238">
        <f>IF(K$1&gt;=$I236,IF($M236=0,0,(IF(MOD(($I236-K$1),$M236)=0,$G236,0))),0)</f>
        <v>0</v>
      </c>
      <c r="L79" s="238">
        <f>IF(L$1&gt;=$I236,IF($M236=0,0,(IF(MOD(($I236-L$1),$M236)=0,$G236,0))),0)</f>
        <v>0</v>
      </c>
      <c r="M79" s="238">
        <f>IF(M$1&gt;=$I236,IF($M236=0,0,(IF(MOD(($I236-M$1),$M236)=0,$G236,0))),0)</f>
        <v>0</v>
      </c>
      <c r="N79" s="238">
        <f>IF(N$1&gt;=$I236,IF($M236=0,0,(IF(MOD(($I236-N$1),$M236)=0,$G236,0))),0)</f>
        <v>27550</v>
      </c>
      <c r="O79" s="238">
        <f>IF(O$1&gt;=$I236,IF($M236=0,0,(IF(MOD(($I236-O$1),$M236)=0,$G236,0))),0)</f>
        <v>0</v>
      </c>
      <c r="P79" s="238">
        <f>IF(P$1&gt;=$I236,IF($M236=0,0,(IF(MOD(($I236-P$1),$M236)=0,$G236,0))),0)</f>
        <v>0</v>
      </c>
      <c r="Q79" s="238">
        <f>IF(Q$1&gt;=$I236,IF($M236=0,0,(IF(MOD(($I236-Q$1),$M236)=0,$G236,0))),0)</f>
        <v>0</v>
      </c>
      <c r="R79" s="238">
        <f>IF(R$1&gt;=$I236,IF($M236=0,0,(IF(MOD(($I236-R$1),$M236)=0,$G236,0))),0)</f>
        <v>0</v>
      </c>
      <c r="S79" s="238">
        <f>IF(S$1&gt;=$I236,IF($M236=0,0,(IF(MOD(($I236-S$1),$M236)=0,$G236,0))),0)</f>
        <v>0</v>
      </c>
      <c r="T79" s="238">
        <f>IF(T$1&gt;=$I236,IF($M236=0,0,(IF(MOD(($I236-T$1),$M236)=0,$G236,0))),0)</f>
        <v>0</v>
      </c>
      <c r="U79" s="238">
        <f>IF(U$1&gt;=$I236,IF($M236=0,0,(IF(MOD(($I236-U$1),$M236)=0,$G236,0))),0)</f>
        <v>0</v>
      </c>
      <c r="V79" s="238">
        <f>IF(V$1&gt;=$I236,IF($M236=0,0,(IF(MOD(($I236-V$1),$M236)=0,$G236,0))),0)</f>
        <v>0</v>
      </c>
      <c r="W79" s="238">
        <f>IF(W$1&gt;=$I236,IF($M236=0,0,(IF(MOD(($I236-W$1),$M236)=0,$G236,0))),0)</f>
        <v>0</v>
      </c>
      <c r="X79" s="238">
        <f>IF(X$1&gt;=$I236,IF($M236=0,0,(IF(MOD(($I236-X$1),$M236)=0,$G236,0))),0)</f>
        <v>0</v>
      </c>
      <c r="Y79" s="239">
        <f>SUM(C79:X79)</f>
        <v>27550</v>
      </c>
    </row>
    <row r="80" spans="1:25">
      <c r="A80" s="237">
        <f>A284</f>
        <v>42</v>
      </c>
      <c r="B80" s="237" t="str">
        <f>B237</f>
        <v>Tagrende, udskiftning - zink</v>
      </c>
      <c r="C80" s="238">
        <f>IF(C$1&gt;=$I237,IF($M237=0,0,(IF(MOD(($I237-C$1),$M237)=0,$G237,0))),0)</f>
        <v>0</v>
      </c>
      <c r="D80" s="238">
        <f>IF(D$1&gt;=$I237,IF($M237=0,0,(IF(MOD(($I237-D$1),$M237)=0,$G237,0))),0)</f>
        <v>0</v>
      </c>
      <c r="E80" s="238">
        <f>IF(E$1&gt;=$I237,IF($M237=0,0,(IF(MOD(($I237-E$1),$M237)=0,$G237,0))),0)</f>
        <v>0</v>
      </c>
      <c r="F80" s="238">
        <f>IF(F$1&gt;=$I237,IF($M237=0,0,(IF(MOD(($I237-F$1),$M237)=0,$G237,0))),0)</f>
        <v>0</v>
      </c>
      <c r="G80" s="238">
        <f>IF(G$1&gt;=$I237,IF($M237=0,0,(IF(MOD(($I237-G$1),$M237)=0,$G237,0))),0)</f>
        <v>0</v>
      </c>
      <c r="H80" s="238">
        <f>IF(H$1&gt;=$I237,IF($M237=0,0,(IF(MOD(($I237-H$1),$M237)=0,$G237,0))),0)</f>
        <v>0</v>
      </c>
      <c r="I80" s="238">
        <f>IF(I$1&gt;=$I237,IF($M237=0,0,(IF(MOD(($I237-I$1),$M237)=0,$G237,0))),0)</f>
        <v>0</v>
      </c>
      <c r="J80" s="238">
        <f>IF(J$1&gt;=$I237,IF($M237=0,0,(IF(MOD(($I237-J$1),$M237)=0,$G237,0))),0)</f>
        <v>0</v>
      </c>
      <c r="K80" s="238">
        <f>IF(K$1&gt;=$I237,IF($M237=0,0,(IF(MOD(($I237-K$1),$M237)=0,$G237,0))),0)</f>
        <v>0</v>
      </c>
      <c r="L80" s="238">
        <f>IF(L$1&gt;=$I237,IF($M237=0,0,(IF(MOD(($I237-L$1),$M237)=0,$G237,0))),0)</f>
        <v>0</v>
      </c>
      <c r="M80" s="238">
        <f>IF(M$1&gt;=$I237,IF($M237=0,0,(IF(MOD(($I237-M$1),$M237)=0,$G237,0))),0)</f>
        <v>0</v>
      </c>
      <c r="N80" s="238">
        <f>IF(N$1&gt;=$I237,IF($M237=0,0,(IF(MOD(($I237-N$1),$M237)=0,$G237,0))),0)</f>
        <v>28000</v>
      </c>
      <c r="O80" s="238">
        <f>IF(O$1&gt;=$I237,IF($M237=0,0,(IF(MOD(($I237-O$1),$M237)=0,$G237,0))),0)</f>
        <v>0</v>
      </c>
      <c r="P80" s="238">
        <f>IF(P$1&gt;=$I237,IF($M237=0,0,(IF(MOD(($I237-P$1),$M237)=0,$G237,0))),0)</f>
        <v>0</v>
      </c>
      <c r="Q80" s="238">
        <f>IF(Q$1&gt;=$I237,IF($M237=0,0,(IF(MOD(($I237-Q$1),$M237)=0,$G237,0))),0)</f>
        <v>0</v>
      </c>
      <c r="R80" s="238">
        <f>IF(R$1&gt;=$I237,IF($M237=0,0,(IF(MOD(($I237-R$1),$M237)=0,$G237,0))),0)</f>
        <v>0</v>
      </c>
      <c r="S80" s="238">
        <f>IF(S$1&gt;=$I237,IF($M237=0,0,(IF(MOD(($I237-S$1),$M237)=0,$G237,0))),0)</f>
        <v>0</v>
      </c>
      <c r="T80" s="238">
        <f>IF(T$1&gt;=$I237,IF($M237=0,0,(IF(MOD(($I237-T$1),$M237)=0,$G237,0))),0)</f>
        <v>0</v>
      </c>
      <c r="U80" s="238">
        <f>IF(U$1&gt;=$I237,IF($M237=0,0,(IF(MOD(($I237-U$1),$M237)=0,$G237,0))),0)</f>
        <v>0</v>
      </c>
      <c r="V80" s="238">
        <f>IF(V$1&gt;=$I237,IF($M237=0,0,(IF(MOD(($I237-V$1),$M237)=0,$G237,0))),0)</f>
        <v>0</v>
      </c>
      <c r="W80" s="238">
        <f>IF(W$1&gt;=$I237,IF($M237=0,0,(IF(MOD(($I237-W$1),$M237)=0,$G237,0))),0)</f>
        <v>0</v>
      </c>
      <c r="X80" s="238">
        <f>IF(X$1&gt;=$I237,IF($M237=0,0,(IF(MOD(($I237-X$1),$M237)=0,$G237,0))),0)</f>
        <v>0</v>
      </c>
      <c r="Y80" s="239">
        <f>SUM(C80:X80)</f>
        <v>28000</v>
      </c>
    </row>
    <row r="81" spans="1:25">
      <c r="A81" s="237" t="e">
        <f>A285</f>
        <v>#N/A</v>
      </c>
      <c r="B81" s="237" t="str">
        <f>B238</f>
        <v>Udhæng, malerbehandling</v>
      </c>
      <c r="C81" s="238">
        <f>IF(C$1&gt;=$I238,IF($M238=0,0,(IF(MOD(($I238-C$1),$M238)=0,$G238,0))),0)</f>
        <v>0</v>
      </c>
      <c r="D81" s="238">
        <f>IF(D$1&gt;=$I238,IF($M238=0,0,(IF(MOD(($I238-D$1),$M238)=0,$G238,0))),0)</f>
        <v>0</v>
      </c>
      <c r="E81" s="238">
        <f>IF(E$1&gt;=$I238,IF($M238=0,0,(IF(MOD(($I238-E$1),$M238)=0,$G238,0))),0)</f>
        <v>0</v>
      </c>
      <c r="F81" s="238">
        <f>IF(F$1&gt;=$I238,IF($M238=0,0,(IF(MOD(($I238-F$1),$M238)=0,$G238,0))),0)</f>
        <v>0</v>
      </c>
      <c r="G81" s="238">
        <f>IF(G$1&gt;=$I238,IF($M238=0,0,(IF(MOD(($I238-G$1),$M238)=0,$G238,0))),0)</f>
        <v>0</v>
      </c>
      <c r="H81" s="238">
        <f>IF(H$1&gt;=$I238,IF($M238=0,0,(IF(MOD(($I238-H$1),$M238)=0,$G238,0))),0)</f>
        <v>0</v>
      </c>
      <c r="I81" s="238">
        <f>IF(I$1&gt;=$I238,IF($M238=0,0,(IF(MOD(($I238-I$1),$M238)=0,$G238,0))),0)</f>
        <v>3500</v>
      </c>
      <c r="J81" s="238">
        <f>IF(J$1&gt;=$I238,IF($M238=0,0,(IF(MOD(($I238-J$1),$M238)=0,$G238,0))),0)</f>
        <v>0</v>
      </c>
      <c r="K81" s="238">
        <f>IF(K$1&gt;=$I238,IF($M238=0,0,(IF(MOD(($I238-K$1),$M238)=0,$G238,0))),0)</f>
        <v>0</v>
      </c>
      <c r="L81" s="238">
        <f>IF(L$1&gt;=$I238,IF($M238=0,0,(IF(MOD(($I238-L$1),$M238)=0,$G238,0))),0)</f>
        <v>0</v>
      </c>
      <c r="M81" s="238">
        <f>IF(M$1&gt;=$I238,IF($M238=0,0,(IF(MOD(($I238-M$1),$M238)=0,$G238,0))),0)</f>
        <v>0</v>
      </c>
      <c r="N81" s="238">
        <f>IF(N$1&gt;=$I238,IF($M238=0,0,(IF(MOD(($I238-N$1),$M238)=0,$G238,0))),0)</f>
        <v>0</v>
      </c>
      <c r="O81" s="238">
        <f>IF(O$1&gt;=$I238,IF($M238=0,0,(IF(MOD(($I238-O$1),$M238)=0,$G238,0))),0)</f>
        <v>0</v>
      </c>
      <c r="P81" s="238">
        <f>IF(P$1&gt;=$I238,IF($M238=0,0,(IF(MOD(($I238-P$1),$M238)=0,$G238,0))),0)</f>
        <v>0</v>
      </c>
      <c r="Q81" s="238">
        <f>IF(Q$1&gt;=$I238,IF($M238=0,0,(IF(MOD(($I238-Q$1),$M238)=0,$G238,0))),0)</f>
        <v>0</v>
      </c>
      <c r="R81" s="238">
        <f>IF(R$1&gt;=$I238,IF($M238=0,0,(IF(MOD(($I238-R$1),$M238)=0,$G238,0))),0)</f>
        <v>0</v>
      </c>
      <c r="S81" s="238">
        <f>IF(S$1&gt;=$I238,IF($M238=0,0,(IF(MOD(($I238-S$1),$M238)=0,$G238,0))),0)</f>
        <v>3500</v>
      </c>
      <c r="T81" s="238">
        <f>IF(T$1&gt;=$I238,IF($M238=0,0,(IF(MOD(($I238-T$1),$M238)=0,$G238,0))),0)</f>
        <v>0</v>
      </c>
      <c r="U81" s="238">
        <f>IF(U$1&gt;=$I238,IF($M238=0,0,(IF(MOD(($I238-U$1),$M238)=0,$G238,0))),0)</f>
        <v>0</v>
      </c>
      <c r="V81" s="238">
        <f>IF(V$1&gt;=$I238,IF($M238=0,0,(IF(MOD(($I238-V$1),$M238)=0,$G238,0))),0)</f>
        <v>0</v>
      </c>
      <c r="W81" s="238">
        <f>IF(W$1&gt;=$I238,IF($M238=0,0,(IF(MOD(($I238-W$1),$M238)=0,$G238,0))),0)</f>
        <v>0</v>
      </c>
      <c r="X81" s="238">
        <f>IF(X$1&gt;=$I238,IF($M238=0,0,(IF(MOD(($I238-X$1),$M238)=0,$G238,0))),0)</f>
        <v>0</v>
      </c>
      <c r="Y81" s="239">
        <f>SUM(C81:X81)</f>
        <v>7000</v>
      </c>
    </row>
    <row r="82" spans="1:25">
      <c r="A82" s="237" t="e">
        <f>A286</f>
        <v>#N/A</v>
      </c>
      <c r="B82" s="237" t="str">
        <f>B239</f>
        <v>Facader, pudsning</v>
      </c>
      <c r="C82" s="238">
        <f>IF(C$1&gt;=$I239,IF($M239=0,0,(IF(MOD(($I239-C$1),$M239)=0,$G239,0))),0)</f>
        <v>0</v>
      </c>
      <c r="D82" s="238">
        <f>IF(D$1&gt;=$I239,IF($M239=0,0,(IF(MOD(($I239-D$1),$M239)=0,$G239,0))),0)</f>
        <v>0</v>
      </c>
      <c r="E82" s="238">
        <f>IF(E$1&gt;=$I239,IF($M239=0,0,(IF(MOD(($I239-E$1),$M239)=0,$G239,0))),0)</f>
        <v>7000</v>
      </c>
      <c r="F82" s="238">
        <f>IF(F$1&gt;=$I239,IF($M239=0,0,(IF(MOD(($I239-F$1),$M239)=0,$G239,0))),0)</f>
        <v>0</v>
      </c>
      <c r="G82" s="238">
        <f>IF(G$1&gt;=$I239,IF($M239=0,0,(IF(MOD(($I239-G$1),$M239)=0,$G239,0))),0)</f>
        <v>0</v>
      </c>
      <c r="H82" s="238">
        <f>IF(H$1&gt;=$I239,IF($M239=0,0,(IF(MOD(($I239-H$1),$M239)=0,$G239,0))),0)</f>
        <v>0</v>
      </c>
      <c r="I82" s="238">
        <f>IF(I$1&gt;=$I239,IF($M239=0,0,(IF(MOD(($I239-I$1),$M239)=0,$G239,0))),0)</f>
        <v>0</v>
      </c>
      <c r="J82" s="238">
        <f>IF(J$1&gt;=$I239,IF($M239=0,0,(IF(MOD(($I239-J$1),$M239)=0,$G239,0))),0)</f>
        <v>0</v>
      </c>
      <c r="K82" s="238">
        <f>IF(K$1&gt;=$I239,IF($M239=0,0,(IF(MOD(($I239-K$1),$M239)=0,$G239,0))),0)</f>
        <v>0</v>
      </c>
      <c r="L82" s="238">
        <f>IF(L$1&gt;=$I239,IF($M239=0,0,(IF(MOD(($I239-L$1),$M239)=0,$G239,0))),0)</f>
        <v>0</v>
      </c>
      <c r="M82" s="238">
        <f>IF(M$1&gt;=$I239,IF($M239=0,0,(IF(MOD(($I239-M$1),$M239)=0,$G239,0))),0)</f>
        <v>0</v>
      </c>
      <c r="N82" s="238">
        <f>IF(N$1&gt;=$I239,IF($M239=0,0,(IF(MOD(($I239-N$1),$M239)=0,$G239,0))),0)</f>
        <v>0</v>
      </c>
      <c r="O82" s="238">
        <f>IF(O$1&gt;=$I239,IF($M239=0,0,(IF(MOD(($I239-O$1),$M239)=0,$G239,0))),0)</f>
        <v>0</v>
      </c>
      <c r="P82" s="238">
        <f>IF(P$1&gt;=$I239,IF($M239=0,0,(IF(MOD(($I239-P$1),$M239)=0,$G239,0))),0)</f>
        <v>0</v>
      </c>
      <c r="Q82" s="238">
        <f>IF(Q$1&gt;=$I239,IF($M239=0,0,(IF(MOD(($I239-Q$1),$M239)=0,$G239,0))),0)</f>
        <v>0</v>
      </c>
      <c r="R82" s="238">
        <f>IF(R$1&gt;=$I239,IF($M239=0,0,(IF(MOD(($I239-R$1),$M239)=0,$G239,0))),0)</f>
        <v>0</v>
      </c>
      <c r="S82" s="238">
        <f>IF(S$1&gt;=$I239,IF($M239=0,0,(IF(MOD(($I239-S$1),$M239)=0,$G239,0))),0)</f>
        <v>0</v>
      </c>
      <c r="T82" s="238">
        <f>IF(T$1&gt;=$I239,IF($M239=0,0,(IF(MOD(($I239-T$1),$M239)=0,$G239,0))),0)</f>
        <v>0</v>
      </c>
      <c r="U82" s="238">
        <f>IF(U$1&gt;=$I239,IF($M239=0,0,(IF(MOD(($I239-U$1),$M239)=0,$G239,0))),0)</f>
        <v>0</v>
      </c>
      <c r="V82" s="238">
        <f>IF(V$1&gt;=$I239,IF($M239=0,0,(IF(MOD(($I239-V$1),$M239)=0,$G239,0))),0)</f>
        <v>0</v>
      </c>
      <c r="W82" s="238">
        <f>IF(W$1&gt;=$I239,IF($M239=0,0,(IF(MOD(($I239-W$1),$M239)=0,$G239,0))),0)</f>
        <v>0</v>
      </c>
      <c r="X82" s="238">
        <f>IF(X$1&gt;=$I239,IF($M239=0,0,(IF(MOD(($I239-X$1),$M239)=0,$G239,0))),0)</f>
        <v>0</v>
      </c>
      <c r="Y82" s="239">
        <f>SUM(C82:X82)</f>
        <v>7000</v>
      </c>
    </row>
    <row r="83" spans="1:25">
      <c r="A83" s="237" t="e">
        <f>A287</f>
        <v>#N/A</v>
      </c>
      <c r="B83" s="237" t="str">
        <f>B240</f>
        <v>Vinduer og døre, udskiftning - fuge/fugebånd</v>
      </c>
      <c r="C83" s="238">
        <f>IF(C$1&gt;=$I240,IF($M240=0,0,(IF(MOD(($I240-C$1),$M240)=0,$G240,0))),0)</f>
        <v>0</v>
      </c>
      <c r="D83" s="238">
        <f>IF(D$1&gt;=$I240,IF($M240=0,0,(IF(MOD(($I240-D$1),$M240)=0,$G240,0))),0)</f>
        <v>0</v>
      </c>
      <c r="E83" s="238">
        <f>IF(E$1&gt;=$I240,IF($M240=0,0,(IF(MOD(($I240-E$1),$M240)=0,$G240,0))),0)</f>
        <v>5300</v>
      </c>
      <c r="F83" s="238">
        <f>IF(F$1&gt;=$I240,IF($M240=0,0,(IF(MOD(($I240-F$1),$M240)=0,$G240,0))),0)</f>
        <v>0</v>
      </c>
      <c r="G83" s="238">
        <f>IF(G$1&gt;=$I240,IF($M240=0,0,(IF(MOD(($I240-G$1),$M240)=0,$G240,0))),0)</f>
        <v>0</v>
      </c>
      <c r="H83" s="238">
        <f>IF(H$1&gt;=$I240,IF($M240=0,0,(IF(MOD(($I240-H$1),$M240)=0,$G240,0))),0)</f>
        <v>0</v>
      </c>
      <c r="I83" s="238">
        <f>IF(I$1&gt;=$I240,IF($M240=0,0,(IF(MOD(($I240-I$1),$M240)=0,$G240,0))),0)</f>
        <v>0</v>
      </c>
      <c r="J83" s="238">
        <f>IF(J$1&gt;=$I240,IF($M240=0,0,(IF(MOD(($I240-J$1),$M240)=0,$G240,0))),0)</f>
        <v>0</v>
      </c>
      <c r="K83" s="238">
        <f>IF(K$1&gt;=$I240,IF($M240=0,0,(IF(MOD(($I240-K$1),$M240)=0,$G240,0))),0)</f>
        <v>0</v>
      </c>
      <c r="L83" s="238">
        <f>IF(L$1&gt;=$I240,IF($M240=0,0,(IF(MOD(($I240-L$1),$M240)=0,$G240,0))),0)</f>
        <v>0</v>
      </c>
      <c r="M83" s="238">
        <f>IF(M$1&gt;=$I240,IF($M240=0,0,(IF(MOD(($I240-M$1),$M240)=0,$G240,0))),0)</f>
        <v>0</v>
      </c>
      <c r="N83" s="238">
        <f>IF(N$1&gt;=$I240,IF($M240=0,0,(IF(MOD(($I240-N$1),$M240)=0,$G240,0))),0)</f>
        <v>0</v>
      </c>
      <c r="O83" s="238">
        <f>IF(O$1&gt;=$I240,IF($M240=0,0,(IF(MOD(($I240-O$1),$M240)=0,$G240,0))),0)</f>
        <v>0</v>
      </c>
      <c r="P83" s="238">
        <f>IF(P$1&gt;=$I240,IF($M240=0,0,(IF(MOD(($I240-P$1),$M240)=0,$G240,0))),0)</f>
        <v>0</v>
      </c>
      <c r="Q83" s="238">
        <f>IF(Q$1&gt;=$I240,IF($M240=0,0,(IF(MOD(($I240-Q$1),$M240)=0,$G240,0))),0)</f>
        <v>0</v>
      </c>
      <c r="R83" s="238">
        <f>IF(R$1&gt;=$I240,IF($M240=0,0,(IF(MOD(($I240-R$1),$M240)=0,$G240,0))),0)</f>
        <v>0</v>
      </c>
      <c r="S83" s="238">
        <f>IF(S$1&gt;=$I240,IF($M240=0,0,(IF(MOD(($I240-S$1),$M240)=0,$G240,0))),0)</f>
        <v>0</v>
      </c>
      <c r="T83" s="238">
        <f>IF(T$1&gt;=$I240,IF($M240=0,0,(IF(MOD(($I240-T$1),$M240)=0,$G240,0))),0)</f>
        <v>0</v>
      </c>
      <c r="U83" s="238">
        <f>IF(U$1&gt;=$I240,IF($M240=0,0,(IF(MOD(($I240-U$1),$M240)=0,$G240,0))),0)</f>
        <v>0</v>
      </c>
      <c r="V83" s="238">
        <f>IF(V$1&gt;=$I240,IF($M240=0,0,(IF(MOD(($I240-V$1),$M240)=0,$G240,0))),0)</f>
        <v>0</v>
      </c>
      <c r="W83" s="238">
        <f>IF(W$1&gt;=$I240,IF($M240=0,0,(IF(MOD(($I240-W$1),$M240)=0,$G240,0))),0)</f>
        <v>0</v>
      </c>
      <c r="X83" s="238">
        <f>IF(X$1&gt;=$I240,IF($M240=0,0,(IF(MOD(($I240-X$1),$M240)=0,$G240,0))),0)</f>
        <v>0</v>
      </c>
      <c r="Y83" s="239">
        <f>SUM(C83:X83)</f>
        <v>5300</v>
      </c>
    </row>
    <row r="84" spans="1:25">
      <c r="A84" s="237" t="e">
        <f>A288</f>
        <v>#N/A</v>
      </c>
      <c r="B84" s="237">
        <f>B241</f>
        <v>0</v>
      </c>
      <c r="C84" s="238">
        <f>IF(C$1&gt;=$I241,IF($M241=0,0,(IF(MOD(($I241-C$1),$M241)=0,$G241,0))),0)</f>
        <v>0</v>
      </c>
      <c r="D84" s="238">
        <f>IF(D$1&gt;=$I241,IF($M241=0,0,(IF(MOD(($I241-D$1),$M241)=0,$G241,0))),0)</f>
        <v>0</v>
      </c>
      <c r="E84" s="238">
        <f>IF(E$1&gt;=$I241,IF($M241=0,0,(IF(MOD(($I241-E$1),$M241)=0,$G241,0))),0)</f>
        <v>0</v>
      </c>
      <c r="F84" s="238">
        <f>IF(F$1&gt;=$I241,IF($M241=0,0,(IF(MOD(($I241-F$1),$M241)=0,$G241,0))),0)</f>
        <v>0</v>
      </c>
      <c r="G84" s="238">
        <f>IF(G$1&gt;=$I241,IF($M241=0,0,(IF(MOD(($I241-G$1),$M241)=0,$G241,0))),0)</f>
        <v>0</v>
      </c>
      <c r="H84" s="238">
        <f>IF(H$1&gt;=$I241,IF($M241=0,0,(IF(MOD(($I241-H$1),$M241)=0,$G241,0))),0)</f>
        <v>0</v>
      </c>
      <c r="I84" s="238">
        <f>IF(I$1&gt;=$I241,IF($M241=0,0,(IF(MOD(($I241-I$1),$M241)=0,$G241,0))),0)</f>
        <v>0</v>
      </c>
      <c r="J84" s="238">
        <f>IF(J$1&gt;=$I241,IF($M241=0,0,(IF(MOD(($I241-J$1),$M241)=0,$G241,0))),0)</f>
        <v>0</v>
      </c>
      <c r="K84" s="238">
        <f>IF(K$1&gt;=$I241,IF($M241=0,0,(IF(MOD(($I241-K$1),$M241)=0,$G241,0))),0)</f>
        <v>0</v>
      </c>
      <c r="L84" s="238">
        <f>IF(L$1&gt;=$I241,IF($M241=0,0,(IF(MOD(($I241-L$1),$M241)=0,$G241,0))),0)</f>
        <v>0</v>
      </c>
      <c r="M84" s="238">
        <f>IF(M$1&gt;=$I241,IF($M241=0,0,(IF(MOD(($I241-M$1),$M241)=0,$G241,0))),0)</f>
        <v>0</v>
      </c>
      <c r="N84" s="238">
        <f>IF(N$1&gt;=$I241,IF($M241=0,0,(IF(MOD(($I241-N$1),$M241)=0,$G241,0))),0)</f>
        <v>0</v>
      </c>
      <c r="O84" s="238">
        <f>IF(O$1&gt;=$I241,IF($M241=0,0,(IF(MOD(($I241-O$1),$M241)=0,$G241,0))),0)</f>
        <v>0</v>
      </c>
      <c r="P84" s="238">
        <f>IF(P$1&gt;=$I241,IF($M241=0,0,(IF(MOD(($I241-P$1),$M241)=0,$G241,0))),0)</f>
        <v>0</v>
      </c>
      <c r="Q84" s="238">
        <f>IF(Q$1&gt;=$I241,IF($M241=0,0,(IF(MOD(($I241-Q$1),$M241)=0,$G241,0))),0)</f>
        <v>0</v>
      </c>
      <c r="R84" s="238">
        <f>IF(R$1&gt;=$I241,IF($M241=0,0,(IF(MOD(($I241-R$1),$M241)=0,$G241,0))),0)</f>
        <v>0</v>
      </c>
      <c r="S84" s="238">
        <f>IF(S$1&gt;=$I241,IF($M241=0,0,(IF(MOD(($I241-S$1),$M241)=0,$G241,0))),0)</f>
        <v>0</v>
      </c>
      <c r="T84" s="238">
        <f>IF(T$1&gt;=$I241,IF($M241=0,0,(IF(MOD(($I241-T$1),$M241)=0,$G241,0))),0)</f>
        <v>0</v>
      </c>
      <c r="U84" s="238">
        <f>IF(U$1&gt;=$I241,IF($M241=0,0,(IF(MOD(($I241-U$1),$M241)=0,$G241,0))),0)</f>
        <v>0</v>
      </c>
      <c r="V84" s="238">
        <f>IF(V$1&gt;=$I241,IF($M241=0,0,(IF(MOD(($I241-V$1),$M241)=0,$G241,0))),0)</f>
        <v>0</v>
      </c>
      <c r="W84" s="238">
        <f>IF(W$1&gt;=$I241,IF($M241=0,0,(IF(MOD(($I241-W$1),$M241)=0,$G241,0))),0)</f>
        <v>0</v>
      </c>
      <c r="X84" s="238">
        <f>IF(X$1&gt;=$I241,IF($M241=0,0,(IF(MOD(($I241-X$1),$M241)=0,$G241,0))),0)</f>
        <v>0</v>
      </c>
      <c r="Y84" s="239">
        <f>SUM(C84:X84)</f>
        <v>0</v>
      </c>
    </row>
    <row r="85" spans="1:25">
      <c r="A85" s="237" t="e">
        <f>A289</f>
        <v>#N/A</v>
      </c>
      <c r="B85" s="237">
        <f>B242</f>
        <v>0</v>
      </c>
      <c r="C85" s="238">
        <f>IF(C$1&gt;=$I242,IF($M242=0,0,(IF(MOD(($I242-C$1),$M242)=0,$G242,0))),0)</f>
        <v>0</v>
      </c>
      <c r="D85" s="238">
        <f>IF(D$1&gt;=$I242,IF($M242=0,0,(IF(MOD(($I242-D$1),$M242)=0,$G242,0))),0)</f>
        <v>0</v>
      </c>
      <c r="E85" s="238">
        <f>IF(E$1&gt;=$I242,IF($M242=0,0,(IF(MOD(($I242-E$1),$M242)=0,$G242,0))),0)</f>
        <v>0</v>
      </c>
      <c r="F85" s="238">
        <f>IF(F$1&gt;=$I242,IF($M242=0,0,(IF(MOD(($I242-F$1),$M242)=0,$G242,0))),0)</f>
        <v>0</v>
      </c>
      <c r="G85" s="238">
        <f>IF(G$1&gt;=$I242,IF($M242=0,0,(IF(MOD(($I242-G$1),$M242)=0,$G242,0))),0)</f>
        <v>0</v>
      </c>
      <c r="H85" s="238">
        <f>IF(H$1&gt;=$I242,IF($M242=0,0,(IF(MOD(($I242-H$1),$M242)=0,$G242,0))),0)</f>
        <v>0</v>
      </c>
      <c r="I85" s="238">
        <f>IF(I$1&gt;=$I242,IF($M242=0,0,(IF(MOD(($I242-I$1),$M242)=0,$G242,0))),0)</f>
        <v>0</v>
      </c>
      <c r="J85" s="238">
        <f>IF(J$1&gt;=$I242,IF($M242=0,0,(IF(MOD(($I242-J$1),$M242)=0,$G242,0))),0)</f>
        <v>0</v>
      </c>
      <c r="K85" s="238">
        <f>IF(K$1&gt;=$I242,IF($M242=0,0,(IF(MOD(($I242-K$1),$M242)=0,$G242,0))),0)</f>
        <v>0</v>
      </c>
      <c r="L85" s="238">
        <f>IF(L$1&gt;=$I242,IF($M242=0,0,(IF(MOD(($I242-L$1),$M242)=0,$G242,0))),0)</f>
        <v>0</v>
      </c>
      <c r="M85" s="238">
        <f>IF(M$1&gt;=$I242,IF($M242=0,0,(IF(MOD(($I242-M$1),$M242)=0,$G242,0))),0)</f>
        <v>0</v>
      </c>
      <c r="N85" s="238">
        <f>IF(N$1&gt;=$I242,IF($M242=0,0,(IF(MOD(($I242-N$1),$M242)=0,$G242,0))),0)</f>
        <v>0</v>
      </c>
      <c r="O85" s="238">
        <f>IF(O$1&gt;=$I242,IF($M242=0,0,(IF(MOD(($I242-O$1),$M242)=0,$G242,0))),0)</f>
        <v>0</v>
      </c>
      <c r="P85" s="238">
        <f>IF(P$1&gt;=$I242,IF($M242=0,0,(IF(MOD(($I242-P$1),$M242)=0,$G242,0))),0)</f>
        <v>0</v>
      </c>
      <c r="Q85" s="238">
        <f>IF(Q$1&gt;=$I242,IF($M242=0,0,(IF(MOD(($I242-Q$1),$M242)=0,$G242,0))),0)</f>
        <v>0</v>
      </c>
      <c r="R85" s="238">
        <f>IF(R$1&gt;=$I242,IF($M242=0,0,(IF(MOD(($I242-R$1),$M242)=0,$G242,0))),0)</f>
        <v>0</v>
      </c>
      <c r="S85" s="238">
        <f>IF(S$1&gt;=$I242,IF($M242=0,0,(IF(MOD(($I242-S$1),$M242)=0,$G242,0))),0)</f>
        <v>0</v>
      </c>
      <c r="T85" s="238">
        <f>IF(T$1&gt;=$I242,IF($M242=0,0,(IF(MOD(($I242-T$1),$M242)=0,$G242,0))),0)</f>
        <v>0</v>
      </c>
      <c r="U85" s="238">
        <f>IF(U$1&gt;=$I242,IF($M242=0,0,(IF(MOD(($I242-U$1),$M242)=0,$G242,0))),0)</f>
        <v>0</v>
      </c>
      <c r="V85" s="238">
        <f>IF(V$1&gt;=$I242,IF($M242=0,0,(IF(MOD(($I242-V$1),$M242)=0,$G242,0))),0)</f>
        <v>0</v>
      </c>
      <c r="W85" s="238">
        <f>IF(W$1&gt;=$I242,IF($M242=0,0,(IF(MOD(($I242-W$1),$M242)=0,$G242,0))),0)</f>
        <v>0</v>
      </c>
      <c r="X85" s="238">
        <f>IF(X$1&gt;=$I242,IF($M242=0,0,(IF(MOD(($I242-X$1),$M242)=0,$G242,0))),0)</f>
        <v>0</v>
      </c>
      <c r="Y85" s="239">
        <f>SUM(C85:X85)</f>
        <v>0</v>
      </c>
    </row>
    <row r="86" spans="1:25">
      <c r="A86" s="237" t="e">
        <f>A290</f>
        <v>#N/A</v>
      </c>
      <c r="B86" s="237">
        <f>B243</f>
        <v>0</v>
      </c>
      <c r="C86" s="238">
        <f>IF(C$1&gt;=$I243,IF($M243=0,0,(IF(MOD(($I243-C$1),$M243)=0,$G243,0))),0)</f>
        <v>0</v>
      </c>
      <c r="D86" s="238">
        <f>IF(D$1&gt;=$I243,IF($M243=0,0,(IF(MOD(($I243-D$1),$M243)=0,$G243,0))),0)</f>
        <v>0</v>
      </c>
      <c r="E86" s="238">
        <f>IF(E$1&gt;=$I243,IF($M243=0,0,(IF(MOD(($I243-E$1),$M243)=0,$G243,0))),0)</f>
        <v>0</v>
      </c>
      <c r="F86" s="238">
        <f>IF(F$1&gt;=$I243,IF($M243=0,0,(IF(MOD(($I243-F$1),$M243)=0,$G243,0))),0)</f>
        <v>0</v>
      </c>
      <c r="G86" s="238">
        <f>IF(G$1&gt;=$I243,IF($M243=0,0,(IF(MOD(($I243-G$1),$M243)=0,$G243,0))),0)</f>
        <v>0</v>
      </c>
      <c r="H86" s="238">
        <f>IF(H$1&gt;=$I243,IF($M243=0,0,(IF(MOD(($I243-H$1),$M243)=0,$G243,0))),0)</f>
        <v>0</v>
      </c>
      <c r="I86" s="238">
        <f>IF(I$1&gt;=$I243,IF($M243=0,0,(IF(MOD(($I243-I$1),$M243)=0,$G243,0))),0)</f>
        <v>0</v>
      </c>
      <c r="J86" s="238">
        <f>IF(J$1&gt;=$I243,IF($M243=0,0,(IF(MOD(($I243-J$1),$M243)=0,$G243,0))),0)</f>
        <v>0</v>
      </c>
      <c r="K86" s="238">
        <f>IF(K$1&gt;=$I243,IF($M243=0,0,(IF(MOD(($I243-K$1),$M243)=0,$G243,0))),0)</f>
        <v>0</v>
      </c>
      <c r="L86" s="238">
        <f>IF(L$1&gt;=$I243,IF($M243=0,0,(IF(MOD(($I243-L$1),$M243)=0,$G243,0))),0)</f>
        <v>0</v>
      </c>
      <c r="M86" s="238">
        <f>IF(M$1&gt;=$I243,IF($M243=0,0,(IF(MOD(($I243-M$1),$M243)=0,$G243,0))),0)</f>
        <v>0</v>
      </c>
      <c r="N86" s="238">
        <f>IF(N$1&gt;=$I243,IF($M243=0,0,(IF(MOD(($I243-N$1),$M243)=0,$G243,0))),0)</f>
        <v>0</v>
      </c>
      <c r="O86" s="238">
        <f>IF(O$1&gt;=$I243,IF($M243=0,0,(IF(MOD(($I243-O$1),$M243)=0,$G243,0))),0)</f>
        <v>0</v>
      </c>
      <c r="P86" s="238">
        <f>IF(P$1&gt;=$I243,IF($M243=0,0,(IF(MOD(($I243-P$1),$M243)=0,$G243,0))),0)</f>
        <v>0</v>
      </c>
      <c r="Q86" s="238">
        <f>IF(Q$1&gt;=$I243,IF($M243=0,0,(IF(MOD(($I243-Q$1),$M243)=0,$G243,0))),0)</f>
        <v>0</v>
      </c>
      <c r="R86" s="238">
        <f>IF(R$1&gt;=$I243,IF($M243=0,0,(IF(MOD(($I243-R$1),$M243)=0,$G243,0))),0)</f>
        <v>0</v>
      </c>
      <c r="S86" s="238">
        <f>IF(S$1&gt;=$I243,IF($M243=0,0,(IF(MOD(($I243-S$1),$M243)=0,$G243,0))),0)</f>
        <v>0</v>
      </c>
      <c r="T86" s="238">
        <f>IF(T$1&gt;=$I243,IF($M243=0,0,(IF(MOD(($I243-T$1),$M243)=0,$G243,0))),0)</f>
        <v>0</v>
      </c>
      <c r="U86" s="238">
        <f>IF(U$1&gt;=$I243,IF($M243=0,0,(IF(MOD(($I243-U$1),$M243)=0,$G243,0))),0)</f>
        <v>0</v>
      </c>
      <c r="V86" s="238">
        <f>IF(V$1&gt;=$I243,IF($M243=0,0,(IF(MOD(($I243-V$1),$M243)=0,$G243,0))),0)</f>
        <v>0</v>
      </c>
      <c r="W86" s="238">
        <f>IF(W$1&gt;=$I243,IF($M243=0,0,(IF(MOD(($I243-W$1),$M243)=0,$G243,0))),0)</f>
        <v>0</v>
      </c>
      <c r="X86" s="238">
        <f>IF(X$1&gt;=$I243,IF($M243=0,0,(IF(MOD(($I243-X$1),$M243)=0,$G243,0))),0)</f>
        <v>0</v>
      </c>
      <c r="Y86" s="239">
        <f>SUM(C86:X86)</f>
        <v>0</v>
      </c>
    </row>
    <row r="87" spans="1:25">
      <c r="A87" s="237" t="e">
        <f>A291</f>
        <v>#N/A</v>
      </c>
      <c r="B87" s="237">
        <f>B244</f>
        <v>0</v>
      </c>
      <c r="C87" s="238">
        <f>IF(C$1&gt;=$I244,IF($M244=0,0,(IF(MOD(($I244-C$1),$M244)=0,$G244,0))),0)</f>
        <v>0</v>
      </c>
      <c r="D87" s="238">
        <f>IF(D$1&gt;=$I244,IF($M244=0,0,(IF(MOD(($I244-D$1),$M244)=0,$G244,0))),0)</f>
        <v>0</v>
      </c>
      <c r="E87" s="238">
        <f>IF(E$1&gt;=$I244,IF($M244=0,0,(IF(MOD(($I244-E$1),$M244)=0,$G244,0))),0)</f>
        <v>0</v>
      </c>
      <c r="F87" s="238">
        <f>IF(F$1&gt;=$I244,IF($M244=0,0,(IF(MOD(($I244-F$1),$M244)=0,$G244,0))),0)</f>
        <v>0</v>
      </c>
      <c r="G87" s="238">
        <f>IF(G$1&gt;=$I244,IF($M244=0,0,(IF(MOD(($I244-G$1),$M244)=0,$G244,0))),0)</f>
        <v>0</v>
      </c>
      <c r="H87" s="238">
        <f>IF(H$1&gt;=$I244,IF($M244=0,0,(IF(MOD(($I244-H$1),$M244)=0,$G244,0))),0)</f>
        <v>0</v>
      </c>
      <c r="I87" s="238">
        <f>IF(I$1&gt;=$I244,IF($M244=0,0,(IF(MOD(($I244-I$1),$M244)=0,$G244,0))),0)</f>
        <v>0</v>
      </c>
      <c r="J87" s="238">
        <f>IF(J$1&gt;=$I244,IF($M244=0,0,(IF(MOD(($I244-J$1),$M244)=0,$G244,0))),0)</f>
        <v>0</v>
      </c>
      <c r="K87" s="238">
        <f>IF(K$1&gt;=$I244,IF($M244=0,0,(IF(MOD(($I244-K$1),$M244)=0,$G244,0))),0)</f>
        <v>0</v>
      </c>
      <c r="L87" s="238">
        <f>IF(L$1&gt;=$I244,IF($M244=0,0,(IF(MOD(($I244-L$1),$M244)=0,$G244,0))),0)</f>
        <v>0</v>
      </c>
      <c r="M87" s="238">
        <f>IF(M$1&gt;=$I244,IF($M244=0,0,(IF(MOD(($I244-M$1),$M244)=0,$G244,0))),0)</f>
        <v>0</v>
      </c>
      <c r="N87" s="238">
        <f>IF(N$1&gt;=$I244,IF($M244=0,0,(IF(MOD(($I244-N$1),$M244)=0,$G244,0))),0)</f>
        <v>0</v>
      </c>
      <c r="O87" s="238">
        <f>IF(O$1&gt;=$I244,IF($M244=0,0,(IF(MOD(($I244-O$1),$M244)=0,$G244,0))),0)</f>
        <v>0</v>
      </c>
      <c r="P87" s="238">
        <f>IF(P$1&gt;=$I244,IF($M244=0,0,(IF(MOD(($I244-P$1),$M244)=0,$G244,0))),0)</f>
        <v>0</v>
      </c>
      <c r="Q87" s="238">
        <f>IF(Q$1&gt;=$I244,IF($M244=0,0,(IF(MOD(($I244-Q$1),$M244)=0,$G244,0))),0)</f>
        <v>0</v>
      </c>
      <c r="R87" s="238">
        <f>IF(R$1&gt;=$I244,IF($M244=0,0,(IF(MOD(($I244-R$1),$M244)=0,$G244,0))),0)</f>
        <v>0</v>
      </c>
      <c r="S87" s="238">
        <f>IF(S$1&gt;=$I244,IF($M244=0,0,(IF(MOD(($I244-S$1),$M244)=0,$G244,0))),0)</f>
        <v>0</v>
      </c>
      <c r="T87" s="238">
        <f>IF(T$1&gt;=$I244,IF($M244=0,0,(IF(MOD(($I244-T$1),$M244)=0,$G244,0))),0)</f>
        <v>0</v>
      </c>
      <c r="U87" s="238">
        <f>IF(U$1&gt;=$I244,IF($M244=0,0,(IF(MOD(($I244-U$1),$M244)=0,$G244,0))),0)</f>
        <v>0</v>
      </c>
      <c r="V87" s="238">
        <f>IF(V$1&gt;=$I244,IF($M244=0,0,(IF(MOD(($I244-V$1),$M244)=0,$G244,0))),0)</f>
        <v>0</v>
      </c>
      <c r="W87" s="238">
        <f>IF(W$1&gt;=$I244,IF($M244=0,0,(IF(MOD(($I244-W$1),$M244)=0,$G244,0))),0)</f>
        <v>0</v>
      </c>
      <c r="X87" s="238">
        <f>IF(X$1&gt;=$I244,IF($M244=0,0,(IF(MOD(($I244-X$1),$M244)=0,$G244,0))),0)</f>
        <v>0</v>
      </c>
      <c r="Y87" s="239">
        <f>SUM(C87:X87)</f>
        <v>0</v>
      </c>
    </row>
    <row r="88" spans="1:25">
      <c r="A88" s="237" t="e">
        <f>A292</f>
        <v>#N/A</v>
      </c>
      <c r="B88" s="237">
        <f>B245</f>
        <v>0</v>
      </c>
      <c r="C88" s="238">
        <f>IF(C$1&gt;=$I245,IF($M245=0,0,(IF(MOD(($I245-C$1),$M245)=0,$G245,0))),0)</f>
        <v>0</v>
      </c>
      <c r="D88" s="238">
        <f>IF(D$1&gt;=$I245,IF($M245=0,0,(IF(MOD(($I245-D$1),$M245)=0,$G245,0))),0)</f>
        <v>0</v>
      </c>
      <c r="E88" s="238">
        <f>IF(E$1&gt;=$I245,IF($M245=0,0,(IF(MOD(($I245-E$1),$M245)=0,$G245,0))),0)</f>
        <v>0</v>
      </c>
      <c r="F88" s="238">
        <f>IF(F$1&gt;=$I245,IF($M245=0,0,(IF(MOD(($I245-F$1),$M245)=0,$G245,0))),0)</f>
        <v>0</v>
      </c>
      <c r="G88" s="238">
        <f>IF(G$1&gt;=$I245,IF($M245=0,0,(IF(MOD(($I245-G$1),$M245)=0,$G245,0))),0)</f>
        <v>0</v>
      </c>
      <c r="H88" s="238">
        <f>IF(H$1&gt;=$I245,IF($M245=0,0,(IF(MOD(($I245-H$1),$M245)=0,$G245,0))),0)</f>
        <v>0</v>
      </c>
      <c r="I88" s="238">
        <f>IF(I$1&gt;=$I245,IF($M245=0,0,(IF(MOD(($I245-I$1),$M245)=0,$G245,0))),0)</f>
        <v>0</v>
      </c>
      <c r="J88" s="238">
        <f>IF(J$1&gt;=$I245,IF($M245=0,0,(IF(MOD(($I245-J$1),$M245)=0,$G245,0))),0)</f>
        <v>0</v>
      </c>
      <c r="K88" s="238">
        <f>IF(K$1&gt;=$I245,IF($M245=0,0,(IF(MOD(($I245-K$1),$M245)=0,$G245,0))),0)</f>
        <v>0</v>
      </c>
      <c r="L88" s="238">
        <f>IF(L$1&gt;=$I245,IF($M245=0,0,(IF(MOD(($I245-L$1),$M245)=0,$G245,0))),0)</f>
        <v>0</v>
      </c>
      <c r="M88" s="238">
        <f>IF(M$1&gt;=$I245,IF($M245=0,0,(IF(MOD(($I245-M$1),$M245)=0,$G245,0))),0)</f>
        <v>0</v>
      </c>
      <c r="N88" s="238">
        <f>IF(N$1&gt;=$I245,IF($M245=0,0,(IF(MOD(($I245-N$1),$M245)=0,$G245,0))),0)</f>
        <v>0</v>
      </c>
      <c r="O88" s="238">
        <f>IF(O$1&gt;=$I245,IF($M245=0,0,(IF(MOD(($I245-O$1),$M245)=0,$G245,0))),0)</f>
        <v>0</v>
      </c>
      <c r="P88" s="238">
        <f>IF(P$1&gt;=$I245,IF($M245=0,0,(IF(MOD(($I245-P$1),$M245)=0,$G245,0))),0)</f>
        <v>0</v>
      </c>
      <c r="Q88" s="238">
        <f>IF(Q$1&gt;=$I245,IF($M245=0,0,(IF(MOD(($I245-Q$1),$M245)=0,$G245,0))),0)</f>
        <v>0</v>
      </c>
      <c r="R88" s="238">
        <f>IF(R$1&gt;=$I245,IF($M245=0,0,(IF(MOD(($I245-R$1),$M245)=0,$G245,0))),0)</f>
        <v>0</v>
      </c>
      <c r="S88" s="238">
        <f>IF(S$1&gt;=$I245,IF($M245=0,0,(IF(MOD(($I245-S$1),$M245)=0,$G245,0))),0)</f>
        <v>0</v>
      </c>
      <c r="T88" s="238">
        <f>IF(T$1&gt;=$I245,IF($M245=0,0,(IF(MOD(($I245-T$1),$M245)=0,$G245,0))),0)</f>
        <v>0</v>
      </c>
      <c r="U88" s="238">
        <f>IF(U$1&gt;=$I245,IF($M245=0,0,(IF(MOD(($I245-U$1),$M245)=0,$G245,0))),0)</f>
        <v>0</v>
      </c>
      <c r="V88" s="238">
        <f>IF(V$1&gt;=$I245,IF($M245=0,0,(IF(MOD(($I245-V$1),$M245)=0,$G245,0))),0)</f>
        <v>0</v>
      </c>
      <c r="W88" s="238">
        <f>IF(W$1&gt;=$I245,IF($M245=0,0,(IF(MOD(($I245-W$1),$M245)=0,$G245,0))),0)</f>
        <v>0</v>
      </c>
      <c r="X88" s="238">
        <f>IF(X$1&gt;=$I245,IF($M245=0,0,(IF(MOD(($I245-X$1),$M245)=0,$G245,0))),0)</f>
        <v>0</v>
      </c>
      <c r="Y88" s="239">
        <f>SUM(C88:X88)</f>
        <v>0</v>
      </c>
    </row>
    <row r="89" spans="1:25">
      <c r="A89" s="237" t="e">
        <f>A293</f>
        <v>#N/A</v>
      </c>
      <c r="B89" s="237" t="str">
        <f>B246</f>
        <v>Bygning 9</v>
      </c>
      <c r="C89" s="238">
        <f>IF(C$1&gt;=$I246,IF($M246=0,0,(IF(MOD(($I246-C$1),$M246)=0,$G246,0))),0)</f>
        <v>0</v>
      </c>
      <c r="D89" s="238">
        <f>IF(D$1&gt;=$I246,IF($M246=0,0,(IF(MOD(($I246-D$1),$M246)=0,$G246,0))),0)</f>
        <v>0</v>
      </c>
      <c r="E89" s="238">
        <f>IF(E$1&gt;=$I246,IF($M246=0,0,(IF(MOD(($I246-E$1),$M246)=0,$G246,0))),0)</f>
        <v>0</v>
      </c>
      <c r="F89" s="238">
        <f>IF(F$1&gt;=$I246,IF($M246=0,0,(IF(MOD(($I246-F$1),$M246)=0,$G246,0))),0)</f>
        <v>0</v>
      </c>
      <c r="G89" s="238">
        <f>IF(G$1&gt;=$I246,IF($M246=0,0,(IF(MOD(($I246-G$1),$M246)=0,$G246,0))),0)</f>
        <v>0</v>
      </c>
      <c r="H89" s="238">
        <f>IF(H$1&gt;=$I246,IF($M246=0,0,(IF(MOD(($I246-H$1),$M246)=0,$G246,0))),0)</f>
        <v>0</v>
      </c>
      <c r="I89" s="238">
        <f>IF(I$1&gt;=$I246,IF($M246=0,0,(IF(MOD(($I246-I$1),$M246)=0,$G246,0))),0)</f>
        <v>0</v>
      </c>
      <c r="J89" s="238">
        <f>IF(J$1&gt;=$I246,IF($M246=0,0,(IF(MOD(($I246-J$1),$M246)=0,$G246,0))),0)</f>
        <v>0</v>
      </c>
      <c r="K89" s="238">
        <f>IF(K$1&gt;=$I246,IF($M246=0,0,(IF(MOD(($I246-K$1),$M246)=0,$G246,0))),0)</f>
        <v>0</v>
      </c>
      <c r="L89" s="238">
        <f>IF(L$1&gt;=$I246,IF($M246=0,0,(IF(MOD(($I246-L$1),$M246)=0,$G246,0))),0)</f>
        <v>0</v>
      </c>
      <c r="M89" s="238">
        <f>IF(M$1&gt;=$I246,IF($M246=0,0,(IF(MOD(($I246-M$1),$M246)=0,$G246,0))),0)</f>
        <v>0</v>
      </c>
      <c r="N89" s="238">
        <f>IF(N$1&gt;=$I246,IF($M246=0,0,(IF(MOD(($I246-N$1),$M246)=0,$G246,0))),0)</f>
        <v>0</v>
      </c>
      <c r="O89" s="238">
        <f>IF(O$1&gt;=$I246,IF($M246=0,0,(IF(MOD(($I246-O$1),$M246)=0,$G246,0))),0)</f>
        <v>0</v>
      </c>
      <c r="P89" s="238">
        <f>IF(P$1&gt;=$I246,IF($M246=0,0,(IF(MOD(($I246-P$1),$M246)=0,$G246,0))),0)</f>
        <v>0</v>
      </c>
      <c r="Q89" s="238">
        <f>IF(Q$1&gt;=$I246,IF($M246=0,0,(IF(MOD(($I246-Q$1),$M246)=0,$G246,0))),0)</f>
        <v>0</v>
      </c>
      <c r="R89" s="238">
        <f>IF(R$1&gt;=$I246,IF($M246=0,0,(IF(MOD(($I246-R$1),$M246)=0,$G246,0))),0)</f>
        <v>0</v>
      </c>
      <c r="S89" s="238">
        <f>IF(S$1&gt;=$I246,IF($M246=0,0,(IF(MOD(($I246-S$1),$M246)=0,$G246,0))),0)</f>
        <v>0</v>
      </c>
      <c r="T89" s="238">
        <f>IF(T$1&gt;=$I246,IF($M246=0,0,(IF(MOD(($I246-T$1),$M246)=0,$G246,0))),0)</f>
        <v>0</v>
      </c>
      <c r="U89" s="238">
        <f>IF(U$1&gt;=$I246,IF($M246=0,0,(IF(MOD(($I246-U$1),$M246)=0,$G246,0))),0)</f>
        <v>0</v>
      </c>
      <c r="V89" s="238">
        <f>IF(V$1&gt;=$I246,IF($M246=0,0,(IF(MOD(($I246-V$1),$M246)=0,$G246,0))),0)</f>
        <v>0</v>
      </c>
      <c r="W89" s="238">
        <f>IF(W$1&gt;=$I246,IF($M246=0,0,(IF(MOD(($I246-W$1),$M246)=0,$G246,0))),0)</f>
        <v>0</v>
      </c>
      <c r="X89" s="238">
        <f>IF(X$1&gt;=$I246,IF($M246=0,0,(IF(MOD(($I246-X$1),$M246)=0,$G246,0))),0)</f>
        <v>0</v>
      </c>
      <c r="Y89" s="239">
        <f>SUM(C89:X89)</f>
        <v>0</v>
      </c>
    </row>
    <row r="90" spans="1:25">
      <c r="A90" s="237" t="e">
        <f>A294</f>
        <v>#N/A</v>
      </c>
      <c r="B90" s="237" t="str">
        <f>B247</f>
        <v>Tagflade, udskiftning - eternitskifer</v>
      </c>
      <c r="C90" s="238">
        <f>IF(C$1&gt;=$I247,IF($M247=0,0,(IF(MOD(($I247-C$1),$M247)=0,$G247,0))),0)</f>
        <v>0</v>
      </c>
      <c r="D90" s="238">
        <f>IF(D$1&gt;=$I247,IF($M247=0,0,(IF(MOD(($I247-D$1),$M247)=0,$G247,0))),0)</f>
        <v>0</v>
      </c>
      <c r="E90" s="238">
        <f>IF(E$1&gt;=$I247,IF($M247=0,0,(IF(MOD(($I247-E$1),$M247)=0,$G247,0))),0)</f>
        <v>0</v>
      </c>
      <c r="F90" s="238">
        <f>IF(F$1&gt;=$I247,IF($M247=0,0,(IF(MOD(($I247-F$1),$M247)=0,$G247,0))),0)</f>
        <v>0</v>
      </c>
      <c r="G90" s="238">
        <f>IF(G$1&gt;=$I247,IF($M247=0,0,(IF(MOD(($I247-G$1),$M247)=0,$G247,0))),0)</f>
        <v>0</v>
      </c>
      <c r="H90" s="238">
        <f>IF(H$1&gt;=$I247,IF($M247=0,0,(IF(MOD(($I247-H$1),$M247)=0,$G247,0))),0)</f>
        <v>570000</v>
      </c>
      <c r="I90" s="238">
        <f>IF(I$1&gt;=$I247,IF($M247=0,0,(IF(MOD(($I247-I$1),$M247)=0,$G247,0))),0)</f>
        <v>0</v>
      </c>
      <c r="J90" s="238">
        <f>IF(J$1&gt;=$I247,IF($M247=0,0,(IF(MOD(($I247-J$1),$M247)=0,$G247,0))),0)</f>
        <v>0</v>
      </c>
      <c r="K90" s="238">
        <f>IF(K$1&gt;=$I247,IF($M247=0,0,(IF(MOD(($I247-K$1),$M247)=0,$G247,0))),0)</f>
        <v>0</v>
      </c>
      <c r="L90" s="238">
        <f>IF(L$1&gt;=$I247,IF($M247=0,0,(IF(MOD(($I247-L$1),$M247)=0,$G247,0))),0)</f>
        <v>0</v>
      </c>
      <c r="M90" s="238">
        <f>IF(M$1&gt;=$I247,IF($M247=0,0,(IF(MOD(($I247-M$1),$M247)=0,$G247,0))),0)</f>
        <v>0</v>
      </c>
      <c r="N90" s="238">
        <f>IF(N$1&gt;=$I247,IF($M247=0,0,(IF(MOD(($I247-N$1),$M247)=0,$G247,0))),0)</f>
        <v>0</v>
      </c>
      <c r="O90" s="238">
        <f>IF(O$1&gt;=$I247,IF($M247=0,0,(IF(MOD(($I247-O$1),$M247)=0,$G247,0))),0)</f>
        <v>0</v>
      </c>
      <c r="P90" s="238">
        <f>IF(P$1&gt;=$I247,IF($M247=0,0,(IF(MOD(($I247-P$1),$M247)=0,$G247,0))),0)</f>
        <v>0</v>
      </c>
      <c r="Q90" s="238">
        <f>IF(Q$1&gt;=$I247,IF($M247=0,0,(IF(MOD(($I247-Q$1),$M247)=0,$G247,0))),0)</f>
        <v>0</v>
      </c>
      <c r="R90" s="238">
        <f>IF(R$1&gt;=$I247,IF($M247=0,0,(IF(MOD(($I247-R$1),$M247)=0,$G247,0))),0)</f>
        <v>0</v>
      </c>
      <c r="S90" s="238">
        <f>IF(S$1&gt;=$I247,IF($M247=0,0,(IF(MOD(($I247-S$1),$M247)=0,$G247,0))),0)</f>
        <v>0</v>
      </c>
      <c r="T90" s="238">
        <f>IF(T$1&gt;=$I247,IF($M247=0,0,(IF(MOD(($I247-T$1),$M247)=0,$G247,0))),0)</f>
        <v>0</v>
      </c>
      <c r="U90" s="238">
        <f>IF(U$1&gt;=$I247,IF($M247=0,0,(IF(MOD(($I247-U$1),$M247)=0,$G247,0))),0)</f>
        <v>0</v>
      </c>
      <c r="V90" s="238">
        <f>IF(V$1&gt;=$I247,IF($M247=0,0,(IF(MOD(($I247-V$1),$M247)=0,$G247,0))),0)</f>
        <v>0</v>
      </c>
      <c r="W90" s="238">
        <f>IF(W$1&gt;=$I247,IF($M247=0,0,(IF(MOD(($I247-W$1),$M247)=0,$G247,0))),0)</f>
        <v>0</v>
      </c>
      <c r="X90" s="238">
        <f>IF(X$1&gt;=$I247,IF($M247=0,0,(IF(MOD(($I247-X$1),$M247)=0,$G247,0))),0)</f>
        <v>0</v>
      </c>
      <c r="Y90" s="239">
        <f>SUM(C90:X90)</f>
        <v>570000</v>
      </c>
    </row>
    <row r="91" spans="1:25">
      <c r="A91" s="237">
        <f>A295</f>
        <v>43</v>
      </c>
      <c r="B91" s="237" t="str">
        <f>B248</f>
        <v>Tagrende, udskiftning - zink</v>
      </c>
      <c r="C91" s="238">
        <f>IF(C$1&gt;=$I248,IF($M248=0,0,(IF(MOD(($I248-C$1),$M248)=0,$G248,0))),0)</f>
        <v>0</v>
      </c>
      <c r="D91" s="238">
        <f>IF(D$1&gt;=$I248,IF($M248=0,0,(IF(MOD(($I248-D$1),$M248)=0,$G248,0))),0)</f>
        <v>0</v>
      </c>
      <c r="E91" s="238">
        <f>IF(E$1&gt;=$I248,IF($M248=0,0,(IF(MOD(($I248-E$1),$M248)=0,$G248,0))),0)</f>
        <v>0</v>
      </c>
      <c r="F91" s="238">
        <f>IF(F$1&gt;=$I248,IF($M248=0,0,(IF(MOD(($I248-F$1),$M248)=0,$G248,0))),0)</f>
        <v>0</v>
      </c>
      <c r="G91" s="238">
        <f>IF(G$1&gt;=$I248,IF($M248=0,0,(IF(MOD(($I248-G$1),$M248)=0,$G248,0))),0)</f>
        <v>0</v>
      </c>
      <c r="H91" s="238">
        <f>IF(H$1&gt;=$I248,IF($M248=0,0,(IF(MOD(($I248-H$1),$M248)=0,$G248,0))),0)</f>
        <v>22000</v>
      </c>
      <c r="I91" s="238">
        <f>IF(I$1&gt;=$I248,IF($M248=0,0,(IF(MOD(($I248-I$1),$M248)=0,$G248,0))),0)</f>
        <v>0</v>
      </c>
      <c r="J91" s="238">
        <f>IF(J$1&gt;=$I248,IF($M248=0,0,(IF(MOD(($I248-J$1),$M248)=0,$G248,0))),0)</f>
        <v>0</v>
      </c>
      <c r="K91" s="238">
        <f>IF(K$1&gt;=$I248,IF($M248=0,0,(IF(MOD(($I248-K$1),$M248)=0,$G248,0))),0)</f>
        <v>0</v>
      </c>
      <c r="L91" s="238">
        <f>IF(L$1&gt;=$I248,IF($M248=0,0,(IF(MOD(($I248-L$1),$M248)=0,$G248,0))),0)</f>
        <v>0</v>
      </c>
      <c r="M91" s="238">
        <f>IF(M$1&gt;=$I248,IF($M248=0,0,(IF(MOD(($I248-M$1),$M248)=0,$G248,0))),0)</f>
        <v>0</v>
      </c>
      <c r="N91" s="238">
        <f>IF(N$1&gt;=$I248,IF($M248=0,0,(IF(MOD(($I248-N$1),$M248)=0,$G248,0))),0)</f>
        <v>0</v>
      </c>
      <c r="O91" s="238">
        <f>IF(O$1&gt;=$I248,IF($M248=0,0,(IF(MOD(($I248-O$1),$M248)=0,$G248,0))),0)</f>
        <v>0</v>
      </c>
      <c r="P91" s="238">
        <f>IF(P$1&gt;=$I248,IF($M248=0,0,(IF(MOD(($I248-P$1),$M248)=0,$G248,0))),0)</f>
        <v>0</v>
      </c>
      <c r="Q91" s="238">
        <f>IF(Q$1&gt;=$I248,IF($M248=0,0,(IF(MOD(($I248-Q$1),$M248)=0,$G248,0))),0)</f>
        <v>0</v>
      </c>
      <c r="R91" s="238">
        <f>IF(R$1&gt;=$I248,IF($M248=0,0,(IF(MOD(($I248-R$1),$M248)=0,$G248,0))),0)</f>
        <v>0</v>
      </c>
      <c r="S91" s="238">
        <f>IF(S$1&gt;=$I248,IF($M248=0,0,(IF(MOD(($I248-S$1),$M248)=0,$G248,0))),0)</f>
        <v>0</v>
      </c>
      <c r="T91" s="238">
        <f>IF(T$1&gt;=$I248,IF($M248=0,0,(IF(MOD(($I248-T$1),$M248)=0,$G248,0))),0)</f>
        <v>0</v>
      </c>
      <c r="U91" s="238">
        <f>IF(U$1&gt;=$I248,IF($M248=0,0,(IF(MOD(($I248-U$1),$M248)=0,$G248,0))),0)</f>
        <v>0</v>
      </c>
      <c r="V91" s="238">
        <f>IF(V$1&gt;=$I248,IF($M248=0,0,(IF(MOD(($I248-V$1),$M248)=0,$G248,0))),0)</f>
        <v>0</v>
      </c>
      <c r="W91" s="238">
        <f>IF(W$1&gt;=$I248,IF($M248=0,0,(IF(MOD(($I248-W$1),$M248)=0,$G248,0))),0)</f>
        <v>0</v>
      </c>
      <c r="X91" s="238">
        <f>IF(X$1&gt;=$I248,IF($M248=0,0,(IF(MOD(($I248-X$1),$M248)=0,$G248,0))),0)</f>
        <v>0</v>
      </c>
      <c r="Y91" s="239">
        <f>SUM(C91:X91)</f>
        <v>22000</v>
      </c>
    </row>
    <row r="92" spans="1:25">
      <c r="A92" s="237">
        <f>A296</f>
        <v>45</v>
      </c>
      <c r="B92" s="237" t="str">
        <f>B249</f>
        <v>Tagnedløb, udskiftning - zink</v>
      </c>
      <c r="C92" s="238">
        <f>IF(C$1&gt;=$I249,IF($M249=0,0,(IF(MOD(($I249-C$1),$M249)=0,$G249,0))),0)</f>
        <v>0</v>
      </c>
      <c r="D92" s="238">
        <f>IF(D$1&gt;=$I249,IF($M249=0,0,(IF(MOD(($I249-D$1),$M249)=0,$G249,0))),0)</f>
        <v>0</v>
      </c>
      <c r="E92" s="238">
        <f>IF(E$1&gt;=$I249,IF($M249=0,0,(IF(MOD(($I249-E$1),$M249)=0,$G249,0))),0)</f>
        <v>0</v>
      </c>
      <c r="F92" s="238">
        <f>IF(F$1&gt;=$I249,IF($M249=0,0,(IF(MOD(($I249-F$1),$M249)=0,$G249,0))),0)</f>
        <v>0</v>
      </c>
      <c r="G92" s="238">
        <f>IF(G$1&gt;=$I249,IF($M249=0,0,(IF(MOD(($I249-G$1),$M249)=0,$G249,0))),0)</f>
        <v>0</v>
      </c>
      <c r="H92" s="238">
        <f>IF(H$1&gt;=$I249,IF($M249=0,0,(IF(MOD(($I249-H$1),$M249)=0,$G249,0))),0)</f>
        <v>5280</v>
      </c>
      <c r="I92" s="238">
        <f>IF(I$1&gt;=$I249,IF($M249=0,0,(IF(MOD(($I249-I$1),$M249)=0,$G249,0))),0)</f>
        <v>0</v>
      </c>
      <c r="J92" s="238">
        <f>IF(J$1&gt;=$I249,IF($M249=0,0,(IF(MOD(($I249-J$1),$M249)=0,$G249,0))),0)</f>
        <v>0</v>
      </c>
      <c r="K92" s="238">
        <f>IF(K$1&gt;=$I249,IF($M249=0,0,(IF(MOD(($I249-K$1),$M249)=0,$G249,0))),0)</f>
        <v>0</v>
      </c>
      <c r="L92" s="238">
        <f>IF(L$1&gt;=$I249,IF($M249=0,0,(IF(MOD(($I249-L$1),$M249)=0,$G249,0))),0)</f>
        <v>0</v>
      </c>
      <c r="M92" s="238">
        <f>IF(M$1&gt;=$I249,IF($M249=0,0,(IF(MOD(($I249-M$1),$M249)=0,$G249,0))),0)</f>
        <v>0</v>
      </c>
      <c r="N92" s="238">
        <f>IF(N$1&gt;=$I249,IF($M249=0,0,(IF(MOD(($I249-N$1),$M249)=0,$G249,0))),0)</f>
        <v>0</v>
      </c>
      <c r="O92" s="238">
        <f>IF(O$1&gt;=$I249,IF($M249=0,0,(IF(MOD(($I249-O$1),$M249)=0,$G249,0))),0)</f>
        <v>0</v>
      </c>
      <c r="P92" s="238">
        <f>IF(P$1&gt;=$I249,IF($M249=0,0,(IF(MOD(($I249-P$1),$M249)=0,$G249,0))),0)</f>
        <v>0</v>
      </c>
      <c r="Q92" s="238">
        <f>IF(Q$1&gt;=$I249,IF($M249=0,0,(IF(MOD(($I249-Q$1),$M249)=0,$G249,0))),0)</f>
        <v>0</v>
      </c>
      <c r="R92" s="238">
        <f>IF(R$1&gt;=$I249,IF($M249=0,0,(IF(MOD(($I249-R$1),$M249)=0,$G249,0))),0)</f>
        <v>0</v>
      </c>
      <c r="S92" s="238">
        <f>IF(S$1&gt;=$I249,IF($M249=0,0,(IF(MOD(($I249-S$1),$M249)=0,$G249,0))),0)</f>
        <v>0</v>
      </c>
      <c r="T92" s="238">
        <f>IF(T$1&gt;=$I249,IF($M249=0,0,(IF(MOD(($I249-T$1),$M249)=0,$G249,0))),0)</f>
        <v>0</v>
      </c>
      <c r="U92" s="238">
        <f>IF(U$1&gt;=$I249,IF($M249=0,0,(IF(MOD(($I249-U$1),$M249)=0,$G249,0))),0)</f>
        <v>0</v>
      </c>
      <c r="V92" s="238">
        <f>IF(V$1&gt;=$I249,IF($M249=0,0,(IF(MOD(($I249-V$1),$M249)=0,$G249,0))),0)</f>
        <v>0</v>
      </c>
      <c r="W92" s="238">
        <f>IF(W$1&gt;=$I249,IF($M249=0,0,(IF(MOD(($I249-W$1),$M249)=0,$G249,0))),0)</f>
        <v>0</v>
      </c>
      <c r="X92" s="238">
        <f>IF(X$1&gt;=$I249,IF($M249=0,0,(IF(MOD(($I249-X$1),$M249)=0,$G249,0))),0)</f>
        <v>0</v>
      </c>
      <c r="Y92" s="239">
        <f>SUM(C92:X92)</f>
        <v>5280</v>
      </c>
    </row>
    <row r="93" spans="1:25">
      <c r="A93" s="237">
        <f>A297</f>
        <v>42</v>
      </c>
      <c r="B93" s="237" t="str">
        <f>B250</f>
        <v>Ovenlys, udskiftning - 60x60</v>
      </c>
      <c r="C93" s="238">
        <f>IF(C$1&gt;=$I250,IF($M250=0,0,(IF(MOD(($I250-C$1),$M250)=0,$G250,0))),0)</f>
        <v>0</v>
      </c>
      <c r="D93" s="238">
        <f>IF(D$1&gt;=$I250,IF($M250=0,0,(IF(MOD(($I250-D$1),$M250)=0,$G250,0))),0)</f>
        <v>0</v>
      </c>
      <c r="E93" s="238">
        <f>IF(E$1&gt;=$I250,IF($M250=0,0,(IF(MOD(($I250-E$1),$M250)=0,$G250,0))),0)</f>
        <v>0</v>
      </c>
      <c r="F93" s="238">
        <f>IF(F$1&gt;=$I250,IF($M250=0,0,(IF(MOD(($I250-F$1),$M250)=0,$G250,0))),0)</f>
        <v>0</v>
      </c>
      <c r="G93" s="238">
        <f>IF(G$1&gt;=$I250,IF($M250=0,0,(IF(MOD(($I250-G$1),$M250)=0,$G250,0))),0)</f>
        <v>0</v>
      </c>
      <c r="H93" s="238">
        <f>IF(H$1&gt;=$I250,IF($M250=0,0,(IF(MOD(($I250-H$1),$M250)=0,$G250,0))),0)</f>
        <v>60000</v>
      </c>
      <c r="I93" s="238">
        <f>IF(I$1&gt;=$I250,IF($M250=0,0,(IF(MOD(($I250-I$1),$M250)=0,$G250,0))),0)</f>
        <v>0</v>
      </c>
      <c r="J93" s="238">
        <f>IF(J$1&gt;=$I250,IF($M250=0,0,(IF(MOD(($I250-J$1),$M250)=0,$G250,0))),0)</f>
        <v>0</v>
      </c>
      <c r="K93" s="238">
        <f>IF(K$1&gt;=$I250,IF($M250=0,0,(IF(MOD(($I250-K$1),$M250)=0,$G250,0))),0)</f>
        <v>0</v>
      </c>
      <c r="L93" s="238">
        <f>IF(L$1&gt;=$I250,IF($M250=0,0,(IF(MOD(($I250-L$1),$M250)=0,$G250,0))),0)</f>
        <v>0</v>
      </c>
      <c r="M93" s="238">
        <f>IF(M$1&gt;=$I250,IF($M250=0,0,(IF(MOD(($I250-M$1),$M250)=0,$G250,0))),0)</f>
        <v>0</v>
      </c>
      <c r="N93" s="238">
        <f>IF(N$1&gt;=$I250,IF($M250=0,0,(IF(MOD(($I250-N$1),$M250)=0,$G250,0))),0)</f>
        <v>0</v>
      </c>
      <c r="O93" s="238">
        <f>IF(O$1&gt;=$I250,IF($M250=0,0,(IF(MOD(($I250-O$1),$M250)=0,$G250,0))),0)</f>
        <v>0</v>
      </c>
      <c r="P93" s="238">
        <f>IF(P$1&gt;=$I250,IF($M250=0,0,(IF(MOD(($I250-P$1),$M250)=0,$G250,0))),0)</f>
        <v>0</v>
      </c>
      <c r="Q93" s="238">
        <f>IF(Q$1&gt;=$I250,IF($M250=0,0,(IF(MOD(($I250-Q$1),$M250)=0,$G250,0))),0)</f>
        <v>0</v>
      </c>
      <c r="R93" s="238">
        <f>IF(R$1&gt;=$I250,IF($M250=0,0,(IF(MOD(($I250-R$1),$M250)=0,$G250,0))),0)</f>
        <v>0</v>
      </c>
      <c r="S93" s="238">
        <f>IF(S$1&gt;=$I250,IF($M250=0,0,(IF(MOD(($I250-S$1),$M250)=0,$G250,0))),0)</f>
        <v>0</v>
      </c>
      <c r="T93" s="238">
        <f>IF(T$1&gt;=$I250,IF($M250=0,0,(IF(MOD(($I250-T$1),$M250)=0,$G250,0))),0)</f>
        <v>0</v>
      </c>
      <c r="U93" s="238">
        <f>IF(U$1&gt;=$I250,IF($M250=0,0,(IF(MOD(($I250-U$1),$M250)=0,$G250,0))),0)</f>
        <v>0</v>
      </c>
      <c r="V93" s="238">
        <f>IF(V$1&gt;=$I250,IF($M250=0,0,(IF(MOD(($I250-V$1),$M250)=0,$G250,0))),0)</f>
        <v>0</v>
      </c>
      <c r="W93" s="238">
        <f>IF(W$1&gt;=$I250,IF($M250=0,0,(IF(MOD(($I250-W$1),$M250)=0,$G250,0))),0)</f>
        <v>0</v>
      </c>
      <c r="X93" s="238">
        <f>IF(X$1&gt;=$I250,IF($M250=0,0,(IF(MOD(($I250-X$1),$M250)=0,$G250,0))),0)</f>
        <v>0</v>
      </c>
      <c r="Y93" s="239">
        <f>SUM(C93:X93)</f>
        <v>60000</v>
      </c>
    </row>
    <row r="94" spans="1:25">
      <c r="A94" s="237" t="e">
        <f>A298</f>
        <v>#N/A</v>
      </c>
      <c r="B94" s="237" t="str">
        <f>B251</f>
        <v>Udhæng, malerbehandling</v>
      </c>
      <c r="C94" s="238">
        <f>IF(C$1&gt;=$I251,IF($M251=0,0,(IF(MOD(($I251-C$1),$M251)=0,$G251,0))),0)</f>
        <v>0</v>
      </c>
      <c r="D94" s="238">
        <f>IF(D$1&gt;=$I251,IF($M251=0,0,(IF(MOD(($I251-D$1),$M251)=0,$G251,0))),0)</f>
        <v>0</v>
      </c>
      <c r="E94" s="238">
        <f>IF(E$1&gt;=$I251,IF($M251=0,0,(IF(MOD(($I251-E$1),$M251)=0,$G251,0))),0)</f>
        <v>28000</v>
      </c>
      <c r="F94" s="238">
        <f>IF(F$1&gt;=$I251,IF($M251=0,0,(IF(MOD(($I251-F$1),$M251)=0,$G251,0))),0)</f>
        <v>0</v>
      </c>
      <c r="G94" s="238">
        <f>IF(G$1&gt;=$I251,IF($M251=0,0,(IF(MOD(($I251-G$1),$M251)=0,$G251,0))),0)</f>
        <v>0</v>
      </c>
      <c r="H94" s="238">
        <f>IF(H$1&gt;=$I251,IF($M251=0,0,(IF(MOD(($I251-H$1),$M251)=0,$G251,0))),0)</f>
        <v>0</v>
      </c>
      <c r="I94" s="238">
        <f>IF(I$1&gt;=$I251,IF($M251=0,0,(IF(MOD(($I251-I$1),$M251)=0,$G251,0))),0)</f>
        <v>0</v>
      </c>
      <c r="J94" s="238">
        <f>IF(J$1&gt;=$I251,IF($M251=0,0,(IF(MOD(($I251-J$1),$M251)=0,$G251,0))),0)</f>
        <v>0</v>
      </c>
      <c r="K94" s="238">
        <f>IF(K$1&gt;=$I251,IF($M251=0,0,(IF(MOD(($I251-K$1),$M251)=0,$G251,0))),0)</f>
        <v>0</v>
      </c>
      <c r="L94" s="238">
        <f>IF(L$1&gt;=$I251,IF($M251=0,0,(IF(MOD(($I251-L$1),$M251)=0,$G251,0))),0)</f>
        <v>0</v>
      </c>
      <c r="M94" s="238">
        <f>IF(M$1&gt;=$I251,IF($M251=0,0,(IF(MOD(($I251-M$1),$M251)=0,$G251,0))),0)</f>
        <v>0</v>
      </c>
      <c r="N94" s="238">
        <f>IF(N$1&gt;=$I251,IF($M251=0,0,(IF(MOD(($I251-N$1),$M251)=0,$G251,0))),0)</f>
        <v>0</v>
      </c>
      <c r="O94" s="238">
        <f>IF(O$1&gt;=$I251,IF($M251=0,0,(IF(MOD(($I251-O$1),$M251)=0,$G251,0))),0)</f>
        <v>28000</v>
      </c>
      <c r="P94" s="238">
        <f>IF(P$1&gt;=$I251,IF($M251=0,0,(IF(MOD(($I251-P$1),$M251)=0,$G251,0))),0)</f>
        <v>0</v>
      </c>
      <c r="Q94" s="238">
        <f>IF(Q$1&gt;=$I251,IF($M251=0,0,(IF(MOD(($I251-Q$1),$M251)=0,$G251,0))),0)</f>
        <v>0</v>
      </c>
      <c r="R94" s="238">
        <f>IF(R$1&gt;=$I251,IF($M251=0,0,(IF(MOD(($I251-R$1),$M251)=0,$G251,0))),0)</f>
        <v>0</v>
      </c>
      <c r="S94" s="238">
        <f>IF(S$1&gt;=$I251,IF($M251=0,0,(IF(MOD(($I251-S$1),$M251)=0,$G251,0))),0)</f>
        <v>0</v>
      </c>
      <c r="T94" s="238">
        <f>IF(T$1&gt;=$I251,IF($M251=0,0,(IF(MOD(($I251-T$1),$M251)=0,$G251,0))),0)</f>
        <v>0</v>
      </c>
      <c r="U94" s="238">
        <f>IF(U$1&gt;=$I251,IF($M251=0,0,(IF(MOD(($I251-U$1),$M251)=0,$G251,0))),0)</f>
        <v>0</v>
      </c>
      <c r="V94" s="238">
        <f>IF(V$1&gt;=$I251,IF($M251=0,0,(IF(MOD(($I251-V$1),$M251)=0,$G251,0))),0)</f>
        <v>0</v>
      </c>
      <c r="W94" s="238">
        <f>IF(W$1&gt;=$I251,IF($M251=0,0,(IF(MOD(($I251-W$1),$M251)=0,$G251,0))),0)</f>
        <v>0</v>
      </c>
      <c r="X94" s="238">
        <f>IF(X$1&gt;=$I251,IF($M251=0,0,(IF(MOD(($I251-X$1),$M251)=0,$G251,0))),0)</f>
        <v>0</v>
      </c>
      <c r="Y94" s="239">
        <f>SUM(C94:X94)</f>
        <v>56000</v>
      </c>
    </row>
    <row r="95" spans="1:25">
      <c r="A95" s="237" t="e">
        <f>A299</f>
        <v>#N/A</v>
      </c>
      <c r="B95" s="237">
        <f>B252</f>
        <v>0</v>
      </c>
      <c r="C95" s="238">
        <f>IF(C$1&gt;=$I252,IF($M252=0,0,(IF(MOD(($I252-C$1),$M252)=0,$G252,0))),0)</f>
        <v>0</v>
      </c>
      <c r="D95" s="238">
        <f>IF(D$1&gt;=$I252,IF($M252=0,0,(IF(MOD(($I252-D$1),$M252)=0,$G252,0))),0)</f>
        <v>0</v>
      </c>
      <c r="E95" s="238">
        <f>IF(E$1&gt;=$I252,IF($M252=0,0,(IF(MOD(($I252-E$1),$M252)=0,$G252,0))),0)</f>
        <v>0</v>
      </c>
      <c r="F95" s="238">
        <f>IF(F$1&gt;=$I252,IF($M252=0,0,(IF(MOD(($I252-F$1),$M252)=0,$G252,0))),0)</f>
        <v>0</v>
      </c>
      <c r="G95" s="238">
        <f>IF(G$1&gt;=$I252,IF($M252=0,0,(IF(MOD(($I252-G$1),$M252)=0,$G252,0))),0)</f>
        <v>0</v>
      </c>
      <c r="H95" s="238">
        <f>IF(H$1&gt;=$I252,IF($M252=0,0,(IF(MOD(($I252-H$1),$M252)=0,$G252,0))),0)</f>
        <v>0</v>
      </c>
      <c r="I95" s="238">
        <f>IF(I$1&gt;=$I252,IF($M252=0,0,(IF(MOD(($I252-I$1),$M252)=0,$G252,0))),0)</f>
        <v>0</v>
      </c>
      <c r="J95" s="238">
        <f>IF(J$1&gt;=$I252,IF($M252=0,0,(IF(MOD(($I252-J$1),$M252)=0,$G252,0))),0)</f>
        <v>0</v>
      </c>
      <c r="K95" s="238">
        <f>IF(K$1&gt;=$I252,IF($M252=0,0,(IF(MOD(($I252-K$1),$M252)=0,$G252,0))),0)</f>
        <v>0</v>
      </c>
      <c r="L95" s="238">
        <f>IF(L$1&gt;=$I252,IF($M252=0,0,(IF(MOD(($I252-L$1),$M252)=0,$G252,0))),0)</f>
        <v>0</v>
      </c>
      <c r="M95" s="238">
        <f>IF(M$1&gt;=$I252,IF($M252=0,0,(IF(MOD(($I252-M$1),$M252)=0,$G252,0))),0)</f>
        <v>0</v>
      </c>
      <c r="N95" s="238">
        <f>IF(N$1&gt;=$I252,IF($M252=0,0,(IF(MOD(($I252-N$1),$M252)=0,$G252,0))),0)</f>
        <v>0</v>
      </c>
      <c r="O95" s="238">
        <f>IF(O$1&gt;=$I252,IF($M252=0,0,(IF(MOD(($I252-O$1),$M252)=0,$G252,0))),0)</f>
        <v>0</v>
      </c>
      <c r="P95" s="238">
        <f>IF(P$1&gt;=$I252,IF($M252=0,0,(IF(MOD(($I252-P$1),$M252)=0,$G252,0))),0)</f>
        <v>0</v>
      </c>
      <c r="Q95" s="238">
        <f>IF(Q$1&gt;=$I252,IF($M252=0,0,(IF(MOD(($I252-Q$1),$M252)=0,$G252,0))),0)</f>
        <v>0</v>
      </c>
      <c r="R95" s="238">
        <f>IF(R$1&gt;=$I252,IF($M252=0,0,(IF(MOD(($I252-R$1),$M252)=0,$G252,0))),0)</f>
        <v>0</v>
      </c>
      <c r="S95" s="238">
        <f>IF(S$1&gt;=$I252,IF($M252=0,0,(IF(MOD(($I252-S$1),$M252)=0,$G252,0))),0)</f>
        <v>0</v>
      </c>
      <c r="T95" s="238">
        <f>IF(T$1&gt;=$I252,IF($M252=0,0,(IF(MOD(($I252-T$1),$M252)=0,$G252,0))),0)</f>
        <v>0</v>
      </c>
      <c r="U95" s="238">
        <f>IF(U$1&gt;=$I252,IF($M252=0,0,(IF(MOD(($I252-U$1),$M252)=0,$G252,0))),0)</f>
        <v>0</v>
      </c>
      <c r="V95" s="238">
        <f>IF(V$1&gt;=$I252,IF($M252=0,0,(IF(MOD(($I252-V$1),$M252)=0,$G252,0))),0)</f>
        <v>0</v>
      </c>
      <c r="W95" s="238">
        <f>IF(W$1&gt;=$I252,IF($M252=0,0,(IF(MOD(($I252-W$1),$M252)=0,$G252,0))),0)</f>
        <v>0</v>
      </c>
      <c r="X95" s="238">
        <f>IF(X$1&gt;=$I252,IF($M252=0,0,(IF(MOD(($I252-X$1),$M252)=0,$G252,0))),0)</f>
        <v>0</v>
      </c>
      <c r="Y95" s="239">
        <f>SUM(C95:X95)</f>
        <v>0</v>
      </c>
    </row>
    <row r="96" spans="1:25">
      <c r="A96" s="237" t="e">
        <f>A300</f>
        <v>#N/A</v>
      </c>
      <c r="B96" s="237" t="str">
        <f>B253</f>
        <v>Bygning 10</v>
      </c>
      <c r="C96" s="238">
        <f>IF(C$1&gt;=$I253,IF($M253=0,0,(IF(MOD(($I253-C$1),$M253)=0,$G253,0))),0)</f>
        <v>0</v>
      </c>
      <c r="D96" s="238">
        <f>IF(D$1&gt;=$I253,IF($M253=0,0,(IF(MOD(($I253-D$1),$M253)=0,$G253,0))),0)</f>
        <v>0</v>
      </c>
      <c r="E96" s="238">
        <f>IF(E$1&gt;=$I253,IF($M253=0,0,(IF(MOD(($I253-E$1),$M253)=0,$G253,0))),0)</f>
        <v>0</v>
      </c>
      <c r="F96" s="238">
        <f>IF(F$1&gt;=$I253,IF($M253=0,0,(IF(MOD(($I253-F$1),$M253)=0,$G253,0))),0)</f>
        <v>0</v>
      </c>
      <c r="G96" s="238">
        <f>IF(G$1&gt;=$I253,IF($M253=0,0,(IF(MOD(($I253-G$1),$M253)=0,$G253,0))),0)</f>
        <v>0</v>
      </c>
      <c r="H96" s="238">
        <f>IF(H$1&gt;=$I253,IF($M253=0,0,(IF(MOD(($I253-H$1),$M253)=0,$G253,0))),0)</f>
        <v>0</v>
      </c>
      <c r="I96" s="238">
        <f>IF(I$1&gt;=$I253,IF($M253=0,0,(IF(MOD(($I253-I$1),$M253)=0,$G253,0))),0)</f>
        <v>0</v>
      </c>
      <c r="J96" s="238">
        <f>IF(J$1&gt;=$I253,IF($M253=0,0,(IF(MOD(($I253-J$1),$M253)=0,$G253,0))),0)</f>
        <v>0</v>
      </c>
      <c r="K96" s="238">
        <f>IF(K$1&gt;=$I253,IF($M253=0,0,(IF(MOD(($I253-K$1),$M253)=0,$G253,0))),0)</f>
        <v>0</v>
      </c>
      <c r="L96" s="238">
        <f>IF(L$1&gt;=$I253,IF($M253=0,0,(IF(MOD(($I253-L$1),$M253)=0,$G253,0))),0)</f>
        <v>0</v>
      </c>
      <c r="M96" s="238">
        <f>IF(M$1&gt;=$I253,IF($M253=0,0,(IF(MOD(($I253-M$1),$M253)=0,$G253,0))),0)</f>
        <v>0</v>
      </c>
      <c r="N96" s="238">
        <f>IF(N$1&gt;=$I253,IF($M253=0,0,(IF(MOD(($I253-N$1),$M253)=0,$G253,0))),0)</f>
        <v>0</v>
      </c>
      <c r="O96" s="238">
        <f>IF(O$1&gt;=$I253,IF($M253=0,0,(IF(MOD(($I253-O$1),$M253)=0,$G253,0))),0)</f>
        <v>0</v>
      </c>
      <c r="P96" s="238">
        <f>IF(P$1&gt;=$I253,IF($M253=0,0,(IF(MOD(($I253-P$1),$M253)=0,$G253,0))),0)</f>
        <v>0</v>
      </c>
      <c r="Q96" s="238">
        <f>IF(Q$1&gt;=$I253,IF($M253=0,0,(IF(MOD(($I253-Q$1),$M253)=0,$G253,0))),0)</f>
        <v>0</v>
      </c>
      <c r="R96" s="238">
        <f>IF(R$1&gt;=$I253,IF($M253=0,0,(IF(MOD(($I253-R$1),$M253)=0,$G253,0))),0)</f>
        <v>0</v>
      </c>
      <c r="S96" s="238">
        <f>IF(S$1&gt;=$I253,IF($M253=0,0,(IF(MOD(($I253-S$1),$M253)=0,$G253,0))),0)</f>
        <v>0</v>
      </c>
      <c r="T96" s="238">
        <f>IF(T$1&gt;=$I253,IF($M253=0,0,(IF(MOD(($I253-T$1),$M253)=0,$G253,0))),0)</f>
        <v>0</v>
      </c>
      <c r="U96" s="238">
        <f>IF(U$1&gt;=$I253,IF($M253=0,0,(IF(MOD(($I253-U$1),$M253)=0,$G253,0))),0)</f>
        <v>0</v>
      </c>
      <c r="V96" s="238">
        <f>IF(V$1&gt;=$I253,IF($M253=0,0,(IF(MOD(($I253-V$1),$M253)=0,$G253,0))),0)</f>
        <v>0</v>
      </c>
      <c r="W96" s="238">
        <f>IF(W$1&gt;=$I253,IF($M253=0,0,(IF(MOD(($I253-W$1),$M253)=0,$G253,0))),0)</f>
        <v>0</v>
      </c>
      <c r="X96" s="238">
        <f>IF(X$1&gt;=$I253,IF($M253=0,0,(IF(MOD(($I253-X$1),$M253)=0,$G253,0))),0)</f>
        <v>0</v>
      </c>
      <c r="Y96" s="239">
        <f>SUM(C96:X96)</f>
        <v>0</v>
      </c>
    </row>
    <row r="97" spans="1:25">
      <c r="A97" s="237" t="e">
        <f>A301</f>
        <v>#N/A</v>
      </c>
      <c r="B97" s="237" t="str">
        <f>B254</f>
        <v>Tagflade, udskiftning - 1 lag overpap</v>
      </c>
      <c r="C97" s="238">
        <f>IF(C$1&gt;=$I254,IF($M254=0,0,(IF(MOD(($I254-C$1),$M254)=0,$G254,0))),0)</f>
        <v>0</v>
      </c>
      <c r="D97" s="238">
        <f>IF(D$1&gt;=$I254,IF($M254=0,0,(IF(MOD(($I254-D$1),$M254)=0,$G254,0))),0)</f>
        <v>0</v>
      </c>
      <c r="E97" s="238">
        <f>IF(E$1&gt;=$I254,IF($M254=0,0,(IF(MOD(($I254-E$1),$M254)=0,$G254,0))),0)</f>
        <v>0</v>
      </c>
      <c r="F97" s="238">
        <f>IF(F$1&gt;=$I254,IF($M254=0,0,(IF(MOD(($I254-F$1),$M254)=0,$G254,0))),0)</f>
        <v>0</v>
      </c>
      <c r="G97" s="238">
        <f>IF(G$1&gt;=$I254,IF($M254=0,0,(IF(MOD(($I254-G$1),$M254)=0,$G254,0))),0)</f>
        <v>0</v>
      </c>
      <c r="H97" s="238">
        <f>IF(H$1&gt;=$I254,IF($M254=0,0,(IF(MOD(($I254-H$1),$M254)=0,$G254,0))),0)</f>
        <v>0</v>
      </c>
      <c r="I97" s="238">
        <f>IF(I$1&gt;=$I254,IF($M254=0,0,(IF(MOD(($I254-I$1),$M254)=0,$G254,0))),0)</f>
        <v>114000</v>
      </c>
      <c r="J97" s="238">
        <f>IF(J$1&gt;=$I254,IF($M254=0,0,(IF(MOD(($I254-J$1),$M254)=0,$G254,0))),0)</f>
        <v>0</v>
      </c>
      <c r="K97" s="238">
        <f>IF(K$1&gt;=$I254,IF($M254=0,0,(IF(MOD(($I254-K$1),$M254)=0,$G254,0))),0)</f>
        <v>0</v>
      </c>
      <c r="L97" s="238">
        <f>IF(L$1&gt;=$I254,IF($M254=0,0,(IF(MOD(($I254-L$1),$M254)=0,$G254,0))),0)</f>
        <v>0</v>
      </c>
      <c r="M97" s="238">
        <f>IF(M$1&gt;=$I254,IF($M254=0,0,(IF(MOD(($I254-M$1),$M254)=0,$G254,0))),0)</f>
        <v>0</v>
      </c>
      <c r="N97" s="238">
        <f>IF(N$1&gt;=$I254,IF($M254=0,0,(IF(MOD(($I254-N$1),$M254)=0,$G254,0))),0)</f>
        <v>0</v>
      </c>
      <c r="O97" s="238">
        <f>IF(O$1&gt;=$I254,IF($M254=0,0,(IF(MOD(($I254-O$1),$M254)=0,$G254,0))),0)</f>
        <v>0</v>
      </c>
      <c r="P97" s="238">
        <f>IF(P$1&gt;=$I254,IF($M254=0,0,(IF(MOD(($I254-P$1),$M254)=0,$G254,0))),0)</f>
        <v>0</v>
      </c>
      <c r="Q97" s="238">
        <f>IF(Q$1&gt;=$I254,IF($M254=0,0,(IF(MOD(($I254-Q$1),$M254)=0,$G254,0))),0)</f>
        <v>0</v>
      </c>
      <c r="R97" s="238">
        <f>IF(R$1&gt;=$I254,IF($M254=0,0,(IF(MOD(($I254-R$1),$M254)=0,$G254,0))),0)</f>
        <v>0</v>
      </c>
      <c r="S97" s="238">
        <f>IF(S$1&gt;=$I254,IF($M254=0,0,(IF(MOD(($I254-S$1),$M254)=0,$G254,0))),0)</f>
        <v>0</v>
      </c>
      <c r="T97" s="238">
        <f>IF(T$1&gt;=$I254,IF($M254=0,0,(IF(MOD(($I254-T$1),$M254)=0,$G254,0))),0)</f>
        <v>0</v>
      </c>
      <c r="U97" s="238">
        <f>IF(U$1&gt;=$I254,IF($M254=0,0,(IF(MOD(($I254-U$1),$M254)=0,$G254,0))),0)</f>
        <v>0</v>
      </c>
      <c r="V97" s="238">
        <f>IF(V$1&gt;=$I254,IF($M254=0,0,(IF(MOD(($I254-V$1),$M254)=0,$G254,0))),0)</f>
        <v>0</v>
      </c>
      <c r="W97" s="238">
        <f>IF(W$1&gt;=$I254,IF($M254=0,0,(IF(MOD(($I254-W$1),$M254)=0,$G254,0))),0)</f>
        <v>0</v>
      </c>
      <c r="X97" s="238">
        <f>IF(X$1&gt;=$I254,IF($M254=0,0,(IF(MOD(($I254-X$1),$M254)=0,$G254,0))),0)</f>
        <v>0</v>
      </c>
      <c r="Y97" s="239">
        <f>SUM(C97:X97)</f>
        <v>114000</v>
      </c>
    </row>
    <row r="98" spans="1:25">
      <c r="A98" s="237" t="e">
        <f>A302</f>
        <v>#N/A</v>
      </c>
      <c r="B98" s="237" t="str">
        <f>B255</f>
        <v>Tagrende, udskiftning - PVC</v>
      </c>
      <c r="C98" s="238">
        <f>IF(C$1&gt;=$I255,IF($M255=0,0,(IF(MOD(($I255-C$1),$M255)=0,$G255,0))),0)</f>
        <v>0</v>
      </c>
      <c r="D98" s="238">
        <f>IF(D$1&gt;=$I255,IF($M255=0,0,(IF(MOD(($I255-D$1),$M255)=0,$G255,0))),0)</f>
        <v>2250</v>
      </c>
      <c r="E98" s="238">
        <f>IF(E$1&gt;=$I255,IF($M255=0,0,(IF(MOD(($I255-E$1),$M255)=0,$G255,0))),0)</f>
        <v>0</v>
      </c>
      <c r="F98" s="238">
        <f>IF(F$1&gt;=$I255,IF($M255=0,0,(IF(MOD(($I255-F$1),$M255)=0,$G255,0))),0)</f>
        <v>2250</v>
      </c>
      <c r="G98" s="238">
        <f>IF(G$1&gt;=$I255,IF($M255=0,0,(IF(MOD(($I255-G$1),$M255)=0,$G255,0))),0)</f>
        <v>0</v>
      </c>
      <c r="H98" s="238">
        <f>IF(H$1&gt;=$I255,IF($M255=0,0,(IF(MOD(($I255-H$1),$M255)=0,$G255,0))),0)</f>
        <v>2250</v>
      </c>
      <c r="I98" s="238">
        <f>IF(I$1&gt;=$I255,IF($M255=0,0,(IF(MOD(($I255-I$1),$M255)=0,$G255,0))),0)</f>
        <v>0</v>
      </c>
      <c r="J98" s="238">
        <f>IF(J$1&gt;=$I255,IF($M255=0,0,(IF(MOD(($I255-J$1),$M255)=0,$G255,0))),0)</f>
        <v>2250</v>
      </c>
      <c r="K98" s="238">
        <f>IF(K$1&gt;=$I255,IF($M255=0,0,(IF(MOD(($I255-K$1),$M255)=0,$G255,0))),0)</f>
        <v>0</v>
      </c>
      <c r="L98" s="238">
        <f>IF(L$1&gt;=$I255,IF($M255=0,0,(IF(MOD(($I255-L$1),$M255)=0,$G255,0))),0)</f>
        <v>2250</v>
      </c>
      <c r="M98" s="238">
        <f>IF(M$1&gt;=$I255,IF($M255=0,0,(IF(MOD(($I255-M$1),$M255)=0,$G255,0))),0)</f>
        <v>0</v>
      </c>
      <c r="N98" s="238">
        <f>IF(N$1&gt;=$I255,IF($M255=0,0,(IF(MOD(($I255-N$1),$M255)=0,$G255,0))),0)</f>
        <v>2250</v>
      </c>
      <c r="O98" s="238">
        <f>IF(O$1&gt;=$I255,IF($M255=0,0,(IF(MOD(($I255-O$1),$M255)=0,$G255,0))),0)</f>
        <v>0</v>
      </c>
      <c r="P98" s="238">
        <f>IF(P$1&gt;=$I255,IF($M255=0,0,(IF(MOD(($I255-P$1),$M255)=0,$G255,0))),0)</f>
        <v>2250</v>
      </c>
      <c r="Q98" s="238">
        <f>IF(Q$1&gt;=$I255,IF($M255=0,0,(IF(MOD(($I255-Q$1),$M255)=0,$G255,0))),0)</f>
        <v>0</v>
      </c>
      <c r="R98" s="238">
        <f>IF(R$1&gt;=$I255,IF($M255=0,0,(IF(MOD(($I255-R$1),$M255)=0,$G255,0))),0)</f>
        <v>2250</v>
      </c>
      <c r="S98" s="238">
        <f>IF(S$1&gt;=$I255,IF($M255=0,0,(IF(MOD(($I255-S$1),$M255)=0,$G255,0))),0)</f>
        <v>0</v>
      </c>
      <c r="T98" s="238">
        <f>IF(T$1&gt;=$I255,IF($M255=0,0,(IF(MOD(($I255-T$1),$M255)=0,$G255,0))),0)</f>
        <v>2250</v>
      </c>
      <c r="U98" s="238">
        <f>IF(U$1&gt;=$I255,IF($M255=0,0,(IF(MOD(($I255-U$1),$M255)=0,$G255,0))),0)</f>
        <v>0</v>
      </c>
      <c r="V98" s="238">
        <f>IF(V$1&gt;=$I255,IF($M255=0,0,(IF(MOD(($I255-V$1),$M255)=0,$G255,0))),0)</f>
        <v>2250</v>
      </c>
      <c r="W98" s="238">
        <f>IF(W$1&gt;=$I255,IF($M255=0,0,(IF(MOD(($I255-W$1),$M255)=0,$G255,0))),0)</f>
        <v>0</v>
      </c>
      <c r="X98" s="238">
        <f>IF(X$1&gt;=$I255,IF($M255=0,0,(IF(MOD(($I255-X$1),$M255)=0,$G255,0))),0)</f>
        <v>2250</v>
      </c>
      <c r="Y98" s="239">
        <f>SUM(C98:X98)</f>
        <v>24750</v>
      </c>
    </row>
    <row r="99" spans="1:25">
      <c r="A99" s="237" t="e">
        <f>A303</f>
        <v>#N/A</v>
      </c>
      <c r="B99" s="237" t="str">
        <f>B256</f>
        <v>Ovenlys, udskiftning - 60x60</v>
      </c>
      <c r="C99" s="238">
        <f>IF(C$1&gt;=$I256,IF($M256=0,0,(IF(MOD(($I256-C$1),$M256)=0,$G256,0))),0)</f>
        <v>0</v>
      </c>
      <c r="D99" s="238">
        <f>IF(D$1&gt;=$I256,IF($M256=0,0,(IF(MOD(($I256-D$1),$M256)=0,$G256,0))),0)</f>
        <v>0</v>
      </c>
      <c r="E99" s="238">
        <f>IF(E$1&gt;=$I256,IF($M256=0,0,(IF(MOD(($I256-E$1),$M256)=0,$G256,0))),0)</f>
        <v>0</v>
      </c>
      <c r="F99" s="238">
        <f>IF(F$1&gt;=$I256,IF($M256=0,0,(IF(MOD(($I256-F$1),$M256)=0,$G256,0))),0)</f>
        <v>0</v>
      </c>
      <c r="G99" s="238">
        <f>IF(G$1&gt;=$I256,IF($M256=0,0,(IF(MOD(($I256-G$1),$M256)=0,$G256,0))),0)</f>
        <v>0</v>
      </c>
      <c r="H99" s="238">
        <f>IF(H$1&gt;=$I256,IF($M256=0,0,(IF(MOD(($I256-H$1),$M256)=0,$G256,0))),0)</f>
        <v>0</v>
      </c>
      <c r="I99" s="238">
        <f>IF(I$1&gt;=$I256,IF($M256=0,0,(IF(MOD(($I256-I$1),$M256)=0,$G256,0))),0)</f>
        <v>13600</v>
      </c>
      <c r="J99" s="238">
        <f>IF(J$1&gt;=$I256,IF($M256=0,0,(IF(MOD(($I256-J$1),$M256)=0,$G256,0))),0)</f>
        <v>0</v>
      </c>
      <c r="K99" s="238">
        <f>IF(K$1&gt;=$I256,IF($M256=0,0,(IF(MOD(($I256-K$1),$M256)=0,$G256,0))),0)</f>
        <v>0</v>
      </c>
      <c r="L99" s="238">
        <f>IF(L$1&gt;=$I256,IF($M256=0,0,(IF(MOD(($I256-L$1),$M256)=0,$G256,0))),0)</f>
        <v>0</v>
      </c>
      <c r="M99" s="238">
        <f>IF(M$1&gt;=$I256,IF($M256=0,0,(IF(MOD(($I256-M$1),$M256)=0,$G256,0))),0)</f>
        <v>0</v>
      </c>
      <c r="N99" s="238">
        <f>IF(N$1&gt;=$I256,IF($M256=0,0,(IF(MOD(($I256-N$1),$M256)=0,$G256,0))),0)</f>
        <v>0</v>
      </c>
      <c r="O99" s="238">
        <f>IF(O$1&gt;=$I256,IF($M256=0,0,(IF(MOD(($I256-O$1),$M256)=0,$G256,0))),0)</f>
        <v>0</v>
      </c>
      <c r="P99" s="238">
        <f>IF(P$1&gt;=$I256,IF($M256=0,0,(IF(MOD(($I256-P$1),$M256)=0,$G256,0))),0)</f>
        <v>0</v>
      </c>
      <c r="Q99" s="238">
        <f>IF(Q$1&gt;=$I256,IF($M256=0,0,(IF(MOD(($I256-Q$1),$M256)=0,$G256,0))),0)</f>
        <v>0</v>
      </c>
      <c r="R99" s="238">
        <f>IF(R$1&gt;=$I256,IF($M256=0,0,(IF(MOD(($I256-R$1),$M256)=0,$G256,0))),0)</f>
        <v>0</v>
      </c>
      <c r="S99" s="238">
        <f>IF(S$1&gt;=$I256,IF($M256=0,0,(IF(MOD(($I256-S$1),$M256)=0,$G256,0))),0)</f>
        <v>0</v>
      </c>
      <c r="T99" s="238">
        <f>IF(T$1&gt;=$I256,IF($M256=0,0,(IF(MOD(($I256-T$1),$M256)=0,$G256,0))),0)</f>
        <v>0</v>
      </c>
      <c r="U99" s="238">
        <f>IF(U$1&gt;=$I256,IF($M256=0,0,(IF(MOD(($I256-U$1),$M256)=0,$G256,0))),0)</f>
        <v>0</v>
      </c>
      <c r="V99" s="238">
        <f>IF(V$1&gt;=$I256,IF($M256=0,0,(IF(MOD(($I256-V$1),$M256)=0,$G256,0))),0)</f>
        <v>0</v>
      </c>
      <c r="W99" s="238">
        <f>IF(W$1&gt;=$I256,IF($M256=0,0,(IF(MOD(($I256-W$1),$M256)=0,$G256,0))),0)</f>
        <v>0</v>
      </c>
      <c r="X99" s="238">
        <f>IF(X$1&gt;=$I256,IF($M256=0,0,(IF(MOD(($I256-X$1),$M256)=0,$G256,0))),0)</f>
        <v>0</v>
      </c>
      <c r="Y99" s="239">
        <f>SUM(C99:X99)</f>
        <v>13600</v>
      </c>
    </row>
    <row r="100" spans="1:25">
      <c r="A100" s="237" t="e">
        <f>A304</f>
        <v>#N/A</v>
      </c>
      <c r="B100" s="237" t="str">
        <f>B257</f>
        <v>Vinduer, udskiftning - gående</v>
      </c>
      <c r="C100" s="238">
        <f>IF(C$1&gt;=$I257,IF($M257=0,0,(IF(MOD(($I257-C$1),$M257)=0,$G257,0))),0)</f>
        <v>0</v>
      </c>
      <c r="D100" s="238">
        <f>IF(D$1&gt;=$I257,IF($M257=0,0,(IF(MOD(($I257-D$1),$M257)=0,$G257,0))),0)</f>
        <v>0</v>
      </c>
      <c r="E100" s="238">
        <f>IF(E$1&gt;=$I257,IF($M257=0,0,(IF(MOD(($I257-E$1),$M257)=0,$G257,0))),0)</f>
        <v>0</v>
      </c>
      <c r="F100" s="238">
        <f>IF(F$1&gt;=$I257,IF($M257=0,0,(IF(MOD(($I257-F$1),$M257)=0,$G257,0))),0)</f>
        <v>0</v>
      </c>
      <c r="G100" s="238">
        <f>IF(G$1&gt;=$I257,IF($M257=0,0,(IF(MOD(($I257-G$1),$M257)=0,$G257,0))),0)</f>
        <v>0</v>
      </c>
      <c r="H100" s="238">
        <f>IF(H$1&gt;=$I257,IF($M257=0,0,(IF(MOD(($I257-H$1),$M257)=0,$G257,0))),0)</f>
        <v>0</v>
      </c>
      <c r="I100" s="238">
        <f>IF(I$1&gt;=$I257,IF($M257=0,0,(IF(MOD(($I257-I$1),$M257)=0,$G257,0))),0)</f>
        <v>0</v>
      </c>
      <c r="J100" s="238">
        <f>IF(J$1&gt;=$I257,IF($M257=0,0,(IF(MOD(($I257-J$1),$M257)=0,$G257,0))),0)</f>
        <v>0</v>
      </c>
      <c r="K100" s="238">
        <f>IF(K$1&gt;=$I257,IF($M257=0,0,(IF(MOD(($I257-K$1),$M257)=0,$G257,0))),0)</f>
        <v>0</v>
      </c>
      <c r="L100" s="238">
        <f>IF(L$1&gt;=$I257,IF($M257=0,0,(IF(MOD(($I257-L$1),$M257)=0,$G257,0))),0)</f>
        <v>0</v>
      </c>
      <c r="M100" s="238">
        <f>IF(M$1&gt;=$I257,IF($M257=0,0,(IF(MOD(($I257-M$1),$M257)=0,$G257,0))),0)</f>
        <v>0</v>
      </c>
      <c r="N100" s="238">
        <f>IF(N$1&gt;=$I257,IF($M257=0,0,(IF(MOD(($I257-N$1),$M257)=0,$G257,0))),0)</f>
        <v>27000</v>
      </c>
      <c r="O100" s="238">
        <f>IF(O$1&gt;=$I257,IF($M257=0,0,(IF(MOD(($I257-O$1),$M257)=0,$G257,0))),0)</f>
        <v>0</v>
      </c>
      <c r="P100" s="238">
        <f>IF(P$1&gt;=$I257,IF($M257=0,0,(IF(MOD(($I257-P$1),$M257)=0,$G257,0))),0)</f>
        <v>0</v>
      </c>
      <c r="Q100" s="238">
        <f>IF(Q$1&gt;=$I257,IF($M257=0,0,(IF(MOD(($I257-Q$1),$M257)=0,$G257,0))),0)</f>
        <v>0</v>
      </c>
      <c r="R100" s="238">
        <f>IF(R$1&gt;=$I257,IF($M257=0,0,(IF(MOD(($I257-R$1),$M257)=0,$G257,0))),0)</f>
        <v>0</v>
      </c>
      <c r="S100" s="238">
        <f>IF(S$1&gt;=$I257,IF($M257=0,0,(IF(MOD(($I257-S$1),$M257)=0,$G257,0))),0)</f>
        <v>0</v>
      </c>
      <c r="T100" s="238">
        <f>IF(T$1&gt;=$I257,IF($M257=0,0,(IF(MOD(($I257-T$1),$M257)=0,$G257,0))),0)</f>
        <v>0</v>
      </c>
      <c r="U100" s="238">
        <f>IF(U$1&gt;=$I257,IF($M257=0,0,(IF(MOD(($I257-U$1),$M257)=0,$G257,0))),0)</f>
        <v>0</v>
      </c>
      <c r="V100" s="238">
        <f>IF(V$1&gt;=$I257,IF($M257=0,0,(IF(MOD(($I257-V$1),$M257)=0,$G257,0))),0)</f>
        <v>0</v>
      </c>
      <c r="W100" s="238">
        <f>IF(W$1&gt;=$I257,IF($M257=0,0,(IF(MOD(($I257-W$1),$M257)=0,$G257,0))),0)</f>
        <v>0</v>
      </c>
      <c r="X100" s="238">
        <f>IF(X$1&gt;=$I257,IF($M257=0,0,(IF(MOD(($I257-X$1),$M257)=0,$G257,0))),0)</f>
        <v>0</v>
      </c>
      <c r="Y100" s="239">
        <f>SUM(C100:X100)</f>
        <v>27000</v>
      </c>
    </row>
    <row r="101" spans="1:25">
      <c r="A101" s="237" t="e">
        <f>A305</f>
        <v>#N/A</v>
      </c>
      <c r="B101" s="237" t="str">
        <f>B258</f>
        <v>Vinduer, udskiftning - gående</v>
      </c>
      <c r="C101" s="238">
        <f>IF(C$1&gt;=$I258,IF($M258=0,0,(IF(MOD(($I258-C$1),$M258)=0,$G258,0))),0)</f>
        <v>0</v>
      </c>
      <c r="D101" s="238">
        <f>IF(D$1&gt;=$I258,IF($M258=0,0,(IF(MOD(($I258-D$1),$M258)=0,$G258,0))),0)</f>
        <v>0</v>
      </c>
      <c r="E101" s="238">
        <f>IF(E$1&gt;=$I258,IF($M258=0,0,(IF(MOD(($I258-E$1),$M258)=0,$G258,0))),0)</f>
        <v>0</v>
      </c>
      <c r="F101" s="238">
        <f>IF(F$1&gt;=$I258,IF($M258=0,0,(IF(MOD(($I258-F$1),$M258)=0,$G258,0))),0)</f>
        <v>0</v>
      </c>
      <c r="G101" s="238">
        <f>IF(G$1&gt;=$I258,IF($M258=0,0,(IF(MOD(($I258-G$1),$M258)=0,$G258,0))),0)</f>
        <v>0</v>
      </c>
      <c r="H101" s="238">
        <f>IF(H$1&gt;=$I258,IF($M258=0,0,(IF(MOD(($I258-H$1),$M258)=0,$G258,0))),0)</f>
        <v>0</v>
      </c>
      <c r="I101" s="238">
        <f>IF(I$1&gt;=$I258,IF($M258=0,0,(IF(MOD(($I258-I$1),$M258)=0,$G258,0))),0)</f>
        <v>0</v>
      </c>
      <c r="J101" s="238">
        <f>IF(J$1&gt;=$I258,IF($M258=0,0,(IF(MOD(($I258-J$1),$M258)=0,$G258,0))),0)</f>
        <v>0</v>
      </c>
      <c r="K101" s="238">
        <f>IF(K$1&gt;=$I258,IF($M258=0,0,(IF(MOD(($I258-K$1),$M258)=0,$G258,0))),0)</f>
        <v>27000</v>
      </c>
      <c r="L101" s="238">
        <f>IF(L$1&gt;=$I258,IF($M258=0,0,(IF(MOD(($I258-L$1),$M258)=0,$G258,0))),0)</f>
        <v>0</v>
      </c>
      <c r="M101" s="238">
        <f>IF(M$1&gt;=$I258,IF($M258=0,0,(IF(MOD(($I258-M$1),$M258)=0,$G258,0))),0)</f>
        <v>0</v>
      </c>
      <c r="N101" s="238">
        <f>IF(N$1&gt;=$I258,IF($M258=0,0,(IF(MOD(($I258-N$1),$M258)=0,$G258,0))),0)</f>
        <v>0</v>
      </c>
      <c r="O101" s="238">
        <f>IF(O$1&gt;=$I258,IF($M258=0,0,(IF(MOD(($I258-O$1),$M258)=0,$G258,0))),0)</f>
        <v>0</v>
      </c>
      <c r="P101" s="238">
        <f>IF(P$1&gt;=$I258,IF($M258=0,0,(IF(MOD(($I258-P$1),$M258)=0,$G258,0))),0)</f>
        <v>0</v>
      </c>
      <c r="Q101" s="238">
        <f>IF(Q$1&gt;=$I258,IF($M258=0,0,(IF(MOD(($I258-Q$1),$M258)=0,$G258,0))),0)</f>
        <v>0</v>
      </c>
      <c r="R101" s="238">
        <f>IF(R$1&gt;=$I258,IF($M258=0,0,(IF(MOD(($I258-R$1),$M258)=0,$G258,0))),0)</f>
        <v>0</v>
      </c>
      <c r="S101" s="238">
        <f>IF(S$1&gt;=$I258,IF($M258=0,0,(IF(MOD(($I258-S$1),$M258)=0,$G258,0))),0)</f>
        <v>0</v>
      </c>
      <c r="T101" s="238">
        <f>IF(T$1&gt;=$I258,IF($M258=0,0,(IF(MOD(($I258-T$1),$M258)=0,$G258,0))),0)</f>
        <v>0</v>
      </c>
      <c r="U101" s="238">
        <f>IF(U$1&gt;=$I258,IF($M258=0,0,(IF(MOD(($I258-U$1),$M258)=0,$G258,0))),0)</f>
        <v>0</v>
      </c>
      <c r="V101" s="238">
        <f>IF(V$1&gt;=$I258,IF($M258=0,0,(IF(MOD(($I258-V$1),$M258)=0,$G258,0))),0)</f>
        <v>0</v>
      </c>
      <c r="W101" s="238">
        <f>IF(W$1&gt;=$I258,IF($M258=0,0,(IF(MOD(($I258-W$1),$M258)=0,$G258,0))),0)</f>
        <v>0</v>
      </c>
      <c r="X101" s="238">
        <f>IF(X$1&gt;=$I258,IF($M258=0,0,(IF(MOD(($I258-X$1),$M258)=0,$G258,0))),0)</f>
        <v>0</v>
      </c>
      <c r="Y101" s="239">
        <f>SUM(C101:X101)</f>
        <v>27000</v>
      </c>
    </row>
    <row r="102" spans="1:25">
      <c r="A102" s="237">
        <f>A306</f>
        <v>43</v>
      </c>
      <c r="B102" s="237" t="str">
        <f>B259</f>
        <v>Døre, udskiftning</v>
      </c>
      <c r="C102" s="238">
        <f>IF(C$1&gt;=$I259,IF($M259=0,0,(IF(MOD(($I259-C$1),$M259)=0,$G259,0))),0)</f>
        <v>0</v>
      </c>
      <c r="D102" s="238">
        <f>IF(D$1&gt;=$I259,IF($M259=0,0,(IF(MOD(($I259-D$1),$M259)=0,$G259,0))),0)</f>
        <v>0</v>
      </c>
      <c r="E102" s="238">
        <f>IF(E$1&gt;=$I259,IF($M259=0,0,(IF(MOD(($I259-E$1),$M259)=0,$G259,0))),0)</f>
        <v>0</v>
      </c>
      <c r="F102" s="238">
        <f>IF(F$1&gt;=$I259,IF($M259=0,0,(IF(MOD(($I259-F$1),$M259)=0,$G259,0))),0)</f>
        <v>0</v>
      </c>
      <c r="G102" s="238">
        <f>IF(G$1&gt;=$I259,IF($M259=0,0,(IF(MOD(($I259-G$1),$M259)=0,$G259,0))),0)</f>
        <v>28000</v>
      </c>
      <c r="H102" s="238">
        <f>IF(H$1&gt;=$I259,IF($M259=0,0,(IF(MOD(($I259-H$1),$M259)=0,$G259,0))),0)</f>
        <v>0</v>
      </c>
      <c r="I102" s="238">
        <f>IF(I$1&gt;=$I259,IF($M259=0,0,(IF(MOD(($I259-I$1),$M259)=0,$G259,0))),0)</f>
        <v>0</v>
      </c>
      <c r="J102" s="238">
        <f>IF(J$1&gt;=$I259,IF($M259=0,0,(IF(MOD(($I259-J$1),$M259)=0,$G259,0))),0)</f>
        <v>0</v>
      </c>
      <c r="K102" s="238">
        <f>IF(K$1&gt;=$I259,IF($M259=0,0,(IF(MOD(($I259-K$1),$M259)=0,$G259,0))),0)</f>
        <v>0</v>
      </c>
      <c r="L102" s="238">
        <f>IF(L$1&gt;=$I259,IF($M259=0,0,(IF(MOD(($I259-L$1),$M259)=0,$G259,0))),0)</f>
        <v>0</v>
      </c>
      <c r="M102" s="238">
        <f>IF(M$1&gt;=$I259,IF($M259=0,0,(IF(MOD(($I259-M$1),$M259)=0,$G259,0))),0)</f>
        <v>0</v>
      </c>
      <c r="N102" s="238">
        <f>IF(N$1&gt;=$I259,IF($M259=0,0,(IF(MOD(($I259-N$1),$M259)=0,$G259,0))),0)</f>
        <v>0</v>
      </c>
      <c r="O102" s="238">
        <f>IF(O$1&gt;=$I259,IF($M259=0,0,(IF(MOD(($I259-O$1),$M259)=0,$G259,0))),0)</f>
        <v>0</v>
      </c>
      <c r="P102" s="238">
        <f>IF(P$1&gt;=$I259,IF($M259=0,0,(IF(MOD(($I259-P$1),$M259)=0,$G259,0))),0)</f>
        <v>0</v>
      </c>
      <c r="Q102" s="238">
        <f>IF(Q$1&gt;=$I259,IF($M259=0,0,(IF(MOD(($I259-Q$1),$M259)=0,$G259,0))),0)</f>
        <v>0</v>
      </c>
      <c r="R102" s="238">
        <f>IF(R$1&gt;=$I259,IF($M259=0,0,(IF(MOD(($I259-R$1),$M259)=0,$G259,0))),0)</f>
        <v>0</v>
      </c>
      <c r="S102" s="238">
        <f>IF(S$1&gt;=$I259,IF($M259=0,0,(IF(MOD(($I259-S$1),$M259)=0,$G259,0))),0)</f>
        <v>0</v>
      </c>
      <c r="T102" s="238">
        <f>IF(T$1&gt;=$I259,IF($M259=0,0,(IF(MOD(($I259-T$1),$M259)=0,$G259,0))),0)</f>
        <v>0</v>
      </c>
      <c r="U102" s="238">
        <f>IF(U$1&gt;=$I259,IF($M259=0,0,(IF(MOD(($I259-U$1),$M259)=0,$G259,0))),0)</f>
        <v>0</v>
      </c>
      <c r="V102" s="238">
        <f>IF(V$1&gt;=$I259,IF($M259=0,0,(IF(MOD(($I259-V$1),$M259)=0,$G259,0))),0)</f>
        <v>0</v>
      </c>
      <c r="W102" s="238">
        <f>IF(W$1&gt;=$I259,IF($M259=0,0,(IF(MOD(($I259-W$1),$M259)=0,$G259,0))),0)</f>
        <v>0</v>
      </c>
      <c r="X102" s="238">
        <f>IF(X$1&gt;=$I259,IF($M259=0,0,(IF(MOD(($I259-X$1),$M259)=0,$G259,0))),0)</f>
        <v>0</v>
      </c>
      <c r="Y102" s="239">
        <f>SUM(C102:X102)</f>
        <v>28000</v>
      </c>
    </row>
    <row r="103" spans="1:25">
      <c r="A103" s="237">
        <f>A307</f>
        <v>45</v>
      </c>
      <c r="B103" s="237" t="str">
        <f>B260</f>
        <v>Døre, udskiftning</v>
      </c>
      <c r="C103" s="238">
        <f>IF(C$1&gt;=$I260,IF($M260=0,0,(IF(MOD(($I260-C$1),$M260)=0,$G260,0))),0)</f>
        <v>0</v>
      </c>
      <c r="D103" s="238">
        <f>IF(D$1&gt;=$I260,IF($M260=0,0,(IF(MOD(($I260-D$1),$M260)=0,$G260,0))),0)</f>
        <v>0</v>
      </c>
      <c r="E103" s="238">
        <f>IF(E$1&gt;=$I260,IF($M260=0,0,(IF(MOD(($I260-E$1),$M260)=0,$G260,0))),0)</f>
        <v>0</v>
      </c>
      <c r="F103" s="238">
        <f>IF(F$1&gt;=$I260,IF($M260=0,0,(IF(MOD(($I260-F$1),$M260)=0,$G260,0))),0)</f>
        <v>35000</v>
      </c>
      <c r="G103" s="238">
        <f>IF(G$1&gt;=$I260,IF($M260=0,0,(IF(MOD(($I260-G$1),$M260)=0,$G260,0))),0)</f>
        <v>0</v>
      </c>
      <c r="H103" s="238">
        <f>IF(H$1&gt;=$I260,IF($M260=0,0,(IF(MOD(($I260-H$1),$M260)=0,$G260,0))),0)</f>
        <v>0</v>
      </c>
      <c r="I103" s="238">
        <f>IF(I$1&gt;=$I260,IF($M260=0,0,(IF(MOD(($I260-I$1),$M260)=0,$G260,0))),0)</f>
        <v>0</v>
      </c>
      <c r="J103" s="238">
        <f>IF(J$1&gt;=$I260,IF($M260=0,0,(IF(MOD(($I260-J$1),$M260)=0,$G260,0))),0)</f>
        <v>0</v>
      </c>
      <c r="K103" s="238">
        <f>IF(K$1&gt;=$I260,IF($M260=0,0,(IF(MOD(($I260-K$1),$M260)=0,$G260,0))),0)</f>
        <v>0</v>
      </c>
      <c r="L103" s="238">
        <f>IF(L$1&gt;=$I260,IF($M260=0,0,(IF(MOD(($I260-L$1),$M260)=0,$G260,0))),0)</f>
        <v>0</v>
      </c>
      <c r="M103" s="238">
        <f>IF(M$1&gt;=$I260,IF($M260=0,0,(IF(MOD(($I260-M$1),$M260)=0,$G260,0))),0)</f>
        <v>0</v>
      </c>
      <c r="N103" s="238">
        <f>IF(N$1&gt;=$I260,IF($M260=0,0,(IF(MOD(($I260-N$1),$M260)=0,$G260,0))),0)</f>
        <v>0</v>
      </c>
      <c r="O103" s="238">
        <f>IF(O$1&gt;=$I260,IF($M260=0,0,(IF(MOD(($I260-O$1),$M260)=0,$G260,0))),0)</f>
        <v>0</v>
      </c>
      <c r="P103" s="238">
        <f>IF(P$1&gt;=$I260,IF($M260=0,0,(IF(MOD(($I260-P$1),$M260)=0,$G260,0))),0)</f>
        <v>0</v>
      </c>
      <c r="Q103" s="238">
        <f>IF(Q$1&gt;=$I260,IF($M260=0,0,(IF(MOD(($I260-Q$1),$M260)=0,$G260,0))),0)</f>
        <v>0</v>
      </c>
      <c r="R103" s="238">
        <f>IF(R$1&gt;=$I260,IF($M260=0,0,(IF(MOD(($I260-R$1),$M260)=0,$G260,0))),0)</f>
        <v>0</v>
      </c>
      <c r="S103" s="238">
        <f>IF(S$1&gt;=$I260,IF($M260=0,0,(IF(MOD(($I260-S$1),$M260)=0,$G260,0))),0)</f>
        <v>0</v>
      </c>
      <c r="T103" s="238">
        <f>IF(T$1&gt;=$I260,IF($M260=0,0,(IF(MOD(($I260-T$1),$M260)=0,$G260,0))),0)</f>
        <v>0</v>
      </c>
      <c r="U103" s="238">
        <f>IF(U$1&gt;=$I260,IF($M260=0,0,(IF(MOD(($I260-U$1),$M260)=0,$G260,0))),0)</f>
        <v>0</v>
      </c>
      <c r="V103" s="238">
        <f>IF(V$1&gt;=$I260,IF($M260=0,0,(IF(MOD(($I260-V$1),$M260)=0,$G260,0))),0)</f>
        <v>0</v>
      </c>
      <c r="W103" s="238">
        <f>IF(W$1&gt;=$I260,IF($M260=0,0,(IF(MOD(($I260-W$1),$M260)=0,$G260,0))),0)</f>
        <v>0</v>
      </c>
      <c r="X103" s="238">
        <f>IF(X$1&gt;=$I260,IF($M260=0,0,(IF(MOD(($I260-X$1),$M260)=0,$G260,0))),0)</f>
        <v>0</v>
      </c>
      <c r="Y103" s="239">
        <f>SUM(C103:X103)</f>
        <v>35000</v>
      </c>
    </row>
    <row r="104" spans="1:25">
      <c r="A104" s="237">
        <f>A308</f>
        <v>42</v>
      </c>
      <c r="B104" s="237" t="str">
        <f>B261</f>
        <v>Facader, malerbehandling - træ</v>
      </c>
      <c r="C104" s="238">
        <f>IF(C$1&gt;=$I261,IF($M261=0,0,(IF(MOD(($I261-C$1),$M261)=0,$G261,0))),0)</f>
        <v>0</v>
      </c>
      <c r="D104" s="238">
        <f>IF(D$1&gt;=$I261,IF($M261=0,0,(IF(MOD(($I261-D$1),$M261)=0,$G261,0))),0)</f>
        <v>6000</v>
      </c>
      <c r="E104" s="238">
        <f>IF(E$1&gt;=$I261,IF($M261=0,0,(IF(MOD(($I261-E$1),$M261)=0,$G261,0))),0)</f>
        <v>6000</v>
      </c>
      <c r="F104" s="238">
        <f>IF(F$1&gt;=$I261,IF($M261=0,0,(IF(MOD(($I261-F$1),$M261)=0,$G261,0))),0)</f>
        <v>6000</v>
      </c>
      <c r="G104" s="238">
        <f>IF(G$1&gt;=$I261,IF($M261=0,0,(IF(MOD(($I261-G$1),$M261)=0,$G261,0))),0)</f>
        <v>6000</v>
      </c>
      <c r="H104" s="238">
        <f>IF(H$1&gt;=$I261,IF($M261=0,0,(IF(MOD(($I261-H$1),$M261)=0,$G261,0))),0)</f>
        <v>6000</v>
      </c>
      <c r="I104" s="238">
        <f>IF(I$1&gt;=$I261,IF($M261=0,0,(IF(MOD(($I261-I$1),$M261)=0,$G261,0))),0)</f>
        <v>6000</v>
      </c>
      <c r="J104" s="238">
        <f>IF(J$1&gt;=$I261,IF($M261=0,0,(IF(MOD(($I261-J$1),$M261)=0,$G261,0))),0)</f>
        <v>6000</v>
      </c>
      <c r="K104" s="238">
        <f>IF(K$1&gt;=$I261,IF($M261=0,0,(IF(MOD(($I261-K$1),$M261)=0,$G261,0))),0)</f>
        <v>6000</v>
      </c>
      <c r="L104" s="238">
        <f>IF(L$1&gt;=$I261,IF($M261=0,0,(IF(MOD(($I261-L$1),$M261)=0,$G261,0))),0)</f>
        <v>6000</v>
      </c>
      <c r="M104" s="238">
        <f>IF(M$1&gt;=$I261,IF($M261=0,0,(IF(MOD(($I261-M$1),$M261)=0,$G261,0))),0)</f>
        <v>6000</v>
      </c>
      <c r="N104" s="238">
        <f>IF(N$1&gt;=$I261,IF($M261=0,0,(IF(MOD(($I261-N$1),$M261)=0,$G261,0))),0)</f>
        <v>6000</v>
      </c>
      <c r="O104" s="238">
        <f>IF(O$1&gt;=$I261,IF($M261=0,0,(IF(MOD(($I261-O$1),$M261)=0,$G261,0))),0)</f>
        <v>6000</v>
      </c>
      <c r="P104" s="238">
        <f>IF(P$1&gt;=$I261,IF($M261=0,0,(IF(MOD(($I261-P$1),$M261)=0,$G261,0))),0)</f>
        <v>6000</v>
      </c>
      <c r="Q104" s="238">
        <f>IF(Q$1&gt;=$I261,IF($M261=0,0,(IF(MOD(($I261-Q$1),$M261)=0,$G261,0))),0)</f>
        <v>6000</v>
      </c>
      <c r="R104" s="238">
        <f>IF(R$1&gt;=$I261,IF($M261=0,0,(IF(MOD(($I261-R$1),$M261)=0,$G261,0))),0)</f>
        <v>6000</v>
      </c>
      <c r="S104" s="238">
        <f>IF(S$1&gt;=$I261,IF($M261=0,0,(IF(MOD(($I261-S$1),$M261)=0,$G261,0))),0)</f>
        <v>6000</v>
      </c>
      <c r="T104" s="238">
        <f>IF(T$1&gt;=$I261,IF($M261=0,0,(IF(MOD(($I261-T$1),$M261)=0,$G261,0))),0)</f>
        <v>6000</v>
      </c>
      <c r="U104" s="238">
        <f>IF(U$1&gt;=$I261,IF($M261=0,0,(IF(MOD(($I261-U$1),$M261)=0,$G261,0))),0)</f>
        <v>6000</v>
      </c>
      <c r="V104" s="238">
        <f>IF(V$1&gt;=$I261,IF($M261=0,0,(IF(MOD(($I261-V$1),$M261)=0,$G261,0))),0)</f>
        <v>6000</v>
      </c>
      <c r="W104" s="238">
        <f>IF(W$1&gt;=$I261,IF($M261=0,0,(IF(MOD(($I261-W$1),$M261)=0,$G261,0))),0)</f>
        <v>6000</v>
      </c>
      <c r="X104" s="238">
        <f>IF(X$1&gt;=$I261,IF($M261=0,0,(IF(MOD(($I261-X$1),$M261)=0,$G261,0))),0)</f>
        <v>6000</v>
      </c>
      <c r="Y104" s="239">
        <f>SUM(C104:X104)</f>
        <v>126000</v>
      </c>
    </row>
    <row r="105" spans="1:25">
      <c r="A105" s="237" t="e">
        <f>A309</f>
        <v>#N/A</v>
      </c>
      <c r="B105" s="237" t="str">
        <f>B262</f>
        <v>Tagrende, udskiftning - PVC</v>
      </c>
      <c r="C105" s="238">
        <f>IF(C$1&gt;=$I262,IF($M262=0,0,(IF(MOD(($I262-C$1),$M262)=0,$G262,0))),0)</f>
        <v>0</v>
      </c>
      <c r="D105" s="238">
        <f>IF(D$1&gt;=$I262,IF($M262=0,0,(IF(MOD(($I262-D$1),$M262)=0,$G262,0))),0)</f>
        <v>0</v>
      </c>
      <c r="E105" s="238">
        <f>IF(E$1&gt;=$I262,IF($M262=0,0,(IF(MOD(($I262-E$1),$M262)=0,$G262,0))),0)</f>
        <v>0</v>
      </c>
      <c r="F105" s="238">
        <f>IF(F$1&gt;=$I262,IF($M262=0,0,(IF(MOD(($I262-F$1),$M262)=0,$G262,0))),0)</f>
        <v>0</v>
      </c>
      <c r="G105" s="238">
        <f>IF(G$1&gt;=$I262,IF($M262=0,0,(IF(MOD(($I262-G$1),$M262)=0,$G262,0))),0)</f>
        <v>0</v>
      </c>
      <c r="H105" s="238">
        <f>IF(H$1&gt;=$I262,IF($M262=0,0,(IF(MOD(($I262-H$1),$M262)=0,$G262,0))),0)</f>
        <v>0</v>
      </c>
      <c r="I105" s="238">
        <f>IF(I$1&gt;=$I262,IF($M262=0,0,(IF(MOD(($I262-I$1),$M262)=0,$G262,0))),0)</f>
        <v>40000</v>
      </c>
      <c r="J105" s="238">
        <f>IF(J$1&gt;=$I262,IF($M262=0,0,(IF(MOD(($I262-J$1),$M262)=0,$G262,0))),0)</f>
        <v>0</v>
      </c>
      <c r="K105" s="238">
        <f>IF(K$1&gt;=$I262,IF($M262=0,0,(IF(MOD(($I262-K$1),$M262)=0,$G262,0))),0)</f>
        <v>0</v>
      </c>
      <c r="L105" s="238">
        <f>IF(L$1&gt;=$I262,IF($M262=0,0,(IF(MOD(($I262-L$1),$M262)=0,$G262,0))),0)</f>
        <v>0</v>
      </c>
      <c r="M105" s="238">
        <f>IF(M$1&gt;=$I262,IF($M262=0,0,(IF(MOD(($I262-M$1),$M262)=0,$G262,0))),0)</f>
        <v>0</v>
      </c>
      <c r="N105" s="238">
        <f>IF(N$1&gt;=$I262,IF($M262=0,0,(IF(MOD(($I262-N$1),$M262)=0,$G262,0))),0)</f>
        <v>0</v>
      </c>
      <c r="O105" s="238">
        <f>IF(O$1&gt;=$I262,IF($M262=0,0,(IF(MOD(($I262-O$1),$M262)=0,$G262,0))),0)</f>
        <v>0</v>
      </c>
      <c r="P105" s="238">
        <f>IF(P$1&gt;=$I262,IF($M262=0,0,(IF(MOD(($I262-P$1),$M262)=0,$G262,0))),0)</f>
        <v>0</v>
      </c>
      <c r="Q105" s="238">
        <f>IF(Q$1&gt;=$I262,IF($M262=0,0,(IF(MOD(($I262-Q$1),$M262)=0,$G262,0))),0)</f>
        <v>0</v>
      </c>
      <c r="R105" s="238">
        <f>IF(R$1&gt;=$I262,IF($M262=0,0,(IF(MOD(($I262-R$1),$M262)=0,$G262,0))),0)</f>
        <v>0</v>
      </c>
      <c r="S105" s="238">
        <f>IF(S$1&gt;=$I262,IF($M262=0,0,(IF(MOD(($I262-S$1),$M262)=0,$G262,0))),0)</f>
        <v>0</v>
      </c>
      <c r="T105" s="238">
        <f>IF(T$1&gt;=$I262,IF($M262=0,0,(IF(MOD(($I262-T$1),$M262)=0,$G262,0))),0)</f>
        <v>0</v>
      </c>
      <c r="U105" s="238">
        <f>IF(U$1&gt;=$I262,IF($M262=0,0,(IF(MOD(($I262-U$1),$M262)=0,$G262,0))),0)</f>
        <v>0</v>
      </c>
      <c r="V105" s="238">
        <f>IF(V$1&gt;=$I262,IF($M262=0,0,(IF(MOD(($I262-V$1),$M262)=0,$G262,0))),0)</f>
        <v>0</v>
      </c>
      <c r="W105" s="238">
        <f>IF(W$1&gt;=$I262,IF($M262=0,0,(IF(MOD(($I262-W$1),$M262)=0,$G262,0))),0)</f>
        <v>0</v>
      </c>
      <c r="X105" s="238">
        <f>IF(X$1&gt;=$I262,IF($M262=0,0,(IF(MOD(($I262-X$1),$M262)=0,$G262,0))),0)</f>
        <v>0</v>
      </c>
      <c r="Y105" s="239">
        <f>SUM(C105:X105)</f>
        <v>40000</v>
      </c>
    </row>
    <row r="106" spans="1:25">
      <c r="A106" s="237" t="e">
        <f>A310</f>
        <v>#N/A</v>
      </c>
      <c r="B106" s="237" t="str">
        <f>B263</f>
        <v>Tagnedløb, udskiftning - PVC</v>
      </c>
      <c r="C106" s="238">
        <f>IF(C$1&gt;=$I263,IF($M263=0,0,(IF(MOD(($I263-C$1),$M263)=0,$G263,0))),0)</f>
        <v>0</v>
      </c>
      <c r="D106" s="238">
        <f>IF(D$1&gt;=$I263,IF($M263=0,0,(IF(MOD(($I263-D$1),$M263)=0,$G263,0))),0)</f>
        <v>0</v>
      </c>
      <c r="E106" s="238">
        <f>IF(E$1&gt;=$I263,IF($M263=0,0,(IF(MOD(($I263-E$1),$M263)=0,$G263,0))),0)</f>
        <v>0</v>
      </c>
      <c r="F106" s="238">
        <f>IF(F$1&gt;=$I263,IF($M263=0,0,(IF(MOD(($I263-F$1),$M263)=0,$G263,0))),0)</f>
        <v>0</v>
      </c>
      <c r="G106" s="238">
        <f>IF(G$1&gt;=$I263,IF($M263=0,0,(IF(MOD(($I263-G$1),$M263)=0,$G263,0))),0)</f>
        <v>0</v>
      </c>
      <c r="H106" s="238">
        <f>IF(H$1&gt;=$I263,IF($M263=0,0,(IF(MOD(($I263-H$1),$M263)=0,$G263,0))),0)</f>
        <v>0</v>
      </c>
      <c r="I106" s="238">
        <f>IF(I$1&gt;=$I263,IF($M263=0,0,(IF(MOD(($I263-I$1),$M263)=0,$G263,0))),0)</f>
        <v>7800</v>
      </c>
      <c r="J106" s="238">
        <f>IF(J$1&gt;=$I263,IF($M263=0,0,(IF(MOD(($I263-J$1),$M263)=0,$G263,0))),0)</f>
        <v>0</v>
      </c>
      <c r="K106" s="238">
        <f>IF(K$1&gt;=$I263,IF($M263=0,0,(IF(MOD(($I263-K$1),$M263)=0,$G263,0))),0)</f>
        <v>0</v>
      </c>
      <c r="L106" s="238">
        <f>IF(L$1&gt;=$I263,IF($M263=0,0,(IF(MOD(($I263-L$1),$M263)=0,$G263,0))),0)</f>
        <v>0</v>
      </c>
      <c r="M106" s="238">
        <f>IF(M$1&gt;=$I263,IF($M263=0,0,(IF(MOD(($I263-M$1),$M263)=0,$G263,0))),0)</f>
        <v>0</v>
      </c>
      <c r="N106" s="238">
        <f>IF(N$1&gt;=$I263,IF($M263=0,0,(IF(MOD(($I263-N$1),$M263)=0,$G263,0))),0)</f>
        <v>0</v>
      </c>
      <c r="O106" s="238">
        <f>IF(O$1&gt;=$I263,IF($M263=0,0,(IF(MOD(($I263-O$1),$M263)=0,$G263,0))),0)</f>
        <v>0</v>
      </c>
      <c r="P106" s="238">
        <f>IF(P$1&gt;=$I263,IF($M263=0,0,(IF(MOD(($I263-P$1),$M263)=0,$G263,0))),0)</f>
        <v>0</v>
      </c>
      <c r="Q106" s="238">
        <f>IF(Q$1&gt;=$I263,IF($M263=0,0,(IF(MOD(($I263-Q$1),$M263)=0,$G263,0))),0)</f>
        <v>0</v>
      </c>
      <c r="R106" s="238">
        <f>IF(R$1&gt;=$I263,IF($M263=0,0,(IF(MOD(($I263-R$1),$M263)=0,$G263,0))),0)</f>
        <v>0</v>
      </c>
      <c r="S106" s="238">
        <f>IF(S$1&gt;=$I263,IF($M263=0,0,(IF(MOD(($I263-S$1),$M263)=0,$G263,0))),0)</f>
        <v>0</v>
      </c>
      <c r="T106" s="238">
        <f>IF(T$1&gt;=$I263,IF($M263=0,0,(IF(MOD(($I263-T$1),$M263)=0,$G263,0))),0)</f>
        <v>0</v>
      </c>
      <c r="U106" s="238">
        <f>IF(U$1&gt;=$I263,IF($M263=0,0,(IF(MOD(($I263-U$1),$M263)=0,$G263,0))),0)</f>
        <v>0</v>
      </c>
      <c r="V106" s="238">
        <f>IF(V$1&gt;=$I263,IF($M263=0,0,(IF(MOD(($I263-V$1),$M263)=0,$G263,0))),0)</f>
        <v>0</v>
      </c>
      <c r="W106" s="238">
        <f>IF(W$1&gt;=$I263,IF($M263=0,0,(IF(MOD(($I263-W$1),$M263)=0,$G263,0))),0)</f>
        <v>0</v>
      </c>
      <c r="X106" s="238">
        <f>IF(X$1&gt;=$I263,IF($M263=0,0,(IF(MOD(($I263-X$1),$M263)=0,$G263,0))),0)</f>
        <v>0</v>
      </c>
      <c r="Y106" s="239">
        <f>SUM(C106:X106)</f>
        <v>7800</v>
      </c>
    </row>
    <row r="107" spans="1:25">
      <c r="A107" s="237" t="e">
        <f>A311</f>
        <v>#N/A</v>
      </c>
      <c r="B107" s="237" t="str">
        <f>B264</f>
        <v>Facader, beklædning - eternit</v>
      </c>
      <c r="C107" s="238">
        <f>IF(C$1&gt;=$I264,IF($M264=0,0,(IF(MOD(($I264-C$1),$M264)=0,$G264,0))),0)</f>
        <v>0</v>
      </c>
      <c r="D107" s="238">
        <f>IF(D$1&gt;=$I264,IF($M264=0,0,(IF(MOD(($I264-D$1),$M264)=0,$G264,0))),0)</f>
        <v>7200</v>
      </c>
      <c r="E107" s="238">
        <f>IF(E$1&gt;=$I264,IF($M264=0,0,(IF(MOD(($I264-E$1),$M264)=0,$G264,0))),0)</f>
        <v>0</v>
      </c>
      <c r="F107" s="238">
        <f>IF(F$1&gt;=$I264,IF($M264=0,0,(IF(MOD(($I264-F$1),$M264)=0,$G264,0))),0)</f>
        <v>7200</v>
      </c>
      <c r="G107" s="238">
        <f>IF(G$1&gt;=$I264,IF($M264=0,0,(IF(MOD(($I264-G$1),$M264)=0,$G264,0))),0)</f>
        <v>0</v>
      </c>
      <c r="H107" s="238">
        <f>IF(H$1&gt;=$I264,IF($M264=0,0,(IF(MOD(($I264-H$1),$M264)=0,$G264,0))),0)</f>
        <v>7200</v>
      </c>
      <c r="I107" s="238">
        <f>IF(I$1&gt;=$I264,IF($M264=0,0,(IF(MOD(($I264-I$1),$M264)=0,$G264,0))),0)</f>
        <v>0</v>
      </c>
      <c r="J107" s="238">
        <f>IF(J$1&gt;=$I264,IF($M264=0,0,(IF(MOD(($I264-J$1),$M264)=0,$G264,0))),0)</f>
        <v>7200</v>
      </c>
      <c r="K107" s="238">
        <f>IF(K$1&gt;=$I264,IF($M264=0,0,(IF(MOD(($I264-K$1),$M264)=0,$G264,0))),0)</f>
        <v>0</v>
      </c>
      <c r="L107" s="238">
        <f>IF(L$1&gt;=$I264,IF($M264=0,0,(IF(MOD(($I264-L$1),$M264)=0,$G264,0))),0)</f>
        <v>7200</v>
      </c>
      <c r="M107" s="238">
        <f>IF(M$1&gt;=$I264,IF($M264=0,0,(IF(MOD(($I264-M$1),$M264)=0,$G264,0))),0)</f>
        <v>0</v>
      </c>
      <c r="N107" s="238">
        <f>IF(N$1&gt;=$I264,IF($M264=0,0,(IF(MOD(($I264-N$1),$M264)=0,$G264,0))),0)</f>
        <v>7200</v>
      </c>
      <c r="O107" s="238">
        <f>IF(O$1&gt;=$I264,IF($M264=0,0,(IF(MOD(($I264-O$1),$M264)=0,$G264,0))),0)</f>
        <v>0</v>
      </c>
      <c r="P107" s="238">
        <f>IF(P$1&gt;=$I264,IF($M264=0,0,(IF(MOD(($I264-P$1),$M264)=0,$G264,0))),0)</f>
        <v>7200</v>
      </c>
      <c r="Q107" s="238">
        <f>IF(Q$1&gt;=$I264,IF($M264=0,0,(IF(MOD(($I264-Q$1),$M264)=0,$G264,0))),0)</f>
        <v>0</v>
      </c>
      <c r="R107" s="238">
        <f>IF(R$1&gt;=$I264,IF($M264=0,0,(IF(MOD(($I264-R$1),$M264)=0,$G264,0))),0)</f>
        <v>7200</v>
      </c>
      <c r="S107" s="238">
        <f>IF(S$1&gt;=$I264,IF($M264=0,0,(IF(MOD(($I264-S$1),$M264)=0,$G264,0))),0)</f>
        <v>0</v>
      </c>
      <c r="T107" s="238">
        <f>IF(T$1&gt;=$I264,IF($M264=0,0,(IF(MOD(($I264-T$1),$M264)=0,$G264,0))),0)</f>
        <v>7200</v>
      </c>
      <c r="U107" s="238">
        <f>IF(U$1&gt;=$I264,IF($M264=0,0,(IF(MOD(($I264-U$1),$M264)=0,$G264,0))),0)</f>
        <v>0</v>
      </c>
      <c r="V107" s="238">
        <f>IF(V$1&gt;=$I264,IF($M264=0,0,(IF(MOD(($I264-V$1),$M264)=0,$G264,0))),0)</f>
        <v>7200</v>
      </c>
      <c r="W107" s="238">
        <f>IF(W$1&gt;=$I264,IF($M264=0,0,(IF(MOD(($I264-W$1),$M264)=0,$G264,0))),0)</f>
        <v>0</v>
      </c>
      <c r="X107" s="238">
        <f>IF(X$1&gt;=$I264,IF($M264=0,0,(IF(MOD(($I264-X$1),$M264)=0,$G264,0))),0)</f>
        <v>7200</v>
      </c>
      <c r="Y107" s="239">
        <f>SUM(C107:X107)</f>
        <v>79200</v>
      </c>
    </row>
    <row r="108" spans="1:25">
      <c r="A108" s="237" t="e">
        <f>A312</f>
        <v>#N/A</v>
      </c>
      <c r="B108" s="237">
        <f>B265</f>
        <v>0</v>
      </c>
      <c r="C108" s="238">
        <f>IF(C$1&gt;=$I265,IF($M265=0,0,(IF(MOD(($I265-C$1),$M265)=0,$G265,0))),0)</f>
        <v>0</v>
      </c>
      <c r="D108" s="238">
        <f>IF(D$1&gt;=$I265,IF($M265=0,0,(IF(MOD(($I265-D$1),$M265)=0,$G265,0))),0)</f>
        <v>0</v>
      </c>
      <c r="E108" s="238">
        <f>IF(E$1&gt;=$I265,IF($M265=0,0,(IF(MOD(($I265-E$1),$M265)=0,$G265,0))),0)</f>
        <v>0</v>
      </c>
      <c r="F108" s="238">
        <f>IF(F$1&gt;=$I265,IF($M265=0,0,(IF(MOD(($I265-F$1),$M265)=0,$G265,0))),0)</f>
        <v>0</v>
      </c>
      <c r="G108" s="238">
        <f>IF(G$1&gt;=$I265,IF($M265=0,0,(IF(MOD(($I265-G$1),$M265)=0,$G265,0))),0)</f>
        <v>0</v>
      </c>
      <c r="H108" s="238">
        <f>IF(H$1&gt;=$I265,IF($M265=0,0,(IF(MOD(($I265-H$1),$M265)=0,$G265,0))),0)</f>
        <v>0</v>
      </c>
      <c r="I108" s="238">
        <f>IF(I$1&gt;=$I265,IF($M265=0,0,(IF(MOD(($I265-I$1),$M265)=0,$G265,0))),0)</f>
        <v>0</v>
      </c>
      <c r="J108" s="238">
        <f>IF(J$1&gt;=$I265,IF($M265=0,0,(IF(MOD(($I265-J$1),$M265)=0,$G265,0))),0)</f>
        <v>0</v>
      </c>
      <c r="K108" s="238">
        <f>IF(K$1&gt;=$I265,IF($M265=0,0,(IF(MOD(($I265-K$1),$M265)=0,$G265,0))),0)</f>
        <v>0</v>
      </c>
      <c r="L108" s="238">
        <f>IF(L$1&gt;=$I265,IF($M265=0,0,(IF(MOD(($I265-L$1),$M265)=0,$G265,0))),0)</f>
        <v>0</v>
      </c>
      <c r="M108" s="238">
        <f>IF(M$1&gt;=$I265,IF($M265=0,0,(IF(MOD(($I265-M$1),$M265)=0,$G265,0))),0)</f>
        <v>0</v>
      </c>
      <c r="N108" s="238">
        <f>IF(N$1&gt;=$I265,IF($M265=0,0,(IF(MOD(($I265-N$1),$M265)=0,$G265,0))),0)</f>
        <v>0</v>
      </c>
      <c r="O108" s="238">
        <f>IF(O$1&gt;=$I265,IF($M265=0,0,(IF(MOD(($I265-O$1),$M265)=0,$G265,0))),0)</f>
        <v>0</v>
      </c>
      <c r="P108" s="238">
        <f>IF(P$1&gt;=$I265,IF($M265=0,0,(IF(MOD(($I265-P$1),$M265)=0,$G265,0))),0)</f>
        <v>0</v>
      </c>
      <c r="Q108" s="238">
        <f>IF(Q$1&gt;=$I265,IF($M265=0,0,(IF(MOD(($I265-Q$1),$M265)=0,$G265,0))),0)</f>
        <v>0</v>
      </c>
      <c r="R108" s="238">
        <f>IF(R$1&gt;=$I265,IF($M265=0,0,(IF(MOD(($I265-R$1),$M265)=0,$G265,0))),0)</f>
        <v>0</v>
      </c>
      <c r="S108" s="238">
        <f>IF(S$1&gt;=$I265,IF($M265=0,0,(IF(MOD(($I265-S$1),$M265)=0,$G265,0))),0)</f>
        <v>0</v>
      </c>
      <c r="T108" s="238">
        <f>IF(T$1&gt;=$I265,IF($M265=0,0,(IF(MOD(($I265-T$1),$M265)=0,$G265,0))),0)</f>
        <v>0</v>
      </c>
      <c r="U108" s="238">
        <f>IF(U$1&gt;=$I265,IF($M265=0,0,(IF(MOD(($I265-U$1),$M265)=0,$G265,0))),0)</f>
        <v>0</v>
      </c>
      <c r="V108" s="238">
        <f>IF(V$1&gt;=$I265,IF($M265=0,0,(IF(MOD(($I265-V$1),$M265)=0,$G265,0))),0)</f>
        <v>0</v>
      </c>
      <c r="W108" s="238">
        <f>IF(W$1&gt;=$I265,IF($M265=0,0,(IF(MOD(($I265-W$1),$M265)=0,$G265,0))),0)</f>
        <v>0</v>
      </c>
      <c r="X108" s="238">
        <f>IF(X$1&gt;=$I265,IF($M265=0,0,(IF(MOD(($I265-X$1),$M265)=0,$G265,0))),0)</f>
        <v>0</v>
      </c>
      <c r="Y108" s="239">
        <f>SUM(C108:X108)</f>
        <v>0</v>
      </c>
    </row>
    <row r="109" spans="1:25">
      <c r="A109" s="237" t="e">
        <f>A313</f>
        <v>#N/A</v>
      </c>
      <c r="B109" s="237" t="str">
        <f>B266</f>
        <v>Indv. Vedligehold</v>
      </c>
      <c r="C109" s="238">
        <f>IF(C$1&gt;=$I266,IF($M266=0,0,(IF(MOD(($I266-C$1),$M266)=0,$G266,0))),0)</f>
        <v>0</v>
      </c>
      <c r="D109" s="238">
        <f>IF(D$1&gt;=$I266,IF($M266=0,0,(IF(MOD(($I266-D$1),$M266)=0,$G266,0))),0)</f>
        <v>0</v>
      </c>
      <c r="E109" s="238">
        <f>IF(E$1&gt;=$I266,IF($M266=0,0,(IF(MOD(($I266-E$1),$M266)=0,$G266,0))),0)</f>
        <v>0</v>
      </c>
      <c r="F109" s="238">
        <f>IF(F$1&gt;=$I266,IF($M266=0,0,(IF(MOD(($I266-F$1),$M266)=0,$G266,0))),0)</f>
        <v>0</v>
      </c>
      <c r="G109" s="238">
        <f>IF(G$1&gt;=$I266,IF($M266=0,0,(IF(MOD(($I266-G$1),$M266)=0,$G266,0))),0)</f>
        <v>0</v>
      </c>
      <c r="H109" s="238">
        <f>IF(H$1&gt;=$I266,IF($M266=0,0,(IF(MOD(($I266-H$1),$M266)=0,$G266,0))),0)</f>
        <v>0</v>
      </c>
      <c r="I109" s="238">
        <f>IF(I$1&gt;=$I266,IF($M266=0,0,(IF(MOD(($I266-I$1),$M266)=0,$G266,0))),0)</f>
        <v>0</v>
      </c>
      <c r="J109" s="238">
        <f>IF(J$1&gt;=$I266,IF($M266=0,0,(IF(MOD(($I266-J$1),$M266)=0,$G266,0))),0)</f>
        <v>0</v>
      </c>
      <c r="K109" s="238">
        <f>IF(K$1&gt;=$I266,IF($M266=0,0,(IF(MOD(($I266-K$1),$M266)=0,$G266,0))),0)</f>
        <v>0</v>
      </c>
      <c r="L109" s="238">
        <f>IF(L$1&gt;=$I266,IF($M266=0,0,(IF(MOD(($I266-L$1),$M266)=0,$G266,0))),0)</f>
        <v>0</v>
      </c>
      <c r="M109" s="238">
        <f>IF(M$1&gt;=$I266,IF($M266=0,0,(IF(MOD(($I266-M$1),$M266)=0,$G266,0))),0)</f>
        <v>0</v>
      </c>
      <c r="N109" s="238">
        <f>IF(N$1&gt;=$I266,IF($M266=0,0,(IF(MOD(($I266-N$1),$M266)=0,$G266,0))),0)</f>
        <v>0</v>
      </c>
      <c r="O109" s="238">
        <f>IF(O$1&gt;=$I266,IF($M266=0,0,(IF(MOD(($I266-O$1),$M266)=0,$G266,0))),0)</f>
        <v>0</v>
      </c>
      <c r="P109" s="238">
        <f>IF(P$1&gt;=$I266,IF($M266=0,0,(IF(MOD(($I266-P$1),$M266)=0,$G266,0))),0)</f>
        <v>0</v>
      </c>
      <c r="Q109" s="238">
        <f>IF(Q$1&gt;=$I266,IF($M266=0,0,(IF(MOD(($I266-Q$1),$M266)=0,$G266,0))),0)</f>
        <v>0</v>
      </c>
      <c r="R109" s="238">
        <f>IF(R$1&gt;=$I266,IF($M266=0,0,(IF(MOD(($I266-R$1),$M266)=0,$G266,0))),0)</f>
        <v>0</v>
      </c>
      <c r="S109" s="238">
        <f>IF(S$1&gt;=$I266,IF($M266=0,0,(IF(MOD(($I266-S$1),$M266)=0,$G266,0))),0)</f>
        <v>0</v>
      </c>
      <c r="T109" s="238">
        <f>IF(T$1&gt;=$I266,IF($M266=0,0,(IF(MOD(($I266-T$1),$M266)=0,$G266,0))),0)</f>
        <v>0</v>
      </c>
      <c r="U109" s="238">
        <f>IF(U$1&gt;=$I266,IF($M266=0,0,(IF(MOD(($I266-U$1),$M266)=0,$G266,0))),0)</f>
        <v>0</v>
      </c>
      <c r="V109" s="238">
        <f>IF(V$1&gt;=$I266,IF($M266=0,0,(IF(MOD(($I266-V$1),$M266)=0,$G266,0))),0)</f>
        <v>0</v>
      </c>
      <c r="W109" s="238">
        <f>IF(W$1&gt;=$I266,IF($M266=0,0,(IF(MOD(($I266-W$1),$M266)=0,$G266,0))),0)</f>
        <v>0</v>
      </c>
      <c r="X109" s="238">
        <f>IF(X$1&gt;=$I266,IF($M266=0,0,(IF(MOD(($I266-X$1),$M266)=0,$G266,0))),0)</f>
        <v>0</v>
      </c>
      <c r="Y109" s="239">
        <f>SUM(C109:X109)</f>
        <v>0</v>
      </c>
    </row>
    <row r="110" spans="1:25">
      <c r="A110" s="237" t="e">
        <f>A314</f>
        <v>#N/A</v>
      </c>
      <c r="B110" s="237">
        <f>B267</f>
        <v>0</v>
      </c>
      <c r="C110" s="238">
        <f>IF(C$1&gt;=$I267,IF($M267=0,0,(IF(MOD(($I267-C$1),$M267)=0,$G267,0))),0)</f>
        <v>0</v>
      </c>
      <c r="D110" s="238">
        <f>IF(D$1&gt;=$I267,IF($M267=0,0,(IF(MOD(($I267-D$1),$M267)=0,$G267,0))),0)</f>
        <v>0</v>
      </c>
      <c r="E110" s="238">
        <f>IF(E$1&gt;=$I267,IF($M267=0,0,(IF(MOD(($I267-E$1),$M267)=0,$G267,0))),0)</f>
        <v>0</v>
      </c>
      <c r="F110" s="238">
        <f>IF(F$1&gt;=$I267,IF($M267=0,0,(IF(MOD(($I267-F$1),$M267)=0,$G267,0))),0)</f>
        <v>0</v>
      </c>
      <c r="G110" s="238">
        <f>IF(G$1&gt;=$I267,IF($M267=0,0,(IF(MOD(($I267-G$1),$M267)=0,$G267,0))),0)</f>
        <v>0</v>
      </c>
      <c r="H110" s="238">
        <f>IF(H$1&gt;=$I267,IF($M267=0,0,(IF(MOD(($I267-H$1),$M267)=0,$G267,0))),0)</f>
        <v>0</v>
      </c>
      <c r="I110" s="238">
        <f>IF(I$1&gt;=$I267,IF($M267=0,0,(IF(MOD(($I267-I$1),$M267)=0,$G267,0))),0)</f>
        <v>0</v>
      </c>
      <c r="J110" s="238">
        <f>IF(J$1&gt;=$I267,IF($M267=0,0,(IF(MOD(($I267-J$1),$M267)=0,$G267,0))),0)</f>
        <v>0</v>
      </c>
      <c r="K110" s="238">
        <f>IF(K$1&gt;=$I267,IF($M267=0,0,(IF(MOD(($I267-K$1),$M267)=0,$G267,0))),0)</f>
        <v>0</v>
      </c>
      <c r="L110" s="238">
        <f>IF(L$1&gt;=$I267,IF($M267=0,0,(IF(MOD(($I267-L$1),$M267)=0,$G267,0))),0)</f>
        <v>0</v>
      </c>
      <c r="M110" s="238">
        <f>IF(M$1&gt;=$I267,IF($M267=0,0,(IF(MOD(($I267-M$1),$M267)=0,$G267,0))),0)</f>
        <v>0</v>
      </c>
      <c r="N110" s="238">
        <f>IF(N$1&gt;=$I267,IF($M267=0,0,(IF(MOD(($I267-N$1),$M267)=0,$G267,0))),0)</f>
        <v>0</v>
      </c>
      <c r="O110" s="238">
        <f>IF(O$1&gt;=$I267,IF($M267=0,0,(IF(MOD(($I267-O$1),$M267)=0,$G267,0))),0)</f>
        <v>0</v>
      </c>
      <c r="P110" s="238">
        <f>IF(P$1&gt;=$I267,IF($M267=0,0,(IF(MOD(($I267-P$1),$M267)=0,$G267,0))),0)</f>
        <v>0</v>
      </c>
      <c r="Q110" s="238">
        <f>IF(Q$1&gt;=$I267,IF($M267=0,0,(IF(MOD(($I267-Q$1),$M267)=0,$G267,0))),0)</f>
        <v>0</v>
      </c>
      <c r="R110" s="238">
        <f>IF(R$1&gt;=$I267,IF($M267=0,0,(IF(MOD(($I267-R$1),$M267)=0,$G267,0))),0)</f>
        <v>0</v>
      </c>
      <c r="S110" s="238">
        <f>IF(S$1&gt;=$I267,IF($M267=0,0,(IF(MOD(($I267-S$1),$M267)=0,$G267,0))),0)</f>
        <v>0</v>
      </c>
      <c r="T110" s="238">
        <f>IF(T$1&gt;=$I267,IF($M267=0,0,(IF(MOD(($I267-T$1),$M267)=0,$G267,0))),0)</f>
        <v>0</v>
      </c>
      <c r="U110" s="238">
        <f>IF(U$1&gt;=$I267,IF($M267=0,0,(IF(MOD(($I267-U$1),$M267)=0,$G267,0))),0)</f>
        <v>0</v>
      </c>
      <c r="V110" s="238">
        <f>IF(V$1&gt;=$I267,IF($M267=0,0,(IF(MOD(($I267-V$1),$M267)=0,$G267,0))),0)</f>
        <v>0</v>
      </c>
      <c r="W110" s="238">
        <f>IF(W$1&gt;=$I267,IF($M267=0,0,(IF(MOD(($I267-W$1),$M267)=0,$G267,0))),0)</f>
        <v>0</v>
      </c>
      <c r="X110" s="238">
        <f>IF(X$1&gt;=$I267,IF($M267=0,0,(IF(MOD(($I267-X$1),$M267)=0,$G267,0))),0)</f>
        <v>0</v>
      </c>
      <c r="Y110" s="239">
        <f>SUM(C110:X110)</f>
        <v>0</v>
      </c>
    </row>
    <row r="111" spans="1:25">
      <c r="A111" s="237" t="e">
        <f>A315</f>
        <v>#N/A</v>
      </c>
      <c r="B111" s="237" t="str">
        <f>B268</f>
        <v xml:space="preserve">Bygning 1 </v>
      </c>
      <c r="C111" s="238">
        <f>IF(C$1&gt;=$I268,IF($M268=0,0,(IF(MOD(($I268-C$1),$M268)=0,$G268,0))),0)</f>
        <v>0</v>
      </c>
      <c r="D111" s="238">
        <f>IF(D$1&gt;=$I268,IF($M268=0,0,(IF(MOD(($I268-D$1),$M268)=0,$G268,0))),0)</f>
        <v>0</v>
      </c>
      <c r="E111" s="238">
        <f>IF(E$1&gt;=$I268,IF($M268=0,0,(IF(MOD(($I268-E$1),$M268)=0,$G268,0))),0)</f>
        <v>0</v>
      </c>
      <c r="F111" s="238">
        <f>IF(F$1&gt;=$I268,IF($M268=0,0,(IF(MOD(($I268-F$1),$M268)=0,$G268,0))),0)</f>
        <v>0</v>
      </c>
      <c r="G111" s="238">
        <f>IF(G$1&gt;=$I268,IF($M268=0,0,(IF(MOD(($I268-G$1),$M268)=0,$G268,0))),0)</f>
        <v>0</v>
      </c>
      <c r="H111" s="238">
        <f>IF(H$1&gt;=$I268,IF($M268=0,0,(IF(MOD(($I268-H$1),$M268)=0,$G268,0))),0)</f>
        <v>0</v>
      </c>
      <c r="I111" s="238">
        <f>IF(I$1&gt;=$I268,IF($M268=0,0,(IF(MOD(($I268-I$1),$M268)=0,$G268,0))),0)</f>
        <v>0</v>
      </c>
      <c r="J111" s="238">
        <f>IF(J$1&gt;=$I268,IF($M268=0,0,(IF(MOD(($I268-J$1),$M268)=0,$G268,0))),0)</f>
        <v>0</v>
      </c>
      <c r="K111" s="238">
        <f>IF(K$1&gt;=$I268,IF($M268=0,0,(IF(MOD(($I268-K$1),$M268)=0,$G268,0))),0)</f>
        <v>0</v>
      </c>
      <c r="L111" s="238">
        <f>IF(L$1&gt;=$I268,IF($M268=0,0,(IF(MOD(($I268-L$1),$M268)=0,$G268,0))),0)</f>
        <v>0</v>
      </c>
      <c r="M111" s="238">
        <f>IF(M$1&gt;=$I268,IF($M268=0,0,(IF(MOD(($I268-M$1),$M268)=0,$G268,0))),0)</f>
        <v>0</v>
      </c>
      <c r="N111" s="238">
        <f>IF(N$1&gt;=$I268,IF($M268=0,0,(IF(MOD(($I268-N$1),$M268)=0,$G268,0))),0)</f>
        <v>0</v>
      </c>
      <c r="O111" s="238">
        <f>IF(O$1&gt;=$I268,IF($M268=0,0,(IF(MOD(($I268-O$1),$M268)=0,$G268,0))),0)</f>
        <v>0</v>
      </c>
      <c r="P111" s="238">
        <f>IF(P$1&gt;=$I268,IF($M268=0,0,(IF(MOD(($I268-P$1),$M268)=0,$G268,0))),0)</f>
        <v>0</v>
      </c>
      <c r="Q111" s="238">
        <f>IF(Q$1&gt;=$I268,IF($M268=0,0,(IF(MOD(($I268-Q$1),$M268)=0,$G268,0))),0)</f>
        <v>0</v>
      </c>
      <c r="R111" s="238">
        <f>IF(R$1&gt;=$I268,IF($M268=0,0,(IF(MOD(($I268-R$1),$M268)=0,$G268,0))),0)</f>
        <v>0</v>
      </c>
      <c r="S111" s="238">
        <f>IF(S$1&gt;=$I268,IF($M268=0,0,(IF(MOD(($I268-S$1),$M268)=0,$G268,0))),0)</f>
        <v>0</v>
      </c>
      <c r="T111" s="238">
        <f>IF(T$1&gt;=$I268,IF($M268=0,0,(IF(MOD(($I268-T$1),$M268)=0,$G268,0))),0)</f>
        <v>0</v>
      </c>
      <c r="U111" s="238">
        <f>IF(U$1&gt;=$I268,IF($M268=0,0,(IF(MOD(($I268-U$1),$M268)=0,$G268,0))),0)</f>
        <v>0</v>
      </c>
      <c r="V111" s="238">
        <f>IF(V$1&gt;=$I268,IF($M268=0,0,(IF(MOD(($I268-V$1),$M268)=0,$G268,0))),0)</f>
        <v>0</v>
      </c>
      <c r="W111" s="238">
        <f>IF(W$1&gt;=$I268,IF($M268=0,0,(IF(MOD(($I268-W$1),$M268)=0,$G268,0))),0)</f>
        <v>0</v>
      </c>
      <c r="X111" s="238">
        <f>IF(X$1&gt;=$I268,IF($M268=0,0,(IF(MOD(($I268-X$1),$M268)=0,$G268,0))),0)</f>
        <v>0</v>
      </c>
      <c r="Y111" s="239">
        <f>SUM(C111:X111)</f>
        <v>0</v>
      </c>
    </row>
    <row r="112" spans="1:25">
      <c r="A112" s="237" t="e">
        <f>#REF!</f>
        <v>#REF!</v>
      </c>
      <c r="B112" s="237" t="str">
        <f>B269</f>
        <v>Gulve, overfladebehandling - rullende aktivitet</v>
      </c>
      <c r="C112" s="238">
        <f>IF(C$1&gt;=$I269,IF($M269=0,0,(IF(MOD(($I269-C$1),$M269)=0,$G269,0))),0)</f>
        <v>0</v>
      </c>
      <c r="D112" s="238">
        <f>IF(D$1&gt;=$I269,IF($M269=0,0,(IF(MOD(($I269-D$1),$M269)=0,$G269,0))),0)</f>
        <v>0</v>
      </c>
      <c r="E112" s="238">
        <f>IF(E$1&gt;=$I269,IF($M269=0,0,(IF(MOD(($I269-E$1),$M269)=0,$G269,0))),0)</f>
        <v>0</v>
      </c>
      <c r="F112" s="238">
        <f>IF(F$1&gt;=$I269,IF($M269=0,0,(IF(MOD(($I269-F$1),$M269)=0,$G269,0))),0)</f>
        <v>0</v>
      </c>
      <c r="G112" s="238">
        <f>IF(G$1&gt;=$I269,IF($M269=0,0,(IF(MOD(($I269-G$1),$M269)=0,$G269,0))),0)</f>
        <v>0</v>
      </c>
      <c r="H112" s="238">
        <f>IF(H$1&gt;=$I269,IF($M269=0,0,(IF(MOD(($I269-H$1),$M269)=0,$G269,0))),0)</f>
        <v>0</v>
      </c>
      <c r="I112" s="238">
        <f>IF(I$1&gt;=$I269,IF($M269=0,0,(IF(MOD(($I269-I$1),$M269)=0,$G269,0))),0)</f>
        <v>0</v>
      </c>
      <c r="J112" s="238">
        <f>IF(J$1&gt;=$I269,IF($M269=0,0,(IF(MOD(($I269-J$1),$M269)=0,$G269,0))),0)</f>
        <v>0</v>
      </c>
      <c r="K112" s="238">
        <f>IF(K$1&gt;=$I269,IF($M269=0,0,(IF(MOD(($I269-K$1),$M269)=0,$G269,0))),0)</f>
        <v>0</v>
      </c>
      <c r="L112" s="238">
        <f>IF(L$1&gt;=$I269,IF($M269=0,0,(IF(MOD(($I269-L$1),$M269)=0,$G269,0))),0)</f>
        <v>0</v>
      </c>
      <c r="M112" s="238">
        <f>IF(M$1&gt;=$I269,IF($M269=0,0,(IF(MOD(($I269-M$1),$M269)=0,$G269,0))),0)</f>
        <v>0</v>
      </c>
      <c r="N112" s="238">
        <f>IF(N$1&gt;=$I269,IF($M269=0,0,(IF(MOD(($I269-N$1),$M269)=0,$G269,0))),0)</f>
        <v>0</v>
      </c>
      <c r="O112" s="238">
        <f>IF(O$1&gt;=$I269,IF($M269=0,0,(IF(MOD(($I269-O$1),$M269)=0,$G269,0))),0)</f>
        <v>0</v>
      </c>
      <c r="P112" s="238">
        <f>IF(P$1&gt;=$I269,IF($M269=0,0,(IF(MOD(($I269-P$1),$M269)=0,$G269,0))),0)</f>
        <v>0</v>
      </c>
      <c r="Q112" s="238">
        <f>IF(Q$1&gt;=$I269,IF($M269=0,0,(IF(MOD(($I269-Q$1),$M269)=0,$G269,0))),0)</f>
        <v>0</v>
      </c>
      <c r="R112" s="238">
        <f>IF(R$1&gt;=$I269,IF($M269=0,0,(IF(MOD(($I269-R$1),$M269)=0,$G269,0))),0)</f>
        <v>0</v>
      </c>
      <c r="S112" s="238">
        <f>IF(S$1&gt;=$I269,IF($M269=0,0,(IF(MOD(($I269-S$1),$M269)=0,$G269,0))),0)</f>
        <v>0</v>
      </c>
      <c r="T112" s="238">
        <f>IF(T$1&gt;=$I269,IF($M269=0,0,(IF(MOD(($I269-T$1),$M269)=0,$G269,0))),0)</f>
        <v>0</v>
      </c>
      <c r="U112" s="238">
        <f>IF(U$1&gt;=$I269,IF($M269=0,0,(IF(MOD(($I269-U$1),$M269)=0,$G269,0))),0)</f>
        <v>0</v>
      </c>
      <c r="V112" s="238">
        <f>IF(V$1&gt;=$I269,IF($M269=0,0,(IF(MOD(($I269-V$1),$M269)=0,$G269,0))),0)</f>
        <v>0</v>
      </c>
      <c r="W112" s="238">
        <f>IF(W$1&gt;=$I269,IF($M269=0,0,(IF(MOD(($I269-W$1),$M269)=0,$G269,0))),0)</f>
        <v>0</v>
      </c>
      <c r="X112" s="238">
        <f>IF(X$1&gt;=$I269,IF($M269=0,0,(IF(MOD(($I269-X$1),$M269)=0,$G269,0))),0)</f>
        <v>0</v>
      </c>
      <c r="Y112" s="239">
        <f>SUM(C112:X112)</f>
        <v>0</v>
      </c>
    </row>
    <row r="113" spans="1:25">
      <c r="A113" s="237" t="e">
        <f>#REF!</f>
        <v>#REF!</v>
      </c>
      <c r="B113" s="237" t="str">
        <f>B270</f>
        <v>Lofter, udskiftning - akustik</v>
      </c>
      <c r="C113" s="238">
        <f>IF(C$1&gt;=$I270,IF($M270=0,0,(IF(MOD(($I270-C$1),$M270)=0,$G270,0))),0)</f>
        <v>0</v>
      </c>
      <c r="D113" s="238">
        <f>IF(D$1&gt;=$I270,IF($M270=0,0,(IF(MOD(($I270-D$1),$M270)=0,$G270,0))),0)</f>
        <v>0</v>
      </c>
      <c r="E113" s="238">
        <f>IF(E$1&gt;=$I270,IF($M270=0,0,(IF(MOD(($I270-E$1),$M270)=0,$G270,0))),0)</f>
        <v>0</v>
      </c>
      <c r="F113" s="238">
        <f>IF(F$1&gt;=$I270,IF($M270=0,0,(IF(MOD(($I270-F$1),$M270)=0,$G270,0))),0)</f>
        <v>0</v>
      </c>
      <c r="G113" s="238">
        <f>IF(G$1&gt;=$I270,IF($M270=0,0,(IF(MOD(($I270-G$1),$M270)=0,$G270,0))),0)</f>
        <v>0</v>
      </c>
      <c r="H113" s="238">
        <f>IF(H$1&gt;=$I270,IF($M270=0,0,(IF(MOD(($I270-H$1),$M270)=0,$G270,0))),0)</f>
        <v>0</v>
      </c>
      <c r="I113" s="238">
        <f>IF(I$1&gt;=$I270,IF($M270=0,0,(IF(MOD(($I270-I$1),$M270)=0,$G270,0))),0)</f>
        <v>0</v>
      </c>
      <c r="J113" s="238">
        <f>IF(J$1&gt;=$I270,IF($M270=0,0,(IF(MOD(($I270-J$1),$M270)=0,$G270,0))),0)</f>
        <v>0</v>
      </c>
      <c r="K113" s="238">
        <f>IF(K$1&gt;=$I270,IF($M270=0,0,(IF(MOD(($I270-K$1),$M270)=0,$G270,0))),0)</f>
        <v>0</v>
      </c>
      <c r="L113" s="238">
        <f>IF(L$1&gt;=$I270,IF($M270=0,0,(IF(MOD(($I270-L$1),$M270)=0,$G270,0))),0)</f>
        <v>0</v>
      </c>
      <c r="M113" s="238">
        <f>IF(M$1&gt;=$I270,IF($M270=0,0,(IF(MOD(($I270-M$1),$M270)=0,$G270,0))),0)</f>
        <v>0</v>
      </c>
      <c r="N113" s="238">
        <f>IF(N$1&gt;=$I270,IF($M270=0,0,(IF(MOD(($I270-N$1),$M270)=0,$G270,0))),0)</f>
        <v>0</v>
      </c>
      <c r="O113" s="238">
        <f>IF(O$1&gt;=$I270,IF($M270=0,0,(IF(MOD(($I270-O$1),$M270)=0,$G270,0))),0)</f>
        <v>0</v>
      </c>
      <c r="P113" s="238">
        <f>IF(P$1&gt;=$I270,IF($M270=0,0,(IF(MOD(($I270-P$1),$M270)=0,$G270,0))),0)</f>
        <v>0</v>
      </c>
      <c r="Q113" s="238">
        <f>IF(Q$1&gt;=$I270,IF($M270=0,0,(IF(MOD(($I270-Q$1),$M270)=0,$G270,0))),0)</f>
        <v>0</v>
      </c>
      <c r="R113" s="238">
        <f>IF(R$1&gt;=$I270,IF($M270=0,0,(IF(MOD(($I270-R$1),$M270)=0,$G270,0))),0)</f>
        <v>0</v>
      </c>
      <c r="S113" s="238">
        <f>IF(S$1&gt;=$I270,IF($M270=0,0,(IF(MOD(($I270-S$1),$M270)=0,$G270,0))),0)</f>
        <v>0</v>
      </c>
      <c r="T113" s="238">
        <f>IF(T$1&gt;=$I270,IF($M270=0,0,(IF(MOD(($I270-T$1),$M270)=0,$G270,0))),0)</f>
        <v>0</v>
      </c>
      <c r="U113" s="238">
        <f>IF(U$1&gt;=$I270,IF($M270=0,0,(IF(MOD(($I270-U$1),$M270)=0,$G270,0))),0)</f>
        <v>0</v>
      </c>
      <c r="V113" s="238">
        <f>IF(V$1&gt;=$I270,IF($M270=0,0,(IF(MOD(($I270-V$1),$M270)=0,$G270,0))),0)</f>
        <v>0</v>
      </c>
      <c r="W113" s="238">
        <f>IF(W$1&gt;=$I270,IF($M270=0,0,(IF(MOD(($I270-W$1),$M270)=0,$G270,0))),0)</f>
        <v>0</v>
      </c>
      <c r="X113" s="238">
        <f>IF(X$1&gt;=$I270,IF($M270=0,0,(IF(MOD(($I270-X$1),$M270)=0,$G270,0))),0)</f>
        <v>0</v>
      </c>
      <c r="Y113" s="239">
        <f>SUM(C113:X113)</f>
        <v>0</v>
      </c>
    </row>
    <row r="114" spans="1:25">
      <c r="A114" s="237" t="e">
        <f>#REF!</f>
        <v>#REF!</v>
      </c>
      <c r="B114" s="237" t="str">
        <f>B271</f>
        <v>Indvendigt malerarbejde, rullende aktivitet</v>
      </c>
      <c r="C114" s="238">
        <f>IF(C$1&gt;=$I271,IF($M271=0,0,(IF(MOD(($I271-C$1),$M271)=0,$G271,0))),0)</f>
        <v>0</v>
      </c>
      <c r="D114" s="238">
        <f>IF(D$1&gt;=$I271,IF($M271=0,0,(IF(MOD(($I271-D$1),$M271)=0,$G271,0))),0)</f>
        <v>0</v>
      </c>
      <c r="E114" s="238">
        <f>IF(E$1&gt;=$I271,IF($M271=0,0,(IF(MOD(($I271-E$1),$M271)=0,$G271,0))),0)</f>
        <v>0</v>
      </c>
      <c r="F114" s="238">
        <f>IF(F$1&gt;=$I271,IF($M271=0,0,(IF(MOD(($I271-F$1),$M271)=0,$G271,0))),0)</f>
        <v>0</v>
      </c>
      <c r="G114" s="238">
        <f>IF(G$1&gt;=$I271,IF($M271=0,0,(IF(MOD(($I271-G$1),$M271)=0,$G271,0))),0)</f>
        <v>0</v>
      </c>
      <c r="H114" s="238">
        <f>IF(H$1&gt;=$I271,IF($M271=0,0,(IF(MOD(($I271-H$1),$M271)=0,$G271,0))),0)</f>
        <v>0</v>
      </c>
      <c r="I114" s="238">
        <f>IF(I$1&gt;=$I271,IF($M271=0,0,(IF(MOD(($I271-I$1),$M271)=0,$G271,0))),0)</f>
        <v>0</v>
      </c>
      <c r="J114" s="238">
        <f>IF(J$1&gt;=$I271,IF($M271=0,0,(IF(MOD(($I271-J$1),$M271)=0,$G271,0))),0)</f>
        <v>0</v>
      </c>
      <c r="K114" s="238">
        <f>IF(K$1&gt;=$I271,IF($M271=0,0,(IF(MOD(($I271-K$1),$M271)=0,$G271,0))),0)</f>
        <v>0</v>
      </c>
      <c r="L114" s="238">
        <f>IF(L$1&gt;=$I271,IF($M271=0,0,(IF(MOD(($I271-L$1),$M271)=0,$G271,0))),0)</f>
        <v>0</v>
      </c>
      <c r="M114" s="238">
        <f>IF(M$1&gt;=$I271,IF($M271=0,0,(IF(MOD(($I271-M$1),$M271)=0,$G271,0))),0)</f>
        <v>0</v>
      </c>
      <c r="N114" s="238">
        <f>IF(N$1&gt;=$I271,IF($M271=0,0,(IF(MOD(($I271-N$1),$M271)=0,$G271,0))),0)</f>
        <v>0</v>
      </c>
      <c r="O114" s="238">
        <f>IF(O$1&gt;=$I271,IF($M271=0,0,(IF(MOD(($I271-O$1),$M271)=0,$G271,0))),0)</f>
        <v>0</v>
      </c>
      <c r="P114" s="238">
        <f>IF(P$1&gt;=$I271,IF($M271=0,0,(IF(MOD(($I271-P$1),$M271)=0,$G271,0))),0)</f>
        <v>0</v>
      </c>
      <c r="Q114" s="238">
        <f>IF(Q$1&gt;=$I271,IF($M271=0,0,(IF(MOD(($I271-Q$1),$M271)=0,$G271,0))),0)</f>
        <v>0</v>
      </c>
      <c r="R114" s="238">
        <f>IF(R$1&gt;=$I271,IF($M271=0,0,(IF(MOD(($I271-R$1),$M271)=0,$G271,0))),0)</f>
        <v>0</v>
      </c>
      <c r="S114" s="238">
        <f>IF(S$1&gt;=$I271,IF($M271=0,0,(IF(MOD(($I271-S$1),$M271)=0,$G271,0))),0)</f>
        <v>0</v>
      </c>
      <c r="T114" s="238">
        <f>IF(T$1&gt;=$I271,IF($M271=0,0,(IF(MOD(($I271-T$1),$M271)=0,$G271,0))),0)</f>
        <v>0</v>
      </c>
      <c r="U114" s="238">
        <f>IF(U$1&gt;=$I271,IF($M271=0,0,(IF(MOD(($I271-U$1),$M271)=0,$G271,0))),0)</f>
        <v>0</v>
      </c>
      <c r="V114" s="238">
        <f>IF(V$1&gt;=$I271,IF($M271=0,0,(IF(MOD(($I271-V$1),$M271)=0,$G271,0))),0)</f>
        <v>0</v>
      </c>
      <c r="W114" s="238">
        <f>IF(W$1&gt;=$I271,IF($M271=0,0,(IF(MOD(($I271-W$1),$M271)=0,$G271,0))),0)</f>
        <v>0</v>
      </c>
      <c r="X114" s="238">
        <f>IF(X$1&gt;=$I271,IF($M271=0,0,(IF(MOD(($I271-X$1),$M271)=0,$G271,0))),0)</f>
        <v>0</v>
      </c>
      <c r="Y114" s="239">
        <f>SUM(C114:X114)</f>
        <v>0</v>
      </c>
    </row>
    <row r="115" spans="1:25">
      <c r="A115" s="237" t="e">
        <f>#REF!</f>
        <v>#REF!</v>
      </c>
      <c r="B115" s="237">
        <f>B272</f>
        <v>0</v>
      </c>
      <c r="C115" s="238">
        <f>IF(C$1&gt;=$I272,IF($M272=0,0,(IF(MOD(($I272-C$1),$M272)=0,$G272,0))),0)</f>
        <v>0</v>
      </c>
      <c r="D115" s="238">
        <f>IF(D$1&gt;=$I272,IF($M272=0,0,(IF(MOD(($I272-D$1),$M272)=0,$G272,0))),0)</f>
        <v>0</v>
      </c>
      <c r="E115" s="238">
        <f>IF(E$1&gt;=$I272,IF($M272=0,0,(IF(MOD(($I272-E$1),$M272)=0,$G272,0))),0)</f>
        <v>0</v>
      </c>
      <c r="F115" s="238">
        <f>IF(F$1&gt;=$I272,IF($M272=0,0,(IF(MOD(($I272-F$1),$M272)=0,$G272,0))),0)</f>
        <v>0</v>
      </c>
      <c r="G115" s="238">
        <f>IF(G$1&gt;=$I272,IF($M272=0,0,(IF(MOD(($I272-G$1),$M272)=0,$G272,0))),0)</f>
        <v>0</v>
      </c>
      <c r="H115" s="238">
        <f>IF(H$1&gt;=$I272,IF($M272=0,0,(IF(MOD(($I272-H$1),$M272)=0,$G272,0))),0)</f>
        <v>0</v>
      </c>
      <c r="I115" s="238">
        <f>IF(I$1&gt;=$I272,IF($M272=0,0,(IF(MOD(($I272-I$1),$M272)=0,$G272,0))),0)</f>
        <v>0</v>
      </c>
      <c r="J115" s="238">
        <f>IF(J$1&gt;=$I272,IF($M272=0,0,(IF(MOD(($I272-J$1),$M272)=0,$G272,0))),0)</f>
        <v>0</v>
      </c>
      <c r="K115" s="238">
        <f>IF(K$1&gt;=$I272,IF($M272=0,0,(IF(MOD(($I272-K$1),$M272)=0,$G272,0))),0)</f>
        <v>0</v>
      </c>
      <c r="L115" s="238">
        <f>IF(L$1&gt;=$I272,IF($M272=0,0,(IF(MOD(($I272-L$1),$M272)=0,$G272,0))),0)</f>
        <v>0</v>
      </c>
      <c r="M115" s="238">
        <f>IF(M$1&gt;=$I272,IF($M272=0,0,(IF(MOD(($I272-M$1),$M272)=0,$G272,0))),0)</f>
        <v>0</v>
      </c>
      <c r="N115" s="238">
        <f>IF(N$1&gt;=$I272,IF($M272=0,0,(IF(MOD(($I272-N$1),$M272)=0,$G272,0))),0)</f>
        <v>0</v>
      </c>
      <c r="O115" s="238">
        <f>IF(O$1&gt;=$I272,IF($M272=0,0,(IF(MOD(($I272-O$1),$M272)=0,$G272,0))),0)</f>
        <v>0</v>
      </c>
      <c r="P115" s="238">
        <f>IF(P$1&gt;=$I272,IF($M272=0,0,(IF(MOD(($I272-P$1),$M272)=0,$G272,0))),0)</f>
        <v>0</v>
      </c>
      <c r="Q115" s="238">
        <f>IF(Q$1&gt;=$I272,IF($M272=0,0,(IF(MOD(($I272-Q$1),$M272)=0,$G272,0))),0)</f>
        <v>0</v>
      </c>
      <c r="R115" s="238">
        <f>IF(R$1&gt;=$I272,IF($M272=0,0,(IF(MOD(($I272-R$1),$M272)=0,$G272,0))),0)</f>
        <v>0</v>
      </c>
      <c r="S115" s="238">
        <f>IF(S$1&gt;=$I272,IF($M272=0,0,(IF(MOD(($I272-S$1),$M272)=0,$G272,0))),0)</f>
        <v>0</v>
      </c>
      <c r="T115" s="238">
        <f>IF(T$1&gt;=$I272,IF($M272=0,0,(IF(MOD(($I272-T$1),$M272)=0,$G272,0))),0)</f>
        <v>0</v>
      </c>
      <c r="U115" s="238">
        <f>IF(U$1&gt;=$I272,IF($M272=0,0,(IF(MOD(($I272-U$1),$M272)=0,$G272,0))),0)</f>
        <v>0</v>
      </c>
      <c r="V115" s="238">
        <f>IF(V$1&gt;=$I272,IF($M272=0,0,(IF(MOD(($I272-V$1),$M272)=0,$G272,0))),0)</f>
        <v>0</v>
      </c>
      <c r="W115" s="238">
        <f>IF(W$1&gt;=$I272,IF($M272=0,0,(IF(MOD(($I272-W$1),$M272)=0,$G272,0))),0)</f>
        <v>0</v>
      </c>
      <c r="X115" s="238">
        <f>IF(X$1&gt;=$I272,IF($M272=0,0,(IF(MOD(($I272-X$1),$M272)=0,$G272,0))),0)</f>
        <v>0</v>
      </c>
      <c r="Y115" s="239">
        <f>SUM(C115:X115)</f>
        <v>0</v>
      </c>
    </row>
    <row r="116" spans="1:25">
      <c r="A116" s="237" t="e">
        <f>#REF!</f>
        <v>#REF!</v>
      </c>
      <c r="B116" s="237">
        <f>B273</f>
        <v>0</v>
      </c>
      <c r="C116" s="238">
        <f>IF(C$1&gt;=$I273,IF($M273=0,0,(IF(MOD(($I273-C$1),$M273)=0,$G273,0))),0)</f>
        <v>0</v>
      </c>
      <c r="D116" s="238">
        <f>IF(D$1&gt;=$I273,IF($M273=0,0,(IF(MOD(($I273-D$1),$M273)=0,$G273,0))),0)</f>
        <v>0</v>
      </c>
      <c r="E116" s="238">
        <f>IF(E$1&gt;=$I273,IF($M273=0,0,(IF(MOD(($I273-E$1),$M273)=0,$G273,0))),0)</f>
        <v>0</v>
      </c>
      <c r="F116" s="238">
        <f>IF(F$1&gt;=$I273,IF($M273=0,0,(IF(MOD(($I273-F$1),$M273)=0,$G273,0))),0)</f>
        <v>0</v>
      </c>
      <c r="G116" s="238">
        <f>IF(G$1&gt;=$I273,IF($M273=0,0,(IF(MOD(($I273-G$1),$M273)=0,$G273,0))),0)</f>
        <v>0</v>
      </c>
      <c r="H116" s="238">
        <f>IF(H$1&gt;=$I273,IF($M273=0,0,(IF(MOD(($I273-H$1),$M273)=0,$G273,0))),0)</f>
        <v>0</v>
      </c>
      <c r="I116" s="238">
        <f>IF(I$1&gt;=$I273,IF($M273=0,0,(IF(MOD(($I273-I$1),$M273)=0,$G273,0))),0)</f>
        <v>0</v>
      </c>
      <c r="J116" s="238">
        <f>IF(J$1&gt;=$I273,IF($M273=0,0,(IF(MOD(($I273-J$1),$M273)=0,$G273,0))),0)</f>
        <v>0</v>
      </c>
      <c r="K116" s="238">
        <f>IF(K$1&gt;=$I273,IF($M273=0,0,(IF(MOD(($I273-K$1),$M273)=0,$G273,0))),0)</f>
        <v>0</v>
      </c>
      <c r="L116" s="238">
        <f>IF(L$1&gt;=$I273,IF($M273=0,0,(IF(MOD(($I273-L$1),$M273)=0,$G273,0))),0)</f>
        <v>0</v>
      </c>
      <c r="M116" s="238">
        <f>IF(M$1&gt;=$I273,IF($M273=0,0,(IF(MOD(($I273-M$1),$M273)=0,$G273,0))),0)</f>
        <v>0</v>
      </c>
      <c r="N116" s="238">
        <f>IF(N$1&gt;=$I273,IF($M273=0,0,(IF(MOD(($I273-N$1),$M273)=0,$G273,0))),0)</f>
        <v>0</v>
      </c>
      <c r="O116" s="238">
        <f>IF(O$1&gt;=$I273,IF($M273=0,0,(IF(MOD(($I273-O$1),$M273)=0,$G273,0))),0)</f>
        <v>0</v>
      </c>
      <c r="P116" s="238">
        <f>IF(P$1&gt;=$I273,IF($M273=0,0,(IF(MOD(($I273-P$1),$M273)=0,$G273,0))),0)</f>
        <v>0</v>
      </c>
      <c r="Q116" s="238">
        <f>IF(Q$1&gt;=$I273,IF($M273=0,0,(IF(MOD(($I273-Q$1),$M273)=0,$G273,0))),0)</f>
        <v>0</v>
      </c>
      <c r="R116" s="238">
        <f>IF(R$1&gt;=$I273,IF($M273=0,0,(IF(MOD(($I273-R$1),$M273)=0,$G273,0))),0)</f>
        <v>0</v>
      </c>
      <c r="S116" s="238">
        <f>IF(S$1&gt;=$I273,IF($M273=0,0,(IF(MOD(($I273-S$1),$M273)=0,$G273,0))),0)</f>
        <v>0</v>
      </c>
      <c r="T116" s="238">
        <f>IF(T$1&gt;=$I273,IF($M273=0,0,(IF(MOD(($I273-T$1),$M273)=0,$G273,0))),0)</f>
        <v>0</v>
      </c>
      <c r="U116" s="238">
        <f>IF(U$1&gt;=$I273,IF($M273=0,0,(IF(MOD(($I273-U$1),$M273)=0,$G273,0))),0)</f>
        <v>0</v>
      </c>
      <c r="V116" s="238">
        <f>IF(V$1&gt;=$I273,IF($M273=0,0,(IF(MOD(($I273-V$1),$M273)=0,$G273,0))),0)</f>
        <v>0</v>
      </c>
      <c r="W116" s="238">
        <f>IF(W$1&gt;=$I273,IF($M273=0,0,(IF(MOD(($I273-W$1),$M273)=0,$G273,0))),0)</f>
        <v>0</v>
      </c>
      <c r="X116" s="238">
        <f>IF(X$1&gt;=$I273,IF($M273=0,0,(IF(MOD(($I273-X$1),$M273)=0,$G273,0))),0)</f>
        <v>0</v>
      </c>
      <c r="Y116" s="239">
        <f>SUM(C116:X116)</f>
        <v>0</v>
      </c>
    </row>
    <row r="117" spans="1:25">
      <c r="A117" s="237" t="e">
        <f>#REF!</f>
        <v>#REF!</v>
      </c>
      <c r="B117" s="237">
        <f>B274</f>
        <v>0</v>
      </c>
      <c r="C117" s="238">
        <f>IF(C$1&gt;=$I274,IF($M274=0,0,(IF(MOD(($I274-C$1),$M274)=0,$G274,0))),0)</f>
        <v>0</v>
      </c>
      <c r="D117" s="238">
        <f>IF(D$1&gt;=$I274,IF($M274=0,0,(IF(MOD(($I274-D$1),$M274)=0,$G274,0))),0)</f>
        <v>0</v>
      </c>
      <c r="E117" s="238">
        <f>IF(E$1&gt;=$I274,IF($M274=0,0,(IF(MOD(($I274-E$1),$M274)=0,$G274,0))),0)</f>
        <v>0</v>
      </c>
      <c r="F117" s="238">
        <f>IF(F$1&gt;=$I274,IF($M274=0,0,(IF(MOD(($I274-F$1),$M274)=0,$G274,0))),0)</f>
        <v>0</v>
      </c>
      <c r="G117" s="238">
        <f>IF(G$1&gt;=$I274,IF($M274=0,0,(IF(MOD(($I274-G$1),$M274)=0,$G274,0))),0)</f>
        <v>0</v>
      </c>
      <c r="H117" s="238">
        <f>IF(H$1&gt;=$I274,IF($M274=0,0,(IF(MOD(($I274-H$1),$M274)=0,$G274,0))),0)</f>
        <v>0</v>
      </c>
      <c r="I117" s="238">
        <f>IF(I$1&gt;=$I274,IF($M274=0,0,(IF(MOD(($I274-I$1),$M274)=0,$G274,0))),0)</f>
        <v>0</v>
      </c>
      <c r="J117" s="238">
        <f>IF(J$1&gt;=$I274,IF($M274=0,0,(IF(MOD(($I274-J$1),$M274)=0,$G274,0))),0)</f>
        <v>0</v>
      </c>
      <c r="K117" s="238">
        <f>IF(K$1&gt;=$I274,IF($M274=0,0,(IF(MOD(($I274-K$1),$M274)=0,$G274,0))),0)</f>
        <v>0</v>
      </c>
      <c r="L117" s="238">
        <f>IF(L$1&gt;=$I274,IF($M274=0,0,(IF(MOD(($I274-L$1),$M274)=0,$G274,0))),0)</f>
        <v>0</v>
      </c>
      <c r="M117" s="238">
        <f>IF(M$1&gt;=$I274,IF($M274=0,0,(IF(MOD(($I274-M$1),$M274)=0,$G274,0))),0)</f>
        <v>0</v>
      </c>
      <c r="N117" s="238">
        <f>IF(N$1&gt;=$I274,IF($M274=0,0,(IF(MOD(($I274-N$1),$M274)=0,$G274,0))),0)</f>
        <v>0</v>
      </c>
      <c r="O117" s="238">
        <f>IF(O$1&gt;=$I274,IF($M274=0,0,(IF(MOD(($I274-O$1),$M274)=0,$G274,0))),0)</f>
        <v>0</v>
      </c>
      <c r="P117" s="238">
        <f>IF(P$1&gt;=$I274,IF($M274=0,0,(IF(MOD(($I274-P$1),$M274)=0,$G274,0))),0)</f>
        <v>0</v>
      </c>
      <c r="Q117" s="238">
        <f>IF(Q$1&gt;=$I274,IF($M274=0,0,(IF(MOD(($I274-Q$1),$M274)=0,$G274,0))),0)</f>
        <v>0</v>
      </c>
      <c r="R117" s="238">
        <f>IF(R$1&gt;=$I274,IF($M274=0,0,(IF(MOD(($I274-R$1),$M274)=0,$G274,0))),0)</f>
        <v>0</v>
      </c>
      <c r="S117" s="238">
        <f>IF(S$1&gt;=$I274,IF($M274=0,0,(IF(MOD(($I274-S$1),$M274)=0,$G274,0))),0)</f>
        <v>0</v>
      </c>
      <c r="T117" s="238">
        <f>IF(T$1&gt;=$I274,IF($M274=0,0,(IF(MOD(($I274-T$1),$M274)=0,$G274,0))),0)</f>
        <v>0</v>
      </c>
      <c r="U117" s="238">
        <f>IF(U$1&gt;=$I274,IF($M274=0,0,(IF(MOD(($I274-U$1),$M274)=0,$G274,0))),0)</f>
        <v>0</v>
      </c>
      <c r="V117" s="238">
        <f>IF(V$1&gt;=$I274,IF($M274=0,0,(IF(MOD(($I274-V$1),$M274)=0,$G274,0))),0)</f>
        <v>0</v>
      </c>
      <c r="W117" s="238">
        <f>IF(W$1&gt;=$I274,IF($M274=0,0,(IF(MOD(($I274-W$1),$M274)=0,$G274,0))),0)</f>
        <v>0</v>
      </c>
      <c r="X117" s="238">
        <f>IF(X$1&gt;=$I274,IF($M274=0,0,(IF(MOD(($I274-X$1),$M274)=0,$G274,0))),0)</f>
        <v>0</v>
      </c>
      <c r="Y117" s="239">
        <f>SUM(C117:X117)</f>
        <v>0</v>
      </c>
    </row>
    <row r="118" spans="1:25">
      <c r="A118" s="237" t="e">
        <f>#REF!</f>
        <v>#REF!</v>
      </c>
      <c r="B118" s="237">
        <f>B275</f>
        <v>0</v>
      </c>
      <c r="C118" s="238">
        <f>IF(C$1&gt;=$I275,IF($M275=0,0,(IF(MOD(($I275-C$1),$M275)=0,$G275,0))),0)</f>
        <v>0</v>
      </c>
      <c r="D118" s="238">
        <f>IF(D$1&gt;=$I275,IF($M275=0,0,(IF(MOD(($I275-D$1),$M275)=0,$G275,0))),0)</f>
        <v>0</v>
      </c>
      <c r="E118" s="238">
        <f>IF(E$1&gt;=$I275,IF($M275=0,0,(IF(MOD(($I275-E$1),$M275)=0,$G275,0))),0)</f>
        <v>0</v>
      </c>
      <c r="F118" s="238">
        <f>IF(F$1&gt;=$I275,IF($M275=0,0,(IF(MOD(($I275-F$1),$M275)=0,$G275,0))),0)</f>
        <v>0</v>
      </c>
      <c r="G118" s="238">
        <f>IF(G$1&gt;=$I275,IF($M275=0,0,(IF(MOD(($I275-G$1),$M275)=0,$G275,0))),0)</f>
        <v>0</v>
      </c>
      <c r="H118" s="238">
        <f>IF(H$1&gt;=$I275,IF($M275=0,0,(IF(MOD(($I275-H$1),$M275)=0,$G275,0))),0)</f>
        <v>0</v>
      </c>
      <c r="I118" s="238">
        <f>IF(I$1&gt;=$I275,IF($M275=0,0,(IF(MOD(($I275-I$1),$M275)=0,$G275,0))),0)</f>
        <v>0</v>
      </c>
      <c r="J118" s="238">
        <f>IF(J$1&gt;=$I275,IF($M275=0,0,(IF(MOD(($I275-J$1),$M275)=0,$G275,0))),0)</f>
        <v>0</v>
      </c>
      <c r="K118" s="238">
        <f>IF(K$1&gt;=$I275,IF($M275=0,0,(IF(MOD(($I275-K$1),$M275)=0,$G275,0))),0)</f>
        <v>0</v>
      </c>
      <c r="L118" s="238">
        <f>IF(L$1&gt;=$I275,IF($M275=0,0,(IF(MOD(($I275-L$1),$M275)=0,$G275,0))),0)</f>
        <v>0</v>
      </c>
      <c r="M118" s="238">
        <f>IF(M$1&gt;=$I275,IF($M275=0,0,(IF(MOD(($I275-M$1),$M275)=0,$G275,0))),0)</f>
        <v>0</v>
      </c>
      <c r="N118" s="238">
        <f>IF(N$1&gt;=$I275,IF($M275=0,0,(IF(MOD(($I275-N$1),$M275)=0,$G275,0))),0)</f>
        <v>0</v>
      </c>
      <c r="O118" s="238">
        <f>IF(O$1&gt;=$I275,IF($M275=0,0,(IF(MOD(($I275-O$1),$M275)=0,$G275,0))),0)</f>
        <v>0</v>
      </c>
      <c r="P118" s="238">
        <f>IF(P$1&gt;=$I275,IF($M275=0,0,(IF(MOD(($I275-P$1),$M275)=0,$G275,0))),0)</f>
        <v>0</v>
      </c>
      <c r="Q118" s="238">
        <f>IF(Q$1&gt;=$I275,IF($M275=0,0,(IF(MOD(($I275-Q$1),$M275)=0,$G275,0))),0)</f>
        <v>0</v>
      </c>
      <c r="R118" s="238">
        <f>IF(R$1&gt;=$I275,IF($M275=0,0,(IF(MOD(($I275-R$1),$M275)=0,$G275,0))),0)</f>
        <v>0</v>
      </c>
      <c r="S118" s="238">
        <f>IF(S$1&gt;=$I275,IF($M275=0,0,(IF(MOD(($I275-S$1),$M275)=0,$G275,0))),0)</f>
        <v>0</v>
      </c>
      <c r="T118" s="238">
        <f>IF(T$1&gt;=$I275,IF($M275=0,0,(IF(MOD(($I275-T$1),$M275)=0,$G275,0))),0)</f>
        <v>0</v>
      </c>
      <c r="U118" s="238">
        <f>IF(U$1&gt;=$I275,IF($M275=0,0,(IF(MOD(($I275-U$1),$M275)=0,$G275,0))),0)</f>
        <v>0</v>
      </c>
      <c r="V118" s="238">
        <f>IF(V$1&gt;=$I275,IF($M275=0,0,(IF(MOD(($I275-V$1),$M275)=0,$G275,0))),0)</f>
        <v>0</v>
      </c>
      <c r="W118" s="238">
        <f>IF(W$1&gt;=$I275,IF($M275=0,0,(IF(MOD(($I275-W$1),$M275)=0,$G275,0))),0)</f>
        <v>0</v>
      </c>
      <c r="X118" s="238">
        <f>IF(X$1&gt;=$I275,IF($M275=0,0,(IF(MOD(($I275-X$1),$M275)=0,$G275,0))),0)</f>
        <v>0</v>
      </c>
      <c r="Y118" s="239">
        <f>SUM(C118:X118)</f>
        <v>0</v>
      </c>
    </row>
    <row r="119" spans="1:25">
      <c r="A119" s="237" t="e">
        <f>#REF!</f>
        <v>#REF!</v>
      </c>
      <c r="B119" s="237">
        <f>B276</f>
        <v>0</v>
      </c>
      <c r="C119" s="238">
        <f>IF(C$1&gt;=$I276,IF($M276=0,0,(IF(MOD(($I276-C$1),$M276)=0,$G276,0))),0)</f>
        <v>0</v>
      </c>
      <c r="D119" s="238">
        <f>IF(D$1&gt;=$I276,IF($M276=0,0,(IF(MOD(($I276-D$1),$M276)=0,$G276,0))),0)</f>
        <v>0</v>
      </c>
      <c r="E119" s="238">
        <f>IF(E$1&gt;=$I276,IF($M276=0,0,(IF(MOD(($I276-E$1),$M276)=0,$G276,0))),0)</f>
        <v>0</v>
      </c>
      <c r="F119" s="238">
        <f>IF(F$1&gt;=$I276,IF($M276=0,0,(IF(MOD(($I276-F$1),$M276)=0,$G276,0))),0)</f>
        <v>0</v>
      </c>
      <c r="G119" s="238">
        <f>IF(G$1&gt;=$I276,IF($M276=0,0,(IF(MOD(($I276-G$1),$M276)=0,$G276,0))),0)</f>
        <v>0</v>
      </c>
      <c r="H119" s="238">
        <f>IF(H$1&gt;=$I276,IF($M276=0,0,(IF(MOD(($I276-H$1),$M276)=0,$G276,0))),0)</f>
        <v>0</v>
      </c>
      <c r="I119" s="238">
        <f>IF(I$1&gt;=$I276,IF($M276=0,0,(IF(MOD(($I276-I$1),$M276)=0,$G276,0))),0)</f>
        <v>0</v>
      </c>
      <c r="J119" s="238">
        <f>IF(J$1&gt;=$I276,IF($M276=0,0,(IF(MOD(($I276-J$1),$M276)=0,$G276,0))),0)</f>
        <v>0</v>
      </c>
      <c r="K119" s="238">
        <f>IF(K$1&gt;=$I276,IF($M276=0,0,(IF(MOD(($I276-K$1),$M276)=0,$G276,0))),0)</f>
        <v>0</v>
      </c>
      <c r="L119" s="238">
        <f>IF(L$1&gt;=$I276,IF($M276=0,0,(IF(MOD(($I276-L$1),$M276)=0,$G276,0))),0)</f>
        <v>0</v>
      </c>
      <c r="M119" s="238">
        <f>IF(M$1&gt;=$I276,IF($M276=0,0,(IF(MOD(($I276-M$1),$M276)=0,$G276,0))),0)</f>
        <v>0</v>
      </c>
      <c r="N119" s="238">
        <f>IF(N$1&gt;=$I276,IF($M276=0,0,(IF(MOD(($I276-N$1),$M276)=0,$G276,0))),0)</f>
        <v>0</v>
      </c>
      <c r="O119" s="238">
        <f>IF(O$1&gt;=$I276,IF($M276=0,0,(IF(MOD(($I276-O$1),$M276)=0,$G276,0))),0)</f>
        <v>0</v>
      </c>
      <c r="P119" s="238">
        <f>IF(P$1&gt;=$I276,IF($M276=0,0,(IF(MOD(($I276-P$1),$M276)=0,$G276,0))),0)</f>
        <v>0</v>
      </c>
      <c r="Q119" s="238">
        <f>IF(Q$1&gt;=$I276,IF($M276=0,0,(IF(MOD(($I276-Q$1),$M276)=0,$G276,0))),0)</f>
        <v>0</v>
      </c>
      <c r="R119" s="238">
        <f>IF(R$1&gt;=$I276,IF($M276=0,0,(IF(MOD(($I276-R$1),$M276)=0,$G276,0))),0)</f>
        <v>0</v>
      </c>
      <c r="S119" s="238">
        <f>IF(S$1&gt;=$I276,IF($M276=0,0,(IF(MOD(($I276-S$1),$M276)=0,$G276,0))),0)</f>
        <v>0</v>
      </c>
      <c r="T119" s="238">
        <f>IF(T$1&gt;=$I276,IF($M276=0,0,(IF(MOD(($I276-T$1),$M276)=0,$G276,0))),0)</f>
        <v>0</v>
      </c>
      <c r="U119" s="238">
        <f>IF(U$1&gt;=$I276,IF($M276=0,0,(IF(MOD(($I276-U$1),$M276)=0,$G276,0))),0)</f>
        <v>0</v>
      </c>
      <c r="V119" s="238">
        <f>IF(V$1&gt;=$I276,IF($M276=0,0,(IF(MOD(($I276-V$1),$M276)=0,$G276,0))),0)</f>
        <v>0</v>
      </c>
      <c r="W119" s="238">
        <f>IF(W$1&gt;=$I276,IF($M276=0,0,(IF(MOD(($I276-W$1),$M276)=0,$G276,0))),0)</f>
        <v>0</v>
      </c>
      <c r="X119" s="238">
        <f>IF(X$1&gt;=$I276,IF($M276=0,0,(IF(MOD(($I276-X$1),$M276)=0,$G276,0))),0)</f>
        <v>0</v>
      </c>
      <c r="Y119" s="239">
        <f>SUM(C119:X119)</f>
        <v>0</v>
      </c>
    </row>
    <row r="120" spans="1:25">
      <c r="A120" s="237" t="e">
        <f>#REF!</f>
        <v>#REF!</v>
      </c>
      <c r="B120" s="237">
        <f>B277</f>
        <v>0</v>
      </c>
      <c r="C120" s="238">
        <f>IF(C$1&gt;=$I277,IF($M277=0,0,(IF(MOD(($I277-C$1),$M277)=0,$G277,0))),0)</f>
        <v>0</v>
      </c>
      <c r="D120" s="238">
        <f>IF(D$1&gt;=$I277,IF($M277=0,0,(IF(MOD(($I277-D$1),$M277)=0,$G277,0))),0)</f>
        <v>0</v>
      </c>
      <c r="E120" s="238">
        <f>IF(E$1&gt;=$I277,IF($M277=0,0,(IF(MOD(($I277-E$1),$M277)=0,$G277,0))),0)</f>
        <v>0</v>
      </c>
      <c r="F120" s="238">
        <f>IF(F$1&gt;=$I277,IF($M277=0,0,(IF(MOD(($I277-F$1),$M277)=0,$G277,0))),0)</f>
        <v>0</v>
      </c>
      <c r="G120" s="238">
        <f>IF(G$1&gt;=$I277,IF($M277=0,0,(IF(MOD(($I277-G$1),$M277)=0,$G277,0))),0)</f>
        <v>0</v>
      </c>
      <c r="H120" s="238">
        <f>IF(H$1&gt;=$I277,IF($M277=0,0,(IF(MOD(($I277-H$1),$M277)=0,$G277,0))),0)</f>
        <v>0</v>
      </c>
      <c r="I120" s="238">
        <f>IF(I$1&gt;=$I277,IF($M277=0,0,(IF(MOD(($I277-I$1),$M277)=0,$G277,0))),0)</f>
        <v>0</v>
      </c>
      <c r="J120" s="238">
        <f>IF(J$1&gt;=$I277,IF($M277=0,0,(IF(MOD(($I277-J$1),$M277)=0,$G277,0))),0)</f>
        <v>0</v>
      </c>
      <c r="K120" s="238">
        <f>IF(K$1&gt;=$I277,IF($M277=0,0,(IF(MOD(($I277-K$1),$M277)=0,$G277,0))),0)</f>
        <v>0</v>
      </c>
      <c r="L120" s="238">
        <f>IF(L$1&gt;=$I277,IF($M277=0,0,(IF(MOD(($I277-L$1),$M277)=0,$G277,0))),0)</f>
        <v>0</v>
      </c>
      <c r="M120" s="238">
        <f>IF(M$1&gt;=$I277,IF($M277=0,0,(IF(MOD(($I277-M$1),$M277)=0,$G277,0))),0)</f>
        <v>0</v>
      </c>
      <c r="N120" s="238">
        <f>IF(N$1&gt;=$I277,IF($M277=0,0,(IF(MOD(($I277-N$1),$M277)=0,$G277,0))),0)</f>
        <v>0</v>
      </c>
      <c r="O120" s="238">
        <f>IF(O$1&gt;=$I277,IF($M277=0,0,(IF(MOD(($I277-O$1),$M277)=0,$G277,0))),0)</f>
        <v>0</v>
      </c>
      <c r="P120" s="238">
        <f>IF(P$1&gt;=$I277,IF($M277=0,0,(IF(MOD(($I277-P$1),$M277)=0,$G277,0))),0)</f>
        <v>0</v>
      </c>
      <c r="Q120" s="238">
        <f>IF(Q$1&gt;=$I277,IF($M277=0,0,(IF(MOD(($I277-Q$1),$M277)=0,$G277,0))),0)</f>
        <v>0</v>
      </c>
      <c r="R120" s="238">
        <f>IF(R$1&gt;=$I277,IF($M277=0,0,(IF(MOD(($I277-R$1),$M277)=0,$G277,0))),0)</f>
        <v>0</v>
      </c>
      <c r="S120" s="238">
        <f>IF(S$1&gt;=$I277,IF($M277=0,0,(IF(MOD(($I277-S$1),$M277)=0,$G277,0))),0)</f>
        <v>0</v>
      </c>
      <c r="T120" s="238">
        <f>IF(T$1&gt;=$I277,IF($M277=0,0,(IF(MOD(($I277-T$1),$M277)=0,$G277,0))),0)</f>
        <v>0</v>
      </c>
      <c r="U120" s="238">
        <f>IF(U$1&gt;=$I277,IF($M277=0,0,(IF(MOD(($I277-U$1),$M277)=0,$G277,0))),0)</f>
        <v>0</v>
      </c>
      <c r="V120" s="238">
        <f>IF(V$1&gt;=$I277,IF($M277=0,0,(IF(MOD(($I277-V$1),$M277)=0,$G277,0))),0)</f>
        <v>0</v>
      </c>
      <c r="W120" s="238">
        <f>IF(W$1&gt;=$I277,IF($M277=0,0,(IF(MOD(($I277-W$1),$M277)=0,$G277,0))),0)</f>
        <v>0</v>
      </c>
      <c r="X120" s="238">
        <f>IF(X$1&gt;=$I277,IF($M277=0,0,(IF(MOD(($I277-X$1),$M277)=0,$G277,0))),0)</f>
        <v>0</v>
      </c>
      <c r="Y120" s="239">
        <f>SUM(C120:X120)</f>
        <v>0</v>
      </c>
    </row>
    <row r="121" spans="1:25">
      <c r="A121" s="237" t="e">
        <f>#REF!</f>
        <v>#REF!</v>
      </c>
      <c r="B121" s="237">
        <f>B278</f>
        <v>0</v>
      </c>
      <c r="C121" s="238">
        <f>IF(C$1&gt;=$I278,IF($M278=0,0,(IF(MOD(($I278-C$1),$M278)=0,$G278,0))),0)</f>
        <v>0</v>
      </c>
      <c r="D121" s="238">
        <f>IF(D$1&gt;=$I278,IF($M278=0,0,(IF(MOD(($I278-D$1),$M278)=0,$G278,0))),0)</f>
        <v>0</v>
      </c>
      <c r="E121" s="238">
        <f>IF(E$1&gt;=$I278,IF($M278=0,0,(IF(MOD(($I278-E$1),$M278)=0,$G278,0))),0)</f>
        <v>0</v>
      </c>
      <c r="F121" s="238">
        <f>IF(F$1&gt;=$I278,IF($M278=0,0,(IF(MOD(($I278-F$1),$M278)=0,$G278,0))),0)</f>
        <v>0</v>
      </c>
      <c r="G121" s="238">
        <f>IF(G$1&gt;=$I278,IF($M278=0,0,(IF(MOD(($I278-G$1),$M278)=0,$G278,0))),0)</f>
        <v>0</v>
      </c>
      <c r="H121" s="238">
        <f>IF(H$1&gt;=$I278,IF($M278=0,0,(IF(MOD(($I278-H$1),$M278)=0,$G278,0))),0)</f>
        <v>0</v>
      </c>
      <c r="I121" s="238">
        <f>IF(I$1&gt;=$I278,IF($M278=0,0,(IF(MOD(($I278-I$1),$M278)=0,$G278,0))),0)</f>
        <v>0</v>
      </c>
      <c r="J121" s="238">
        <f>IF(J$1&gt;=$I278,IF($M278=0,0,(IF(MOD(($I278-J$1),$M278)=0,$G278,0))),0)</f>
        <v>0</v>
      </c>
      <c r="K121" s="238">
        <f>IF(K$1&gt;=$I278,IF($M278=0,0,(IF(MOD(($I278-K$1),$M278)=0,$G278,0))),0)</f>
        <v>0</v>
      </c>
      <c r="L121" s="238">
        <f>IF(L$1&gt;=$I278,IF($M278=0,0,(IF(MOD(($I278-L$1),$M278)=0,$G278,0))),0)</f>
        <v>0</v>
      </c>
      <c r="M121" s="238">
        <f>IF(M$1&gt;=$I278,IF($M278=0,0,(IF(MOD(($I278-M$1),$M278)=0,$G278,0))),0)</f>
        <v>0</v>
      </c>
      <c r="N121" s="238">
        <f>IF(N$1&gt;=$I278,IF($M278=0,0,(IF(MOD(($I278-N$1),$M278)=0,$G278,0))),0)</f>
        <v>0</v>
      </c>
      <c r="O121" s="238">
        <f>IF(O$1&gt;=$I278,IF($M278=0,0,(IF(MOD(($I278-O$1),$M278)=0,$G278,0))),0)</f>
        <v>0</v>
      </c>
      <c r="P121" s="238">
        <f>IF(P$1&gt;=$I278,IF($M278=0,0,(IF(MOD(($I278-P$1),$M278)=0,$G278,0))),0)</f>
        <v>0</v>
      </c>
      <c r="Q121" s="238">
        <f>IF(Q$1&gt;=$I278,IF($M278=0,0,(IF(MOD(($I278-Q$1),$M278)=0,$G278,0))),0)</f>
        <v>0</v>
      </c>
      <c r="R121" s="238">
        <f>IF(R$1&gt;=$I278,IF($M278=0,0,(IF(MOD(($I278-R$1),$M278)=0,$G278,0))),0)</f>
        <v>0</v>
      </c>
      <c r="S121" s="238">
        <f>IF(S$1&gt;=$I278,IF($M278=0,0,(IF(MOD(($I278-S$1),$M278)=0,$G278,0))),0)</f>
        <v>0</v>
      </c>
      <c r="T121" s="238">
        <f>IF(T$1&gt;=$I278,IF($M278=0,0,(IF(MOD(($I278-T$1),$M278)=0,$G278,0))),0)</f>
        <v>0</v>
      </c>
      <c r="U121" s="238">
        <f>IF(U$1&gt;=$I278,IF($M278=0,0,(IF(MOD(($I278-U$1),$M278)=0,$G278,0))),0)</f>
        <v>0</v>
      </c>
      <c r="V121" s="238">
        <f>IF(V$1&gt;=$I278,IF($M278=0,0,(IF(MOD(($I278-V$1),$M278)=0,$G278,0))),0)</f>
        <v>0</v>
      </c>
      <c r="W121" s="238">
        <f>IF(W$1&gt;=$I278,IF($M278=0,0,(IF(MOD(($I278-W$1),$M278)=0,$G278,0))),0)</f>
        <v>0</v>
      </c>
      <c r="X121" s="238">
        <f>IF(X$1&gt;=$I278,IF($M278=0,0,(IF(MOD(($I278-X$1),$M278)=0,$G278,0))),0)</f>
        <v>0</v>
      </c>
      <c r="Y121" s="239">
        <f>SUM(C121:X121)</f>
        <v>0</v>
      </c>
    </row>
    <row r="122" spans="1:25">
      <c r="A122" s="237" t="e">
        <f>#REF!</f>
        <v>#REF!</v>
      </c>
      <c r="B122" s="237">
        <f>B279</f>
        <v>0</v>
      </c>
      <c r="C122" s="238">
        <f>IF(C$1&gt;=$I279,IF($M279=0,0,(IF(MOD(($I279-C$1),$M279)=0,$G279,0))),0)</f>
        <v>0</v>
      </c>
      <c r="D122" s="238">
        <f>IF(D$1&gt;=$I279,IF($M279=0,0,(IF(MOD(($I279-D$1),$M279)=0,$G279,0))),0)</f>
        <v>0</v>
      </c>
      <c r="E122" s="238">
        <f>IF(E$1&gt;=$I279,IF($M279=0,0,(IF(MOD(($I279-E$1),$M279)=0,$G279,0))),0)</f>
        <v>0</v>
      </c>
      <c r="F122" s="238">
        <f>IF(F$1&gt;=$I279,IF($M279=0,0,(IF(MOD(($I279-F$1),$M279)=0,$G279,0))),0)</f>
        <v>0</v>
      </c>
      <c r="G122" s="238">
        <f>IF(G$1&gt;=$I279,IF($M279=0,0,(IF(MOD(($I279-G$1),$M279)=0,$G279,0))),0)</f>
        <v>0</v>
      </c>
      <c r="H122" s="238">
        <f>IF(H$1&gt;=$I279,IF($M279=0,0,(IF(MOD(($I279-H$1),$M279)=0,$G279,0))),0)</f>
        <v>0</v>
      </c>
      <c r="I122" s="238">
        <f>IF(I$1&gt;=$I279,IF($M279=0,0,(IF(MOD(($I279-I$1),$M279)=0,$G279,0))),0)</f>
        <v>0</v>
      </c>
      <c r="J122" s="238">
        <f>IF(J$1&gt;=$I279,IF($M279=0,0,(IF(MOD(($I279-J$1),$M279)=0,$G279,0))),0)</f>
        <v>0</v>
      </c>
      <c r="K122" s="238">
        <f>IF(K$1&gt;=$I279,IF($M279=0,0,(IF(MOD(($I279-K$1),$M279)=0,$G279,0))),0)</f>
        <v>0</v>
      </c>
      <c r="L122" s="238">
        <f>IF(L$1&gt;=$I279,IF($M279=0,0,(IF(MOD(($I279-L$1),$M279)=0,$G279,0))),0)</f>
        <v>0</v>
      </c>
      <c r="M122" s="238">
        <f>IF(M$1&gt;=$I279,IF($M279=0,0,(IF(MOD(($I279-M$1),$M279)=0,$G279,0))),0)</f>
        <v>0</v>
      </c>
      <c r="N122" s="238">
        <f>IF(N$1&gt;=$I279,IF($M279=0,0,(IF(MOD(($I279-N$1),$M279)=0,$G279,0))),0)</f>
        <v>0</v>
      </c>
      <c r="O122" s="238">
        <f>IF(O$1&gt;=$I279,IF($M279=0,0,(IF(MOD(($I279-O$1),$M279)=0,$G279,0))),0)</f>
        <v>0</v>
      </c>
      <c r="P122" s="238">
        <f>IF(P$1&gt;=$I279,IF($M279=0,0,(IF(MOD(($I279-P$1),$M279)=0,$G279,0))),0)</f>
        <v>0</v>
      </c>
      <c r="Q122" s="238">
        <f>IF(Q$1&gt;=$I279,IF($M279=0,0,(IF(MOD(($I279-Q$1),$M279)=0,$G279,0))),0)</f>
        <v>0</v>
      </c>
      <c r="R122" s="238">
        <f>IF(R$1&gt;=$I279,IF($M279=0,0,(IF(MOD(($I279-R$1),$M279)=0,$G279,0))),0)</f>
        <v>0</v>
      </c>
      <c r="S122" s="238">
        <f>IF(S$1&gt;=$I279,IF($M279=0,0,(IF(MOD(($I279-S$1),$M279)=0,$G279,0))),0)</f>
        <v>0</v>
      </c>
      <c r="T122" s="238">
        <f>IF(T$1&gt;=$I279,IF($M279=0,0,(IF(MOD(($I279-T$1),$M279)=0,$G279,0))),0)</f>
        <v>0</v>
      </c>
      <c r="U122" s="238">
        <f>IF(U$1&gt;=$I279,IF($M279=0,0,(IF(MOD(($I279-U$1),$M279)=0,$G279,0))),0)</f>
        <v>0</v>
      </c>
      <c r="V122" s="238">
        <f>IF(V$1&gt;=$I279,IF($M279=0,0,(IF(MOD(($I279-V$1),$M279)=0,$G279,0))),0)</f>
        <v>0</v>
      </c>
      <c r="W122" s="238">
        <f>IF(W$1&gt;=$I279,IF($M279=0,0,(IF(MOD(($I279-W$1),$M279)=0,$G279,0))),0)</f>
        <v>0</v>
      </c>
      <c r="X122" s="238">
        <f>IF(X$1&gt;=$I279,IF($M279=0,0,(IF(MOD(($I279-X$1),$M279)=0,$G279,0))),0)</f>
        <v>0</v>
      </c>
      <c r="Y122" s="239">
        <f>SUM(C122:X122)</f>
        <v>0</v>
      </c>
    </row>
    <row r="123" spans="1:25">
      <c r="A123" s="237" t="e">
        <f>#REF!</f>
        <v>#REF!</v>
      </c>
      <c r="B123" s="237">
        <f>B280</f>
        <v>0</v>
      </c>
      <c r="C123" s="238">
        <f>IF(C$1&gt;=$I280,IF($M280=0,0,(IF(MOD(($I280-C$1),$M280)=0,$G280,0))),0)</f>
        <v>0</v>
      </c>
      <c r="D123" s="238">
        <f>IF(D$1&gt;=$I280,IF($M280=0,0,(IF(MOD(($I280-D$1),$M280)=0,$G280,0))),0)</f>
        <v>0</v>
      </c>
      <c r="E123" s="238">
        <f>IF(E$1&gt;=$I280,IF($M280=0,0,(IF(MOD(($I280-E$1),$M280)=0,$G280,0))),0)</f>
        <v>0</v>
      </c>
      <c r="F123" s="238">
        <f>IF(F$1&gt;=$I280,IF($M280=0,0,(IF(MOD(($I280-F$1),$M280)=0,$G280,0))),0)</f>
        <v>0</v>
      </c>
      <c r="G123" s="238">
        <f>IF(G$1&gt;=$I280,IF($M280=0,0,(IF(MOD(($I280-G$1),$M280)=0,$G280,0))),0)</f>
        <v>0</v>
      </c>
      <c r="H123" s="238">
        <f>IF(H$1&gt;=$I280,IF($M280=0,0,(IF(MOD(($I280-H$1),$M280)=0,$G280,0))),0)</f>
        <v>0</v>
      </c>
      <c r="I123" s="238">
        <f>IF(I$1&gt;=$I280,IF($M280=0,0,(IF(MOD(($I280-I$1),$M280)=0,$G280,0))),0)</f>
        <v>0</v>
      </c>
      <c r="J123" s="238">
        <f>IF(J$1&gt;=$I280,IF($M280=0,0,(IF(MOD(($I280-J$1),$M280)=0,$G280,0))),0)</f>
        <v>0</v>
      </c>
      <c r="K123" s="238">
        <f>IF(K$1&gt;=$I280,IF($M280=0,0,(IF(MOD(($I280-K$1),$M280)=0,$G280,0))),0)</f>
        <v>0</v>
      </c>
      <c r="L123" s="238">
        <f>IF(L$1&gt;=$I280,IF($M280=0,0,(IF(MOD(($I280-L$1),$M280)=0,$G280,0))),0)</f>
        <v>0</v>
      </c>
      <c r="M123" s="238">
        <f>IF(M$1&gt;=$I280,IF($M280=0,0,(IF(MOD(($I280-M$1),$M280)=0,$G280,0))),0)</f>
        <v>0</v>
      </c>
      <c r="N123" s="238">
        <f>IF(N$1&gt;=$I280,IF($M280=0,0,(IF(MOD(($I280-N$1),$M280)=0,$G280,0))),0)</f>
        <v>0</v>
      </c>
      <c r="O123" s="238">
        <f>IF(O$1&gt;=$I280,IF($M280=0,0,(IF(MOD(($I280-O$1),$M280)=0,$G280,0))),0)</f>
        <v>0</v>
      </c>
      <c r="P123" s="238">
        <f>IF(P$1&gt;=$I280,IF($M280=0,0,(IF(MOD(($I280-P$1),$M280)=0,$G280,0))),0)</f>
        <v>0</v>
      </c>
      <c r="Q123" s="238">
        <f>IF(Q$1&gt;=$I280,IF($M280=0,0,(IF(MOD(($I280-Q$1),$M280)=0,$G280,0))),0)</f>
        <v>0</v>
      </c>
      <c r="R123" s="238">
        <f>IF(R$1&gt;=$I280,IF($M280=0,0,(IF(MOD(($I280-R$1),$M280)=0,$G280,0))),0)</f>
        <v>0</v>
      </c>
      <c r="S123" s="238">
        <f>IF(S$1&gt;=$I280,IF($M280=0,0,(IF(MOD(($I280-S$1),$M280)=0,$G280,0))),0)</f>
        <v>0</v>
      </c>
      <c r="T123" s="238">
        <f>IF(T$1&gt;=$I280,IF($M280=0,0,(IF(MOD(($I280-T$1),$M280)=0,$G280,0))),0)</f>
        <v>0</v>
      </c>
      <c r="U123" s="238">
        <f>IF(U$1&gt;=$I280,IF($M280=0,0,(IF(MOD(($I280-U$1),$M280)=0,$G280,0))),0)</f>
        <v>0</v>
      </c>
      <c r="V123" s="238">
        <f>IF(V$1&gt;=$I280,IF($M280=0,0,(IF(MOD(($I280-V$1),$M280)=0,$G280,0))),0)</f>
        <v>0</v>
      </c>
      <c r="W123" s="238">
        <f>IF(W$1&gt;=$I280,IF($M280=0,0,(IF(MOD(($I280-W$1),$M280)=0,$G280,0))),0)</f>
        <v>0</v>
      </c>
      <c r="X123" s="238">
        <f>IF(X$1&gt;=$I280,IF($M280=0,0,(IF(MOD(($I280-X$1),$M280)=0,$G280,0))),0)</f>
        <v>0</v>
      </c>
      <c r="Y123" s="239">
        <f>SUM(C123:X123)</f>
        <v>0</v>
      </c>
    </row>
    <row r="124" spans="1:25">
      <c r="A124" s="237" t="e">
        <f>#REF!</f>
        <v>#REF!</v>
      </c>
      <c r="B124" s="237" t="str">
        <f>B281</f>
        <v>Bygning 2</v>
      </c>
      <c r="C124" s="238">
        <f>IF(C$1&gt;=$I281,IF($M281=0,0,(IF(MOD(($I281-C$1),$M281)=0,$G281,0))),0)</f>
        <v>0</v>
      </c>
      <c r="D124" s="238">
        <f>IF(D$1&gt;=$I281,IF($M281=0,0,(IF(MOD(($I281-D$1),$M281)=0,$G281,0))),0)</f>
        <v>0</v>
      </c>
      <c r="E124" s="238">
        <f>IF(E$1&gt;=$I281,IF($M281=0,0,(IF(MOD(($I281-E$1),$M281)=0,$G281,0))),0)</f>
        <v>0</v>
      </c>
      <c r="F124" s="238">
        <f>IF(F$1&gt;=$I281,IF($M281=0,0,(IF(MOD(($I281-F$1),$M281)=0,$G281,0))),0)</f>
        <v>0</v>
      </c>
      <c r="G124" s="238">
        <f>IF(G$1&gt;=$I281,IF($M281=0,0,(IF(MOD(($I281-G$1),$M281)=0,$G281,0))),0)</f>
        <v>0</v>
      </c>
      <c r="H124" s="238">
        <f>IF(H$1&gt;=$I281,IF($M281=0,0,(IF(MOD(($I281-H$1),$M281)=0,$G281,0))),0)</f>
        <v>0</v>
      </c>
      <c r="I124" s="238">
        <f>IF(I$1&gt;=$I281,IF($M281=0,0,(IF(MOD(($I281-I$1),$M281)=0,$G281,0))),0)</f>
        <v>0</v>
      </c>
      <c r="J124" s="238">
        <f>IF(J$1&gt;=$I281,IF($M281=0,0,(IF(MOD(($I281-J$1),$M281)=0,$G281,0))),0)</f>
        <v>0</v>
      </c>
      <c r="K124" s="238">
        <f>IF(K$1&gt;=$I281,IF($M281=0,0,(IF(MOD(($I281-K$1),$M281)=0,$G281,0))),0)</f>
        <v>0</v>
      </c>
      <c r="L124" s="238">
        <f>IF(L$1&gt;=$I281,IF($M281=0,0,(IF(MOD(($I281-L$1),$M281)=0,$G281,0))),0)</f>
        <v>0</v>
      </c>
      <c r="M124" s="238">
        <f>IF(M$1&gt;=$I281,IF($M281=0,0,(IF(MOD(($I281-M$1),$M281)=0,$G281,0))),0)</f>
        <v>0</v>
      </c>
      <c r="N124" s="238">
        <f>IF(N$1&gt;=$I281,IF($M281=0,0,(IF(MOD(($I281-N$1),$M281)=0,$G281,0))),0)</f>
        <v>0</v>
      </c>
      <c r="O124" s="238">
        <f>IF(O$1&gt;=$I281,IF($M281=0,0,(IF(MOD(($I281-O$1),$M281)=0,$G281,0))),0)</f>
        <v>0</v>
      </c>
      <c r="P124" s="238">
        <f>IF(P$1&gt;=$I281,IF($M281=0,0,(IF(MOD(($I281-P$1),$M281)=0,$G281,0))),0)</f>
        <v>0</v>
      </c>
      <c r="Q124" s="238">
        <f>IF(Q$1&gt;=$I281,IF($M281=0,0,(IF(MOD(($I281-Q$1),$M281)=0,$G281,0))),0)</f>
        <v>0</v>
      </c>
      <c r="R124" s="238">
        <f>IF(R$1&gt;=$I281,IF($M281=0,0,(IF(MOD(($I281-R$1),$M281)=0,$G281,0))),0)</f>
        <v>0</v>
      </c>
      <c r="S124" s="238">
        <f>IF(S$1&gt;=$I281,IF($M281=0,0,(IF(MOD(($I281-S$1),$M281)=0,$G281,0))),0)</f>
        <v>0</v>
      </c>
      <c r="T124" s="238">
        <f>IF(T$1&gt;=$I281,IF($M281=0,0,(IF(MOD(($I281-T$1),$M281)=0,$G281,0))),0)</f>
        <v>0</v>
      </c>
      <c r="U124" s="238">
        <f>IF(U$1&gt;=$I281,IF($M281=0,0,(IF(MOD(($I281-U$1),$M281)=0,$G281,0))),0)</f>
        <v>0</v>
      </c>
      <c r="V124" s="238">
        <f>IF(V$1&gt;=$I281,IF($M281=0,0,(IF(MOD(($I281-V$1),$M281)=0,$G281,0))),0)</f>
        <v>0</v>
      </c>
      <c r="W124" s="238">
        <f>IF(W$1&gt;=$I281,IF($M281=0,0,(IF(MOD(($I281-W$1),$M281)=0,$G281,0))),0)</f>
        <v>0</v>
      </c>
      <c r="X124" s="238">
        <f>IF(X$1&gt;=$I281,IF($M281=0,0,(IF(MOD(($I281-X$1),$M281)=0,$G281,0))),0)</f>
        <v>0</v>
      </c>
      <c r="Y124" s="239">
        <f>SUM(C124:X124)</f>
        <v>0</v>
      </c>
    </row>
    <row r="125" spans="1:25">
      <c r="A125" s="237" t="e">
        <f>#REF!</f>
        <v>#REF!</v>
      </c>
      <c r="B125" s="237" t="str">
        <f>B282</f>
        <v>Gulve, overfladebehandling - rullende aktivitet</v>
      </c>
      <c r="C125" s="238">
        <f>IF(C$1&gt;=$I282,IF($M282=0,0,(IF(MOD(($I282-C$1),$M282)=0,$G282,0))),0)</f>
        <v>0</v>
      </c>
      <c r="D125" s="238">
        <f>IF(D$1&gt;=$I282,IF($M282=0,0,(IF(MOD(($I282-D$1),$M282)=0,$G282,0))),0)</f>
        <v>0</v>
      </c>
      <c r="E125" s="238">
        <f>IF(E$1&gt;=$I282,IF($M282=0,0,(IF(MOD(($I282-E$1),$M282)=0,$G282,0))),0)</f>
        <v>0</v>
      </c>
      <c r="F125" s="238">
        <f>IF(F$1&gt;=$I282,IF($M282=0,0,(IF(MOD(($I282-F$1),$M282)=0,$G282,0))),0)</f>
        <v>0</v>
      </c>
      <c r="G125" s="238">
        <f>IF(G$1&gt;=$I282,IF($M282=0,0,(IF(MOD(($I282-G$1),$M282)=0,$G282,0))),0)</f>
        <v>0</v>
      </c>
      <c r="H125" s="238">
        <f>IF(H$1&gt;=$I282,IF($M282=0,0,(IF(MOD(($I282-H$1),$M282)=0,$G282,0))),0)</f>
        <v>0</v>
      </c>
      <c r="I125" s="238">
        <f>IF(I$1&gt;=$I282,IF($M282=0,0,(IF(MOD(($I282-I$1),$M282)=0,$G282,0))),0)</f>
        <v>0</v>
      </c>
      <c r="J125" s="238">
        <f>IF(J$1&gt;=$I282,IF($M282=0,0,(IF(MOD(($I282-J$1),$M282)=0,$G282,0))),0)</f>
        <v>0</v>
      </c>
      <c r="K125" s="238">
        <f>IF(K$1&gt;=$I282,IF($M282=0,0,(IF(MOD(($I282-K$1),$M282)=0,$G282,0))),0)</f>
        <v>0</v>
      </c>
      <c r="L125" s="238">
        <f>IF(L$1&gt;=$I282,IF($M282=0,0,(IF(MOD(($I282-L$1),$M282)=0,$G282,0))),0)</f>
        <v>0</v>
      </c>
      <c r="M125" s="238">
        <f>IF(M$1&gt;=$I282,IF($M282=0,0,(IF(MOD(($I282-M$1),$M282)=0,$G282,0))),0)</f>
        <v>0</v>
      </c>
      <c r="N125" s="238">
        <f>IF(N$1&gt;=$I282,IF($M282=0,0,(IF(MOD(($I282-N$1),$M282)=0,$G282,0))),0)</f>
        <v>0</v>
      </c>
      <c r="O125" s="238">
        <f>IF(O$1&gt;=$I282,IF($M282=0,0,(IF(MOD(($I282-O$1),$M282)=0,$G282,0))),0)</f>
        <v>0</v>
      </c>
      <c r="P125" s="238">
        <f>IF(P$1&gt;=$I282,IF($M282=0,0,(IF(MOD(($I282-P$1),$M282)=0,$G282,0))),0)</f>
        <v>0</v>
      </c>
      <c r="Q125" s="238">
        <f>IF(Q$1&gt;=$I282,IF($M282=0,0,(IF(MOD(($I282-Q$1),$M282)=0,$G282,0))),0)</f>
        <v>0</v>
      </c>
      <c r="R125" s="238">
        <f>IF(R$1&gt;=$I282,IF($M282=0,0,(IF(MOD(($I282-R$1),$M282)=0,$G282,0))),0)</f>
        <v>0</v>
      </c>
      <c r="S125" s="238">
        <f>IF(S$1&gt;=$I282,IF($M282=0,0,(IF(MOD(($I282-S$1),$M282)=0,$G282,0))),0)</f>
        <v>0</v>
      </c>
      <c r="T125" s="238">
        <f>IF(T$1&gt;=$I282,IF($M282=0,0,(IF(MOD(($I282-T$1),$M282)=0,$G282,0))),0)</f>
        <v>0</v>
      </c>
      <c r="U125" s="238">
        <f>IF(U$1&gt;=$I282,IF($M282=0,0,(IF(MOD(($I282-U$1),$M282)=0,$G282,0))),0)</f>
        <v>0</v>
      </c>
      <c r="V125" s="238">
        <f>IF(V$1&gt;=$I282,IF($M282=0,0,(IF(MOD(($I282-V$1),$M282)=0,$G282,0))),0)</f>
        <v>0</v>
      </c>
      <c r="W125" s="238">
        <f>IF(W$1&gt;=$I282,IF($M282=0,0,(IF(MOD(($I282-W$1),$M282)=0,$G282,0))),0)</f>
        <v>0</v>
      </c>
      <c r="X125" s="238">
        <f>IF(X$1&gt;=$I282,IF($M282=0,0,(IF(MOD(($I282-X$1),$M282)=0,$G282,0))),0)</f>
        <v>0</v>
      </c>
      <c r="Y125" s="239">
        <f>SUM(C125:X125)</f>
        <v>0</v>
      </c>
    </row>
    <row r="126" spans="1:25">
      <c r="A126" s="237" t="e">
        <f>#REF!</f>
        <v>#REF!</v>
      </c>
      <c r="B126" s="237" t="str">
        <f>B283</f>
        <v>Lofter, udskiftning - akustik</v>
      </c>
      <c r="C126" s="238">
        <f>IF(C$1&gt;=$I283,IF($M283=0,0,(IF(MOD(($I283-C$1),$M283)=0,$G283,0))),0)</f>
        <v>0</v>
      </c>
      <c r="D126" s="238">
        <f>IF(D$1&gt;=$I283,IF($M283=0,0,(IF(MOD(($I283-D$1),$M283)=0,$G283,0))),0)</f>
        <v>0</v>
      </c>
      <c r="E126" s="238">
        <f>IF(E$1&gt;=$I283,IF($M283=0,0,(IF(MOD(($I283-E$1),$M283)=0,$G283,0))),0)</f>
        <v>0</v>
      </c>
      <c r="F126" s="238">
        <f>IF(F$1&gt;=$I283,IF($M283=0,0,(IF(MOD(($I283-F$1),$M283)=0,$G283,0))),0)</f>
        <v>0</v>
      </c>
      <c r="G126" s="238">
        <f>IF(G$1&gt;=$I283,IF($M283=0,0,(IF(MOD(($I283-G$1),$M283)=0,$G283,0))),0)</f>
        <v>0</v>
      </c>
      <c r="H126" s="238">
        <f>IF(H$1&gt;=$I283,IF($M283=0,0,(IF(MOD(($I283-H$1),$M283)=0,$G283,0))),0)</f>
        <v>0</v>
      </c>
      <c r="I126" s="238">
        <f>IF(I$1&gt;=$I283,IF($M283=0,0,(IF(MOD(($I283-I$1),$M283)=0,$G283,0))),0)</f>
        <v>0</v>
      </c>
      <c r="J126" s="238">
        <f>IF(J$1&gt;=$I283,IF($M283=0,0,(IF(MOD(($I283-J$1),$M283)=0,$G283,0))),0)</f>
        <v>0</v>
      </c>
      <c r="K126" s="238">
        <f>IF(K$1&gt;=$I283,IF($M283=0,0,(IF(MOD(($I283-K$1),$M283)=0,$G283,0))),0)</f>
        <v>0</v>
      </c>
      <c r="L126" s="238">
        <f>IF(L$1&gt;=$I283,IF($M283=0,0,(IF(MOD(($I283-L$1),$M283)=0,$G283,0))),0)</f>
        <v>0</v>
      </c>
      <c r="M126" s="238">
        <f>IF(M$1&gt;=$I283,IF($M283=0,0,(IF(MOD(($I283-M$1),$M283)=0,$G283,0))),0)</f>
        <v>0</v>
      </c>
      <c r="N126" s="238">
        <f>IF(N$1&gt;=$I283,IF($M283=0,0,(IF(MOD(($I283-N$1),$M283)=0,$G283,0))),0)</f>
        <v>0</v>
      </c>
      <c r="O126" s="238">
        <f>IF(O$1&gt;=$I283,IF($M283=0,0,(IF(MOD(($I283-O$1),$M283)=0,$G283,0))),0)</f>
        <v>0</v>
      </c>
      <c r="P126" s="238">
        <f>IF(P$1&gt;=$I283,IF($M283=0,0,(IF(MOD(($I283-P$1),$M283)=0,$G283,0))),0)</f>
        <v>0</v>
      </c>
      <c r="Q126" s="238">
        <f>IF(Q$1&gt;=$I283,IF($M283=0,0,(IF(MOD(($I283-Q$1),$M283)=0,$G283,0))),0)</f>
        <v>0</v>
      </c>
      <c r="R126" s="238">
        <f>IF(R$1&gt;=$I283,IF($M283=0,0,(IF(MOD(($I283-R$1),$M283)=0,$G283,0))),0)</f>
        <v>0</v>
      </c>
      <c r="S126" s="238">
        <f>IF(S$1&gt;=$I283,IF($M283=0,0,(IF(MOD(($I283-S$1),$M283)=0,$G283,0))),0)</f>
        <v>0</v>
      </c>
      <c r="T126" s="238">
        <f>IF(T$1&gt;=$I283,IF($M283=0,0,(IF(MOD(($I283-T$1),$M283)=0,$G283,0))),0)</f>
        <v>0</v>
      </c>
      <c r="U126" s="238">
        <f>IF(U$1&gt;=$I283,IF($M283=0,0,(IF(MOD(($I283-U$1),$M283)=0,$G283,0))),0)</f>
        <v>0</v>
      </c>
      <c r="V126" s="238">
        <f>IF(V$1&gt;=$I283,IF($M283=0,0,(IF(MOD(($I283-V$1),$M283)=0,$G283,0))),0)</f>
        <v>0</v>
      </c>
      <c r="W126" s="238">
        <f>IF(W$1&gt;=$I283,IF($M283=0,0,(IF(MOD(($I283-W$1),$M283)=0,$G283,0))),0)</f>
        <v>0</v>
      </c>
      <c r="X126" s="238">
        <f>IF(X$1&gt;=$I283,IF($M283=0,0,(IF(MOD(($I283-X$1),$M283)=0,$G283,0))),0)</f>
        <v>0</v>
      </c>
      <c r="Y126" s="239">
        <f>SUM(C126:X126)</f>
        <v>0</v>
      </c>
    </row>
    <row r="127" spans="1:25">
      <c r="A127" s="237" t="e">
        <f>#REF!</f>
        <v>#REF!</v>
      </c>
      <c r="B127" s="237" t="str">
        <f>B284</f>
        <v>Indvendigt malerarbejde, rullende aktivitet</v>
      </c>
      <c r="C127" s="238">
        <f>IF(C$1&gt;=$I284,IF($M284=0,0,(IF(MOD(($I284-C$1),$M284)=0,$G284,0))),0)</f>
        <v>0</v>
      </c>
      <c r="D127" s="238">
        <f>IF(D$1&gt;=$I284,IF($M284=0,0,(IF(MOD(($I284-D$1),$M284)=0,$G284,0))),0)</f>
        <v>0</v>
      </c>
      <c r="E127" s="238">
        <f>IF(E$1&gt;=$I284,IF($M284=0,0,(IF(MOD(($I284-E$1),$M284)=0,$G284,0))),0)</f>
        <v>0</v>
      </c>
      <c r="F127" s="238">
        <f>IF(F$1&gt;=$I284,IF($M284=0,0,(IF(MOD(($I284-F$1),$M284)=0,$G284,0))),0)</f>
        <v>0</v>
      </c>
      <c r="G127" s="238">
        <f>IF(G$1&gt;=$I284,IF($M284=0,0,(IF(MOD(($I284-G$1),$M284)=0,$G284,0))),0)</f>
        <v>0</v>
      </c>
      <c r="H127" s="238">
        <f>IF(H$1&gt;=$I284,IF($M284=0,0,(IF(MOD(($I284-H$1),$M284)=0,$G284,0))),0)</f>
        <v>0</v>
      </c>
      <c r="I127" s="238">
        <f>IF(I$1&gt;=$I284,IF($M284=0,0,(IF(MOD(($I284-I$1),$M284)=0,$G284,0))),0)</f>
        <v>0</v>
      </c>
      <c r="J127" s="238">
        <f>IF(J$1&gt;=$I284,IF($M284=0,0,(IF(MOD(($I284-J$1),$M284)=0,$G284,0))),0)</f>
        <v>0</v>
      </c>
      <c r="K127" s="238">
        <f>IF(K$1&gt;=$I284,IF($M284=0,0,(IF(MOD(($I284-K$1),$M284)=0,$G284,0))),0)</f>
        <v>0</v>
      </c>
      <c r="L127" s="238">
        <f>IF(L$1&gt;=$I284,IF($M284=0,0,(IF(MOD(($I284-L$1),$M284)=0,$G284,0))),0)</f>
        <v>0</v>
      </c>
      <c r="M127" s="238">
        <f>IF(M$1&gt;=$I284,IF($M284=0,0,(IF(MOD(($I284-M$1),$M284)=0,$G284,0))),0)</f>
        <v>0</v>
      </c>
      <c r="N127" s="238">
        <f>IF(N$1&gt;=$I284,IF($M284=0,0,(IF(MOD(($I284-N$1),$M284)=0,$G284,0))),0)</f>
        <v>0</v>
      </c>
      <c r="O127" s="238">
        <f>IF(O$1&gt;=$I284,IF($M284=0,0,(IF(MOD(($I284-O$1),$M284)=0,$G284,0))),0)</f>
        <v>0</v>
      </c>
      <c r="P127" s="238">
        <f>IF(P$1&gt;=$I284,IF($M284=0,0,(IF(MOD(($I284-P$1),$M284)=0,$G284,0))),0)</f>
        <v>0</v>
      </c>
      <c r="Q127" s="238">
        <f>IF(Q$1&gt;=$I284,IF($M284=0,0,(IF(MOD(($I284-Q$1),$M284)=0,$G284,0))),0)</f>
        <v>0</v>
      </c>
      <c r="R127" s="238">
        <f>IF(R$1&gt;=$I284,IF($M284=0,0,(IF(MOD(($I284-R$1),$M284)=0,$G284,0))),0)</f>
        <v>0</v>
      </c>
      <c r="S127" s="238">
        <f>IF(S$1&gt;=$I284,IF($M284=0,0,(IF(MOD(($I284-S$1),$M284)=0,$G284,0))),0)</f>
        <v>0</v>
      </c>
      <c r="T127" s="238">
        <f>IF(T$1&gt;=$I284,IF($M284=0,0,(IF(MOD(($I284-T$1),$M284)=0,$G284,0))),0)</f>
        <v>0</v>
      </c>
      <c r="U127" s="238">
        <f>IF(U$1&gt;=$I284,IF($M284=0,0,(IF(MOD(($I284-U$1),$M284)=0,$G284,0))),0)</f>
        <v>0</v>
      </c>
      <c r="V127" s="238">
        <f>IF(V$1&gt;=$I284,IF($M284=0,0,(IF(MOD(($I284-V$1),$M284)=0,$G284,0))),0)</f>
        <v>0</v>
      </c>
      <c r="W127" s="238">
        <f>IF(W$1&gt;=$I284,IF($M284=0,0,(IF(MOD(($I284-W$1),$M284)=0,$G284,0))),0)</f>
        <v>0</v>
      </c>
      <c r="X127" s="238">
        <f>IF(X$1&gt;=$I284,IF($M284=0,0,(IF(MOD(($I284-X$1),$M284)=0,$G284,0))),0)</f>
        <v>0</v>
      </c>
      <c r="Y127" s="239">
        <f>SUM(C127:X127)</f>
        <v>0</v>
      </c>
    </row>
    <row r="128" spans="1:25">
      <c r="A128" s="237" t="e">
        <f>#REF!</f>
        <v>#REF!</v>
      </c>
      <c r="B128" s="237">
        <f>B285</f>
        <v>0</v>
      </c>
      <c r="C128" s="238">
        <f>IF(C$1&gt;=$I285,IF($M285=0,0,(IF(MOD(($I285-C$1),$M285)=0,$G285,0))),0)</f>
        <v>0</v>
      </c>
      <c r="D128" s="238">
        <f>IF(D$1&gt;=$I285,IF($M285=0,0,(IF(MOD(($I285-D$1),$M285)=0,$G285,0))),0)</f>
        <v>0</v>
      </c>
      <c r="E128" s="238">
        <f>IF(E$1&gt;=$I285,IF($M285=0,0,(IF(MOD(($I285-E$1),$M285)=0,$G285,0))),0)</f>
        <v>0</v>
      </c>
      <c r="F128" s="238">
        <f>IF(F$1&gt;=$I285,IF($M285=0,0,(IF(MOD(($I285-F$1),$M285)=0,$G285,0))),0)</f>
        <v>0</v>
      </c>
      <c r="G128" s="238">
        <f>IF(G$1&gt;=$I285,IF($M285=0,0,(IF(MOD(($I285-G$1),$M285)=0,$G285,0))),0)</f>
        <v>0</v>
      </c>
      <c r="H128" s="238">
        <f>IF(H$1&gt;=$I285,IF($M285=0,0,(IF(MOD(($I285-H$1),$M285)=0,$G285,0))),0)</f>
        <v>0</v>
      </c>
      <c r="I128" s="238">
        <f>IF(I$1&gt;=$I285,IF($M285=0,0,(IF(MOD(($I285-I$1),$M285)=0,$G285,0))),0)</f>
        <v>0</v>
      </c>
      <c r="J128" s="238">
        <f>IF(J$1&gt;=$I285,IF($M285=0,0,(IF(MOD(($I285-J$1),$M285)=0,$G285,0))),0)</f>
        <v>0</v>
      </c>
      <c r="K128" s="238">
        <f>IF(K$1&gt;=$I285,IF($M285=0,0,(IF(MOD(($I285-K$1),$M285)=0,$G285,0))),0)</f>
        <v>0</v>
      </c>
      <c r="L128" s="238">
        <f>IF(L$1&gt;=$I285,IF($M285=0,0,(IF(MOD(($I285-L$1),$M285)=0,$G285,0))),0)</f>
        <v>0</v>
      </c>
      <c r="M128" s="238">
        <f>IF(M$1&gt;=$I285,IF($M285=0,0,(IF(MOD(($I285-M$1),$M285)=0,$G285,0))),0)</f>
        <v>0</v>
      </c>
      <c r="N128" s="238">
        <f>IF(N$1&gt;=$I285,IF($M285=0,0,(IF(MOD(($I285-N$1),$M285)=0,$G285,0))),0)</f>
        <v>0</v>
      </c>
      <c r="O128" s="238">
        <f>IF(O$1&gt;=$I285,IF($M285=0,0,(IF(MOD(($I285-O$1),$M285)=0,$G285,0))),0)</f>
        <v>0</v>
      </c>
      <c r="P128" s="238">
        <f>IF(P$1&gt;=$I285,IF($M285=0,0,(IF(MOD(($I285-P$1),$M285)=0,$G285,0))),0)</f>
        <v>0</v>
      </c>
      <c r="Q128" s="238">
        <f>IF(Q$1&gt;=$I285,IF($M285=0,0,(IF(MOD(($I285-Q$1),$M285)=0,$G285,0))),0)</f>
        <v>0</v>
      </c>
      <c r="R128" s="238">
        <f>IF(R$1&gt;=$I285,IF($M285=0,0,(IF(MOD(($I285-R$1),$M285)=0,$G285,0))),0)</f>
        <v>0</v>
      </c>
      <c r="S128" s="238">
        <f>IF(S$1&gt;=$I285,IF($M285=0,0,(IF(MOD(($I285-S$1),$M285)=0,$G285,0))),0)</f>
        <v>0</v>
      </c>
      <c r="T128" s="238">
        <f>IF(T$1&gt;=$I285,IF($M285=0,0,(IF(MOD(($I285-T$1),$M285)=0,$G285,0))),0)</f>
        <v>0</v>
      </c>
      <c r="U128" s="238">
        <f>IF(U$1&gt;=$I285,IF($M285=0,0,(IF(MOD(($I285-U$1),$M285)=0,$G285,0))),0)</f>
        <v>0</v>
      </c>
      <c r="V128" s="238">
        <f>IF(V$1&gt;=$I285,IF($M285=0,0,(IF(MOD(($I285-V$1),$M285)=0,$G285,0))),0)</f>
        <v>0</v>
      </c>
      <c r="W128" s="238">
        <f>IF(W$1&gt;=$I285,IF($M285=0,0,(IF(MOD(($I285-W$1),$M285)=0,$G285,0))),0)</f>
        <v>0</v>
      </c>
      <c r="X128" s="238">
        <f>IF(X$1&gt;=$I285,IF($M285=0,0,(IF(MOD(($I285-X$1),$M285)=0,$G285,0))),0)</f>
        <v>0</v>
      </c>
      <c r="Y128" s="239">
        <f>SUM(C128:X128)</f>
        <v>0</v>
      </c>
    </row>
    <row r="129" spans="1:25">
      <c r="A129" s="237" t="e">
        <f>#REF!</f>
        <v>#REF!</v>
      </c>
      <c r="B129" s="237">
        <f>B286</f>
        <v>0</v>
      </c>
      <c r="C129" s="238">
        <f>IF(C$1&gt;=$I286,IF($M286=0,0,(IF(MOD(($I286-C$1),$M286)=0,$G286,0))),0)</f>
        <v>0</v>
      </c>
      <c r="D129" s="238">
        <f>IF(D$1&gt;=$I286,IF($M286=0,0,(IF(MOD(($I286-D$1),$M286)=0,$G286,0))),0)</f>
        <v>0</v>
      </c>
      <c r="E129" s="238">
        <f>IF(E$1&gt;=$I286,IF($M286=0,0,(IF(MOD(($I286-E$1),$M286)=0,$G286,0))),0)</f>
        <v>0</v>
      </c>
      <c r="F129" s="238">
        <f>IF(F$1&gt;=$I286,IF($M286=0,0,(IF(MOD(($I286-F$1),$M286)=0,$G286,0))),0)</f>
        <v>0</v>
      </c>
      <c r="G129" s="238">
        <f>IF(G$1&gt;=$I286,IF($M286=0,0,(IF(MOD(($I286-G$1),$M286)=0,$G286,0))),0)</f>
        <v>0</v>
      </c>
      <c r="H129" s="238">
        <f>IF(H$1&gt;=$I286,IF($M286=0,0,(IF(MOD(($I286-H$1),$M286)=0,$G286,0))),0)</f>
        <v>0</v>
      </c>
      <c r="I129" s="238">
        <f>IF(I$1&gt;=$I286,IF($M286=0,0,(IF(MOD(($I286-I$1),$M286)=0,$G286,0))),0)</f>
        <v>0</v>
      </c>
      <c r="J129" s="238">
        <f>IF(J$1&gt;=$I286,IF($M286=0,0,(IF(MOD(($I286-J$1),$M286)=0,$G286,0))),0)</f>
        <v>0</v>
      </c>
      <c r="K129" s="238">
        <f>IF(K$1&gt;=$I286,IF($M286=0,0,(IF(MOD(($I286-K$1),$M286)=0,$G286,0))),0)</f>
        <v>0</v>
      </c>
      <c r="L129" s="238">
        <f>IF(L$1&gt;=$I286,IF($M286=0,0,(IF(MOD(($I286-L$1),$M286)=0,$G286,0))),0)</f>
        <v>0</v>
      </c>
      <c r="M129" s="238">
        <f>IF(M$1&gt;=$I286,IF($M286=0,0,(IF(MOD(($I286-M$1),$M286)=0,$G286,0))),0)</f>
        <v>0</v>
      </c>
      <c r="N129" s="238">
        <f>IF(N$1&gt;=$I286,IF($M286=0,0,(IF(MOD(($I286-N$1),$M286)=0,$G286,0))),0)</f>
        <v>0</v>
      </c>
      <c r="O129" s="238">
        <f>IF(O$1&gt;=$I286,IF($M286=0,0,(IF(MOD(($I286-O$1),$M286)=0,$G286,0))),0)</f>
        <v>0</v>
      </c>
      <c r="P129" s="238">
        <f>IF(P$1&gt;=$I286,IF($M286=0,0,(IF(MOD(($I286-P$1),$M286)=0,$G286,0))),0)</f>
        <v>0</v>
      </c>
      <c r="Q129" s="238">
        <f>IF(Q$1&gt;=$I286,IF($M286=0,0,(IF(MOD(($I286-Q$1),$M286)=0,$G286,0))),0)</f>
        <v>0</v>
      </c>
      <c r="R129" s="238">
        <f>IF(R$1&gt;=$I286,IF($M286=0,0,(IF(MOD(($I286-R$1),$M286)=0,$G286,0))),0)</f>
        <v>0</v>
      </c>
      <c r="S129" s="238">
        <f>IF(S$1&gt;=$I286,IF($M286=0,0,(IF(MOD(($I286-S$1),$M286)=0,$G286,0))),0)</f>
        <v>0</v>
      </c>
      <c r="T129" s="238">
        <f>IF(T$1&gt;=$I286,IF($M286=0,0,(IF(MOD(($I286-T$1),$M286)=0,$G286,0))),0)</f>
        <v>0</v>
      </c>
      <c r="U129" s="238">
        <f>IF(U$1&gt;=$I286,IF($M286=0,0,(IF(MOD(($I286-U$1),$M286)=0,$G286,0))),0)</f>
        <v>0</v>
      </c>
      <c r="V129" s="238">
        <f>IF(V$1&gt;=$I286,IF($M286=0,0,(IF(MOD(($I286-V$1),$M286)=0,$G286,0))),0)</f>
        <v>0</v>
      </c>
      <c r="W129" s="238">
        <f>IF(W$1&gt;=$I286,IF($M286=0,0,(IF(MOD(($I286-W$1),$M286)=0,$G286,0))),0)</f>
        <v>0</v>
      </c>
      <c r="X129" s="238">
        <f>IF(X$1&gt;=$I286,IF($M286=0,0,(IF(MOD(($I286-X$1),$M286)=0,$G286,0))),0)</f>
        <v>0</v>
      </c>
      <c r="Y129" s="239">
        <f>SUM(C129:X129)</f>
        <v>0</v>
      </c>
    </row>
    <row r="130" spans="1:25">
      <c r="A130" s="237" t="e">
        <f>#REF!</f>
        <v>#REF!</v>
      </c>
      <c r="B130" s="237">
        <f>B287</f>
        <v>0</v>
      </c>
      <c r="C130" s="238">
        <f>IF(C$1&gt;=$I287,IF($M287=0,0,(IF(MOD(($I287-C$1),$M287)=0,$G287,0))),0)</f>
        <v>0</v>
      </c>
      <c r="D130" s="238">
        <f>IF(D$1&gt;=$I287,IF($M287=0,0,(IF(MOD(($I287-D$1),$M287)=0,$G287,0))),0)</f>
        <v>0</v>
      </c>
      <c r="E130" s="238">
        <f>IF(E$1&gt;=$I287,IF($M287=0,0,(IF(MOD(($I287-E$1),$M287)=0,$G287,0))),0)</f>
        <v>0</v>
      </c>
      <c r="F130" s="238">
        <f>IF(F$1&gt;=$I287,IF($M287=0,0,(IF(MOD(($I287-F$1),$M287)=0,$G287,0))),0)</f>
        <v>0</v>
      </c>
      <c r="G130" s="238">
        <f>IF(G$1&gt;=$I287,IF($M287=0,0,(IF(MOD(($I287-G$1),$M287)=0,$G287,0))),0)</f>
        <v>0</v>
      </c>
      <c r="H130" s="238">
        <f>IF(H$1&gt;=$I287,IF($M287=0,0,(IF(MOD(($I287-H$1),$M287)=0,$G287,0))),0)</f>
        <v>0</v>
      </c>
      <c r="I130" s="238">
        <f>IF(I$1&gt;=$I287,IF($M287=0,0,(IF(MOD(($I287-I$1),$M287)=0,$G287,0))),0)</f>
        <v>0</v>
      </c>
      <c r="J130" s="238">
        <f>IF(J$1&gt;=$I287,IF($M287=0,0,(IF(MOD(($I287-J$1),$M287)=0,$G287,0))),0)</f>
        <v>0</v>
      </c>
      <c r="K130" s="238">
        <f>IF(K$1&gt;=$I287,IF($M287=0,0,(IF(MOD(($I287-K$1),$M287)=0,$G287,0))),0)</f>
        <v>0</v>
      </c>
      <c r="L130" s="238">
        <f>IF(L$1&gt;=$I287,IF($M287=0,0,(IF(MOD(($I287-L$1),$M287)=0,$G287,0))),0)</f>
        <v>0</v>
      </c>
      <c r="M130" s="238">
        <f>IF(M$1&gt;=$I287,IF($M287=0,0,(IF(MOD(($I287-M$1),$M287)=0,$G287,0))),0)</f>
        <v>0</v>
      </c>
      <c r="N130" s="238">
        <f>IF(N$1&gt;=$I287,IF($M287=0,0,(IF(MOD(($I287-N$1),$M287)=0,$G287,0))),0)</f>
        <v>0</v>
      </c>
      <c r="O130" s="238">
        <f>IF(O$1&gt;=$I287,IF($M287=0,0,(IF(MOD(($I287-O$1),$M287)=0,$G287,0))),0)</f>
        <v>0</v>
      </c>
      <c r="P130" s="238">
        <f>IF(P$1&gt;=$I287,IF($M287=0,0,(IF(MOD(($I287-P$1),$M287)=0,$G287,0))),0)</f>
        <v>0</v>
      </c>
      <c r="Q130" s="238">
        <f>IF(Q$1&gt;=$I287,IF($M287=0,0,(IF(MOD(($I287-Q$1),$M287)=0,$G287,0))),0)</f>
        <v>0</v>
      </c>
      <c r="R130" s="238">
        <f>IF(R$1&gt;=$I287,IF($M287=0,0,(IF(MOD(($I287-R$1),$M287)=0,$G287,0))),0)</f>
        <v>0</v>
      </c>
      <c r="S130" s="238">
        <f>IF(S$1&gt;=$I287,IF($M287=0,0,(IF(MOD(($I287-S$1),$M287)=0,$G287,0))),0)</f>
        <v>0</v>
      </c>
      <c r="T130" s="238">
        <f>IF(T$1&gt;=$I287,IF($M287=0,0,(IF(MOD(($I287-T$1),$M287)=0,$G287,0))),0)</f>
        <v>0</v>
      </c>
      <c r="U130" s="238">
        <f>IF(U$1&gt;=$I287,IF($M287=0,0,(IF(MOD(($I287-U$1),$M287)=0,$G287,0))),0)</f>
        <v>0</v>
      </c>
      <c r="V130" s="238">
        <f>IF(V$1&gt;=$I287,IF($M287=0,0,(IF(MOD(($I287-V$1),$M287)=0,$G287,0))),0)</f>
        <v>0</v>
      </c>
      <c r="W130" s="238">
        <f>IF(W$1&gt;=$I287,IF($M287=0,0,(IF(MOD(($I287-W$1),$M287)=0,$G287,0))),0)</f>
        <v>0</v>
      </c>
      <c r="X130" s="238">
        <f>IF(X$1&gt;=$I287,IF($M287=0,0,(IF(MOD(($I287-X$1),$M287)=0,$G287,0))),0)</f>
        <v>0</v>
      </c>
      <c r="Y130" s="239">
        <f>SUM(C130:X130)</f>
        <v>0</v>
      </c>
    </row>
    <row r="131" spans="1:25">
      <c r="A131" s="237" t="e">
        <f>#REF!</f>
        <v>#REF!</v>
      </c>
      <c r="B131" s="237">
        <f>B288</f>
        <v>0</v>
      </c>
      <c r="C131" s="238">
        <f>IF(C$1&gt;=$I288,IF($M288=0,0,(IF(MOD(($I288-C$1),$M288)=0,$G288,0))),0)</f>
        <v>0</v>
      </c>
      <c r="D131" s="238">
        <f>IF(D$1&gt;=$I288,IF($M288=0,0,(IF(MOD(($I288-D$1),$M288)=0,$G288,0))),0)</f>
        <v>0</v>
      </c>
      <c r="E131" s="238">
        <f>IF(E$1&gt;=$I288,IF($M288=0,0,(IF(MOD(($I288-E$1),$M288)=0,$G288,0))),0)</f>
        <v>0</v>
      </c>
      <c r="F131" s="238">
        <f>IF(F$1&gt;=$I288,IF($M288=0,0,(IF(MOD(($I288-F$1),$M288)=0,$G288,0))),0)</f>
        <v>0</v>
      </c>
      <c r="G131" s="238">
        <f>IF(G$1&gt;=$I288,IF($M288=0,0,(IF(MOD(($I288-G$1),$M288)=0,$G288,0))),0)</f>
        <v>0</v>
      </c>
      <c r="H131" s="238">
        <f>IF(H$1&gt;=$I288,IF($M288=0,0,(IF(MOD(($I288-H$1),$M288)=0,$G288,0))),0)</f>
        <v>0</v>
      </c>
      <c r="I131" s="238">
        <f>IF(I$1&gt;=$I288,IF($M288=0,0,(IF(MOD(($I288-I$1),$M288)=0,$G288,0))),0)</f>
        <v>0</v>
      </c>
      <c r="J131" s="238">
        <f>IF(J$1&gt;=$I288,IF($M288=0,0,(IF(MOD(($I288-J$1),$M288)=0,$G288,0))),0)</f>
        <v>0</v>
      </c>
      <c r="K131" s="238">
        <f>IF(K$1&gt;=$I288,IF($M288=0,0,(IF(MOD(($I288-K$1),$M288)=0,$G288,0))),0)</f>
        <v>0</v>
      </c>
      <c r="L131" s="238">
        <f>IF(L$1&gt;=$I288,IF($M288=0,0,(IF(MOD(($I288-L$1),$M288)=0,$G288,0))),0)</f>
        <v>0</v>
      </c>
      <c r="M131" s="238">
        <f>IF(M$1&gt;=$I288,IF($M288=0,0,(IF(MOD(($I288-M$1),$M288)=0,$G288,0))),0)</f>
        <v>0</v>
      </c>
      <c r="N131" s="238">
        <f>IF(N$1&gt;=$I288,IF($M288=0,0,(IF(MOD(($I288-N$1),$M288)=0,$G288,0))),0)</f>
        <v>0</v>
      </c>
      <c r="O131" s="238">
        <f>IF(O$1&gt;=$I288,IF($M288=0,0,(IF(MOD(($I288-O$1),$M288)=0,$G288,0))),0)</f>
        <v>0</v>
      </c>
      <c r="P131" s="238">
        <f>IF(P$1&gt;=$I288,IF($M288=0,0,(IF(MOD(($I288-P$1),$M288)=0,$G288,0))),0)</f>
        <v>0</v>
      </c>
      <c r="Q131" s="238">
        <f>IF(Q$1&gt;=$I288,IF($M288=0,0,(IF(MOD(($I288-Q$1),$M288)=0,$G288,0))),0)</f>
        <v>0</v>
      </c>
      <c r="R131" s="238">
        <f>IF(R$1&gt;=$I288,IF($M288=0,0,(IF(MOD(($I288-R$1),$M288)=0,$G288,0))),0)</f>
        <v>0</v>
      </c>
      <c r="S131" s="238">
        <f>IF(S$1&gt;=$I288,IF($M288=0,0,(IF(MOD(($I288-S$1),$M288)=0,$G288,0))),0)</f>
        <v>0</v>
      </c>
      <c r="T131" s="238">
        <f>IF(T$1&gt;=$I288,IF($M288=0,0,(IF(MOD(($I288-T$1),$M288)=0,$G288,0))),0)</f>
        <v>0</v>
      </c>
      <c r="U131" s="238">
        <f>IF(U$1&gt;=$I288,IF($M288=0,0,(IF(MOD(($I288-U$1),$M288)=0,$G288,0))),0)</f>
        <v>0</v>
      </c>
      <c r="V131" s="238">
        <f>IF(V$1&gt;=$I288,IF($M288=0,0,(IF(MOD(($I288-V$1),$M288)=0,$G288,0))),0)</f>
        <v>0</v>
      </c>
      <c r="W131" s="238">
        <f>IF(W$1&gt;=$I288,IF($M288=0,0,(IF(MOD(($I288-W$1),$M288)=0,$G288,0))),0)</f>
        <v>0</v>
      </c>
      <c r="X131" s="238">
        <f>IF(X$1&gt;=$I288,IF($M288=0,0,(IF(MOD(($I288-X$1),$M288)=0,$G288,0))),0)</f>
        <v>0</v>
      </c>
      <c r="Y131" s="239">
        <f>SUM(C131:X131)</f>
        <v>0</v>
      </c>
    </row>
    <row r="132" spans="1:25">
      <c r="A132" s="237" t="e">
        <f>#REF!</f>
        <v>#REF!</v>
      </c>
      <c r="B132" s="237">
        <f>B289</f>
        <v>0</v>
      </c>
      <c r="C132" s="238">
        <f>IF(C$1&gt;=$I289,IF($M289=0,0,(IF(MOD(($I289-C$1),$M289)=0,$G289,0))),0)</f>
        <v>0</v>
      </c>
      <c r="D132" s="238">
        <f>IF(D$1&gt;=$I289,IF($M289=0,0,(IF(MOD(($I289-D$1),$M289)=0,$G289,0))),0)</f>
        <v>0</v>
      </c>
      <c r="E132" s="238">
        <f>IF(E$1&gt;=$I289,IF($M289=0,0,(IF(MOD(($I289-E$1),$M289)=0,$G289,0))),0)</f>
        <v>0</v>
      </c>
      <c r="F132" s="238">
        <f>IF(F$1&gt;=$I289,IF($M289=0,0,(IF(MOD(($I289-F$1),$M289)=0,$G289,0))),0)</f>
        <v>0</v>
      </c>
      <c r="G132" s="238">
        <f>IF(G$1&gt;=$I289,IF($M289=0,0,(IF(MOD(($I289-G$1),$M289)=0,$G289,0))),0)</f>
        <v>0</v>
      </c>
      <c r="H132" s="238">
        <f>IF(H$1&gt;=$I289,IF($M289=0,0,(IF(MOD(($I289-H$1),$M289)=0,$G289,0))),0)</f>
        <v>0</v>
      </c>
      <c r="I132" s="238">
        <f>IF(I$1&gt;=$I289,IF($M289=0,0,(IF(MOD(($I289-I$1),$M289)=0,$G289,0))),0)</f>
        <v>0</v>
      </c>
      <c r="J132" s="238">
        <f>IF(J$1&gt;=$I289,IF($M289=0,0,(IF(MOD(($I289-J$1),$M289)=0,$G289,0))),0)</f>
        <v>0</v>
      </c>
      <c r="K132" s="238">
        <f>IF(K$1&gt;=$I289,IF($M289=0,0,(IF(MOD(($I289-K$1),$M289)=0,$G289,0))),0)</f>
        <v>0</v>
      </c>
      <c r="L132" s="238">
        <f>IF(L$1&gt;=$I289,IF($M289=0,0,(IF(MOD(($I289-L$1),$M289)=0,$G289,0))),0)</f>
        <v>0</v>
      </c>
      <c r="M132" s="238">
        <f>IF(M$1&gt;=$I289,IF($M289=0,0,(IF(MOD(($I289-M$1),$M289)=0,$G289,0))),0)</f>
        <v>0</v>
      </c>
      <c r="N132" s="238">
        <f>IF(N$1&gt;=$I289,IF($M289=0,0,(IF(MOD(($I289-N$1),$M289)=0,$G289,0))),0)</f>
        <v>0</v>
      </c>
      <c r="O132" s="238">
        <f>IF(O$1&gt;=$I289,IF($M289=0,0,(IF(MOD(($I289-O$1),$M289)=0,$G289,0))),0)</f>
        <v>0</v>
      </c>
      <c r="P132" s="238">
        <f>IF(P$1&gt;=$I289,IF($M289=0,0,(IF(MOD(($I289-P$1),$M289)=0,$G289,0))),0)</f>
        <v>0</v>
      </c>
      <c r="Q132" s="238">
        <f>IF(Q$1&gt;=$I289,IF($M289=0,0,(IF(MOD(($I289-Q$1),$M289)=0,$G289,0))),0)</f>
        <v>0</v>
      </c>
      <c r="R132" s="238">
        <f>IF(R$1&gt;=$I289,IF($M289=0,0,(IF(MOD(($I289-R$1),$M289)=0,$G289,0))),0)</f>
        <v>0</v>
      </c>
      <c r="S132" s="238">
        <f>IF(S$1&gt;=$I289,IF($M289=0,0,(IF(MOD(($I289-S$1),$M289)=0,$G289,0))),0)</f>
        <v>0</v>
      </c>
      <c r="T132" s="238">
        <f>IF(T$1&gt;=$I289,IF($M289=0,0,(IF(MOD(($I289-T$1),$M289)=0,$G289,0))),0)</f>
        <v>0</v>
      </c>
      <c r="U132" s="238">
        <f>IF(U$1&gt;=$I289,IF($M289=0,0,(IF(MOD(($I289-U$1),$M289)=0,$G289,0))),0)</f>
        <v>0</v>
      </c>
      <c r="V132" s="238">
        <f>IF(V$1&gt;=$I289,IF($M289=0,0,(IF(MOD(($I289-V$1),$M289)=0,$G289,0))),0)</f>
        <v>0</v>
      </c>
      <c r="W132" s="238">
        <f>IF(W$1&gt;=$I289,IF($M289=0,0,(IF(MOD(($I289-W$1),$M289)=0,$G289,0))),0)</f>
        <v>0</v>
      </c>
      <c r="X132" s="238">
        <f>IF(X$1&gt;=$I289,IF($M289=0,0,(IF(MOD(($I289-X$1),$M289)=0,$G289,0))),0)</f>
        <v>0</v>
      </c>
      <c r="Y132" s="239">
        <f>SUM(C132:X132)</f>
        <v>0</v>
      </c>
    </row>
    <row r="133" spans="1:25">
      <c r="A133" s="237" t="e">
        <f>#REF!</f>
        <v>#REF!</v>
      </c>
      <c r="B133" s="237">
        <f>B290</f>
        <v>0</v>
      </c>
      <c r="C133" s="238">
        <f>IF(C$1&gt;=$I290,IF($M290=0,0,(IF(MOD(($I290-C$1),$M290)=0,$G290,0))),0)</f>
        <v>0</v>
      </c>
      <c r="D133" s="238">
        <f>IF(D$1&gt;=$I290,IF($M290=0,0,(IF(MOD(($I290-D$1),$M290)=0,$G290,0))),0)</f>
        <v>0</v>
      </c>
      <c r="E133" s="238">
        <f>IF(E$1&gt;=$I290,IF($M290=0,0,(IF(MOD(($I290-E$1),$M290)=0,$G290,0))),0)</f>
        <v>0</v>
      </c>
      <c r="F133" s="238">
        <f>IF(F$1&gt;=$I290,IF($M290=0,0,(IF(MOD(($I290-F$1),$M290)=0,$G290,0))),0)</f>
        <v>0</v>
      </c>
      <c r="G133" s="238">
        <f>IF(G$1&gt;=$I290,IF($M290=0,0,(IF(MOD(($I290-G$1),$M290)=0,$G290,0))),0)</f>
        <v>0</v>
      </c>
      <c r="H133" s="238">
        <f>IF(H$1&gt;=$I290,IF($M290=0,0,(IF(MOD(($I290-H$1),$M290)=0,$G290,0))),0)</f>
        <v>0</v>
      </c>
      <c r="I133" s="238">
        <f>IF(I$1&gt;=$I290,IF($M290=0,0,(IF(MOD(($I290-I$1),$M290)=0,$G290,0))),0)</f>
        <v>0</v>
      </c>
      <c r="J133" s="238">
        <f>IF(J$1&gt;=$I290,IF($M290=0,0,(IF(MOD(($I290-J$1),$M290)=0,$G290,0))),0)</f>
        <v>0</v>
      </c>
      <c r="K133" s="238">
        <f>IF(K$1&gt;=$I290,IF($M290=0,0,(IF(MOD(($I290-K$1),$M290)=0,$G290,0))),0)</f>
        <v>0</v>
      </c>
      <c r="L133" s="238">
        <f>IF(L$1&gt;=$I290,IF($M290=0,0,(IF(MOD(($I290-L$1),$M290)=0,$G290,0))),0)</f>
        <v>0</v>
      </c>
      <c r="M133" s="238">
        <f>IF(M$1&gt;=$I290,IF($M290=0,0,(IF(MOD(($I290-M$1),$M290)=0,$G290,0))),0)</f>
        <v>0</v>
      </c>
      <c r="N133" s="238">
        <f>IF(N$1&gt;=$I290,IF($M290=0,0,(IF(MOD(($I290-N$1),$M290)=0,$G290,0))),0)</f>
        <v>0</v>
      </c>
      <c r="O133" s="238">
        <f>IF(O$1&gt;=$I290,IF($M290=0,0,(IF(MOD(($I290-O$1),$M290)=0,$G290,0))),0)</f>
        <v>0</v>
      </c>
      <c r="P133" s="238">
        <f>IF(P$1&gt;=$I290,IF($M290=0,0,(IF(MOD(($I290-P$1),$M290)=0,$G290,0))),0)</f>
        <v>0</v>
      </c>
      <c r="Q133" s="238">
        <f>IF(Q$1&gt;=$I290,IF($M290=0,0,(IF(MOD(($I290-Q$1),$M290)=0,$G290,0))),0)</f>
        <v>0</v>
      </c>
      <c r="R133" s="238">
        <f>IF(R$1&gt;=$I290,IF($M290=0,0,(IF(MOD(($I290-R$1),$M290)=0,$G290,0))),0)</f>
        <v>0</v>
      </c>
      <c r="S133" s="238">
        <f>IF(S$1&gt;=$I290,IF($M290=0,0,(IF(MOD(($I290-S$1),$M290)=0,$G290,0))),0)</f>
        <v>0</v>
      </c>
      <c r="T133" s="238">
        <f>IF(T$1&gt;=$I290,IF($M290=0,0,(IF(MOD(($I290-T$1),$M290)=0,$G290,0))),0)</f>
        <v>0</v>
      </c>
      <c r="U133" s="238">
        <f>IF(U$1&gt;=$I290,IF($M290=0,0,(IF(MOD(($I290-U$1),$M290)=0,$G290,0))),0)</f>
        <v>0</v>
      </c>
      <c r="V133" s="238">
        <f>IF(V$1&gt;=$I290,IF($M290=0,0,(IF(MOD(($I290-V$1),$M290)=0,$G290,0))),0)</f>
        <v>0</v>
      </c>
      <c r="W133" s="238">
        <f>IF(W$1&gt;=$I290,IF($M290=0,0,(IF(MOD(($I290-W$1),$M290)=0,$G290,0))),0)</f>
        <v>0</v>
      </c>
      <c r="X133" s="238">
        <f>IF(X$1&gt;=$I290,IF($M290=0,0,(IF(MOD(($I290-X$1),$M290)=0,$G290,0))),0)</f>
        <v>0</v>
      </c>
      <c r="Y133" s="239">
        <f>SUM(C133:X133)</f>
        <v>0</v>
      </c>
    </row>
    <row r="134" spans="1:25">
      <c r="A134" s="237" t="e">
        <f>#REF!</f>
        <v>#REF!</v>
      </c>
      <c r="B134" s="237">
        <f>B291</f>
        <v>0</v>
      </c>
      <c r="C134" s="238">
        <f>IF(C$1&gt;=$I291,IF($M291=0,0,(IF(MOD(($I291-C$1),$M291)=0,$G291,0))),0)</f>
        <v>0</v>
      </c>
      <c r="D134" s="238">
        <f>IF(D$1&gt;=$I291,IF($M291=0,0,(IF(MOD(($I291-D$1),$M291)=0,$G291,0))),0)</f>
        <v>0</v>
      </c>
      <c r="E134" s="238">
        <f>IF(E$1&gt;=$I291,IF($M291=0,0,(IF(MOD(($I291-E$1),$M291)=0,$G291,0))),0)</f>
        <v>0</v>
      </c>
      <c r="F134" s="238">
        <f>IF(F$1&gt;=$I291,IF($M291=0,0,(IF(MOD(($I291-F$1),$M291)=0,$G291,0))),0)</f>
        <v>0</v>
      </c>
      <c r="G134" s="238">
        <f>IF(G$1&gt;=$I291,IF($M291=0,0,(IF(MOD(($I291-G$1),$M291)=0,$G291,0))),0)</f>
        <v>0</v>
      </c>
      <c r="H134" s="238">
        <f>IF(H$1&gt;=$I291,IF($M291=0,0,(IF(MOD(($I291-H$1),$M291)=0,$G291,0))),0)</f>
        <v>0</v>
      </c>
      <c r="I134" s="238">
        <f>IF(I$1&gt;=$I291,IF($M291=0,0,(IF(MOD(($I291-I$1),$M291)=0,$G291,0))),0)</f>
        <v>0</v>
      </c>
      <c r="J134" s="238">
        <f>IF(J$1&gt;=$I291,IF($M291=0,0,(IF(MOD(($I291-J$1),$M291)=0,$G291,0))),0)</f>
        <v>0</v>
      </c>
      <c r="K134" s="238">
        <f>IF(K$1&gt;=$I291,IF($M291=0,0,(IF(MOD(($I291-K$1),$M291)=0,$G291,0))),0)</f>
        <v>0</v>
      </c>
      <c r="L134" s="238">
        <f>IF(L$1&gt;=$I291,IF($M291=0,0,(IF(MOD(($I291-L$1),$M291)=0,$G291,0))),0)</f>
        <v>0</v>
      </c>
      <c r="M134" s="238">
        <f>IF(M$1&gt;=$I291,IF($M291=0,0,(IF(MOD(($I291-M$1),$M291)=0,$G291,0))),0)</f>
        <v>0</v>
      </c>
      <c r="N134" s="238">
        <f>IF(N$1&gt;=$I291,IF($M291=0,0,(IF(MOD(($I291-N$1),$M291)=0,$G291,0))),0)</f>
        <v>0</v>
      </c>
      <c r="O134" s="238">
        <f>IF(O$1&gt;=$I291,IF($M291=0,0,(IF(MOD(($I291-O$1),$M291)=0,$G291,0))),0)</f>
        <v>0</v>
      </c>
      <c r="P134" s="238">
        <f>IF(P$1&gt;=$I291,IF($M291=0,0,(IF(MOD(($I291-P$1),$M291)=0,$G291,0))),0)</f>
        <v>0</v>
      </c>
      <c r="Q134" s="238">
        <f>IF(Q$1&gt;=$I291,IF($M291=0,0,(IF(MOD(($I291-Q$1),$M291)=0,$G291,0))),0)</f>
        <v>0</v>
      </c>
      <c r="R134" s="238">
        <f>IF(R$1&gt;=$I291,IF($M291=0,0,(IF(MOD(($I291-R$1),$M291)=0,$G291,0))),0)</f>
        <v>0</v>
      </c>
      <c r="S134" s="238">
        <f>IF(S$1&gt;=$I291,IF($M291=0,0,(IF(MOD(($I291-S$1),$M291)=0,$G291,0))),0)</f>
        <v>0</v>
      </c>
      <c r="T134" s="238">
        <f>IF(T$1&gt;=$I291,IF($M291=0,0,(IF(MOD(($I291-T$1),$M291)=0,$G291,0))),0)</f>
        <v>0</v>
      </c>
      <c r="U134" s="238">
        <f>IF(U$1&gt;=$I291,IF($M291=0,0,(IF(MOD(($I291-U$1),$M291)=0,$G291,0))),0)</f>
        <v>0</v>
      </c>
      <c r="V134" s="238">
        <f>IF(V$1&gt;=$I291,IF($M291=0,0,(IF(MOD(($I291-V$1),$M291)=0,$G291,0))),0)</f>
        <v>0</v>
      </c>
      <c r="W134" s="238">
        <f>IF(W$1&gt;=$I291,IF($M291=0,0,(IF(MOD(($I291-W$1),$M291)=0,$G291,0))),0)</f>
        <v>0</v>
      </c>
      <c r="X134" s="238">
        <f>IF(X$1&gt;=$I291,IF($M291=0,0,(IF(MOD(($I291-X$1),$M291)=0,$G291,0))),0)</f>
        <v>0</v>
      </c>
      <c r="Y134" s="239">
        <f>SUM(C134:X134)</f>
        <v>0</v>
      </c>
    </row>
    <row r="135" spans="1:25">
      <c r="A135" s="237" t="e">
        <f>#REF!</f>
        <v>#REF!</v>
      </c>
      <c r="B135" s="237">
        <f>B292</f>
        <v>0</v>
      </c>
      <c r="C135" s="238">
        <f>IF(C$1&gt;=$I292,IF($M292=0,0,(IF(MOD(($I292-C$1),$M292)=0,$G292,0))),0)</f>
        <v>0</v>
      </c>
      <c r="D135" s="238">
        <f>IF(D$1&gt;=$I292,IF($M292=0,0,(IF(MOD(($I292-D$1),$M292)=0,$G292,0))),0)</f>
        <v>0</v>
      </c>
      <c r="E135" s="238">
        <f>IF(E$1&gt;=$I292,IF($M292=0,0,(IF(MOD(($I292-E$1),$M292)=0,$G292,0))),0)</f>
        <v>0</v>
      </c>
      <c r="F135" s="238">
        <f>IF(F$1&gt;=$I292,IF($M292=0,0,(IF(MOD(($I292-F$1),$M292)=0,$G292,0))),0)</f>
        <v>0</v>
      </c>
      <c r="G135" s="238">
        <f>IF(G$1&gt;=$I292,IF($M292=0,0,(IF(MOD(($I292-G$1),$M292)=0,$G292,0))),0)</f>
        <v>0</v>
      </c>
      <c r="H135" s="238">
        <f>IF(H$1&gt;=$I292,IF($M292=0,0,(IF(MOD(($I292-H$1),$M292)=0,$G292,0))),0)</f>
        <v>0</v>
      </c>
      <c r="I135" s="238">
        <f>IF(I$1&gt;=$I292,IF($M292=0,0,(IF(MOD(($I292-I$1),$M292)=0,$G292,0))),0)</f>
        <v>0</v>
      </c>
      <c r="J135" s="238">
        <f>IF(J$1&gt;=$I292,IF($M292=0,0,(IF(MOD(($I292-J$1),$M292)=0,$G292,0))),0)</f>
        <v>0</v>
      </c>
      <c r="K135" s="238">
        <f>IF(K$1&gt;=$I292,IF($M292=0,0,(IF(MOD(($I292-K$1),$M292)=0,$G292,0))),0)</f>
        <v>0</v>
      </c>
      <c r="L135" s="238">
        <f>IF(L$1&gt;=$I292,IF($M292=0,0,(IF(MOD(($I292-L$1),$M292)=0,$G292,0))),0)</f>
        <v>0</v>
      </c>
      <c r="M135" s="238">
        <f>IF(M$1&gt;=$I292,IF($M292=0,0,(IF(MOD(($I292-M$1),$M292)=0,$G292,0))),0)</f>
        <v>0</v>
      </c>
      <c r="N135" s="238">
        <f>IF(N$1&gt;=$I292,IF($M292=0,0,(IF(MOD(($I292-N$1),$M292)=0,$G292,0))),0)</f>
        <v>0</v>
      </c>
      <c r="O135" s="238">
        <f>IF(O$1&gt;=$I292,IF($M292=0,0,(IF(MOD(($I292-O$1),$M292)=0,$G292,0))),0)</f>
        <v>0</v>
      </c>
      <c r="P135" s="238">
        <f>IF(P$1&gt;=$I292,IF($M292=0,0,(IF(MOD(($I292-P$1),$M292)=0,$G292,0))),0)</f>
        <v>0</v>
      </c>
      <c r="Q135" s="238">
        <f>IF(Q$1&gt;=$I292,IF($M292=0,0,(IF(MOD(($I292-Q$1),$M292)=0,$G292,0))),0)</f>
        <v>0</v>
      </c>
      <c r="R135" s="238">
        <f>IF(R$1&gt;=$I292,IF($M292=0,0,(IF(MOD(($I292-R$1),$M292)=0,$G292,0))),0)</f>
        <v>0</v>
      </c>
      <c r="S135" s="238">
        <f>IF(S$1&gt;=$I292,IF($M292=0,0,(IF(MOD(($I292-S$1),$M292)=0,$G292,0))),0)</f>
        <v>0</v>
      </c>
      <c r="T135" s="238">
        <f>IF(T$1&gt;=$I292,IF($M292=0,0,(IF(MOD(($I292-T$1),$M292)=0,$G292,0))),0)</f>
        <v>0</v>
      </c>
      <c r="U135" s="238">
        <f>IF(U$1&gt;=$I292,IF($M292=0,0,(IF(MOD(($I292-U$1),$M292)=0,$G292,0))),0)</f>
        <v>0</v>
      </c>
      <c r="V135" s="238">
        <f>IF(V$1&gt;=$I292,IF($M292=0,0,(IF(MOD(($I292-V$1),$M292)=0,$G292,0))),0)</f>
        <v>0</v>
      </c>
      <c r="W135" s="238">
        <f>IF(W$1&gt;=$I292,IF($M292=0,0,(IF(MOD(($I292-W$1),$M292)=0,$G292,0))),0)</f>
        <v>0</v>
      </c>
      <c r="X135" s="238">
        <f>IF(X$1&gt;=$I292,IF($M292=0,0,(IF(MOD(($I292-X$1),$M292)=0,$G292,0))),0)</f>
        <v>0</v>
      </c>
      <c r="Y135" s="239">
        <f>SUM(C135:X135)</f>
        <v>0</v>
      </c>
    </row>
    <row r="136" spans="1:25">
      <c r="A136" s="237" t="e">
        <f>#REF!</f>
        <v>#REF!</v>
      </c>
      <c r="B136" s="237">
        <f>B293</f>
        <v>0</v>
      </c>
      <c r="C136" s="238">
        <f>IF(C$1&gt;=$I293,IF($M293=0,0,(IF(MOD(($I293-C$1),$M293)=0,$G293,0))),0)</f>
        <v>0</v>
      </c>
      <c r="D136" s="238">
        <f>IF(D$1&gt;=$I293,IF($M293=0,0,(IF(MOD(($I293-D$1),$M293)=0,$G293,0))),0)</f>
        <v>0</v>
      </c>
      <c r="E136" s="238">
        <f>IF(E$1&gt;=$I293,IF($M293=0,0,(IF(MOD(($I293-E$1),$M293)=0,$G293,0))),0)</f>
        <v>0</v>
      </c>
      <c r="F136" s="238">
        <f>IF(F$1&gt;=$I293,IF($M293=0,0,(IF(MOD(($I293-F$1),$M293)=0,$G293,0))),0)</f>
        <v>0</v>
      </c>
      <c r="G136" s="238">
        <f>IF(G$1&gt;=$I293,IF($M293=0,0,(IF(MOD(($I293-G$1),$M293)=0,$G293,0))),0)</f>
        <v>0</v>
      </c>
      <c r="H136" s="238">
        <f>IF(H$1&gt;=$I293,IF($M293=0,0,(IF(MOD(($I293-H$1),$M293)=0,$G293,0))),0)</f>
        <v>0</v>
      </c>
      <c r="I136" s="238">
        <f>IF(I$1&gt;=$I293,IF($M293=0,0,(IF(MOD(($I293-I$1),$M293)=0,$G293,0))),0)</f>
        <v>0</v>
      </c>
      <c r="J136" s="238">
        <f>IF(J$1&gt;=$I293,IF($M293=0,0,(IF(MOD(($I293-J$1),$M293)=0,$G293,0))),0)</f>
        <v>0</v>
      </c>
      <c r="K136" s="238">
        <f>IF(K$1&gt;=$I293,IF($M293=0,0,(IF(MOD(($I293-K$1),$M293)=0,$G293,0))),0)</f>
        <v>0</v>
      </c>
      <c r="L136" s="238">
        <f>IF(L$1&gt;=$I293,IF($M293=0,0,(IF(MOD(($I293-L$1),$M293)=0,$G293,0))),0)</f>
        <v>0</v>
      </c>
      <c r="M136" s="238">
        <f>IF(M$1&gt;=$I293,IF($M293=0,0,(IF(MOD(($I293-M$1),$M293)=0,$G293,0))),0)</f>
        <v>0</v>
      </c>
      <c r="N136" s="238">
        <f>IF(N$1&gt;=$I293,IF($M293=0,0,(IF(MOD(($I293-N$1),$M293)=0,$G293,0))),0)</f>
        <v>0</v>
      </c>
      <c r="O136" s="238">
        <f>IF(O$1&gt;=$I293,IF($M293=0,0,(IF(MOD(($I293-O$1),$M293)=0,$G293,0))),0)</f>
        <v>0</v>
      </c>
      <c r="P136" s="238">
        <f>IF(P$1&gt;=$I293,IF($M293=0,0,(IF(MOD(($I293-P$1),$M293)=0,$G293,0))),0)</f>
        <v>0</v>
      </c>
      <c r="Q136" s="238">
        <f>IF(Q$1&gt;=$I293,IF($M293=0,0,(IF(MOD(($I293-Q$1),$M293)=0,$G293,0))),0)</f>
        <v>0</v>
      </c>
      <c r="R136" s="238">
        <f>IF(R$1&gt;=$I293,IF($M293=0,0,(IF(MOD(($I293-R$1),$M293)=0,$G293,0))),0)</f>
        <v>0</v>
      </c>
      <c r="S136" s="238">
        <f>IF(S$1&gt;=$I293,IF($M293=0,0,(IF(MOD(($I293-S$1),$M293)=0,$G293,0))),0)</f>
        <v>0</v>
      </c>
      <c r="T136" s="238">
        <f>IF(T$1&gt;=$I293,IF($M293=0,0,(IF(MOD(($I293-T$1),$M293)=0,$G293,0))),0)</f>
        <v>0</v>
      </c>
      <c r="U136" s="238">
        <f>IF(U$1&gt;=$I293,IF($M293=0,0,(IF(MOD(($I293-U$1),$M293)=0,$G293,0))),0)</f>
        <v>0</v>
      </c>
      <c r="V136" s="238">
        <f>IF(V$1&gt;=$I293,IF($M293=0,0,(IF(MOD(($I293-V$1),$M293)=0,$G293,0))),0)</f>
        <v>0</v>
      </c>
      <c r="W136" s="238">
        <f>IF(W$1&gt;=$I293,IF($M293=0,0,(IF(MOD(($I293-W$1),$M293)=0,$G293,0))),0)</f>
        <v>0</v>
      </c>
      <c r="X136" s="238">
        <f>IF(X$1&gt;=$I293,IF($M293=0,0,(IF(MOD(($I293-X$1),$M293)=0,$G293,0))),0)</f>
        <v>0</v>
      </c>
      <c r="Y136" s="239">
        <f>SUM(C136:X136)</f>
        <v>0</v>
      </c>
    </row>
    <row r="137" spans="1:25">
      <c r="A137" s="237" t="e">
        <f>#REF!</f>
        <v>#REF!</v>
      </c>
      <c r="B137" s="237" t="str">
        <f>B294</f>
        <v>Bygning 3</v>
      </c>
      <c r="C137" s="238">
        <f>IF(C$1&gt;=$I294,IF($M294=0,0,(IF(MOD(($I294-C$1),$M294)=0,$G294,0))),0)</f>
        <v>0</v>
      </c>
      <c r="D137" s="238">
        <f>IF(D$1&gt;=$I294,IF($M294=0,0,(IF(MOD(($I294-D$1),$M294)=0,$G294,0))),0)</f>
        <v>0</v>
      </c>
      <c r="E137" s="238">
        <f>IF(E$1&gt;=$I294,IF($M294=0,0,(IF(MOD(($I294-E$1),$M294)=0,$G294,0))),0)</f>
        <v>0</v>
      </c>
      <c r="F137" s="238">
        <f>IF(F$1&gt;=$I294,IF($M294=0,0,(IF(MOD(($I294-F$1),$M294)=0,$G294,0))),0)</f>
        <v>0</v>
      </c>
      <c r="G137" s="238">
        <f>IF(G$1&gt;=$I294,IF($M294=0,0,(IF(MOD(($I294-G$1),$M294)=0,$G294,0))),0)</f>
        <v>0</v>
      </c>
      <c r="H137" s="238">
        <f>IF(H$1&gt;=$I294,IF($M294=0,0,(IF(MOD(($I294-H$1),$M294)=0,$G294,0))),0)</f>
        <v>0</v>
      </c>
      <c r="I137" s="238">
        <f>IF(I$1&gt;=$I294,IF($M294=0,0,(IF(MOD(($I294-I$1),$M294)=0,$G294,0))),0)</f>
        <v>0</v>
      </c>
      <c r="J137" s="238">
        <f>IF(J$1&gt;=$I294,IF($M294=0,0,(IF(MOD(($I294-J$1),$M294)=0,$G294,0))),0)</f>
        <v>0</v>
      </c>
      <c r="K137" s="238">
        <f>IF(K$1&gt;=$I294,IF($M294=0,0,(IF(MOD(($I294-K$1),$M294)=0,$G294,0))),0)</f>
        <v>0</v>
      </c>
      <c r="L137" s="238">
        <f>IF(L$1&gt;=$I294,IF($M294=0,0,(IF(MOD(($I294-L$1),$M294)=0,$G294,0))),0)</f>
        <v>0</v>
      </c>
      <c r="M137" s="238">
        <f>IF(M$1&gt;=$I294,IF($M294=0,0,(IF(MOD(($I294-M$1),$M294)=0,$G294,0))),0)</f>
        <v>0</v>
      </c>
      <c r="N137" s="238">
        <f>IF(N$1&gt;=$I294,IF($M294=0,0,(IF(MOD(($I294-N$1),$M294)=0,$G294,0))),0)</f>
        <v>0</v>
      </c>
      <c r="O137" s="238">
        <f>IF(O$1&gt;=$I294,IF($M294=0,0,(IF(MOD(($I294-O$1),$M294)=0,$G294,0))),0)</f>
        <v>0</v>
      </c>
      <c r="P137" s="238">
        <f>IF(P$1&gt;=$I294,IF($M294=0,0,(IF(MOD(($I294-P$1),$M294)=0,$G294,0))),0)</f>
        <v>0</v>
      </c>
      <c r="Q137" s="238">
        <f>IF(Q$1&gt;=$I294,IF($M294=0,0,(IF(MOD(($I294-Q$1),$M294)=0,$G294,0))),0)</f>
        <v>0</v>
      </c>
      <c r="R137" s="238">
        <f>IF(R$1&gt;=$I294,IF($M294=0,0,(IF(MOD(($I294-R$1),$M294)=0,$G294,0))),0)</f>
        <v>0</v>
      </c>
      <c r="S137" s="238">
        <f>IF(S$1&gt;=$I294,IF($M294=0,0,(IF(MOD(($I294-S$1),$M294)=0,$G294,0))),0)</f>
        <v>0</v>
      </c>
      <c r="T137" s="238">
        <f>IF(T$1&gt;=$I294,IF($M294=0,0,(IF(MOD(($I294-T$1),$M294)=0,$G294,0))),0)</f>
        <v>0</v>
      </c>
      <c r="U137" s="238">
        <f>IF(U$1&gt;=$I294,IF($M294=0,0,(IF(MOD(($I294-U$1),$M294)=0,$G294,0))),0)</f>
        <v>0</v>
      </c>
      <c r="V137" s="238">
        <f>IF(V$1&gt;=$I294,IF($M294=0,0,(IF(MOD(($I294-V$1),$M294)=0,$G294,0))),0)</f>
        <v>0</v>
      </c>
      <c r="W137" s="238">
        <f>IF(W$1&gt;=$I294,IF($M294=0,0,(IF(MOD(($I294-W$1),$M294)=0,$G294,0))),0)</f>
        <v>0</v>
      </c>
      <c r="X137" s="238">
        <f>IF(X$1&gt;=$I294,IF($M294=0,0,(IF(MOD(($I294-X$1),$M294)=0,$G294,0))),0)</f>
        <v>0</v>
      </c>
      <c r="Y137" s="239">
        <f>SUM(C137:X137)</f>
        <v>0</v>
      </c>
    </row>
    <row r="138" spans="1:25">
      <c r="A138" s="237" t="e">
        <f>A369</f>
        <v>#N/A</v>
      </c>
      <c r="B138" s="237">
        <f t="shared" ref="B137:B143" si="46">B242</f>
        <v>0</v>
      </c>
      <c r="C138" s="238">
        <f t="shared" ref="C138:X138" si="47">IF(C$1&gt;=$I242,IF($M242=0,0,(IF(MOD(($I242-C$1),$M242)=0,$G242,0))),0)</f>
        <v>0</v>
      </c>
      <c r="D138" s="238">
        <f t="shared" si="47"/>
        <v>0</v>
      </c>
      <c r="E138" s="238">
        <f t="shared" si="47"/>
        <v>0</v>
      </c>
      <c r="F138" s="238">
        <f t="shared" si="47"/>
        <v>0</v>
      </c>
      <c r="G138" s="238">
        <f t="shared" si="47"/>
        <v>0</v>
      </c>
      <c r="H138" s="238">
        <f t="shared" si="47"/>
        <v>0</v>
      </c>
      <c r="I138" s="238">
        <f t="shared" si="47"/>
        <v>0</v>
      </c>
      <c r="J138" s="238">
        <f t="shared" si="47"/>
        <v>0</v>
      </c>
      <c r="K138" s="238">
        <f t="shared" si="47"/>
        <v>0</v>
      </c>
      <c r="L138" s="238">
        <f t="shared" si="47"/>
        <v>0</v>
      </c>
      <c r="M138" s="238">
        <f t="shared" si="47"/>
        <v>0</v>
      </c>
      <c r="N138" s="238">
        <f t="shared" si="47"/>
        <v>0</v>
      </c>
      <c r="O138" s="238">
        <f t="shared" si="47"/>
        <v>0</v>
      </c>
      <c r="P138" s="238">
        <f t="shared" si="47"/>
        <v>0</v>
      </c>
      <c r="Q138" s="238">
        <f t="shared" si="47"/>
        <v>0</v>
      </c>
      <c r="R138" s="238">
        <f t="shared" si="47"/>
        <v>0</v>
      </c>
      <c r="S138" s="238">
        <f t="shared" si="47"/>
        <v>0</v>
      </c>
      <c r="T138" s="238">
        <f t="shared" si="47"/>
        <v>0</v>
      </c>
      <c r="U138" s="238">
        <f t="shared" si="47"/>
        <v>0</v>
      </c>
      <c r="V138" s="238">
        <f t="shared" si="47"/>
        <v>0</v>
      </c>
      <c r="W138" s="238">
        <f t="shared" si="47"/>
        <v>0</v>
      </c>
      <c r="X138" s="238">
        <f t="shared" si="47"/>
        <v>0</v>
      </c>
      <c r="Y138" s="239">
        <f t="shared" ref="Y68:Y143" si="48">SUM(C138:X138)</f>
        <v>0</v>
      </c>
    </row>
    <row r="139" spans="1:25">
      <c r="A139" s="237" t="e">
        <f>A370</f>
        <v>#N/A</v>
      </c>
      <c r="B139" s="237">
        <f t="shared" si="46"/>
        <v>0</v>
      </c>
      <c r="C139" s="238">
        <f t="shared" ref="C139:X139" si="49">IF(C$1&gt;=$I243,IF($M243=0,0,(IF(MOD(($I243-C$1),$M243)=0,$G243,0))),0)</f>
        <v>0</v>
      </c>
      <c r="D139" s="238">
        <f t="shared" si="49"/>
        <v>0</v>
      </c>
      <c r="E139" s="238">
        <f t="shared" si="49"/>
        <v>0</v>
      </c>
      <c r="F139" s="238">
        <f t="shared" si="49"/>
        <v>0</v>
      </c>
      <c r="G139" s="238">
        <f t="shared" si="49"/>
        <v>0</v>
      </c>
      <c r="H139" s="238">
        <f t="shared" si="49"/>
        <v>0</v>
      </c>
      <c r="I139" s="238">
        <f t="shared" si="49"/>
        <v>0</v>
      </c>
      <c r="J139" s="238">
        <f t="shared" si="49"/>
        <v>0</v>
      </c>
      <c r="K139" s="238">
        <f t="shared" si="49"/>
        <v>0</v>
      </c>
      <c r="L139" s="238">
        <f t="shared" si="49"/>
        <v>0</v>
      </c>
      <c r="M139" s="238">
        <f t="shared" si="49"/>
        <v>0</v>
      </c>
      <c r="N139" s="238">
        <f t="shared" si="49"/>
        <v>0</v>
      </c>
      <c r="O139" s="238">
        <f t="shared" si="49"/>
        <v>0</v>
      </c>
      <c r="P139" s="238">
        <f t="shared" si="49"/>
        <v>0</v>
      </c>
      <c r="Q139" s="238">
        <f t="shared" si="49"/>
        <v>0</v>
      </c>
      <c r="R139" s="238">
        <f t="shared" si="49"/>
        <v>0</v>
      </c>
      <c r="S139" s="238">
        <f t="shared" si="49"/>
        <v>0</v>
      </c>
      <c r="T139" s="238">
        <f t="shared" si="49"/>
        <v>0</v>
      </c>
      <c r="U139" s="238">
        <f t="shared" si="49"/>
        <v>0</v>
      </c>
      <c r="V139" s="238">
        <f t="shared" si="49"/>
        <v>0</v>
      </c>
      <c r="W139" s="238">
        <f t="shared" si="49"/>
        <v>0</v>
      </c>
      <c r="X139" s="238">
        <f t="shared" si="49"/>
        <v>0</v>
      </c>
      <c r="Y139" s="239">
        <f t="shared" si="48"/>
        <v>0</v>
      </c>
    </row>
    <row r="140" spans="1:25">
      <c r="A140" s="237" t="e">
        <f>A371</f>
        <v>#N/A</v>
      </c>
      <c r="B140" s="237">
        <f t="shared" si="46"/>
        <v>0</v>
      </c>
      <c r="C140" s="238">
        <f t="shared" ref="C140:X140" si="50">IF(C$1&gt;=$I244,IF($M244=0,0,(IF(MOD(($I244-C$1),$M244)=0,$G244,0))),0)</f>
        <v>0</v>
      </c>
      <c r="D140" s="238">
        <f t="shared" si="50"/>
        <v>0</v>
      </c>
      <c r="E140" s="238">
        <f t="shared" si="50"/>
        <v>0</v>
      </c>
      <c r="F140" s="238">
        <f t="shared" si="50"/>
        <v>0</v>
      </c>
      <c r="G140" s="238">
        <f t="shared" si="50"/>
        <v>0</v>
      </c>
      <c r="H140" s="238">
        <f t="shared" si="50"/>
        <v>0</v>
      </c>
      <c r="I140" s="238">
        <f t="shared" si="50"/>
        <v>0</v>
      </c>
      <c r="J140" s="238">
        <f t="shared" si="50"/>
        <v>0</v>
      </c>
      <c r="K140" s="238">
        <f t="shared" si="50"/>
        <v>0</v>
      </c>
      <c r="L140" s="238">
        <f t="shared" si="50"/>
        <v>0</v>
      </c>
      <c r="M140" s="238">
        <f t="shared" si="50"/>
        <v>0</v>
      </c>
      <c r="N140" s="238">
        <f t="shared" si="50"/>
        <v>0</v>
      </c>
      <c r="O140" s="238">
        <f t="shared" si="50"/>
        <v>0</v>
      </c>
      <c r="P140" s="238">
        <f t="shared" si="50"/>
        <v>0</v>
      </c>
      <c r="Q140" s="238">
        <f t="shared" si="50"/>
        <v>0</v>
      </c>
      <c r="R140" s="238">
        <f t="shared" si="50"/>
        <v>0</v>
      </c>
      <c r="S140" s="238">
        <f t="shared" si="50"/>
        <v>0</v>
      </c>
      <c r="T140" s="238">
        <f t="shared" si="50"/>
        <v>0</v>
      </c>
      <c r="U140" s="238">
        <f t="shared" si="50"/>
        <v>0</v>
      </c>
      <c r="V140" s="238">
        <f t="shared" si="50"/>
        <v>0</v>
      </c>
      <c r="W140" s="238">
        <f t="shared" si="50"/>
        <v>0</v>
      </c>
      <c r="X140" s="238">
        <f t="shared" si="50"/>
        <v>0</v>
      </c>
      <c r="Y140" s="239">
        <f t="shared" si="48"/>
        <v>0</v>
      </c>
    </row>
    <row r="141" spans="1:25">
      <c r="A141" s="237" t="e">
        <f>A372</f>
        <v>#N/A</v>
      </c>
      <c r="B141" s="237">
        <f t="shared" si="46"/>
        <v>0</v>
      </c>
      <c r="C141" s="238">
        <f t="shared" ref="C141:X141" si="51">IF(C$1&gt;=$I245,IF($M245=0,0,(IF(MOD(($I245-C$1),$M245)=0,$G245,0))),0)</f>
        <v>0</v>
      </c>
      <c r="D141" s="238">
        <f t="shared" si="51"/>
        <v>0</v>
      </c>
      <c r="E141" s="238">
        <f t="shared" si="51"/>
        <v>0</v>
      </c>
      <c r="F141" s="238">
        <f t="shared" si="51"/>
        <v>0</v>
      </c>
      <c r="G141" s="238">
        <f t="shared" si="51"/>
        <v>0</v>
      </c>
      <c r="H141" s="238">
        <f t="shared" si="51"/>
        <v>0</v>
      </c>
      <c r="I141" s="238">
        <f t="shared" si="51"/>
        <v>0</v>
      </c>
      <c r="J141" s="238">
        <f t="shared" si="51"/>
        <v>0</v>
      </c>
      <c r="K141" s="238">
        <f t="shared" si="51"/>
        <v>0</v>
      </c>
      <c r="L141" s="238">
        <f t="shared" si="51"/>
        <v>0</v>
      </c>
      <c r="M141" s="238">
        <f t="shared" si="51"/>
        <v>0</v>
      </c>
      <c r="N141" s="238">
        <f t="shared" si="51"/>
        <v>0</v>
      </c>
      <c r="O141" s="238">
        <f t="shared" si="51"/>
        <v>0</v>
      </c>
      <c r="P141" s="238">
        <f t="shared" si="51"/>
        <v>0</v>
      </c>
      <c r="Q141" s="238">
        <f t="shared" si="51"/>
        <v>0</v>
      </c>
      <c r="R141" s="238">
        <f t="shared" si="51"/>
        <v>0</v>
      </c>
      <c r="S141" s="238">
        <f t="shared" si="51"/>
        <v>0</v>
      </c>
      <c r="T141" s="238">
        <f t="shared" si="51"/>
        <v>0</v>
      </c>
      <c r="U141" s="238">
        <f t="shared" si="51"/>
        <v>0</v>
      </c>
      <c r="V141" s="238">
        <f t="shared" si="51"/>
        <v>0</v>
      </c>
      <c r="W141" s="238">
        <f t="shared" si="51"/>
        <v>0</v>
      </c>
      <c r="X141" s="238">
        <f t="shared" si="51"/>
        <v>0</v>
      </c>
      <c r="Y141" s="239">
        <f t="shared" si="48"/>
        <v>0</v>
      </c>
    </row>
    <row r="142" spans="1:25">
      <c r="A142" s="237" t="e">
        <f>A373</f>
        <v>#N/A</v>
      </c>
      <c r="B142" s="237" t="str">
        <f t="shared" si="46"/>
        <v>Bygning 9</v>
      </c>
      <c r="C142" s="238">
        <f t="shared" ref="C142:X142" si="52">IF(C$1&gt;=$I246,IF($M246=0,0,(IF(MOD(($I246-C$1),$M246)=0,$G246,0))),0)</f>
        <v>0</v>
      </c>
      <c r="D142" s="238">
        <f t="shared" si="52"/>
        <v>0</v>
      </c>
      <c r="E142" s="238">
        <f t="shared" si="52"/>
        <v>0</v>
      </c>
      <c r="F142" s="238">
        <f t="shared" si="52"/>
        <v>0</v>
      </c>
      <c r="G142" s="238">
        <f t="shared" si="52"/>
        <v>0</v>
      </c>
      <c r="H142" s="238">
        <f t="shared" si="52"/>
        <v>0</v>
      </c>
      <c r="I142" s="238">
        <f t="shared" si="52"/>
        <v>0</v>
      </c>
      <c r="J142" s="238">
        <f t="shared" si="52"/>
        <v>0</v>
      </c>
      <c r="K142" s="238">
        <f t="shared" si="52"/>
        <v>0</v>
      </c>
      <c r="L142" s="238">
        <f t="shared" si="52"/>
        <v>0</v>
      </c>
      <c r="M142" s="238">
        <f t="shared" si="52"/>
        <v>0</v>
      </c>
      <c r="N142" s="238">
        <f t="shared" si="52"/>
        <v>0</v>
      </c>
      <c r="O142" s="238">
        <f t="shared" si="52"/>
        <v>0</v>
      </c>
      <c r="P142" s="238">
        <f t="shared" si="52"/>
        <v>0</v>
      </c>
      <c r="Q142" s="238">
        <f t="shared" si="52"/>
        <v>0</v>
      </c>
      <c r="R142" s="238">
        <f t="shared" si="52"/>
        <v>0</v>
      </c>
      <c r="S142" s="238">
        <f t="shared" si="52"/>
        <v>0</v>
      </c>
      <c r="T142" s="238">
        <f t="shared" si="52"/>
        <v>0</v>
      </c>
      <c r="U142" s="238">
        <f t="shared" si="52"/>
        <v>0</v>
      </c>
      <c r="V142" s="238">
        <f t="shared" si="52"/>
        <v>0</v>
      </c>
      <c r="W142" s="238">
        <f t="shared" si="52"/>
        <v>0</v>
      </c>
      <c r="X142" s="238">
        <f t="shared" si="52"/>
        <v>0</v>
      </c>
      <c r="Y142" s="239">
        <f t="shared" si="48"/>
        <v>0</v>
      </c>
    </row>
    <row r="143" spans="1:25">
      <c r="A143" s="237">
        <f>A374</f>
        <v>0</v>
      </c>
      <c r="B143" s="237" t="str">
        <f t="shared" si="46"/>
        <v>Tagflade, udskiftning - eternitskifer</v>
      </c>
      <c r="C143" s="238">
        <f t="shared" ref="C143:X143" si="53">IF(C$1&gt;=$I247,IF($M247=0,0,(IF(MOD(($I247-C$1),$M247)=0,$G247,0))),0)</f>
        <v>0</v>
      </c>
      <c r="D143" s="238">
        <f t="shared" si="53"/>
        <v>0</v>
      </c>
      <c r="E143" s="238">
        <f t="shared" si="53"/>
        <v>0</v>
      </c>
      <c r="F143" s="238">
        <f t="shared" si="53"/>
        <v>0</v>
      </c>
      <c r="G143" s="238">
        <f t="shared" si="53"/>
        <v>0</v>
      </c>
      <c r="H143" s="238">
        <f t="shared" si="53"/>
        <v>570000</v>
      </c>
      <c r="I143" s="238">
        <f t="shared" si="53"/>
        <v>0</v>
      </c>
      <c r="J143" s="238">
        <f t="shared" si="53"/>
        <v>0</v>
      </c>
      <c r="K143" s="238">
        <f t="shared" si="53"/>
        <v>0</v>
      </c>
      <c r="L143" s="238">
        <f t="shared" si="53"/>
        <v>0</v>
      </c>
      <c r="M143" s="238">
        <f t="shared" si="53"/>
        <v>0</v>
      </c>
      <c r="N143" s="238">
        <f t="shared" si="53"/>
        <v>0</v>
      </c>
      <c r="O143" s="238">
        <f t="shared" si="53"/>
        <v>0</v>
      </c>
      <c r="P143" s="238">
        <f t="shared" si="53"/>
        <v>0</v>
      </c>
      <c r="Q143" s="238">
        <f t="shared" si="53"/>
        <v>0</v>
      </c>
      <c r="R143" s="238">
        <f t="shared" si="53"/>
        <v>0</v>
      </c>
      <c r="S143" s="238">
        <f t="shared" si="53"/>
        <v>0</v>
      </c>
      <c r="T143" s="238">
        <f t="shared" si="53"/>
        <v>0</v>
      </c>
      <c r="U143" s="238">
        <f t="shared" si="53"/>
        <v>0</v>
      </c>
      <c r="V143" s="238">
        <f t="shared" si="53"/>
        <v>0</v>
      </c>
      <c r="W143" s="238">
        <f t="shared" si="53"/>
        <v>0</v>
      </c>
      <c r="X143" s="238">
        <f t="shared" si="53"/>
        <v>0</v>
      </c>
      <c r="Y143" s="239">
        <f t="shared" si="48"/>
        <v>570000</v>
      </c>
    </row>
    <row r="144" spans="1:25">
      <c r="A144" s="237" t="e">
        <f>A375</f>
        <v>#N/A</v>
      </c>
      <c r="B144" s="237"/>
      <c r="C144" s="238">
        <f>IF(C$1&gt;=$I248,IF($M248=0,0,(IF(MOD(($I248-C$1),$M248)=0,$G248,0))),0)</f>
        <v>0</v>
      </c>
      <c r="D144" s="238">
        <f>IF(D$1&gt;=$I248,IF($M248=0,0,(IF(MOD(($I248-D$1),$M248)=0,$G248,0))),0)</f>
        <v>0</v>
      </c>
      <c r="E144" s="238">
        <f>IF(E$1&gt;=$I248,IF($M248=0,0,(IF(MOD(($I248-E$1),$M248)=0,$G248,0))),0)</f>
        <v>0</v>
      </c>
      <c r="F144" s="238">
        <f>IF(F$1&gt;=$I248,IF($M248=0,0,(IF(MOD(($I248-F$1),$M248)=0,$G248,0))),0)</f>
        <v>0</v>
      </c>
      <c r="G144" s="238">
        <f>IF(G$1&gt;=$I248,IF($M248=0,0,(IF(MOD(($I248-G$1),$M248)=0,$G248,0))),0)</f>
        <v>0</v>
      </c>
      <c r="H144" s="238">
        <f>IF(H$1&gt;=$I248,IF($M248=0,0,(IF(MOD(($I248-H$1),$M248)=0,$G248,0))),0)</f>
        <v>22000</v>
      </c>
      <c r="I144" s="238">
        <f>IF(I$1&gt;=$I248,IF($M248=0,0,(IF(MOD(($I248-I$1),$M248)=0,$G248,0))),0)</f>
        <v>0</v>
      </c>
      <c r="J144" s="238">
        <f>IF(J$1&gt;=$I248,IF($M248=0,0,(IF(MOD(($I248-J$1),$M248)=0,$G248,0))),0)</f>
        <v>0</v>
      </c>
      <c r="K144" s="238">
        <f>IF(K$1&gt;=$I248,IF($M248=0,0,(IF(MOD(($I248-K$1),$M248)=0,$G248,0))),0)</f>
        <v>0</v>
      </c>
      <c r="L144" s="238">
        <f>IF(L$1&gt;=$I248,IF($M248=0,0,(IF(MOD(($I248-L$1),$M248)=0,$G248,0))),0)</f>
        <v>0</v>
      </c>
      <c r="M144" s="238">
        <f>IF(M$1&gt;=$I248,IF($M248=0,0,(IF(MOD(($I248-M$1),$M248)=0,$G248,0))),0)</f>
        <v>0</v>
      </c>
      <c r="N144" s="238">
        <f>IF(N$1&gt;=$I248,IF($M248=0,0,(IF(MOD(($I248-N$1),$M248)=0,$G248,0))),0)</f>
        <v>0</v>
      </c>
      <c r="O144" s="238">
        <f>IF(O$1&gt;=$I248,IF($M248=0,0,(IF(MOD(($I248-O$1),$M248)=0,$G248,0))),0)</f>
        <v>0</v>
      </c>
      <c r="P144" s="238">
        <f>IF(P$1&gt;=$I248,IF($M248=0,0,(IF(MOD(($I248-P$1),$M248)=0,$G248,0))),0)</f>
        <v>0</v>
      </c>
      <c r="Q144" s="238">
        <f>IF(Q$1&gt;=$I248,IF($M248=0,0,(IF(MOD(($I248-Q$1),$M248)=0,$G248,0))),0)</f>
        <v>0</v>
      </c>
      <c r="R144" s="238">
        <f>IF(R$1&gt;=$I248,IF($M248=0,0,(IF(MOD(($I248-R$1),$M248)=0,$G248,0))),0)</f>
        <v>0</v>
      </c>
      <c r="S144" s="238">
        <f>IF(S$1&gt;=$I248,IF($M248=0,0,(IF(MOD(($I248-S$1),$M248)=0,$G248,0))),0)</f>
        <v>0</v>
      </c>
      <c r="T144" s="238">
        <f>IF(T$1&gt;=$I248,IF($M248=0,0,(IF(MOD(($I248-T$1),$M248)=0,$G248,0))),0)</f>
        <v>0</v>
      </c>
      <c r="U144" s="238">
        <f>IF(U$1&gt;=$I248,IF($M248=0,0,(IF(MOD(($I248-U$1),$M248)=0,$G248,0))),0)</f>
        <v>0</v>
      </c>
      <c r="V144" s="238">
        <f>IF(V$1&gt;=$I248,IF($M248=0,0,(IF(MOD(($I248-V$1),$M248)=0,$G248,0))),0)</f>
        <v>0</v>
      </c>
      <c r="W144" s="238">
        <f>IF(W$1&gt;=$I248,IF($M248=0,0,(IF(MOD(($I248-W$1),$M248)=0,$G248,0))),0)</f>
        <v>0</v>
      </c>
      <c r="X144" s="238">
        <f>IF(X$1&gt;=$I248,IF($M248=0,0,(IF(MOD(($I248-X$1),$M248)=0,$G248,0))),0)</f>
        <v>0</v>
      </c>
      <c r="Y144" s="239">
        <f>SUM(C144:X144)</f>
        <v>22000</v>
      </c>
    </row>
    <row r="145" spans="1:25">
      <c r="A145" s="237" t="e">
        <f>A376</f>
        <v>#N/A</v>
      </c>
      <c r="B145" s="237"/>
      <c r="C145" s="238">
        <f>IF(C$1&gt;=$I249,IF($M249=0,0,(IF(MOD(($I249-C$1),$M249)=0,$G249,0))),0)</f>
        <v>0</v>
      </c>
      <c r="D145" s="238">
        <f>IF(D$1&gt;=$I249,IF($M249=0,0,(IF(MOD(($I249-D$1),$M249)=0,$G249,0))),0)</f>
        <v>0</v>
      </c>
      <c r="E145" s="238">
        <f>IF(E$1&gt;=$I249,IF($M249=0,0,(IF(MOD(($I249-E$1),$M249)=0,$G249,0))),0)</f>
        <v>0</v>
      </c>
      <c r="F145" s="238">
        <f>IF(F$1&gt;=$I249,IF($M249=0,0,(IF(MOD(($I249-F$1),$M249)=0,$G249,0))),0)</f>
        <v>0</v>
      </c>
      <c r="G145" s="238">
        <f>IF(G$1&gt;=$I249,IF($M249=0,0,(IF(MOD(($I249-G$1),$M249)=0,$G249,0))),0)</f>
        <v>0</v>
      </c>
      <c r="H145" s="238">
        <f>IF(H$1&gt;=$I249,IF($M249=0,0,(IF(MOD(($I249-H$1),$M249)=0,$G249,0))),0)</f>
        <v>5280</v>
      </c>
      <c r="I145" s="238">
        <f>IF(I$1&gt;=$I249,IF($M249=0,0,(IF(MOD(($I249-I$1),$M249)=0,$G249,0))),0)</f>
        <v>0</v>
      </c>
      <c r="J145" s="238">
        <f>IF(J$1&gt;=$I249,IF($M249=0,0,(IF(MOD(($I249-J$1),$M249)=0,$G249,0))),0)</f>
        <v>0</v>
      </c>
      <c r="K145" s="238">
        <f>IF(K$1&gt;=$I249,IF($M249=0,0,(IF(MOD(($I249-K$1),$M249)=0,$G249,0))),0)</f>
        <v>0</v>
      </c>
      <c r="L145" s="238">
        <f>IF(L$1&gt;=$I249,IF($M249=0,0,(IF(MOD(($I249-L$1),$M249)=0,$G249,0))),0)</f>
        <v>0</v>
      </c>
      <c r="M145" s="238">
        <f>IF(M$1&gt;=$I249,IF($M249=0,0,(IF(MOD(($I249-M$1),$M249)=0,$G249,0))),0)</f>
        <v>0</v>
      </c>
      <c r="N145" s="238">
        <f>IF(N$1&gt;=$I249,IF($M249=0,0,(IF(MOD(($I249-N$1),$M249)=0,$G249,0))),0)</f>
        <v>0</v>
      </c>
      <c r="O145" s="238">
        <f>IF(O$1&gt;=$I249,IF($M249=0,0,(IF(MOD(($I249-O$1),$M249)=0,$G249,0))),0)</f>
        <v>0</v>
      </c>
      <c r="P145" s="238">
        <f>IF(P$1&gt;=$I249,IF($M249=0,0,(IF(MOD(($I249-P$1),$M249)=0,$G249,0))),0)</f>
        <v>0</v>
      </c>
      <c r="Q145" s="238">
        <f>IF(Q$1&gt;=$I249,IF($M249=0,0,(IF(MOD(($I249-Q$1),$M249)=0,$G249,0))),0)</f>
        <v>0</v>
      </c>
      <c r="R145" s="238">
        <f>IF(R$1&gt;=$I249,IF($M249=0,0,(IF(MOD(($I249-R$1),$M249)=0,$G249,0))),0)</f>
        <v>0</v>
      </c>
      <c r="S145" s="238">
        <f>IF(S$1&gt;=$I249,IF($M249=0,0,(IF(MOD(($I249-S$1),$M249)=0,$G249,0))),0)</f>
        <v>0</v>
      </c>
      <c r="T145" s="238">
        <f>IF(T$1&gt;=$I249,IF($M249=0,0,(IF(MOD(($I249-T$1),$M249)=0,$G249,0))),0)</f>
        <v>0</v>
      </c>
      <c r="U145" s="238">
        <f>IF(U$1&gt;=$I249,IF($M249=0,0,(IF(MOD(($I249-U$1),$M249)=0,$G249,0))),0)</f>
        <v>0</v>
      </c>
      <c r="V145" s="238">
        <f>IF(V$1&gt;=$I249,IF($M249=0,0,(IF(MOD(($I249-V$1),$M249)=0,$G249,0))),0)</f>
        <v>0</v>
      </c>
      <c r="W145" s="238">
        <f>IF(W$1&gt;=$I249,IF($M249=0,0,(IF(MOD(($I249-W$1),$M249)=0,$G249,0))),0)</f>
        <v>0</v>
      </c>
      <c r="X145" s="238">
        <f>IF(X$1&gt;=$I249,IF($M249=0,0,(IF(MOD(($I249-X$1),$M249)=0,$G249,0))),0)</f>
        <v>0</v>
      </c>
      <c r="Y145" s="239">
        <f>SUM(C145:X145)</f>
        <v>5280</v>
      </c>
    </row>
    <row r="146" spans="1:25">
      <c r="A146" s="237" t="e">
        <f>A377</f>
        <v>#N/A</v>
      </c>
      <c r="B146" s="230">
        <f>B377</f>
        <v>0</v>
      </c>
      <c r="C146" s="238">
        <f>IF(C19&gt;=$I377,IF($M377=0,0,(IF(MOD(($I377-C$1),$M377)=0,$G377,0))),0)</f>
        <v>0</v>
      </c>
      <c r="D146" s="238">
        <f>IF(D19&gt;=$I377,IF($M377=0,0,(IF(MOD(($I377-D$1),$M377)=0,$G377,0))),0)</f>
        <v>0</v>
      </c>
      <c r="E146" s="238">
        <f>IF(E19&gt;=$I377,IF($M377=0,0,(IF(MOD(($I377-E$1),$M377)=0,$G377,0))),0)</f>
        <v>0</v>
      </c>
      <c r="F146" s="238">
        <f>IF(F19&gt;=$I377,IF($M377=0,0,(IF(MOD(($I377-F$1),$M377)=0,$G377,0))),0)</f>
        <v>0</v>
      </c>
      <c r="G146" s="238">
        <f>IF(G19&gt;=$I377,IF($M377=0,0,(IF(MOD(($I377-G$1),$M377)=0,$G377,0))),0)</f>
        <v>0</v>
      </c>
      <c r="H146" s="238">
        <f>IF(H19&gt;=$I377,IF($M377=0,0,(IF(MOD(($I377-H$1),$M377)=0,$G377,0))),0)</f>
        <v>0</v>
      </c>
      <c r="I146" s="238">
        <f>IF(I19&gt;=$I377,IF($M377=0,0,(IF(MOD(($I377-I$1),$M377)=0,$G377,0))),0)</f>
        <v>0</v>
      </c>
      <c r="J146" s="238">
        <f>IF(J19&gt;=$I377,IF($M377=0,0,(IF(MOD(($I377-J$1),$M377)=0,$G377,0))),0)</f>
        <v>0</v>
      </c>
      <c r="K146" s="238">
        <f>IF(K19&gt;=$I377,IF($M377=0,0,(IF(MOD(($I377-K$1),$M377)=0,$G377,0))),0)</f>
        <v>0</v>
      </c>
      <c r="L146" s="238">
        <f>IF(L19&gt;=$I377,IF($M377=0,0,(IF(MOD(($I377-L$1),$M377)=0,$G377,0))),0)</f>
        <v>0</v>
      </c>
      <c r="M146" s="238">
        <f>IF(M19&gt;=$I377,IF($M377=0,0,(IF(MOD(($I377-M$1),$M377)=0,$G377,0))),0)</f>
        <v>0</v>
      </c>
      <c r="N146" s="238">
        <f>IF(N19&gt;=$I377,IF($M377=0,0,(IF(MOD(($I377-N$1),$M377)=0,$G377,0))),0)</f>
        <v>0</v>
      </c>
      <c r="O146" s="238">
        <f>IF(O19&gt;=$I377,IF($M377=0,0,(IF(MOD(($I377-O$1),$M377)=0,$G377,0))),0)</f>
        <v>0</v>
      </c>
      <c r="P146" s="238">
        <f>IF(P19&gt;=$I377,IF($M377=0,0,(IF(MOD(($I377-P$1),$M377)=0,$G377,0))),0)</f>
        <v>0</v>
      </c>
      <c r="Q146" s="238">
        <f>IF(Q19&gt;=$I377,IF($M377=0,0,(IF(MOD(($I377-Q$1),$M377)=0,$G377,0))),0)</f>
        <v>0</v>
      </c>
      <c r="R146" s="238">
        <f>IF(R19&gt;=$I377,IF($M377=0,0,(IF(MOD(($I377-R$1),$M377)=0,$G377,0))),0)</f>
        <v>0</v>
      </c>
      <c r="S146" s="238">
        <f>IF(S19&gt;=$I377,IF($M377=0,0,(IF(MOD(($I377-S$1),$M377)=0,$G377,0))),0)</f>
        <v>0</v>
      </c>
      <c r="T146" s="238">
        <f>IF(T19&gt;=$I377,IF($M377=0,0,(IF(MOD(($I377-T$1),$M377)=0,$G377,0))),0)</f>
        <v>0</v>
      </c>
      <c r="U146" s="238">
        <f>IF(U19&gt;=$I377,IF($M377=0,0,(IF(MOD(($I377-U$1),$M377)=0,$G377,0))),0)</f>
        <v>0</v>
      </c>
      <c r="V146" s="238">
        <f>IF(V19&gt;=$I377,IF($M377=0,0,(IF(MOD(($I377-V$1),$M377)=0,$G377,0))),0)</f>
        <v>0</v>
      </c>
      <c r="W146" s="238">
        <f>IF(W19&gt;=$I377,IF($M377=0,0,(IF(MOD(($I377-W$1),$M377)=0,$G377,0))),0)</f>
        <v>0</v>
      </c>
      <c r="X146" s="238">
        <f>IF(X19&gt;=$I377,IF($M377=0,0,(IF(MOD(($I377-X$1),$M377)=0,$G377,0))),0)</f>
        <v>0</v>
      </c>
      <c r="Y146" s="239">
        <f>SUM(C146:X146)</f>
        <v>0</v>
      </c>
    </row>
    <row r="147" spans="1:25">
      <c r="A147" s="229"/>
      <c r="B147" s="240" t="str">
        <f>B378</f>
        <v>Sikringsanlæg</v>
      </c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</row>
    <row r="148" spans="1:25">
      <c r="A148" s="237" t="e">
        <f>A379</f>
        <v>#N/A</v>
      </c>
      <c r="B148" s="230">
        <f>B379</f>
        <v>0</v>
      </c>
      <c r="C148" s="238">
        <f>IF(C$1&gt;=$I379,IF($M379=0,0,(IF(MOD(($I379-C$1),$M379)=0,$G379,0))),0)</f>
        <v>0</v>
      </c>
      <c r="D148" s="238">
        <f>IF(D$1&gt;=$I379,IF($M379=0,0,(IF(MOD(($I379-D$1),$M379)=0,$G379,0))),0)</f>
        <v>0</v>
      </c>
      <c r="E148" s="238">
        <f>IF(E$1&gt;=$I379,IF($M379=0,0,(IF(MOD(($I379-E$1),$M379)=0,$G379,0))),0)</f>
        <v>0</v>
      </c>
      <c r="F148" s="238">
        <f>IF(F$1&gt;=$I379,IF($M379=0,0,(IF(MOD(($I379-F$1),$M379)=0,$G379,0))),0)</f>
        <v>0</v>
      </c>
      <c r="G148" s="238">
        <f>IF(G$1&gt;=$I379,IF($M379=0,0,(IF(MOD(($I379-G$1),$M379)=0,$G379,0))),0)</f>
        <v>0</v>
      </c>
      <c r="H148" s="238">
        <f>IF(H$1&gt;=$I379,IF($M379=0,0,(IF(MOD(($I379-H$1),$M379)=0,$G379,0))),0)</f>
        <v>0</v>
      </c>
      <c r="I148" s="238">
        <f>IF(I$1&gt;=$I379,IF($M379=0,0,(IF(MOD(($I379-I$1),$M379)=0,$G379,0))),0)</f>
        <v>0</v>
      </c>
      <c r="J148" s="238">
        <f>IF(J$1&gt;=$I379,IF($M379=0,0,(IF(MOD(($I379-J$1),$M379)=0,$G379,0))),0)</f>
        <v>0</v>
      </c>
      <c r="K148" s="238">
        <f>IF(K$1&gt;=$I379,IF($M379=0,0,(IF(MOD(($I379-K$1),$M379)=0,$G379,0))),0)</f>
        <v>0</v>
      </c>
      <c r="L148" s="238">
        <f>IF(L$1&gt;=$I379,IF($M379=0,0,(IF(MOD(($I379-L$1),$M379)=0,$G379,0))),0)</f>
        <v>0</v>
      </c>
      <c r="M148" s="238">
        <f>IF(M$1&gt;=$I379,IF($M379=0,0,(IF(MOD(($I379-M$1),$M379)=0,$G379,0))),0)</f>
        <v>0</v>
      </c>
      <c r="N148" s="238">
        <f>IF(N$1&gt;=$I379,IF($M379=0,0,(IF(MOD(($I379-N$1),$M379)=0,$G379,0))),0)</f>
        <v>0</v>
      </c>
      <c r="O148" s="238">
        <f>IF(O$1&gt;=$I379,IF($M379=0,0,(IF(MOD(($I379-O$1),$M379)=0,$G379,0))),0)</f>
        <v>0</v>
      </c>
      <c r="P148" s="238">
        <f>IF(P$1&gt;=$I379,IF($M379=0,0,(IF(MOD(($I379-P$1),$M379)=0,$G379,0))),0)</f>
        <v>0</v>
      </c>
      <c r="Q148" s="238">
        <f>IF(Q$1&gt;=$I379,IF($M379=0,0,(IF(MOD(($I379-Q$1),$M379)=0,$G379,0))),0)</f>
        <v>0</v>
      </c>
      <c r="R148" s="238">
        <f>IF(R$1&gt;=$I379,IF($M379=0,0,(IF(MOD(($I379-R$1),$M379)=0,$G379,0))),0)</f>
        <v>0</v>
      </c>
      <c r="S148" s="238">
        <f>IF(S$1&gt;=$I379,IF($M379=0,0,(IF(MOD(($I379-S$1),$M379)=0,$G379,0))),0)</f>
        <v>0</v>
      </c>
      <c r="T148" s="238">
        <f>IF(T$1&gt;=$I379,IF($M379=0,0,(IF(MOD(($I379-T$1),$M379)=0,$G379,0))),0)</f>
        <v>0</v>
      </c>
      <c r="U148" s="238">
        <f>IF(U$1&gt;=$I379,IF($M379=0,0,(IF(MOD(($I379-U$1),$M379)=0,$G379,0))),0)</f>
        <v>0</v>
      </c>
      <c r="V148" s="238">
        <f>IF(V$1&gt;=$I379,IF($M379=0,0,(IF(MOD(($I379-V$1),$M379)=0,$G379,0))),0)</f>
        <v>0</v>
      </c>
      <c r="W148" s="238">
        <f>IF(W$1&gt;=$I379,IF($M379=0,0,(IF(MOD(($I379-W$1),$M379)=0,$G379,0))),0)</f>
        <v>0</v>
      </c>
      <c r="X148" s="238">
        <f>IF(X$1&gt;=$I379,IF($M379=0,0,(IF(MOD(($I379-X$1),$M379)=0,$G379,0))),0)</f>
        <v>0</v>
      </c>
      <c r="Y148" s="239">
        <f>SUM(C148:X148)</f>
        <v>0</v>
      </c>
    </row>
    <row r="149" spans="1:25">
      <c r="A149" s="237" t="e">
        <f>A380</f>
        <v>#N/A</v>
      </c>
      <c r="B149" s="230">
        <f>B380</f>
        <v>0</v>
      </c>
      <c r="C149" s="238">
        <f>IF(C$1&gt;=$I380,IF($M380=0,0,(IF(MOD(($I380-C$1),$M380)=0,$G380,0))),0)</f>
        <v>0</v>
      </c>
      <c r="D149" s="238">
        <f>IF(D$1&gt;=$I380,IF($M380=0,0,(IF(MOD(($I380-D$1),$M380)=0,$G380,0))),0)</f>
        <v>0</v>
      </c>
      <c r="E149" s="238">
        <f>IF(E$1&gt;=$I380,IF($M380=0,0,(IF(MOD(($I380-E$1),$M380)=0,$G380,0))),0)</f>
        <v>0</v>
      </c>
      <c r="F149" s="238">
        <f>IF(F$1&gt;=$I380,IF($M380=0,0,(IF(MOD(($I380-F$1),$M380)=0,$G380,0))),0)</f>
        <v>0</v>
      </c>
      <c r="G149" s="238">
        <f>IF(G$1&gt;=$I380,IF($M380=0,0,(IF(MOD(($I380-G$1),$M380)=0,$G380,0))),0)</f>
        <v>0</v>
      </c>
      <c r="H149" s="238">
        <f>IF(H$1&gt;=$I380,IF($M380=0,0,(IF(MOD(($I380-H$1),$M380)=0,$G380,0))),0)</f>
        <v>0</v>
      </c>
      <c r="I149" s="238">
        <f>IF(I$1&gt;=$I380,IF($M380=0,0,(IF(MOD(($I380-I$1),$M380)=0,$G380,0))),0)</f>
        <v>0</v>
      </c>
      <c r="J149" s="238">
        <f>IF(J$1&gt;=$I380,IF($M380=0,0,(IF(MOD(($I380-J$1),$M380)=0,$G380,0))),0)</f>
        <v>0</v>
      </c>
      <c r="K149" s="238">
        <f>IF(K$1&gt;=$I380,IF($M380=0,0,(IF(MOD(($I380-K$1),$M380)=0,$G380,0))),0)</f>
        <v>0</v>
      </c>
      <c r="L149" s="238">
        <f>IF(L$1&gt;=$I380,IF($M380=0,0,(IF(MOD(($I380-L$1),$M380)=0,$G380,0))),0)</f>
        <v>0</v>
      </c>
      <c r="M149" s="238">
        <f>IF(M$1&gt;=$I380,IF($M380=0,0,(IF(MOD(($I380-M$1),$M380)=0,$G380,0))),0)</f>
        <v>0</v>
      </c>
      <c r="N149" s="238">
        <f>IF(N$1&gt;=$I380,IF($M380=0,0,(IF(MOD(($I380-N$1),$M380)=0,$G380,0))),0)</f>
        <v>0</v>
      </c>
      <c r="O149" s="238">
        <f>IF(O$1&gt;=$I380,IF($M380=0,0,(IF(MOD(($I380-O$1),$M380)=0,$G380,0))),0)</f>
        <v>0</v>
      </c>
      <c r="P149" s="238">
        <f>IF(P$1&gt;=$I380,IF($M380=0,0,(IF(MOD(($I380-P$1),$M380)=0,$G380,0))),0)</f>
        <v>0</v>
      </c>
      <c r="Q149" s="238">
        <f>IF(Q$1&gt;=$I380,IF($M380=0,0,(IF(MOD(($I380-Q$1),$M380)=0,$G380,0))),0)</f>
        <v>0</v>
      </c>
      <c r="R149" s="238">
        <f>IF(R$1&gt;=$I380,IF($M380=0,0,(IF(MOD(($I380-R$1),$M380)=0,$G380,0))),0)</f>
        <v>0</v>
      </c>
      <c r="S149" s="238">
        <f>IF(S$1&gt;=$I380,IF($M380=0,0,(IF(MOD(($I380-S$1),$M380)=0,$G380,0))),0)</f>
        <v>0</v>
      </c>
      <c r="T149" s="238">
        <f>IF(T$1&gt;=$I380,IF($M380=0,0,(IF(MOD(($I380-T$1),$M380)=0,$G380,0))),0)</f>
        <v>0</v>
      </c>
      <c r="U149" s="238">
        <f>IF(U$1&gt;=$I380,IF($M380=0,0,(IF(MOD(($I380-U$1),$M380)=0,$G380,0))),0)</f>
        <v>0</v>
      </c>
      <c r="V149" s="238">
        <f>IF(V$1&gt;=$I380,IF($M380=0,0,(IF(MOD(($I380-V$1),$M380)=0,$G380,0))),0)</f>
        <v>0</v>
      </c>
      <c r="W149" s="238">
        <f>IF(W$1&gt;=$I380,IF($M380=0,0,(IF(MOD(($I380-W$1),$M380)=0,$G380,0))),0)</f>
        <v>0</v>
      </c>
      <c r="X149" s="238">
        <f>IF(X$1&gt;=$I380,IF($M380=0,0,(IF(MOD(($I380-X$1),$M380)=0,$G380,0))),0)</f>
        <v>0</v>
      </c>
      <c r="Y149" s="239">
        <f>SUM(C149:X149)</f>
        <v>0</v>
      </c>
    </row>
    <row r="150" spans="1:25">
      <c r="A150" s="237" t="e">
        <f>A381</f>
        <v>#N/A</v>
      </c>
      <c r="B150" s="230">
        <f>B381</f>
        <v>0</v>
      </c>
      <c r="C150" s="238">
        <f>IF(C$1&gt;=$I381,IF($M381=0,0,(IF(MOD(($I381-C$1),$M381)=0,$G381,0))),0)</f>
        <v>0</v>
      </c>
      <c r="D150" s="238">
        <f>IF(D$1&gt;=$I381,IF($M381=0,0,(IF(MOD(($I381-D$1),$M381)=0,$G381,0))),0)</f>
        <v>0</v>
      </c>
      <c r="E150" s="238">
        <f>IF(E$1&gt;=$I381,IF($M381=0,0,(IF(MOD(($I381-E$1),$M381)=0,$G381,0))),0)</f>
        <v>0</v>
      </c>
      <c r="F150" s="238">
        <f>IF(F$1&gt;=$I381,IF($M381=0,0,(IF(MOD(($I381-F$1),$M381)=0,$G381,0))),0)</f>
        <v>0</v>
      </c>
      <c r="G150" s="238">
        <f>IF(G$1&gt;=$I381,IF($M381=0,0,(IF(MOD(($I381-G$1),$M381)=0,$G381,0))),0)</f>
        <v>0</v>
      </c>
      <c r="H150" s="238">
        <f>IF(H$1&gt;=$I381,IF($M381=0,0,(IF(MOD(($I381-H$1),$M381)=0,$G381,0))),0)</f>
        <v>0</v>
      </c>
      <c r="I150" s="238">
        <f>IF(I$1&gt;=$I381,IF($M381=0,0,(IF(MOD(($I381-I$1),$M381)=0,$G381,0))),0)</f>
        <v>0</v>
      </c>
      <c r="J150" s="238">
        <f>IF(J$1&gt;=$I381,IF($M381=0,0,(IF(MOD(($I381-J$1),$M381)=0,$G381,0))),0)</f>
        <v>0</v>
      </c>
      <c r="K150" s="238">
        <f>IF(K$1&gt;=$I381,IF($M381=0,0,(IF(MOD(($I381-K$1),$M381)=0,$G381,0))),0)</f>
        <v>0</v>
      </c>
      <c r="L150" s="238">
        <f>IF(L$1&gt;=$I381,IF($M381=0,0,(IF(MOD(($I381-L$1),$M381)=0,$G381,0))),0)</f>
        <v>0</v>
      </c>
      <c r="M150" s="238">
        <f>IF(M$1&gt;=$I381,IF($M381=0,0,(IF(MOD(($I381-M$1),$M381)=0,$G381,0))),0)</f>
        <v>0</v>
      </c>
      <c r="N150" s="238">
        <f>IF(N$1&gt;=$I381,IF($M381=0,0,(IF(MOD(($I381-N$1),$M381)=0,$G381,0))),0)</f>
        <v>0</v>
      </c>
      <c r="O150" s="238">
        <f>IF(O$1&gt;=$I381,IF($M381=0,0,(IF(MOD(($I381-O$1),$M381)=0,$G381,0))),0)</f>
        <v>0</v>
      </c>
      <c r="P150" s="238">
        <f>IF(P$1&gt;=$I381,IF($M381=0,0,(IF(MOD(($I381-P$1),$M381)=0,$G381,0))),0)</f>
        <v>0</v>
      </c>
      <c r="Q150" s="238">
        <f>IF(Q$1&gt;=$I381,IF($M381=0,0,(IF(MOD(($I381-Q$1),$M381)=0,$G381,0))),0)</f>
        <v>0</v>
      </c>
      <c r="R150" s="238">
        <f>IF(R$1&gt;=$I381,IF($M381=0,0,(IF(MOD(($I381-R$1),$M381)=0,$G381,0))),0)</f>
        <v>0</v>
      </c>
      <c r="S150" s="238">
        <f>IF(S$1&gt;=$I381,IF($M381=0,0,(IF(MOD(($I381-S$1),$M381)=0,$G381,0))),0)</f>
        <v>0</v>
      </c>
      <c r="T150" s="238">
        <f>IF(T$1&gt;=$I381,IF($M381=0,0,(IF(MOD(($I381-T$1),$M381)=0,$G381,0))),0)</f>
        <v>0</v>
      </c>
      <c r="U150" s="238">
        <f>IF(U$1&gt;=$I381,IF($M381=0,0,(IF(MOD(($I381-U$1),$M381)=0,$G381,0))),0)</f>
        <v>0</v>
      </c>
      <c r="V150" s="238">
        <f>IF(V$1&gt;=$I381,IF($M381=0,0,(IF(MOD(($I381-V$1),$M381)=0,$G381,0))),0)</f>
        <v>0</v>
      </c>
      <c r="W150" s="238">
        <f>IF(W$1&gt;=$I381,IF($M381=0,0,(IF(MOD(($I381-W$1),$M381)=0,$G381,0))),0)</f>
        <v>0</v>
      </c>
      <c r="X150" s="238">
        <f>IF(X$1&gt;=$I381,IF($M381=0,0,(IF(MOD(($I381-X$1),$M381)=0,$G381,0))),0)</f>
        <v>0</v>
      </c>
      <c r="Y150" s="239">
        <f>SUM(C150:X150)</f>
        <v>0</v>
      </c>
    </row>
    <row r="151" spans="1:25">
      <c r="A151" s="229"/>
      <c r="B151" s="240" t="str">
        <f>B382</f>
        <v>Andet</v>
      </c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</row>
    <row r="152" spans="1:25">
      <c r="A152" s="237" t="e">
        <f>A383</f>
        <v>#N/A</v>
      </c>
      <c r="B152" s="230">
        <f>B383</f>
        <v>0</v>
      </c>
      <c r="C152" s="238">
        <f>IF(C$1&gt;=$I383,IF($M383=0,0,(IF(MOD(($I383-C$1),$M383)=0,$G383,0))),0)</f>
        <v>0</v>
      </c>
      <c r="D152" s="238">
        <f>IF(D$1&gt;=$I383,IF($M383=0,0,(IF(MOD(($I383-D$1),$M383)=0,$G383,0))),0)</f>
        <v>0</v>
      </c>
      <c r="E152" s="238">
        <f>IF(E$1&gt;=$I383,IF($M383=0,0,(IF(MOD(($I383-E$1),$M383)=0,$G383,0))),0)</f>
        <v>0</v>
      </c>
      <c r="F152" s="238">
        <f>IF(F$1&gt;=$I383,IF($M383=0,0,(IF(MOD(($I383-F$1),$M383)=0,$G383,0))),0)</f>
        <v>0</v>
      </c>
      <c r="G152" s="238">
        <f>IF(G$1&gt;=$I383,IF($M383=0,0,(IF(MOD(($I383-G$1),$M383)=0,$G383,0))),0)</f>
        <v>0</v>
      </c>
      <c r="H152" s="238">
        <f>IF(H$1&gt;=$I383,IF($M383=0,0,(IF(MOD(($I383-H$1),$M383)=0,$G383,0))),0)</f>
        <v>0</v>
      </c>
      <c r="I152" s="238">
        <f>IF(I$1&gt;=$I383,IF($M383=0,0,(IF(MOD(($I383-I$1),$M383)=0,$G383,0))),0)</f>
        <v>0</v>
      </c>
      <c r="J152" s="238">
        <f>IF(J$1&gt;=$I383,IF($M383=0,0,(IF(MOD(($I383-J$1),$M383)=0,$G383,0))),0)</f>
        <v>0</v>
      </c>
      <c r="K152" s="238">
        <f>IF(K$1&gt;=$I383,IF($M383=0,0,(IF(MOD(($I383-K$1),$M383)=0,$G383,0))),0)</f>
        <v>0</v>
      </c>
      <c r="L152" s="238">
        <f>IF(L$1&gt;=$I383,IF($M383=0,0,(IF(MOD(($I383-L$1),$M383)=0,$G383,0))),0)</f>
        <v>0</v>
      </c>
      <c r="M152" s="238">
        <f>IF(M$1&gt;=$I383,IF($M383=0,0,(IF(MOD(($I383-M$1),$M383)=0,$G383,0))),0)</f>
        <v>0</v>
      </c>
      <c r="N152" s="238">
        <f>IF(N$1&gt;=$I383,IF($M383=0,0,(IF(MOD(($I383-N$1),$M383)=0,$G383,0))),0)</f>
        <v>0</v>
      </c>
      <c r="O152" s="238">
        <f>IF(O$1&gt;=$I383,IF($M383=0,0,(IF(MOD(($I383-O$1),$M383)=0,$G383,0))),0)</f>
        <v>0</v>
      </c>
      <c r="P152" s="238">
        <f>IF(P$1&gt;=$I383,IF($M383=0,0,(IF(MOD(($I383-P$1),$M383)=0,$G383,0))),0)</f>
        <v>0</v>
      </c>
      <c r="Q152" s="238">
        <f>IF(Q$1&gt;=$I383,IF($M383=0,0,(IF(MOD(($I383-Q$1),$M383)=0,$G383,0))),0)</f>
        <v>0</v>
      </c>
      <c r="R152" s="238">
        <f>IF(R$1&gt;=$I383,IF($M383=0,0,(IF(MOD(($I383-R$1),$M383)=0,$G383,0))),0)</f>
        <v>0</v>
      </c>
      <c r="S152" s="238">
        <f>IF(S$1&gt;=$I383,IF($M383=0,0,(IF(MOD(($I383-S$1),$M383)=0,$G383,0))),0)</f>
        <v>0</v>
      </c>
      <c r="T152" s="238">
        <f>IF(T$1&gt;=$I383,IF($M383=0,0,(IF(MOD(($I383-T$1),$M383)=0,$G383,0))),0)</f>
        <v>0</v>
      </c>
      <c r="U152" s="238">
        <f>IF(U$1&gt;=$I383,IF($M383=0,0,(IF(MOD(($I383-U$1),$M383)=0,$G383,0))),0)</f>
        <v>0</v>
      </c>
      <c r="V152" s="238">
        <f>IF(V$1&gt;=$I383,IF($M383=0,0,(IF(MOD(($I383-V$1),$M383)=0,$G383,0))),0)</f>
        <v>0</v>
      </c>
      <c r="W152" s="238">
        <f>IF(W$1&gt;=$I383,IF($M383=0,0,(IF(MOD(($I383-W$1),$M383)=0,$G383,0))),0)</f>
        <v>0</v>
      </c>
      <c r="X152" s="238">
        <f>IF(X$1&gt;=$I383,IF($M383=0,0,(IF(MOD(($I383-X$1),$M383)=0,$G383,0))),0)</f>
        <v>0</v>
      </c>
      <c r="Y152" s="239">
        <f>SUM(C152:X152)</f>
        <v>0</v>
      </c>
    </row>
    <row r="153" spans="1:25">
      <c r="A153" s="237" t="e">
        <f>A384</f>
        <v>#N/A</v>
      </c>
      <c r="B153" s="230">
        <f>B384</f>
        <v>0</v>
      </c>
      <c r="C153" s="238">
        <f>IF(C$1&gt;=$I384,IF($M384=0,0,(IF(MOD(($I384-C$1),$M384)=0,$G384,0))),0)</f>
        <v>0</v>
      </c>
      <c r="D153" s="238">
        <f>IF(D$1&gt;=$I384,IF($M384=0,0,(IF(MOD(($I384-D$1),$M384)=0,$G384,0))),0)</f>
        <v>0</v>
      </c>
      <c r="E153" s="238">
        <f>IF(E$1&gt;=$I384,IF($M384=0,0,(IF(MOD(($I384-E$1),$M384)=0,$G384,0))),0)</f>
        <v>0</v>
      </c>
      <c r="F153" s="238">
        <f>IF(F$1&gt;=$I384,IF($M384=0,0,(IF(MOD(($I384-F$1),$M384)=0,$G384,0))),0)</f>
        <v>0</v>
      </c>
      <c r="G153" s="238">
        <f>IF(G$1&gt;=$I384,IF($M384=0,0,(IF(MOD(($I384-G$1),$M384)=0,$G384,0))),0)</f>
        <v>0</v>
      </c>
      <c r="H153" s="238">
        <f>IF(H$1&gt;=$I384,IF($M384=0,0,(IF(MOD(($I384-H$1),$M384)=0,$G384,0))),0)</f>
        <v>0</v>
      </c>
      <c r="I153" s="238">
        <f>IF(I$1&gt;=$I384,IF($M384=0,0,(IF(MOD(($I384-I$1),$M384)=0,$G384,0))),0)</f>
        <v>0</v>
      </c>
      <c r="J153" s="238">
        <f>IF(J$1&gt;=$I384,IF($M384=0,0,(IF(MOD(($I384-J$1),$M384)=0,$G384,0))),0)</f>
        <v>0</v>
      </c>
      <c r="K153" s="238">
        <f>IF(K$1&gt;=$I384,IF($M384=0,0,(IF(MOD(($I384-K$1),$M384)=0,$G384,0))),0)</f>
        <v>0</v>
      </c>
      <c r="L153" s="238">
        <f>IF(L$1&gt;=$I384,IF($M384=0,0,(IF(MOD(($I384-L$1),$M384)=0,$G384,0))),0)</f>
        <v>0</v>
      </c>
      <c r="M153" s="238">
        <f>IF(M$1&gt;=$I384,IF($M384=0,0,(IF(MOD(($I384-M$1),$M384)=0,$G384,0))),0)</f>
        <v>0</v>
      </c>
      <c r="N153" s="238">
        <f>IF(N$1&gt;=$I384,IF($M384=0,0,(IF(MOD(($I384-N$1),$M384)=0,$G384,0))),0)</f>
        <v>0</v>
      </c>
      <c r="O153" s="238">
        <f>IF(O$1&gt;=$I384,IF($M384=0,0,(IF(MOD(($I384-O$1),$M384)=0,$G384,0))),0)</f>
        <v>0</v>
      </c>
      <c r="P153" s="238">
        <f>IF(P$1&gt;=$I384,IF($M384=0,0,(IF(MOD(($I384-P$1),$M384)=0,$G384,0))),0)</f>
        <v>0</v>
      </c>
      <c r="Q153" s="238">
        <f>IF(Q$1&gt;=$I384,IF($M384=0,0,(IF(MOD(($I384-Q$1),$M384)=0,$G384,0))),0)</f>
        <v>0</v>
      </c>
      <c r="R153" s="238">
        <f>IF(R$1&gt;=$I384,IF($M384=0,0,(IF(MOD(($I384-R$1),$M384)=0,$G384,0))),0)</f>
        <v>0</v>
      </c>
      <c r="S153" s="238">
        <f>IF(S$1&gt;=$I384,IF($M384=0,0,(IF(MOD(($I384-S$1),$M384)=0,$G384,0))),0)</f>
        <v>0</v>
      </c>
      <c r="T153" s="238">
        <f>IF(T$1&gt;=$I384,IF($M384=0,0,(IF(MOD(($I384-T$1),$M384)=0,$G384,0))),0)</f>
        <v>0</v>
      </c>
      <c r="U153" s="238">
        <f>IF(U$1&gt;=$I384,IF($M384=0,0,(IF(MOD(($I384-U$1),$M384)=0,$G384,0))),0)</f>
        <v>0</v>
      </c>
      <c r="V153" s="238">
        <f>IF(V$1&gt;=$I384,IF($M384=0,0,(IF(MOD(($I384-V$1),$M384)=0,$G384,0))),0)</f>
        <v>0</v>
      </c>
      <c r="W153" s="238">
        <f>IF(W$1&gt;=$I384,IF($M384=0,0,(IF(MOD(($I384-W$1),$M384)=0,$G384,0))),0)</f>
        <v>0</v>
      </c>
      <c r="X153" s="238">
        <f>IF(X$1&gt;=$I384,IF($M384=0,0,(IF(MOD(($I384-X$1),$M384)=0,$G384,0))),0)</f>
        <v>0</v>
      </c>
      <c r="Y153" s="239">
        <f>SUM(C153:X153)</f>
        <v>0</v>
      </c>
    </row>
    <row r="154" spans="1:25">
      <c r="A154" s="237" t="e">
        <f>A385</f>
        <v>#N/A</v>
      </c>
      <c r="B154" s="230">
        <f>B385</f>
        <v>0</v>
      </c>
      <c r="C154" s="238">
        <f>IF(C$1&gt;=$I385,IF($M385=0,0,(IF(MOD(($I385-C$1),$M385)=0,$G385,0))),0)</f>
        <v>0</v>
      </c>
      <c r="D154" s="238">
        <f>IF(D$1&gt;=$I385,IF($M385=0,0,(IF(MOD(($I385-D$1),$M385)=0,$G385,0))),0)</f>
        <v>0</v>
      </c>
      <c r="E154" s="238">
        <f>IF(E$1&gt;=$I385,IF($M385=0,0,(IF(MOD(($I385-E$1),$M385)=0,$G385,0))),0)</f>
        <v>0</v>
      </c>
      <c r="F154" s="238">
        <f>IF(F$1&gt;=$I385,IF($M385=0,0,(IF(MOD(($I385-F$1),$M385)=0,$G385,0))),0)</f>
        <v>0</v>
      </c>
      <c r="G154" s="238">
        <f>IF(G$1&gt;=$I385,IF($M385=0,0,(IF(MOD(($I385-G$1),$M385)=0,$G385,0))),0)</f>
        <v>0</v>
      </c>
      <c r="H154" s="238">
        <f>IF(H$1&gt;=$I385,IF($M385=0,0,(IF(MOD(($I385-H$1),$M385)=0,$G385,0))),0)</f>
        <v>0</v>
      </c>
      <c r="I154" s="238">
        <f>IF(I$1&gt;=$I385,IF($M385=0,0,(IF(MOD(($I385-I$1),$M385)=0,$G385,0))),0)</f>
        <v>0</v>
      </c>
      <c r="J154" s="238">
        <f>IF(J$1&gt;=$I385,IF($M385=0,0,(IF(MOD(($I385-J$1),$M385)=0,$G385,0))),0)</f>
        <v>0</v>
      </c>
      <c r="K154" s="238">
        <f>IF(K$1&gt;=$I385,IF($M385=0,0,(IF(MOD(($I385-K$1),$M385)=0,$G385,0))),0)</f>
        <v>0</v>
      </c>
      <c r="L154" s="238">
        <f>IF(L$1&gt;=$I385,IF($M385=0,0,(IF(MOD(($I385-L$1),$M385)=0,$G385,0))),0)</f>
        <v>0</v>
      </c>
      <c r="M154" s="238">
        <f>IF(M$1&gt;=$I385,IF($M385=0,0,(IF(MOD(($I385-M$1),$M385)=0,$G385,0))),0)</f>
        <v>0</v>
      </c>
      <c r="N154" s="238">
        <f>IF(N$1&gt;=$I385,IF($M385=0,0,(IF(MOD(($I385-N$1),$M385)=0,$G385,0))),0)</f>
        <v>0</v>
      </c>
      <c r="O154" s="238">
        <f>IF(O$1&gt;=$I385,IF($M385=0,0,(IF(MOD(($I385-O$1),$M385)=0,$G385,0))),0)</f>
        <v>0</v>
      </c>
      <c r="P154" s="238">
        <f>IF(P$1&gt;=$I385,IF($M385=0,0,(IF(MOD(($I385-P$1),$M385)=0,$G385,0))),0)</f>
        <v>0</v>
      </c>
      <c r="Q154" s="238">
        <f>IF(Q$1&gt;=$I385,IF($M385=0,0,(IF(MOD(($I385-Q$1),$M385)=0,$G385,0))),0)</f>
        <v>0</v>
      </c>
      <c r="R154" s="238">
        <f>IF(R$1&gt;=$I385,IF($M385=0,0,(IF(MOD(($I385-R$1),$M385)=0,$G385,0))),0)</f>
        <v>0</v>
      </c>
      <c r="S154" s="238">
        <f>IF(S$1&gt;=$I385,IF($M385=0,0,(IF(MOD(($I385-S$1),$M385)=0,$G385,0))),0)</f>
        <v>0</v>
      </c>
      <c r="T154" s="238">
        <f>IF(T$1&gt;=$I385,IF($M385=0,0,(IF(MOD(($I385-T$1),$M385)=0,$G385,0))),0)</f>
        <v>0</v>
      </c>
      <c r="U154" s="238">
        <f>IF(U$1&gt;=$I385,IF($M385=0,0,(IF(MOD(($I385-U$1),$M385)=0,$G385,0))),0)</f>
        <v>0</v>
      </c>
      <c r="V154" s="238">
        <f>IF(V$1&gt;=$I385,IF($M385=0,0,(IF(MOD(($I385-V$1),$M385)=0,$G385,0))),0)</f>
        <v>0</v>
      </c>
      <c r="W154" s="238">
        <f>IF(W$1&gt;=$I385,IF($M385=0,0,(IF(MOD(($I385-W$1),$M385)=0,$G385,0))),0)</f>
        <v>0</v>
      </c>
      <c r="X154" s="238">
        <f>IF(X$1&gt;=$I385,IF($M385=0,0,(IF(MOD(($I385-X$1),$M385)=0,$G385,0))),0)</f>
        <v>0</v>
      </c>
      <c r="Y154" s="239">
        <f>SUM(C154:X154)</f>
        <v>0</v>
      </c>
    </row>
    <row r="155" spans="1:25">
      <c r="A155" s="170"/>
      <c r="B155" s="150" t="s">
        <v>1017</v>
      </c>
      <c r="C155" s="151">
        <f>SUM(C3:C151)</f>
        <v>0</v>
      </c>
      <c r="D155" s="89">
        <f t="shared" ref="D155:Y155" si="54">SUM(D3:D151)</f>
        <v>105450</v>
      </c>
      <c r="E155" s="89">
        <f t="shared" si="54"/>
        <v>198600</v>
      </c>
      <c r="F155" s="89">
        <f t="shared" si="54"/>
        <v>126950</v>
      </c>
      <c r="G155" s="89">
        <f t="shared" si="54"/>
        <v>167060</v>
      </c>
      <c r="H155" s="89">
        <f t="shared" si="54"/>
        <v>1321260</v>
      </c>
      <c r="I155" s="89">
        <f t="shared" si="54"/>
        <v>398300</v>
      </c>
      <c r="J155" s="89">
        <f t="shared" si="54"/>
        <v>77650</v>
      </c>
      <c r="K155" s="89">
        <f t="shared" si="54"/>
        <v>1587400</v>
      </c>
      <c r="L155" s="89">
        <f t="shared" si="54"/>
        <v>33250</v>
      </c>
      <c r="M155" s="89">
        <f t="shared" si="54"/>
        <v>123000</v>
      </c>
      <c r="N155" s="89">
        <f t="shared" si="54"/>
        <v>1405800</v>
      </c>
      <c r="O155" s="89">
        <f t="shared" si="54"/>
        <v>153200</v>
      </c>
      <c r="P155" s="89">
        <f t="shared" si="54"/>
        <v>24450</v>
      </c>
      <c r="Q155" s="89">
        <f t="shared" si="54"/>
        <v>189760</v>
      </c>
      <c r="R155" s="89">
        <f t="shared" si="54"/>
        <v>226950</v>
      </c>
      <c r="S155" s="89">
        <f t="shared" si="54"/>
        <v>1163500</v>
      </c>
      <c r="T155" s="89">
        <f t="shared" si="54"/>
        <v>63650</v>
      </c>
      <c r="U155" s="89">
        <f t="shared" si="54"/>
        <v>967700</v>
      </c>
      <c r="V155" s="89">
        <f t="shared" si="54"/>
        <v>24450</v>
      </c>
      <c r="W155" s="89">
        <f t="shared" si="54"/>
        <v>25000</v>
      </c>
      <c r="X155" s="89">
        <f t="shared" si="54"/>
        <v>624450</v>
      </c>
      <c r="Y155" s="4">
        <f t="shared" si="54"/>
        <v>9007830</v>
      </c>
    </row>
    <row r="156" spans="1:25">
      <c r="A156" s="166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>
      <c r="A157" s="171"/>
      <c r="B157" s="110"/>
      <c r="C157" s="16" t="s">
        <v>1018</v>
      </c>
      <c r="D157" s="16" t="s">
        <v>1019</v>
      </c>
      <c r="E157" s="383" t="s">
        <v>1020</v>
      </c>
      <c r="F157" s="384"/>
      <c r="G157" s="383" t="s">
        <v>1021</v>
      </c>
      <c r="H157" s="384"/>
      <c r="I157" s="383" t="s">
        <v>1022</v>
      </c>
      <c r="J157" s="384"/>
      <c r="K157" s="383" t="s">
        <v>1023</v>
      </c>
      <c r="L157" s="384"/>
      <c r="M157" s="383" t="s">
        <v>321</v>
      </c>
      <c r="N157" s="384"/>
      <c r="O157" s="385" t="s">
        <v>1024</v>
      </c>
      <c r="P157" s="386"/>
      <c r="Q157" s="97" t="s">
        <v>1025</v>
      </c>
      <c r="R157" s="16"/>
      <c r="S157" s="16"/>
      <c r="T157" s="382" t="s">
        <v>1026</v>
      </c>
      <c r="U157" s="382"/>
      <c r="V157" s="382"/>
      <c r="W157" s="382"/>
      <c r="X157" s="382"/>
      <c r="Y157" s="382"/>
    </row>
    <row r="158" spans="1:25">
      <c r="A158" s="172"/>
      <c r="B158" s="92" t="s">
        <v>1016</v>
      </c>
      <c r="C158" s="87"/>
      <c r="D158" s="87"/>
      <c r="E158" s="377"/>
      <c r="F158" s="378"/>
      <c r="G158" s="379"/>
      <c r="H158" s="380"/>
      <c r="I158" s="377"/>
      <c r="J158" s="378"/>
      <c r="K158" s="377"/>
      <c r="L158" s="378"/>
      <c r="M158" s="87"/>
      <c r="N158" s="101"/>
      <c r="O158" s="516"/>
      <c r="P158" s="517"/>
      <c r="Q158" s="102"/>
      <c r="R158" s="55"/>
      <c r="S158" s="55"/>
      <c r="T158" s="381"/>
      <c r="U158" s="381"/>
      <c r="V158" s="381"/>
      <c r="W158" s="381"/>
      <c r="X158" s="381"/>
      <c r="Y158" s="381"/>
    </row>
    <row r="159" spans="1:25">
      <c r="A159" s="173"/>
      <c r="B159" s="92" t="s">
        <v>1027</v>
      </c>
      <c r="C159" s="87"/>
      <c r="D159" s="88"/>
      <c r="E159" s="377"/>
      <c r="F159" s="378"/>
      <c r="G159" s="379"/>
      <c r="H159" s="380"/>
      <c r="I159" s="377"/>
      <c r="J159" s="378"/>
      <c r="K159" s="377"/>
      <c r="L159" s="378"/>
      <c r="M159" s="87"/>
      <c r="N159" s="101"/>
      <c r="O159" s="516"/>
      <c r="P159" s="517"/>
      <c r="Q159" s="102"/>
      <c r="R159" s="55"/>
      <c r="S159" s="55"/>
      <c r="T159" s="381"/>
      <c r="U159" s="381"/>
      <c r="V159" s="381"/>
      <c r="W159" s="381"/>
      <c r="X159" s="381"/>
      <c r="Y159" s="381"/>
    </row>
    <row r="160" spans="1:25">
      <c r="A160" s="210">
        <f>VLOOKUP(B160,Priskatalog!A:J,10,FALSE)</f>
        <v>28</v>
      </c>
      <c r="B160" s="211" t="s">
        <v>342</v>
      </c>
      <c r="C160" s="304">
        <v>100</v>
      </c>
      <c r="D160" s="183" t="s">
        <v>345</v>
      </c>
      <c r="E160" s="397">
        <v>100</v>
      </c>
      <c r="F160" s="398"/>
      <c r="G160" s="399">
        <f t="shared" ref="G160:G161" si="55">C160*E160</f>
        <v>10000</v>
      </c>
      <c r="H160" s="400"/>
      <c r="I160" s="401">
        <v>2026</v>
      </c>
      <c r="J160" s="398"/>
      <c r="K160" s="401">
        <v>2045</v>
      </c>
      <c r="L160" s="398"/>
      <c r="M160" s="279">
        <v>2</v>
      </c>
      <c r="N160" s="280" t="s">
        <v>1028</v>
      </c>
      <c r="O160" s="522"/>
      <c r="P160" s="523"/>
      <c r="Q160" s="214"/>
      <c r="R160" s="183"/>
      <c r="S160" s="183"/>
      <c r="T160" s="402"/>
      <c r="U160" s="402"/>
      <c r="V160" s="402"/>
      <c r="W160" s="402"/>
      <c r="X160" s="402"/>
      <c r="Y160" s="402"/>
    </row>
    <row r="161" spans="1:25">
      <c r="A161" s="174">
        <f>VLOOKUP(B161,Priskatalog!A:J,10,FALSE)</f>
        <v>41</v>
      </c>
      <c r="B161" s="146" t="s">
        <v>369</v>
      </c>
      <c r="C161" s="7">
        <v>160</v>
      </c>
      <c r="D161" s="2" t="s">
        <v>785</v>
      </c>
      <c r="E161" s="387">
        <v>200</v>
      </c>
      <c r="F161" s="388"/>
      <c r="G161" s="389">
        <f t="shared" si="55"/>
        <v>32000</v>
      </c>
      <c r="H161" s="390"/>
      <c r="I161" s="391">
        <v>2026</v>
      </c>
      <c r="J161" s="388"/>
      <c r="K161" s="391">
        <v>2045</v>
      </c>
      <c r="L161" s="388"/>
      <c r="M161" s="11">
        <v>5</v>
      </c>
      <c r="N161" s="123" t="s">
        <v>1028</v>
      </c>
      <c r="O161" s="518"/>
      <c r="P161" s="519"/>
      <c r="Q161" s="95"/>
      <c r="R161" s="2"/>
      <c r="S161" s="2"/>
      <c r="T161" s="392"/>
      <c r="U161" s="392"/>
      <c r="V161" s="392"/>
      <c r="W161" s="392"/>
      <c r="X161" s="392"/>
      <c r="Y161" s="392"/>
    </row>
    <row r="162" spans="1:25">
      <c r="A162" s="174" t="e">
        <f>VLOOKUP(B162,Priskatalog!A:J,10,FALSE)</f>
        <v>#N/A</v>
      </c>
      <c r="B162" s="146"/>
      <c r="C162" s="7"/>
      <c r="D162" s="2"/>
      <c r="E162" s="387"/>
      <c r="F162" s="388"/>
      <c r="G162" s="389">
        <f t="shared" ref="G162:G193" si="56">C162*E162</f>
        <v>0</v>
      </c>
      <c r="H162" s="390"/>
      <c r="I162" s="391"/>
      <c r="J162" s="388"/>
      <c r="K162" s="391"/>
      <c r="L162" s="388"/>
      <c r="M162" s="11"/>
      <c r="N162" s="123" t="s">
        <v>1028</v>
      </c>
      <c r="O162" s="518"/>
      <c r="P162" s="519"/>
      <c r="Q162" s="95"/>
      <c r="R162" s="2"/>
      <c r="S162" s="2"/>
      <c r="T162" s="392"/>
      <c r="U162" s="392"/>
      <c r="V162" s="392"/>
      <c r="W162" s="392"/>
      <c r="X162" s="392"/>
      <c r="Y162" s="392"/>
    </row>
    <row r="163" spans="1:25">
      <c r="A163" s="174" t="e">
        <f>VLOOKUP(B163,Priskatalog!A:J,10,FALSE)</f>
        <v>#N/A</v>
      </c>
      <c r="B163" s="146"/>
      <c r="C163" s="7"/>
      <c r="D163" s="2"/>
      <c r="E163" s="387"/>
      <c r="F163" s="388"/>
      <c r="G163" s="389">
        <f t="shared" si="56"/>
        <v>0</v>
      </c>
      <c r="H163" s="390"/>
      <c r="I163" s="391"/>
      <c r="J163" s="388"/>
      <c r="K163" s="391"/>
      <c r="L163" s="388"/>
      <c r="M163" s="11"/>
      <c r="N163" s="123" t="s">
        <v>1028</v>
      </c>
      <c r="O163" s="518"/>
      <c r="P163" s="519"/>
      <c r="Q163" s="95"/>
      <c r="R163" s="2"/>
      <c r="S163" s="2"/>
      <c r="T163" s="392"/>
      <c r="U163" s="392"/>
      <c r="V163" s="392"/>
      <c r="W163" s="392"/>
      <c r="X163" s="392"/>
      <c r="Y163" s="392"/>
    </row>
    <row r="164" spans="1:25">
      <c r="A164" s="174" t="e">
        <f>VLOOKUP(B164,Priskatalog!A:J,10,FALSE)</f>
        <v>#N/A</v>
      </c>
      <c r="B164" s="146"/>
      <c r="C164" s="7"/>
      <c r="D164" s="2"/>
      <c r="E164" s="387"/>
      <c r="F164" s="388"/>
      <c r="G164" s="389">
        <f t="shared" si="56"/>
        <v>0</v>
      </c>
      <c r="H164" s="390"/>
      <c r="I164" s="391"/>
      <c r="J164" s="388"/>
      <c r="K164" s="391"/>
      <c r="L164" s="388"/>
      <c r="M164" s="11"/>
      <c r="N164" s="123" t="s">
        <v>1028</v>
      </c>
      <c r="O164" s="518"/>
      <c r="P164" s="519"/>
      <c r="Q164" s="95"/>
      <c r="R164" s="2"/>
      <c r="S164" s="2"/>
      <c r="T164" s="392"/>
      <c r="U164" s="392"/>
      <c r="V164" s="392"/>
      <c r="W164" s="392"/>
      <c r="X164" s="392"/>
      <c r="Y164" s="392"/>
    </row>
    <row r="165" spans="1:25">
      <c r="A165" s="174" t="e">
        <f>VLOOKUP(B165,Priskatalog!A:J,10,FALSE)</f>
        <v>#N/A</v>
      </c>
      <c r="B165" s="146"/>
      <c r="C165" s="7"/>
      <c r="D165" s="2"/>
      <c r="E165" s="387"/>
      <c r="F165" s="388"/>
      <c r="G165" s="389">
        <f t="shared" si="56"/>
        <v>0</v>
      </c>
      <c r="H165" s="390"/>
      <c r="I165" s="391"/>
      <c r="J165" s="388"/>
      <c r="K165" s="391"/>
      <c r="L165" s="388"/>
      <c r="M165" s="11"/>
      <c r="N165" s="123" t="s">
        <v>1028</v>
      </c>
      <c r="O165" s="518"/>
      <c r="P165" s="519"/>
      <c r="Q165" s="95"/>
      <c r="R165" s="2"/>
      <c r="S165" s="2"/>
      <c r="T165" s="392"/>
      <c r="U165" s="392"/>
      <c r="V165" s="392"/>
      <c r="W165" s="392"/>
      <c r="X165" s="392"/>
      <c r="Y165" s="392"/>
    </row>
    <row r="166" spans="1:25">
      <c r="A166" s="333" t="e">
        <f>VLOOKUP(B166,Priskatalog!A:J,10,FALSE)</f>
        <v>#N/A</v>
      </c>
      <c r="B166" s="92" t="s">
        <v>1035</v>
      </c>
      <c r="C166" s="334"/>
      <c r="D166" s="335"/>
      <c r="E166" s="453"/>
      <c r="F166" s="454"/>
      <c r="G166" s="455">
        <f t="shared" si="56"/>
        <v>0</v>
      </c>
      <c r="H166" s="456"/>
      <c r="I166" s="457"/>
      <c r="J166" s="454"/>
      <c r="K166" s="457"/>
      <c r="L166" s="454"/>
      <c r="M166" s="336"/>
      <c r="N166" s="337" t="s">
        <v>1028</v>
      </c>
      <c r="O166" s="527"/>
      <c r="P166" s="528"/>
      <c r="Q166" s="338"/>
      <c r="R166" s="335"/>
      <c r="S166" s="335"/>
      <c r="T166" s="458"/>
      <c r="U166" s="458"/>
      <c r="V166" s="458"/>
      <c r="W166" s="458"/>
      <c r="X166" s="458"/>
      <c r="Y166" s="458"/>
    </row>
    <row r="167" spans="1:25">
      <c r="A167" s="174">
        <f>VLOOKUP(B167,Priskatalog!A:J,10,FALSE)</f>
        <v>47</v>
      </c>
      <c r="B167" s="146" t="s">
        <v>477</v>
      </c>
      <c r="C167" s="7">
        <v>1400</v>
      </c>
      <c r="D167" s="2" t="s">
        <v>785</v>
      </c>
      <c r="E167" s="387">
        <v>500</v>
      </c>
      <c r="F167" s="388"/>
      <c r="G167" s="389">
        <f t="shared" ref="G167:G172" si="57">C167*E167</f>
        <v>700000</v>
      </c>
      <c r="H167" s="390"/>
      <c r="I167" s="391">
        <v>2032</v>
      </c>
      <c r="J167" s="388"/>
      <c r="K167" s="391">
        <v>2034</v>
      </c>
      <c r="L167" s="388"/>
      <c r="M167" s="11">
        <v>40</v>
      </c>
      <c r="N167" s="123" t="s">
        <v>1028</v>
      </c>
      <c r="O167" s="518"/>
      <c r="P167" s="519"/>
      <c r="Q167" s="95"/>
      <c r="R167" s="2"/>
      <c r="S167" s="2"/>
      <c r="T167" s="392"/>
      <c r="U167" s="392"/>
      <c r="V167" s="392"/>
      <c r="W167" s="392"/>
      <c r="X167" s="392"/>
      <c r="Y167" s="392"/>
    </row>
    <row r="168" spans="1:25">
      <c r="A168" s="174">
        <f>VLOOKUP(B168,Priskatalog!A:J,10,FALSE)</f>
        <v>37</v>
      </c>
      <c r="B168" s="146" t="s">
        <v>444</v>
      </c>
      <c r="C168" s="7">
        <v>10</v>
      </c>
      <c r="D168" s="2" t="s">
        <v>349</v>
      </c>
      <c r="E168" s="387">
        <v>3400</v>
      </c>
      <c r="F168" s="388"/>
      <c r="G168" s="389">
        <f t="shared" si="57"/>
        <v>34000</v>
      </c>
      <c r="H168" s="390"/>
      <c r="I168" s="391">
        <v>2032</v>
      </c>
      <c r="J168" s="388"/>
      <c r="K168" s="391">
        <v>2032</v>
      </c>
      <c r="L168" s="388"/>
      <c r="M168" s="11">
        <v>30</v>
      </c>
      <c r="N168" s="123" t="s">
        <v>1028</v>
      </c>
      <c r="O168" s="518"/>
      <c r="P168" s="519"/>
      <c r="Q168" s="95"/>
      <c r="R168" s="2"/>
      <c r="S168" s="2"/>
      <c r="T168" s="392"/>
      <c r="U168" s="392"/>
      <c r="V168" s="392"/>
      <c r="W168" s="392"/>
      <c r="X168" s="392"/>
      <c r="Y168" s="392"/>
    </row>
    <row r="169" spans="1:25">
      <c r="A169" s="174">
        <f>VLOOKUP(B169,Priskatalog!A:J,10,FALSE)</f>
        <v>31</v>
      </c>
      <c r="B169" s="146" t="s">
        <v>399</v>
      </c>
      <c r="C169" s="7">
        <v>50</v>
      </c>
      <c r="D169" s="2" t="s">
        <v>785</v>
      </c>
      <c r="E169" s="387">
        <v>2700</v>
      </c>
      <c r="F169" s="388"/>
      <c r="G169" s="389">
        <f t="shared" ref="G169" si="58">C169*E169</f>
        <v>135000</v>
      </c>
      <c r="H169" s="390"/>
      <c r="I169" s="391">
        <v>2040</v>
      </c>
      <c r="J169" s="388"/>
      <c r="K169" s="391">
        <v>2042</v>
      </c>
      <c r="L169" s="388"/>
      <c r="M169" s="11">
        <v>30</v>
      </c>
      <c r="N169" s="123" t="s">
        <v>1028</v>
      </c>
      <c r="O169" s="518"/>
      <c r="P169" s="519"/>
      <c r="Q169" s="95"/>
      <c r="R169" s="2"/>
      <c r="S169" s="2"/>
      <c r="T169" s="392" t="s">
        <v>1172</v>
      </c>
      <c r="U169" s="392"/>
      <c r="V169" s="392"/>
      <c r="W169" s="392"/>
      <c r="X169" s="392"/>
      <c r="Y169" s="392"/>
    </row>
    <row r="170" spans="1:25">
      <c r="A170" s="174">
        <f>VLOOKUP(B170,Priskatalog!A:J,10,FALSE)</f>
        <v>37</v>
      </c>
      <c r="B170" s="146" t="s">
        <v>453</v>
      </c>
      <c r="C170" s="7">
        <v>140</v>
      </c>
      <c r="D170" s="2" t="s">
        <v>1040</v>
      </c>
      <c r="E170" s="387">
        <v>700</v>
      </c>
      <c r="F170" s="388"/>
      <c r="G170" s="389">
        <f t="shared" si="57"/>
        <v>98000</v>
      </c>
      <c r="H170" s="390"/>
      <c r="I170" s="391">
        <v>2032</v>
      </c>
      <c r="J170" s="388"/>
      <c r="K170" s="391">
        <v>2033</v>
      </c>
      <c r="L170" s="388"/>
      <c r="M170" s="11">
        <v>20</v>
      </c>
      <c r="N170" s="123" t="s">
        <v>1028</v>
      </c>
      <c r="O170" s="518"/>
      <c r="P170" s="519"/>
      <c r="Q170" s="95"/>
      <c r="R170" s="2"/>
      <c r="S170" s="2"/>
      <c r="T170" s="392"/>
      <c r="U170" s="392"/>
      <c r="V170" s="392"/>
      <c r="W170" s="392"/>
      <c r="X170" s="392"/>
      <c r="Y170" s="392"/>
    </row>
    <row r="171" spans="1:25">
      <c r="A171" s="174">
        <f>VLOOKUP(B171,Priskatalog!A:J,10,FALSE)</f>
        <v>37</v>
      </c>
      <c r="B171" s="146" t="s">
        <v>449</v>
      </c>
      <c r="C171" s="7">
        <v>20</v>
      </c>
      <c r="D171" s="2" t="s">
        <v>1040</v>
      </c>
      <c r="E171" s="387">
        <v>440</v>
      </c>
      <c r="F171" s="388"/>
      <c r="G171" s="389">
        <f t="shared" si="57"/>
        <v>8800</v>
      </c>
      <c r="H171" s="390"/>
      <c r="I171" s="391">
        <v>2032</v>
      </c>
      <c r="J171" s="388"/>
      <c r="K171" s="391">
        <v>2033</v>
      </c>
      <c r="L171" s="388"/>
      <c r="M171" s="11">
        <v>20</v>
      </c>
      <c r="N171" s="123" t="s">
        <v>1028</v>
      </c>
      <c r="O171" s="518"/>
      <c r="P171" s="519"/>
      <c r="Q171" s="95"/>
      <c r="R171" s="2"/>
      <c r="S171" s="2"/>
      <c r="T171" s="392"/>
      <c r="U171" s="392"/>
      <c r="V171" s="392"/>
      <c r="W171" s="392"/>
      <c r="X171" s="392"/>
      <c r="Y171" s="392"/>
    </row>
    <row r="172" spans="1:25">
      <c r="A172" s="174">
        <f>VLOOKUP(B172,Priskatalog!A:J,10,FALSE)</f>
        <v>37</v>
      </c>
      <c r="B172" s="146" t="s">
        <v>459</v>
      </c>
      <c r="C172" s="7">
        <v>5</v>
      </c>
      <c r="D172" s="2" t="s">
        <v>345</v>
      </c>
      <c r="E172" s="387">
        <v>900</v>
      </c>
      <c r="F172" s="388"/>
      <c r="G172" s="389">
        <f t="shared" si="57"/>
        <v>4500</v>
      </c>
      <c r="H172" s="390"/>
      <c r="I172" s="391">
        <v>2025</v>
      </c>
      <c r="J172" s="388"/>
      <c r="K172" s="391">
        <v>2045</v>
      </c>
      <c r="L172" s="388"/>
      <c r="M172" s="11">
        <v>2</v>
      </c>
      <c r="N172" s="123" t="s">
        <v>1028</v>
      </c>
      <c r="O172" s="518"/>
      <c r="P172" s="519"/>
      <c r="Q172" s="95"/>
      <c r="R172" s="2"/>
      <c r="S172" s="2"/>
      <c r="T172" s="392"/>
      <c r="U172" s="392"/>
      <c r="V172" s="392"/>
      <c r="W172" s="392"/>
      <c r="X172" s="392"/>
      <c r="Y172" s="392"/>
    </row>
    <row r="173" spans="1:25">
      <c r="A173" s="174">
        <f>VLOOKUP(B173,Priskatalog!A:J,10,FALSE)</f>
        <v>31</v>
      </c>
      <c r="B173" s="146" t="s">
        <v>399</v>
      </c>
      <c r="C173" s="7">
        <v>14</v>
      </c>
      <c r="D173" s="2" t="s">
        <v>785</v>
      </c>
      <c r="E173" s="387">
        <v>2700</v>
      </c>
      <c r="F173" s="388"/>
      <c r="G173" s="389">
        <f t="shared" si="56"/>
        <v>37800</v>
      </c>
      <c r="H173" s="390"/>
      <c r="I173" s="391">
        <v>2026</v>
      </c>
      <c r="J173" s="388"/>
      <c r="K173" s="391">
        <v>2028</v>
      </c>
      <c r="L173" s="388"/>
      <c r="M173" s="11">
        <v>30</v>
      </c>
      <c r="N173" s="123" t="s">
        <v>1028</v>
      </c>
      <c r="O173" s="518"/>
      <c r="P173" s="519"/>
      <c r="Q173" s="95"/>
      <c r="R173" s="2"/>
      <c r="S173" s="2"/>
      <c r="T173" s="392"/>
      <c r="U173" s="392"/>
      <c r="V173" s="392"/>
      <c r="W173" s="392"/>
      <c r="X173" s="392"/>
      <c r="Y173" s="392"/>
    </row>
    <row r="174" spans="1:25">
      <c r="A174" s="174">
        <f>VLOOKUP(B174,Priskatalog!A:J,10,FALSE)</f>
        <v>31</v>
      </c>
      <c r="B174" s="146" t="s">
        <v>378</v>
      </c>
      <c r="C174" s="7">
        <v>1</v>
      </c>
      <c r="D174" s="2" t="s">
        <v>349</v>
      </c>
      <c r="E174" s="387">
        <v>8800</v>
      </c>
      <c r="F174" s="388"/>
      <c r="G174" s="389">
        <f t="shared" si="56"/>
        <v>8800</v>
      </c>
      <c r="H174" s="390"/>
      <c r="I174" s="391">
        <v>2026</v>
      </c>
      <c r="J174" s="388"/>
      <c r="K174" s="391">
        <v>2028</v>
      </c>
      <c r="L174" s="388"/>
      <c r="M174" s="11">
        <v>30</v>
      </c>
      <c r="N174" s="123" t="s">
        <v>1028</v>
      </c>
      <c r="O174" s="518"/>
      <c r="P174" s="519"/>
      <c r="Q174" s="95"/>
      <c r="R174" s="2"/>
      <c r="S174" s="2"/>
      <c r="T174" s="392" t="s">
        <v>1173</v>
      </c>
      <c r="U174" s="392"/>
      <c r="V174" s="392"/>
      <c r="W174" s="392"/>
      <c r="X174" s="392"/>
      <c r="Y174" s="392"/>
    </row>
    <row r="175" spans="1:25">
      <c r="A175" s="174">
        <f>VLOOKUP(B175,Priskatalog!A:J,10,FALSE)</f>
        <v>31</v>
      </c>
      <c r="B175" s="146" t="s">
        <v>399</v>
      </c>
      <c r="C175" s="7">
        <v>25</v>
      </c>
      <c r="D175" s="2" t="s">
        <v>785</v>
      </c>
      <c r="E175" s="387">
        <v>2700</v>
      </c>
      <c r="F175" s="388"/>
      <c r="G175" s="389">
        <f t="shared" ref="G175" si="59">C175*E175</f>
        <v>67500</v>
      </c>
      <c r="H175" s="390"/>
      <c r="I175" s="391">
        <v>2025</v>
      </c>
      <c r="J175" s="388"/>
      <c r="K175" s="391">
        <v>2025</v>
      </c>
      <c r="L175" s="388"/>
      <c r="M175" s="11">
        <v>30</v>
      </c>
      <c r="N175" s="123" t="s">
        <v>1028</v>
      </c>
      <c r="O175" s="518"/>
      <c r="P175" s="519"/>
      <c r="Q175" s="95"/>
      <c r="R175" s="2"/>
      <c r="S175" s="2"/>
      <c r="T175" s="392" t="s">
        <v>1174</v>
      </c>
      <c r="U175" s="392"/>
      <c r="V175" s="392"/>
      <c r="W175" s="392"/>
      <c r="X175" s="392"/>
      <c r="Y175" s="392"/>
    </row>
    <row r="176" spans="1:25">
      <c r="A176" s="174">
        <f>VLOOKUP(B176,Priskatalog!A:J,10,FALSE)</f>
        <v>31</v>
      </c>
      <c r="B176" s="146" t="s">
        <v>399</v>
      </c>
      <c r="C176" s="7">
        <v>20</v>
      </c>
      <c r="D176" s="2" t="s">
        <v>785</v>
      </c>
      <c r="E176" s="387">
        <v>2700</v>
      </c>
      <c r="F176" s="388"/>
      <c r="G176" s="389">
        <f t="shared" si="56"/>
        <v>54000</v>
      </c>
      <c r="H176" s="390"/>
      <c r="I176" s="391">
        <v>2027</v>
      </c>
      <c r="J176" s="388"/>
      <c r="K176" s="391">
        <v>2029</v>
      </c>
      <c r="L176" s="388"/>
      <c r="M176" s="11">
        <v>30</v>
      </c>
      <c r="N176" s="123" t="s">
        <v>1028</v>
      </c>
      <c r="O176" s="518"/>
      <c r="P176" s="519"/>
      <c r="Q176" s="95"/>
      <c r="R176" s="2"/>
      <c r="S176" s="2"/>
      <c r="T176" s="392" t="s">
        <v>1174</v>
      </c>
      <c r="U176" s="392"/>
      <c r="V176" s="392"/>
      <c r="W176" s="392"/>
      <c r="X176" s="392"/>
      <c r="Y176" s="392"/>
    </row>
    <row r="177" spans="1:25">
      <c r="A177" s="210">
        <f>VLOOKUP(B177,Priskatalog!A:J,10,FALSE)</f>
        <v>47</v>
      </c>
      <c r="B177" s="211" t="s">
        <v>483</v>
      </c>
      <c r="C177" s="304">
        <v>25</v>
      </c>
      <c r="D177" s="183" t="s">
        <v>785</v>
      </c>
      <c r="E177" s="397">
        <v>190</v>
      </c>
      <c r="F177" s="398"/>
      <c r="G177" s="399">
        <f>C177*E177</f>
        <v>4750</v>
      </c>
      <c r="H177" s="400"/>
      <c r="I177" s="401">
        <v>2029</v>
      </c>
      <c r="J177" s="398"/>
      <c r="K177" s="401">
        <v>2031</v>
      </c>
      <c r="L177" s="398"/>
      <c r="M177" s="279">
        <v>20</v>
      </c>
      <c r="N177" s="280" t="s">
        <v>1028</v>
      </c>
      <c r="O177" s="522"/>
      <c r="P177" s="523"/>
      <c r="Q177" s="214"/>
      <c r="R177" s="183"/>
      <c r="S177" s="183"/>
      <c r="T177" s="402" t="s">
        <v>1174</v>
      </c>
      <c r="U177" s="402"/>
      <c r="V177" s="402"/>
      <c r="W177" s="402"/>
      <c r="X177" s="402"/>
      <c r="Y177" s="402"/>
    </row>
    <row r="178" spans="1:25">
      <c r="A178" s="210">
        <f>VLOOKUP(B178,Priskatalog!A:J,10,FALSE)</f>
        <v>37</v>
      </c>
      <c r="B178" s="211" t="s">
        <v>453</v>
      </c>
      <c r="C178" s="304">
        <v>20</v>
      </c>
      <c r="D178" s="183" t="s">
        <v>345</v>
      </c>
      <c r="E178" s="397">
        <v>700</v>
      </c>
      <c r="F178" s="398"/>
      <c r="G178" s="399">
        <f>C178*E178</f>
        <v>14000</v>
      </c>
      <c r="H178" s="400"/>
      <c r="I178" s="401">
        <v>2031</v>
      </c>
      <c r="J178" s="398"/>
      <c r="K178" s="401">
        <v>2033</v>
      </c>
      <c r="L178" s="398"/>
      <c r="M178" s="279">
        <v>20</v>
      </c>
      <c r="N178" s="280" t="s">
        <v>1028</v>
      </c>
      <c r="O178" s="522"/>
      <c r="P178" s="523"/>
      <c r="Q178" s="214"/>
      <c r="R178" s="183"/>
      <c r="S178" s="183"/>
      <c r="T178" s="402" t="s">
        <v>1174</v>
      </c>
      <c r="U178" s="402"/>
      <c r="V178" s="402"/>
      <c r="W178" s="402"/>
      <c r="X178" s="402"/>
      <c r="Y178" s="402"/>
    </row>
    <row r="179" spans="1:25">
      <c r="A179" s="174">
        <f>VLOOKUP(B179,Priskatalog!A:J,10,FALSE)</f>
        <v>31</v>
      </c>
      <c r="B179" s="146" t="s">
        <v>399</v>
      </c>
      <c r="C179" s="7">
        <v>6</v>
      </c>
      <c r="D179" s="2" t="s">
        <v>785</v>
      </c>
      <c r="E179" s="387">
        <v>2700</v>
      </c>
      <c r="F179" s="388"/>
      <c r="G179" s="389">
        <f t="shared" ref="G179:G183" si="60">C179*E179</f>
        <v>16200</v>
      </c>
      <c r="H179" s="390"/>
      <c r="I179" s="391">
        <v>2028</v>
      </c>
      <c r="J179" s="388"/>
      <c r="K179" s="391">
        <v>2030</v>
      </c>
      <c r="L179" s="388"/>
      <c r="M179" s="11">
        <v>30</v>
      </c>
      <c r="N179" s="123" t="s">
        <v>1028</v>
      </c>
      <c r="O179" s="518"/>
      <c r="P179" s="519"/>
      <c r="Q179" s="95"/>
      <c r="R179" s="2"/>
      <c r="S179" s="2"/>
      <c r="T179" s="392" t="s">
        <v>1093</v>
      </c>
      <c r="U179" s="392"/>
      <c r="V179" s="392"/>
      <c r="W179" s="392"/>
      <c r="X179" s="392"/>
      <c r="Y179" s="392"/>
    </row>
    <row r="180" spans="1:25">
      <c r="A180" s="174">
        <f>VLOOKUP(B180,Priskatalog!A:J,10,FALSE)</f>
        <v>31</v>
      </c>
      <c r="B180" s="146" t="s">
        <v>399</v>
      </c>
      <c r="C180" s="7">
        <v>16</v>
      </c>
      <c r="D180" s="2" t="s">
        <v>785</v>
      </c>
      <c r="E180" s="387">
        <v>2700</v>
      </c>
      <c r="F180" s="388"/>
      <c r="G180" s="389">
        <f t="shared" si="60"/>
        <v>43200</v>
      </c>
      <c r="H180" s="390"/>
      <c r="I180" s="391">
        <v>2042</v>
      </c>
      <c r="J180" s="388"/>
      <c r="K180" s="391">
        <v>2043</v>
      </c>
      <c r="L180" s="388"/>
      <c r="M180" s="11">
        <v>30</v>
      </c>
      <c r="N180" s="123" t="s">
        <v>1028</v>
      </c>
      <c r="O180" s="518"/>
      <c r="P180" s="519"/>
      <c r="Q180" s="95"/>
      <c r="R180" s="2"/>
      <c r="S180" s="2"/>
      <c r="T180" s="392"/>
      <c r="U180" s="392"/>
      <c r="V180" s="392"/>
      <c r="W180" s="392"/>
      <c r="X180" s="392"/>
      <c r="Y180" s="392"/>
    </row>
    <row r="181" spans="1:25">
      <c r="A181" s="174">
        <f>VLOOKUP(B181,Priskatalog!A:J,10,FALSE)</f>
        <v>31</v>
      </c>
      <c r="B181" s="146" t="s">
        <v>378</v>
      </c>
      <c r="C181" s="7">
        <v>3</v>
      </c>
      <c r="D181" s="2" t="s">
        <v>349</v>
      </c>
      <c r="E181" s="387">
        <v>8800</v>
      </c>
      <c r="F181" s="388"/>
      <c r="G181" s="389">
        <f t="shared" si="60"/>
        <v>26400</v>
      </c>
      <c r="H181" s="390"/>
      <c r="I181" s="391">
        <v>2038</v>
      </c>
      <c r="J181" s="388"/>
      <c r="K181" s="391">
        <v>2040</v>
      </c>
      <c r="L181" s="388"/>
      <c r="M181" s="11">
        <v>30</v>
      </c>
      <c r="N181" s="123" t="s">
        <v>1028</v>
      </c>
      <c r="O181" s="518"/>
      <c r="P181" s="519"/>
      <c r="Q181" s="95"/>
      <c r="R181" s="2"/>
      <c r="S181" s="2"/>
      <c r="T181" s="392"/>
      <c r="U181" s="392"/>
      <c r="V181" s="392"/>
      <c r="W181" s="392"/>
      <c r="X181" s="392"/>
      <c r="Y181" s="392"/>
    </row>
    <row r="182" spans="1:25">
      <c r="A182" s="174">
        <f>VLOOKUP(B182,Priskatalog!A:J,10,FALSE)</f>
        <v>31</v>
      </c>
      <c r="B182" s="146" t="s">
        <v>399</v>
      </c>
      <c r="C182" s="7">
        <v>12</v>
      </c>
      <c r="D182" s="2" t="s">
        <v>785</v>
      </c>
      <c r="E182" s="387">
        <v>2700</v>
      </c>
      <c r="F182" s="388"/>
      <c r="G182" s="389">
        <f t="shared" si="60"/>
        <v>32400</v>
      </c>
      <c r="H182" s="390"/>
      <c r="I182" s="391">
        <v>2040</v>
      </c>
      <c r="J182" s="388"/>
      <c r="K182" s="391">
        <v>2042</v>
      </c>
      <c r="L182" s="388"/>
      <c r="M182" s="11">
        <v>30</v>
      </c>
      <c r="N182" s="123" t="s">
        <v>1028</v>
      </c>
      <c r="O182" s="518"/>
      <c r="P182" s="519"/>
      <c r="Q182" s="95"/>
      <c r="R182" s="2"/>
      <c r="S182" s="2"/>
      <c r="T182" s="392"/>
      <c r="U182" s="392"/>
      <c r="V182" s="392"/>
      <c r="W182" s="392"/>
      <c r="X182" s="392"/>
      <c r="Y182" s="392"/>
    </row>
    <row r="183" spans="1:25">
      <c r="A183" s="174" t="e">
        <f>VLOOKUP(B183,Priskatalog!A:J,10,FALSE)</f>
        <v>#N/A</v>
      </c>
      <c r="B183" s="146"/>
      <c r="C183" s="7"/>
      <c r="D183" s="2"/>
      <c r="E183" s="387"/>
      <c r="F183" s="388"/>
      <c r="G183" s="389">
        <f t="shared" si="60"/>
        <v>0</v>
      </c>
      <c r="H183" s="390"/>
      <c r="I183" s="391"/>
      <c r="J183" s="388"/>
      <c r="K183" s="391"/>
      <c r="L183" s="388"/>
      <c r="M183" s="11"/>
      <c r="N183" s="123" t="s">
        <v>1028</v>
      </c>
      <c r="O183" s="518"/>
      <c r="P183" s="519"/>
      <c r="Q183" s="95"/>
      <c r="R183" s="2"/>
      <c r="S183" s="2"/>
      <c r="T183" s="392"/>
      <c r="U183" s="392"/>
      <c r="V183" s="392"/>
      <c r="W183" s="392"/>
      <c r="X183" s="392"/>
      <c r="Y183" s="392"/>
    </row>
    <row r="184" spans="1:25">
      <c r="A184" s="174" t="e">
        <f>VLOOKUP(B184,Priskatalog!A:J,10,FALSE)</f>
        <v>#N/A</v>
      </c>
      <c r="B184" s="146"/>
      <c r="C184" s="7"/>
      <c r="D184" s="2"/>
      <c r="E184" s="387"/>
      <c r="F184" s="388"/>
      <c r="G184" s="389">
        <f t="shared" si="56"/>
        <v>0</v>
      </c>
      <c r="H184" s="390"/>
      <c r="I184" s="391"/>
      <c r="J184" s="388"/>
      <c r="K184" s="391"/>
      <c r="L184" s="388"/>
      <c r="M184" s="11"/>
      <c r="N184" s="123" t="s">
        <v>1028</v>
      </c>
      <c r="O184" s="518"/>
      <c r="P184" s="519"/>
      <c r="Q184" s="95"/>
      <c r="R184" s="2"/>
      <c r="S184" s="2"/>
      <c r="T184" s="392"/>
      <c r="U184" s="392"/>
      <c r="V184" s="392"/>
      <c r="W184" s="392"/>
      <c r="X184" s="392"/>
      <c r="Y184" s="392"/>
    </row>
    <row r="185" spans="1:25">
      <c r="A185" s="333" t="e">
        <f>VLOOKUP(B185,Priskatalog!A:J,10,FALSE)</f>
        <v>#N/A</v>
      </c>
      <c r="B185" s="92" t="s">
        <v>1067</v>
      </c>
      <c r="C185" s="334"/>
      <c r="D185" s="335"/>
      <c r="E185" s="453"/>
      <c r="F185" s="454"/>
      <c r="G185" s="455">
        <f t="shared" ref="G185" si="61">C185*E185</f>
        <v>0</v>
      </c>
      <c r="H185" s="456"/>
      <c r="I185" s="457"/>
      <c r="J185" s="454"/>
      <c r="K185" s="457"/>
      <c r="L185" s="454"/>
      <c r="M185" s="336"/>
      <c r="N185" s="337" t="s">
        <v>1028</v>
      </c>
      <c r="O185" s="527"/>
      <c r="P185" s="528"/>
      <c r="Q185" s="338"/>
      <c r="R185" s="335"/>
      <c r="S185" s="335"/>
      <c r="T185" s="458"/>
      <c r="U185" s="458"/>
      <c r="V185" s="458"/>
      <c r="W185" s="458"/>
      <c r="X185" s="458"/>
      <c r="Y185" s="458"/>
    </row>
    <row r="186" spans="1:25">
      <c r="A186" s="174">
        <f>VLOOKUP(B186,Priskatalog!A:J,10,FALSE)</f>
        <v>47</v>
      </c>
      <c r="B186" s="146" t="s">
        <v>477</v>
      </c>
      <c r="C186" s="7">
        <v>1400</v>
      </c>
      <c r="D186" s="2" t="s">
        <v>785</v>
      </c>
      <c r="E186" s="387">
        <v>500</v>
      </c>
      <c r="F186" s="388"/>
      <c r="G186" s="389">
        <f t="shared" si="56"/>
        <v>700000</v>
      </c>
      <c r="H186" s="390"/>
      <c r="I186" s="391">
        <v>2040</v>
      </c>
      <c r="J186" s="388"/>
      <c r="K186" s="391">
        <v>2042</v>
      </c>
      <c r="L186" s="388"/>
      <c r="M186" s="11">
        <v>40</v>
      </c>
      <c r="N186" s="123" t="s">
        <v>1028</v>
      </c>
      <c r="O186" s="518"/>
      <c r="P186" s="519"/>
      <c r="Q186" s="95"/>
      <c r="R186" s="2"/>
      <c r="S186" s="2"/>
      <c r="T186" s="392"/>
      <c r="U186" s="392"/>
      <c r="V186" s="392"/>
      <c r="W186" s="392"/>
      <c r="X186" s="392"/>
      <c r="Y186" s="392"/>
    </row>
    <row r="187" spans="1:25">
      <c r="A187" s="174">
        <f>VLOOKUP(B187,Priskatalog!A:J,10,FALSE)</f>
        <v>37</v>
      </c>
      <c r="B187" s="146" t="s">
        <v>444</v>
      </c>
      <c r="C187" s="7">
        <v>10</v>
      </c>
      <c r="D187" s="2" t="s">
        <v>349</v>
      </c>
      <c r="E187" s="387">
        <v>3400</v>
      </c>
      <c r="F187" s="388"/>
      <c r="G187" s="389">
        <f t="shared" si="56"/>
        <v>34000</v>
      </c>
      <c r="H187" s="390"/>
      <c r="I187" s="391">
        <v>2040</v>
      </c>
      <c r="J187" s="388"/>
      <c r="K187" s="391">
        <v>2042</v>
      </c>
      <c r="L187" s="388"/>
      <c r="M187" s="11">
        <v>30</v>
      </c>
      <c r="N187" s="123" t="s">
        <v>1028</v>
      </c>
      <c r="O187" s="518"/>
      <c r="P187" s="519"/>
      <c r="Q187" s="95"/>
      <c r="R187" s="2"/>
      <c r="S187" s="2"/>
      <c r="T187" s="392"/>
      <c r="U187" s="392"/>
      <c r="V187" s="392"/>
      <c r="W187" s="392"/>
      <c r="X187" s="392"/>
      <c r="Y187" s="392"/>
    </row>
    <row r="188" spans="1:25">
      <c r="A188" s="174">
        <f>VLOOKUP(B188,Priskatalog!A:J,10,FALSE)</f>
        <v>37</v>
      </c>
      <c r="B188" s="146" t="s">
        <v>453</v>
      </c>
      <c r="C188" s="7">
        <v>140</v>
      </c>
      <c r="D188" s="2" t="s">
        <v>1040</v>
      </c>
      <c r="E188" s="387">
        <v>700</v>
      </c>
      <c r="F188" s="388"/>
      <c r="G188" s="389">
        <f t="shared" si="56"/>
        <v>98000</v>
      </c>
      <c r="H188" s="390"/>
      <c r="I188" s="391">
        <v>2032</v>
      </c>
      <c r="J188" s="388"/>
      <c r="K188" s="391">
        <v>2033</v>
      </c>
      <c r="L188" s="388"/>
      <c r="M188" s="11">
        <v>20</v>
      </c>
      <c r="N188" s="123" t="s">
        <v>1028</v>
      </c>
      <c r="O188" s="518"/>
      <c r="P188" s="519"/>
      <c r="Q188" s="95"/>
      <c r="R188" s="2"/>
      <c r="S188" s="2"/>
      <c r="T188" s="392"/>
      <c r="U188" s="392"/>
      <c r="V188" s="392"/>
      <c r="W188" s="392"/>
      <c r="X188" s="392"/>
      <c r="Y188" s="392"/>
    </row>
    <row r="189" spans="1:25">
      <c r="A189" s="174">
        <f>VLOOKUP(B189,Priskatalog!A:J,10,FALSE)</f>
        <v>37</v>
      </c>
      <c r="B189" s="146" t="s">
        <v>449</v>
      </c>
      <c r="C189" s="7">
        <v>20</v>
      </c>
      <c r="D189" s="2" t="s">
        <v>1040</v>
      </c>
      <c r="E189" s="387">
        <v>440</v>
      </c>
      <c r="F189" s="388"/>
      <c r="G189" s="389">
        <f t="shared" si="56"/>
        <v>8800</v>
      </c>
      <c r="H189" s="390"/>
      <c r="I189" s="391">
        <v>2032</v>
      </c>
      <c r="J189" s="388"/>
      <c r="K189" s="391">
        <v>2033</v>
      </c>
      <c r="L189" s="388"/>
      <c r="M189" s="11">
        <v>20</v>
      </c>
      <c r="N189" s="123" t="s">
        <v>1028</v>
      </c>
      <c r="O189" s="518"/>
      <c r="P189" s="519"/>
      <c r="Q189" s="95"/>
      <c r="R189" s="2"/>
      <c r="S189" s="2"/>
      <c r="T189" s="392"/>
      <c r="U189" s="392"/>
      <c r="V189" s="392"/>
      <c r="W189" s="392"/>
      <c r="X189" s="392"/>
      <c r="Y189" s="392"/>
    </row>
    <row r="190" spans="1:25">
      <c r="A190" s="174">
        <f>VLOOKUP(B190,Priskatalog!A:J,10,FALSE)</f>
        <v>37</v>
      </c>
      <c r="B190" s="146" t="s">
        <v>459</v>
      </c>
      <c r="C190" s="7">
        <v>5</v>
      </c>
      <c r="D190" s="2" t="s">
        <v>345</v>
      </c>
      <c r="E190" s="387">
        <v>900</v>
      </c>
      <c r="F190" s="388"/>
      <c r="G190" s="389">
        <f t="shared" si="56"/>
        <v>4500</v>
      </c>
      <c r="H190" s="390"/>
      <c r="I190" s="391">
        <v>2025</v>
      </c>
      <c r="J190" s="388"/>
      <c r="K190" s="391">
        <v>2045</v>
      </c>
      <c r="L190" s="388"/>
      <c r="M190" s="11">
        <v>2</v>
      </c>
      <c r="N190" s="123" t="s">
        <v>1028</v>
      </c>
      <c r="O190" s="518"/>
      <c r="P190" s="519"/>
      <c r="Q190" s="95"/>
      <c r="R190" s="2"/>
      <c r="S190" s="2"/>
      <c r="T190" s="392"/>
      <c r="U190" s="392"/>
      <c r="V190" s="392"/>
      <c r="W190" s="392"/>
      <c r="X190" s="392"/>
      <c r="Y190" s="392"/>
    </row>
    <row r="191" spans="1:25">
      <c r="A191" s="174">
        <f>VLOOKUP(B191,Priskatalog!A:J,10,FALSE)</f>
        <v>31</v>
      </c>
      <c r="B191" s="146" t="s">
        <v>399</v>
      </c>
      <c r="C191" s="7">
        <v>75</v>
      </c>
      <c r="D191" s="2" t="s">
        <v>785</v>
      </c>
      <c r="E191" s="387">
        <v>2700</v>
      </c>
      <c r="F191" s="388"/>
      <c r="G191" s="389">
        <f t="shared" si="56"/>
        <v>202500</v>
      </c>
      <c r="H191" s="390"/>
      <c r="I191" s="391">
        <v>2039</v>
      </c>
      <c r="J191" s="388"/>
      <c r="K191" s="391">
        <v>2041</v>
      </c>
      <c r="L191" s="388"/>
      <c r="M191" s="11">
        <v>30</v>
      </c>
      <c r="N191" s="123" t="s">
        <v>1028</v>
      </c>
      <c r="O191" s="518"/>
      <c r="P191" s="519"/>
      <c r="Q191" s="95"/>
      <c r="R191" s="2"/>
      <c r="S191" s="2"/>
      <c r="T191" s="392" t="s">
        <v>1175</v>
      </c>
      <c r="U191" s="392"/>
      <c r="V191" s="392"/>
      <c r="W191" s="392"/>
      <c r="X191" s="392"/>
      <c r="Y191" s="392"/>
    </row>
    <row r="192" spans="1:25">
      <c r="A192" s="174">
        <f>VLOOKUP(B192,Priskatalog!A:J,10,FALSE)</f>
        <v>31</v>
      </c>
      <c r="B192" s="146" t="s">
        <v>399</v>
      </c>
      <c r="C192" s="7">
        <v>15</v>
      </c>
      <c r="D192" s="2" t="s">
        <v>785</v>
      </c>
      <c r="E192" s="387">
        <v>2700</v>
      </c>
      <c r="F192" s="388"/>
      <c r="G192" s="389">
        <f t="shared" si="56"/>
        <v>40500</v>
      </c>
      <c r="H192" s="390"/>
      <c r="I192" s="391">
        <v>2026</v>
      </c>
      <c r="J192" s="388"/>
      <c r="K192" s="391">
        <v>2026</v>
      </c>
      <c r="L192" s="388"/>
      <c r="M192" s="11">
        <v>30</v>
      </c>
      <c r="N192" s="123" t="s">
        <v>1028</v>
      </c>
      <c r="O192" s="518"/>
      <c r="P192" s="519"/>
      <c r="Q192" s="95"/>
      <c r="R192" s="2"/>
      <c r="S192" s="2"/>
      <c r="T192" s="392" t="s">
        <v>1093</v>
      </c>
      <c r="U192" s="392"/>
      <c r="V192" s="392"/>
      <c r="W192" s="392"/>
      <c r="X192" s="392"/>
      <c r="Y192" s="392"/>
    </row>
    <row r="193" spans="1:25">
      <c r="A193" s="174">
        <f>VLOOKUP(B193,Priskatalog!A:J,10,FALSE)</f>
        <v>41</v>
      </c>
      <c r="B193" s="146" t="s">
        <v>350</v>
      </c>
      <c r="C193" s="7">
        <v>28</v>
      </c>
      <c r="D193" s="2" t="s">
        <v>785</v>
      </c>
      <c r="E193" s="387">
        <v>120</v>
      </c>
      <c r="F193" s="388"/>
      <c r="G193" s="389">
        <f t="shared" si="56"/>
        <v>3360</v>
      </c>
      <c r="H193" s="390"/>
      <c r="I193" s="391">
        <v>2028</v>
      </c>
      <c r="J193" s="388"/>
      <c r="K193" s="391">
        <v>2045</v>
      </c>
      <c r="L193" s="388"/>
      <c r="M193" s="11">
        <v>10</v>
      </c>
      <c r="N193" s="123" t="s">
        <v>1028</v>
      </c>
      <c r="O193" s="518"/>
      <c r="P193" s="519"/>
      <c r="Q193" s="95"/>
      <c r="R193" s="2"/>
      <c r="S193" s="2"/>
      <c r="T193" s="392" t="s">
        <v>1176</v>
      </c>
      <c r="U193" s="392"/>
      <c r="V193" s="392"/>
      <c r="W193" s="392"/>
      <c r="X193" s="392"/>
      <c r="Y193" s="392"/>
    </row>
    <row r="194" spans="1:25">
      <c r="A194" s="174">
        <f>VLOOKUP(B194,Priskatalog!A:J,10,FALSE)</f>
        <v>31</v>
      </c>
      <c r="B194" s="146" t="s">
        <v>399</v>
      </c>
      <c r="C194" s="7">
        <v>20</v>
      </c>
      <c r="D194" s="2" t="s">
        <v>785</v>
      </c>
      <c r="E194" s="387">
        <v>2700</v>
      </c>
      <c r="F194" s="388"/>
      <c r="G194" s="389">
        <f t="shared" ref="G194:G255" si="62">C194*E194</f>
        <v>54000</v>
      </c>
      <c r="H194" s="390"/>
      <c r="I194" s="391">
        <v>2036</v>
      </c>
      <c r="J194" s="388"/>
      <c r="K194" s="391">
        <v>2038</v>
      </c>
      <c r="L194" s="388"/>
      <c r="M194" s="11">
        <v>30</v>
      </c>
      <c r="N194" s="123" t="s">
        <v>1028</v>
      </c>
      <c r="O194" s="518"/>
      <c r="P194" s="519"/>
      <c r="Q194" s="95"/>
      <c r="R194" s="2"/>
      <c r="S194" s="2"/>
      <c r="T194" s="392"/>
      <c r="U194" s="392"/>
      <c r="V194" s="392"/>
      <c r="W194" s="392"/>
      <c r="X194" s="392"/>
      <c r="Y194" s="392"/>
    </row>
    <row r="195" spans="1:25">
      <c r="A195" s="174">
        <f>VLOOKUP(B195,Priskatalog!A:J,10,FALSE)</f>
        <v>37</v>
      </c>
      <c r="B195" s="146" t="s">
        <v>467</v>
      </c>
      <c r="C195" s="7">
        <v>70</v>
      </c>
      <c r="D195" s="2" t="s">
        <v>345</v>
      </c>
      <c r="E195" s="387">
        <v>800</v>
      </c>
      <c r="F195" s="388"/>
      <c r="G195" s="389">
        <f t="shared" si="62"/>
        <v>56000</v>
      </c>
      <c r="H195" s="390"/>
      <c r="I195" s="391">
        <v>2035</v>
      </c>
      <c r="J195" s="388"/>
      <c r="K195" s="391">
        <v>2037</v>
      </c>
      <c r="L195" s="388"/>
      <c r="M195" s="11"/>
      <c r="N195" s="123" t="s">
        <v>1028</v>
      </c>
      <c r="O195" s="518"/>
      <c r="P195" s="519"/>
      <c r="Q195" s="95"/>
      <c r="R195" s="2"/>
      <c r="S195" s="2"/>
      <c r="T195" s="392" t="s">
        <v>1177</v>
      </c>
      <c r="U195" s="392"/>
      <c r="V195" s="392"/>
      <c r="W195" s="392"/>
      <c r="X195" s="392"/>
      <c r="Y195" s="392"/>
    </row>
    <row r="196" spans="1:25">
      <c r="A196" s="210">
        <f>VLOOKUP(B196,Priskatalog!A:J,10,FALSE)</f>
        <v>47</v>
      </c>
      <c r="B196" s="211" t="s">
        <v>483</v>
      </c>
      <c r="C196" s="304">
        <v>25</v>
      </c>
      <c r="D196" s="183" t="s">
        <v>785</v>
      </c>
      <c r="E196" s="397">
        <v>190</v>
      </c>
      <c r="F196" s="398"/>
      <c r="G196" s="399">
        <f>C196*E196</f>
        <v>4750</v>
      </c>
      <c r="H196" s="400"/>
      <c r="I196" s="401">
        <v>2029</v>
      </c>
      <c r="J196" s="398"/>
      <c r="K196" s="401">
        <v>2031</v>
      </c>
      <c r="L196" s="398"/>
      <c r="M196" s="279">
        <v>20</v>
      </c>
      <c r="N196" s="280" t="s">
        <v>1028</v>
      </c>
      <c r="O196" s="522"/>
      <c r="P196" s="523"/>
      <c r="Q196" s="214"/>
      <c r="R196" s="183"/>
      <c r="S196" s="183"/>
      <c r="T196" s="402" t="s">
        <v>1174</v>
      </c>
      <c r="U196" s="402"/>
      <c r="V196" s="402"/>
      <c r="W196" s="402"/>
      <c r="X196" s="402"/>
      <c r="Y196" s="402"/>
    </row>
    <row r="197" spans="1:25">
      <c r="A197" s="210">
        <f>VLOOKUP(B197,Priskatalog!A:J,10,FALSE)</f>
        <v>37</v>
      </c>
      <c r="B197" s="211" t="s">
        <v>453</v>
      </c>
      <c r="C197" s="304">
        <v>20</v>
      </c>
      <c r="D197" s="183" t="s">
        <v>345</v>
      </c>
      <c r="E197" s="397">
        <v>700</v>
      </c>
      <c r="F197" s="398"/>
      <c r="G197" s="399">
        <f>C197*E197</f>
        <v>14000</v>
      </c>
      <c r="H197" s="400"/>
      <c r="I197" s="401">
        <v>2029</v>
      </c>
      <c r="J197" s="398"/>
      <c r="K197" s="401">
        <v>2031</v>
      </c>
      <c r="L197" s="398"/>
      <c r="M197" s="279">
        <v>20</v>
      </c>
      <c r="N197" s="280" t="s">
        <v>1028</v>
      </c>
      <c r="O197" s="522"/>
      <c r="P197" s="523"/>
      <c r="Q197" s="214"/>
      <c r="R197" s="183"/>
      <c r="S197" s="183"/>
      <c r="T197" s="402" t="s">
        <v>1174</v>
      </c>
      <c r="U197" s="402"/>
      <c r="V197" s="402"/>
      <c r="W197" s="402"/>
      <c r="X197" s="402"/>
      <c r="Y197" s="402"/>
    </row>
    <row r="198" spans="1:25">
      <c r="A198" s="174" t="e">
        <f>VLOOKUP(B198,Priskatalog!A:J,10,FALSE)</f>
        <v>#N/A</v>
      </c>
      <c r="B198" s="146"/>
      <c r="C198" s="7"/>
      <c r="D198" s="2"/>
      <c r="E198" s="387"/>
      <c r="F198" s="388"/>
      <c r="G198" s="389">
        <f t="shared" si="62"/>
        <v>0</v>
      </c>
      <c r="H198" s="390"/>
      <c r="I198" s="391"/>
      <c r="J198" s="388"/>
      <c r="K198" s="391"/>
      <c r="L198" s="388"/>
      <c r="M198" s="11"/>
      <c r="N198" s="123" t="s">
        <v>1028</v>
      </c>
      <c r="O198" s="518"/>
      <c r="P198" s="519"/>
      <c r="Q198" s="95"/>
      <c r="R198" s="2"/>
      <c r="S198" s="2"/>
      <c r="T198" s="392"/>
      <c r="U198" s="392"/>
      <c r="V198" s="392"/>
      <c r="W198" s="392"/>
      <c r="X198" s="392"/>
      <c r="Y198" s="392"/>
    </row>
    <row r="199" spans="1:25">
      <c r="A199" s="339" t="e">
        <f>VLOOKUP(B199,Priskatalog!A:J,10,FALSE)</f>
        <v>#N/A</v>
      </c>
      <c r="B199" s="300" t="s">
        <v>1077</v>
      </c>
      <c r="C199" s="340"/>
      <c r="D199" s="341"/>
      <c r="E199" s="447"/>
      <c r="F199" s="448"/>
      <c r="G199" s="449">
        <f>C199*E199</f>
        <v>0</v>
      </c>
      <c r="H199" s="450"/>
      <c r="I199" s="451"/>
      <c r="J199" s="448"/>
      <c r="K199" s="451"/>
      <c r="L199" s="448"/>
      <c r="M199" s="342"/>
      <c r="N199" s="343" t="s">
        <v>1028</v>
      </c>
      <c r="O199" s="529"/>
      <c r="P199" s="530"/>
      <c r="Q199" s="344"/>
      <c r="R199" s="341"/>
      <c r="S199" s="341"/>
      <c r="T199" s="452"/>
      <c r="U199" s="452"/>
      <c r="V199" s="452"/>
      <c r="W199" s="452"/>
      <c r="X199" s="452"/>
      <c r="Y199" s="452"/>
    </row>
    <row r="200" spans="1:25">
      <c r="A200" s="174">
        <f>VLOOKUP(B200,Priskatalog!A:J,10,FALSE)</f>
        <v>47</v>
      </c>
      <c r="B200" s="146" t="s">
        <v>477</v>
      </c>
      <c r="C200" s="7">
        <v>1200</v>
      </c>
      <c r="D200" s="2" t="s">
        <v>785</v>
      </c>
      <c r="E200" s="387">
        <v>500</v>
      </c>
      <c r="F200" s="388"/>
      <c r="G200" s="389">
        <f t="shared" ref="G200:G204" si="63">C200*E200</f>
        <v>600000</v>
      </c>
      <c r="H200" s="390"/>
      <c r="I200" s="391">
        <v>2045</v>
      </c>
      <c r="J200" s="388"/>
      <c r="K200" s="391">
        <v>2047</v>
      </c>
      <c r="L200" s="388"/>
      <c r="M200" s="11">
        <v>40</v>
      </c>
      <c r="N200" s="123" t="s">
        <v>1028</v>
      </c>
      <c r="O200" s="518"/>
      <c r="P200" s="519"/>
      <c r="Q200" s="95"/>
      <c r="R200" s="2"/>
      <c r="S200" s="2"/>
      <c r="T200" s="392"/>
      <c r="U200" s="392"/>
      <c r="V200" s="392"/>
      <c r="W200" s="392"/>
      <c r="X200" s="392"/>
      <c r="Y200" s="392"/>
    </row>
    <row r="201" spans="1:25">
      <c r="A201" s="174">
        <f>VLOOKUP(B201,Priskatalog!A:J,10,FALSE)</f>
        <v>37</v>
      </c>
      <c r="B201" s="146" t="s">
        <v>444</v>
      </c>
      <c r="C201" s="7">
        <v>5</v>
      </c>
      <c r="D201" s="2" t="s">
        <v>349</v>
      </c>
      <c r="E201" s="387">
        <v>3400</v>
      </c>
      <c r="F201" s="388"/>
      <c r="G201" s="389">
        <f t="shared" si="63"/>
        <v>17000</v>
      </c>
      <c r="H201" s="390"/>
      <c r="I201" s="391">
        <v>2042</v>
      </c>
      <c r="J201" s="388"/>
      <c r="K201" s="391">
        <v>2044</v>
      </c>
      <c r="L201" s="388"/>
      <c r="M201" s="11">
        <v>30</v>
      </c>
      <c r="N201" s="123" t="s">
        <v>1028</v>
      </c>
      <c r="O201" s="518"/>
      <c r="P201" s="519"/>
      <c r="Q201" s="95"/>
      <c r="R201" s="2"/>
      <c r="S201" s="2"/>
      <c r="T201" s="392"/>
      <c r="U201" s="392"/>
      <c r="V201" s="392"/>
      <c r="W201" s="392"/>
      <c r="X201" s="392"/>
      <c r="Y201" s="392"/>
    </row>
    <row r="202" spans="1:25">
      <c r="A202" s="174">
        <f>VLOOKUP(B202,Priskatalog!A:J,10,FALSE)</f>
        <v>37</v>
      </c>
      <c r="B202" s="146" t="s">
        <v>453</v>
      </c>
      <c r="C202" s="7">
        <v>120</v>
      </c>
      <c r="D202" s="2" t="s">
        <v>1040</v>
      </c>
      <c r="E202" s="387">
        <v>700</v>
      </c>
      <c r="F202" s="388"/>
      <c r="G202" s="389">
        <f t="shared" si="63"/>
        <v>84000</v>
      </c>
      <c r="H202" s="390"/>
      <c r="I202" s="391">
        <v>2032</v>
      </c>
      <c r="J202" s="388"/>
      <c r="K202" s="391">
        <v>2033</v>
      </c>
      <c r="L202" s="388"/>
      <c r="M202" s="11">
        <v>20</v>
      </c>
      <c r="N202" s="123" t="s">
        <v>1028</v>
      </c>
      <c r="O202" s="518"/>
      <c r="P202" s="519"/>
      <c r="Q202" s="95"/>
      <c r="R202" s="2"/>
      <c r="S202" s="2"/>
      <c r="T202" s="392"/>
      <c r="U202" s="392"/>
      <c r="V202" s="392"/>
      <c r="W202" s="392"/>
      <c r="X202" s="392"/>
      <c r="Y202" s="392"/>
    </row>
    <row r="203" spans="1:25">
      <c r="A203" s="174">
        <f>VLOOKUP(B203,Priskatalog!A:J,10,FALSE)</f>
        <v>37</v>
      </c>
      <c r="B203" s="146" t="s">
        <v>449</v>
      </c>
      <c r="C203" s="7">
        <v>20</v>
      </c>
      <c r="D203" s="2" t="s">
        <v>1040</v>
      </c>
      <c r="E203" s="387">
        <v>440</v>
      </c>
      <c r="F203" s="388"/>
      <c r="G203" s="389">
        <f t="shared" si="63"/>
        <v>8800</v>
      </c>
      <c r="H203" s="390"/>
      <c r="I203" s="391">
        <v>2032</v>
      </c>
      <c r="J203" s="388"/>
      <c r="K203" s="391">
        <v>2033</v>
      </c>
      <c r="L203" s="388"/>
      <c r="M203" s="11">
        <v>20</v>
      </c>
      <c r="N203" s="123" t="s">
        <v>1028</v>
      </c>
      <c r="O203" s="518"/>
      <c r="P203" s="519"/>
      <c r="Q203" s="95"/>
      <c r="R203" s="2"/>
      <c r="S203" s="2"/>
      <c r="T203" s="392"/>
      <c r="U203" s="392"/>
      <c r="V203" s="392"/>
      <c r="W203" s="392"/>
      <c r="X203" s="392"/>
      <c r="Y203" s="392"/>
    </row>
    <row r="204" spans="1:25">
      <c r="A204" s="174">
        <f>VLOOKUP(B204,Priskatalog!A:J,10,FALSE)</f>
        <v>37</v>
      </c>
      <c r="B204" s="146" t="s">
        <v>459</v>
      </c>
      <c r="C204" s="7">
        <v>5</v>
      </c>
      <c r="D204" s="2" t="s">
        <v>345</v>
      </c>
      <c r="E204" s="387">
        <v>900</v>
      </c>
      <c r="F204" s="388"/>
      <c r="G204" s="389">
        <f t="shared" si="63"/>
        <v>4500</v>
      </c>
      <c r="H204" s="390"/>
      <c r="I204" s="391">
        <v>2026</v>
      </c>
      <c r="J204" s="388"/>
      <c r="K204" s="391">
        <v>2045</v>
      </c>
      <c r="L204" s="388"/>
      <c r="M204" s="11">
        <v>2</v>
      </c>
      <c r="N204" s="123" t="s">
        <v>1028</v>
      </c>
      <c r="O204" s="518"/>
      <c r="P204" s="519"/>
      <c r="Q204" s="95"/>
      <c r="R204" s="2"/>
      <c r="S204" s="2"/>
      <c r="T204" s="392"/>
      <c r="U204" s="392"/>
      <c r="V204" s="392"/>
      <c r="W204" s="392"/>
      <c r="X204" s="392"/>
      <c r="Y204" s="392"/>
    </row>
    <row r="205" spans="1:25">
      <c r="A205" s="210">
        <f>VLOOKUP(B205,Priskatalog!A:J,10,FALSE)</f>
        <v>31</v>
      </c>
      <c r="B205" s="211" t="s">
        <v>399</v>
      </c>
      <c r="C205" s="304">
        <v>5</v>
      </c>
      <c r="D205" s="183" t="s">
        <v>785</v>
      </c>
      <c r="E205" s="397">
        <v>2700</v>
      </c>
      <c r="F205" s="398"/>
      <c r="G205" s="399">
        <f>C205*E205</f>
        <v>13500</v>
      </c>
      <c r="H205" s="400"/>
      <c r="I205" s="401">
        <v>2025</v>
      </c>
      <c r="J205" s="398"/>
      <c r="K205" s="401">
        <v>2027</v>
      </c>
      <c r="L205" s="398"/>
      <c r="M205" s="279">
        <v>30</v>
      </c>
      <c r="N205" s="280" t="s">
        <v>1028</v>
      </c>
      <c r="O205" s="522"/>
      <c r="P205" s="523"/>
      <c r="Q205" s="214"/>
      <c r="R205" s="183"/>
      <c r="S205" s="183"/>
      <c r="T205" s="402"/>
      <c r="U205" s="402"/>
      <c r="V205" s="402"/>
      <c r="W205" s="402"/>
      <c r="X205" s="402"/>
      <c r="Y205" s="402"/>
    </row>
    <row r="206" spans="1:25">
      <c r="A206" s="210">
        <f>VLOOKUP(B206,Priskatalog!A:J,10,FALSE)</f>
        <v>31</v>
      </c>
      <c r="B206" s="211" t="s">
        <v>399</v>
      </c>
      <c r="C206" s="304">
        <v>35</v>
      </c>
      <c r="D206" s="183" t="s">
        <v>785</v>
      </c>
      <c r="E206" s="397">
        <v>2700</v>
      </c>
      <c r="F206" s="398"/>
      <c r="G206" s="399">
        <f>C206*E206</f>
        <v>94500</v>
      </c>
      <c r="H206" s="400"/>
      <c r="I206" s="401">
        <v>2028</v>
      </c>
      <c r="J206" s="398"/>
      <c r="K206" s="401">
        <v>2030</v>
      </c>
      <c r="L206" s="398"/>
      <c r="M206" s="279">
        <v>30</v>
      </c>
      <c r="N206" s="280" t="s">
        <v>1028</v>
      </c>
      <c r="O206" s="522"/>
      <c r="P206" s="523"/>
      <c r="Q206" s="214"/>
      <c r="R206" s="183"/>
      <c r="S206" s="183"/>
      <c r="T206" s="402"/>
      <c r="U206" s="402"/>
      <c r="V206" s="402"/>
      <c r="W206" s="402"/>
      <c r="X206" s="402"/>
      <c r="Y206" s="402"/>
    </row>
    <row r="207" spans="1:25">
      <c r="A207" s="210">
        <f>VLOOKUP(B207,Priskatalog!A:J,10,FALSE)</f>
        <v>31</v>
      </c>
      <c r="B207" s="211" t="s">
        <v>378</v>
      </c>
      <c r="C207" s="304">
        <v>1</v>
      </c>
      <c r="D207" s="183" t="s">
        <v>349</v>
      </c>
      <c r="E207" s="397">
        <v>8800</v>
      </c>
      <c r="F207" s="398"/>
      <c r="G207" s="399">
        <f>C207*E207</f>
        <v>8800</v>
      </c>
      <c r="H207" s="400"/>
      <c r="I207" s="401">
        <v>2035</v>
      </c>
      <c r="J207" s="398"/>
      <c r="K207" s="401">
        <v>2037</v>
      </c>
      <c r="L207" s="398"/>
      <c r="M207" s="279">
        <v>30</v>
      </c>
      <c r="N207" s="280" t="s">
        <v>1028</v>
      </c>
      <c r="O207" s="522"/>
      <c r="P207" s="523"/>
      <c r="Q207" s="214"/>
      <c r="R207" s="183"/>
      <c r="S207" s="183"/>
      <c r="T207" s="402"/>
      <c r="U207" s="402"/>
      <c r="V207" s="402"/>
      <c r="W207" s="402"/>
      <c r="X207" s="402"/>
      <c r="Y207" s="402"/>
    </row>
    <row r="208" spans="1:25">
      <c r="A208" s="210">
        <f>VLOOKUP(B208,Priskatalog!A:J,10,FALSE)</f>
        <v>47</v>
      </c>
      <c r="B208" s="211" t="s">
        <v>483</v>
      </c>
      <c r="C208" s="304">
        <v>25</v>
      </c>
      <c r="D208" s="183" t="s">
        <v>785</v>
      </c>
      <c r="E208" s="397">
        <v>190</v>
      </c>
      <c r="F208" s="398"/>
      <c r="G208" s="399">
        <f>C208*E208</f>
        <v>4750</v>
      </c>
      <c r="H208" s="400"/>
      <c r="I208" s="401">
        <v>2029</v>
      </c>
      <c r="J208" s="398"/>
      <c r="K208" s="401">
        <v>2031</v>
      </c>
      <c r="L208" s="398"/>
      <c r="M208" s="279">
        <v>20</v>
      </c>
      <c r="N208" s="280" t="s">
        <v>1028</v>
      </c>
      <c r="O208" s="522"/>
      <c r="P208" s="523"/>
      <c r="Q208" s="214"/>
      <c r="R208" s="183"/>
      <c r="S208" s="183"/>
      <c r="T208" s="402" t="s">
        <v>1174</v>
      </c>
      <c r="U208" s="402"/>
      <c r="V208" s="402"/>
      <c r="W208" s="402"/>
      <c r="X208" s="402"/>
      <c r="Y208" s="402"/>
    </row>
    <row r="209" spans="1:25">
      <c r="A209" s="210">
        <f>VLOOKUP(B209,Priskatalog!A:J,10,FALSE)</f>
        <v>37</v>
      </c>
      <c r="B209" s="211" t="s">
        <v>453</v>
      </c>
      <c r="C209" s="304">
        <v>20</v>
      </c>
      <c r="D209" s="183" t="s">
        <v>345</v>
      </c>
      <c r="E209" s="397">
        <v>700</v>
      </c>
      <c r="F209" s="398"/>
      <c r="G209" s="399">
        <f>C209*E209</f>
        <v>14000</v>
      </c>
      <c r="H209" s="400"/>
      <c r="I209" s="401">
        <v>2029</v>
      </c>
      <c r="J209" s="398"/>
      <c r="K209" s="401">
        <v>2031</v>
      </c>
      <c r="L209" s="398"/>
      <c r="M209" s="279">
        <v>20</v>
      </c>
      <c r="N209" s="280" t="s">
        <v>1028</v>
      </c>
      <c r="O209" s="522"/>
      <c r="P209" s="523"/>
      <c r="Q209" s="214"/>
      <c r="R209" s="183"/>
      <c r="S209" s="183"/>
      <c r="T209" s="402" t="s">
        <v>1174</v>
      </c>
      <c r="U209" s="402"/>
      <c r="V209" s="402"/>
      <c r="W209" s="402"/>
      <c r="X209" s="402"/>
      <c r="Y209" s="402"/>
    </row>
    <row r="210" spans="1:25">
      <c r="A210" s="210">
        <f>VLOOKUP(B210,Priskatalog!A:J,10,FALSE)</f>
        <v>47</v>
      </c>
      <c r="B210" s="211" t="s">
        <v>485</v>
      </c>
      <c r="C210" s="304">
        <v>2150</v>
      </c>
      <c r="D210" s="183" t="s">
        <v>785</v>
      </c>
      <c r="E210" s="397">
        <v>600</v>
      </c>
      <c r="F210" s="398"/>
      <c r="G210" s="399">
        <f>C210*E210</f>
        <v>1290000</v>
      </c>
      <c r="H210" s="400"/>
      <c r="I210" s="401">
        <v>2035</v>
      </c>
      <c r="J210" s="398"/>
      <c r="K210" s="401">
        <v>2026</v>
      </c>
      <c r="L210" s="398"/>
      <c r="M210" s="279">
        <v>30</v>
      </c>
      <c r="N210" s="280" t="s">
        <v>1028</v>
      </c>
      <c r="O210" s="522"/>
      <c r="P210" s="523"/>
      <c r="Q210" s="214"/>
      <c r="R210" s="183"/>
      <c r="S210" s="183"/>
      <c r="T210" s="402" t="s">
        <v>1178</v>
      </c>
      <c r="U210" s="402"/>
      <c r="V210" s="402"/>
      <c r="W210" s="402"/>
      <c r="X210" s="402"/>
      <c r="Y210" s="402"/>
    </row>
    <row r="211" spans="1:25">
      <c r="A211" s="210">
        <f>VLOOKUP(B211,Priskatalog!A:J,10,FALSE)</f>
        <v>41</v>
      </c>
      <c r="B211" s="211" t="s">
        <v>374</v>
      </c>
      <c r="C211" s="304">
        <v>60</v>
      </c>
      <c r="D211" s="183" t="s">
        <v>785</v>
      </c>
      <c r="E211" s="397">
        <v>120</v>
      </c>
      <c r="F211" s="398"/>
      <c r="G211" s="399">
        <f t="shared" ref="G211:G213" si="64">C211*E211</f>
        <v>7200</v>
      </c>
      <c r="H211" s="400"/>
      <c r="I211" s="401">
        <v>2026</v>
      </c>
      <c r="J211" s="398"/>
      <c r="K211" s="401">
        <v>2045</v>
      </c>
      <c r="L211" s="398"/>
      <c r="M211" s="279">
        <v>5</v>
      </c>
      <c r="N211" s="280" t="s">
        <v>1028</v>
      </c>
      <c r="O211" s="522"/>
      <c r="P211" s="523"/>
      <c r="Q211" s="214"/>
      <c r="R211" s="183"/>
      <c r="S211" s="183"/>
      <c r="T211" s="402" t="s">
        <v>1178</v>
      </c>
      <c r="U211" s="402"/>
      <c r="V211" s="402"/>
      <c r="W211" s="402"/>
      <c r="X211" s="402"/>
      <c r="Y211" s="402"/>
    </row>
    <row r="212" spans="1:25">
      <c r="A212" s="210">
        <f>VLOOKUP(B212,Priskatalog!A:J,10,FALSE)</f>
        <v>31</v>
      </c>
      <c r="B212" s="211" t="s">
        <v>399</v>
      </c>
      <c r="C212" s="304">
        <v>80</v>
      </c>
      <c r="D212" s="183" t="s">
        <v>785</v>
      </c>
      <c r="E212" s="397">
        <v>2700</v>
      </c>
      <c r="F212" s="398"/>
      <c r="G212" s="399">
        <f>C212*E212</f>
        <v>216000</v>
      </c>
      <c r="H212" s="400"/>
      <c r="I212" s="401">
        <v>2040</v>
      </c>
      <c r="J212" s="398"/>
      <c r="K212" s="401">
        <v>2042</v>
      </c>
      <c r="L212" s="398"/>
      <c r="M212" s="279">
        <v>30</v>
      </c>
      <c r="N212" s="280" t="s">
        <v>1028</v>
      </c>
      <c r="O212" s="522"/>
      <c r="P212" s="523"/>
      <c r="Q212" s="214"/>
      <c r="R212" s="183"/>
      <c r="S212" s="183"/>
      <c r="T212" s="402" t="s">
        <v>1178</v>
      </c>
      <c r="U212" s="402"/>
      <c r="V212" s="402"/>
      <c r="W212" s="402"/>
      <c r="X212" s="402"/>
      <c r="Y212" s="402"/>
    </row>
    <row r="213" spans="1:25">
      <c r="A213" s="210" t="e">
        <f>VLOOKUP(B213,Priskatalog!A:J,10,FALSE)</f>
        <v>#N/A</v>
      </c>
      <c r="B213" s="211"/>
      <c r="C213" s="304"/>
      <c r="D213" s="183"/>
      <c r="E213" s="397"/>
      <c r="F213" s="398"/>
      <c r="G213" s="399">
        <f t="shared" si="64"/>
        <v>0</v>
      </c>
      <c r="H213" s="400"/>
      <c r="I213" s="401"/>
      <c r="J213" s="398"/>
      <c r="K213" s="401"/>
      <c r="L213" s="398"/>
      <c r="M213" s="279"/>
      <c r="N213" s="280" t="s">
        <v>1028</v>
      </c>
      <c r="O213" s="522"/>
      <c r="P213" s="523"/>
      <c r="Q213" s="214"/>
      <c r="R213" s="183"/>
      <c r="S213" s="183"/>
      <c r="T213" s="402"/>
      <c r="U213" s="402"/>
      <c r="V213" s="402"/>
      <c r="W213" s="402"/>
      <c r="X213" s="402"/>
      <c r="Y213" s="402"/>
    </row>
    <row r="214" spans="1:25">
      <c r="A214" s="210" t="e">
        <f>VLOOKUP(B214,Priskatalog!A:J,10,FALSE)</f>
        <v>#N/A</v>
      </c>
      <c r="B214" s="211"/>
      <c r="C214" s="304"/>
      <c r="D214" s="183"/>
      <c r="E214" s="397"/>
      <c r="F214" s="398"/>
      <c r="G214" s="399">
        <f>C214*E214</f>
        <v>0</v>
      </c>
      <c r="H214" s="400"/>
      <c r="I214" s="401"/>
      <c r="J214" s="398"/>
      <c r="K214" s="401"/>
      <c r="L214" s="398"/>
      <c r="M214" s="279"/>
      <c r="N214" s="280" t="s">
        <v>1028</v>
      </c>
      <c r="O214" s="522"/>
      <c r="P214" s="523"/>
      <c r="Q214" s="214"/>
      <c r="R214" s="183"/>
      <c r="S214" s="183"/>
      <c r="T214" s="402"/>
      <c r="U214" s="402"/>
      <c r="V214" s="402"/>
      <c r="W214" s="402"/>
      <c r="X214" s="402"/>
      <c r="Y214" s="402"/>
    </row>
    <row r="215" spans="1:25">
      <c r="A215" s="210" t="e">
        <f>VLOOKUP(B215,Priskatalog!A:J,10,FALSE)</f>
        <v>#N/A</v>
      </c>
      <c r="B215" s="211"/>
      <c r="C215" s="304"/>
      <c r="D215" s="183"/>
      <c r="E215" s="397"/>
      <c r="F215" s="398"/>
      <c r="G215" s="399">
        <f>C215*E215</f>
        <v>0</v>
      </c>
      <c r="H215" s="400"/>
      <c r="I215" s="401"/>
      <c r="J215" s="398"/>
      <c r="K215" s="401"/>
      <c r="L215" s="398"/>
      <c r="M215" s="279"/>
      <c r="N215" s="280" t="s">
        <v>1028</v>
      </c>
      <c r="O215" s="522"/>
      <c r="P215" s="523"/>
      <c r="Q215" s="214"/>
      <c r="R215" s="183"/>
      <c r="S215" s="183"/>
      <c r="T215" s="402"/>
      <c r="U215" s="402"/>
      <c r="V215" s="402"/>
      <c r="W215" s="402"/>
      <c r="X215" s="402"/>
      <c r="Y215" s="402"/>
    </row>
    <row r="216" spans="1:25">
      <c r="A216" s="339" t="e">
        <f>VLOOKUP(B216,Priskatalog!A:J,10,FALSE)</f>
        <v>#N/A</v>
      </c>
      <c r="B216" s="300" t="s">
        <v>1043</v>
      </c>
      <c r="C216" s="340"/>
      <c r="D216" s="341"/>
      <c r="E216" s="447"/>
      <c r="F216" s="448"/>
      <c r="G216" s="449">
        <f>C216*E216</f>
        <v>0</v>
      </c>
      <c r="H216" s="450"/>
      <c r="I216" s="451"/>
      <c r="J216" s="448"/>
      <c r="K216" s="451"/>
      <c r="L216" s="448"/>
      <c r="M216" s="342"/>
      <c r="N216" s="343" t="s">
        <v>1028</v>
      </c>
      <c r="O216" s="529"/>
      <c r="P216" s="530"/>
      <c r="Q216" s="344"/>
      <c r="R216" s="341"/>
      <c r="S216" s="341"/>
      <c r="T216" s="452"/>
      <c r="U216" s="452"/>
      <c r="V216" s="452"/>
      <c r="W216" s="452"/>
      <c r="X216" s="452"/>
      <c r="Y216" s="452"/>
    </row>
    <row r="217" spans="1:25">
      <c r="A217" s="174">
        <f>VLOOKUP(B217,Priskatalog!A:J,10,FALSE)</f>
        <v>47</v>
      </c>
      <c r="B217" s="146" t="s">
        <v>477</v>
      </c>
      <c r="C217" s="7">
        <v>1400</v>
      </c>
      <c r="D217" s="2" t="s">
        <v>785</v>
      </c>
      <c r="E217" s="387">
        <v>500</v>
      </c>
      <c r="F217" s="388"/>
      <c r="G217" s="389">
        <f t="shared" ref="G217:G221" si="65">C217*E217</f>
        <v>700000</v>
      </c>
      <c r="H217" s="390"/>
      <c r="I217" s="391">
        <v>2042</v>
      </c>
      <c r="J217" s="388"/>
      <c r="K217" s="391">
        <v>2044</v>
      </c>
      <c r="L217" s="388"/>
      <c r="M217" s="11">
        <v>40</v>
      </c>
      <c r="N217" s="123" t="s">
        <v>1028</v>
      </c>
      <c r="O217" s="518"/>
      <c r="P217" s="519"/>
      <c r="Q217" s="95"/>
      <c r="R217" s="2"/>
      <c r="S217" s="2"/>
      <c r="T217" s="392"/>
      <c r="U217" s="392"/>
      <c r="V217" s="392"/>
      <c r="W217" s="392"/>
      <c r="X217" s="392"/>
      <c r="Y217" s="392"/>
    </row>
    <row r="218" spans="1:25">
      <c r="A218" s="174">
        <f>VLOOKUP(B218,Priskatalog!A:J,10,FALSE)</f>
        <v>37</v>
      </c>
      <c r="B218" s="146" t="s">
        <v>444</v>
      </c>
      <c r="C218" s="7">
        <v>10</v>
      </c>
      <c r="D218" s="2" t="s">
        <v>349</v>
      </c>
      <c r="E218" s="387">
        <v>3400</v>
      </c>
      <c r="F218" s="388"/>
      <c r="G218" s="389">
        <f t="shared" si="65"/>
        <v>34000</v>
      </c>
      <c r="H218" s="390"/>
      <c r="I218" s="391">
        <v>2042</v>
      </c>
      <c r="J218" s="388"/>
      <c r="K218" s="391">
        <v>2044</v>
      </c>
      <c r="L218" s="388"/>
      <c r="M218" s="11">
        <v>30</v>
      </c>
      <c r="N218" s="123" t="s">
        <v>1028</v>
      </c>
      <c r="O218" s="518"/>
      <c r="P218" s="519"/>
      <c r="Q218" s="95"/>
      <c r="R218" s="2"/>
      <c r="S218" s="2"/>
      <c r="T218" s="392"/>
      <c r="U218" s="392"/>
      <c r="V218" s="392"/>
      <c r="W218" s="392"/>
      <c r="X218" s="392"/>
      <c r="Y218" s="392"/>
    </row>
    <row r="219" spans="1:25">
      <c r="A219" s="174">
        <f>VLOOKUP(B219,Priskatalog!A:J,10,FALSE)</f>
        <v>37</v>
      </c>
      <c r="B219" s="146" t="s">
        <v>453</v>
      </c>
      <c r="C219" s="7">
        <v>140</v>
      </c>
      <c r="D219" s="2" t="s">
        <v>1040</v>
      </c>
      <c r="E219" s="387">
        <v>700</v>
      </c>
      <c r="F219" s="388"/>
      <c r="G219" s="389">
        <f t="shared" si="65"/>
        <v>98000</v>
      </c>
      <c r="H219" s="390"/>
      <c r="I219" s="391">
        <v>2034</v>
      </c>
      <c r="J219" s="388"/>
      <c r="K219" s="391">
        <v>2035</v>
      </c>
      <c r="L219" s="388"/>
      <c r="M219" s="11">
        <v>20</v>
      </c>
      <c r="N219" s="123" t="s">
        <v>1028</v>
      </c>
      <c r="O219" s="518"/>
      <c r="P219" s="519"/>
      <c r="Q219" s="95"/>
      <c r="R219" s="2"/>
      <c r="S219" s="2"/>
      <c r="T219" s="392"/>
      <c r="U219" s="392"/>
      <c r="V219" s="392"/>
      <c r="W219" s="392"/>
      <c r="X219" s="392"/>
      <c r="Y219" s="392"/>
    </row>
    <row r="220" spans="1:25">
      <c r="A220" s="174">
        <f>VLOOKUP(B220,Priskatalog!A:J,10,FALSE)</f>
        <v>37</v>
      </c>
      <c r="B220" s="146" t="s">
        <v>449</v>
      </c>
      <c r="C220" s="7">
        <v>20</v>
      </c>
      <c r="D220" s="2" t="s">
        <v>1040</v>
      </c>
      <c r="E220" s="387">
        <v>440</v>
      </c>
      <c r="F220" s="388"/>
      <c r="G220" s="389">
        <f t="shared" si="65"/>
        <v>8800</v>
      </c>
      <c r="H220" s="390"/>
      <c r="I220" s="391">
        <v>2033</v>
      </c>
      <c r="J220" s="388"/>
      <c r="K220" s="391">
        <v>2035</v>
      </c>
      <c r="L220" s="388"/>
      <c r="M220" s="11">
        <v>20</v>
      </c>
      <c r="N220" s="123" t="s">
        <v>1028</v>
      </c>
      <c r="O220" s="518"/>
      <c r="P220" s="519"/>
      <c r="Q220" s="95"/>
      <c r="R220" s="2"/>
      <c r="S220" s="2"/>
      <c r="T220" s="392"/>
      <c r="U220" s="392"/>
      <c r="V220" s="392"/>
      <c r="W220" s="392"/>
      <c r="X220" s="392"/>
      <c r="Y220" s="392"/>
    </row>
    <row r="221" spans="1:25">
      <c r="A221" s="174">
        <f>VLOOKUP(B221,Priskatalog!A:J,10,FALSE)</f>
        <v>37</v>
      </c>
      <c r="B221" s="146" t="s">
        <v>459</v>
      </c>
      <c r="C221" s="7">
        <v>5</v>
      </c>
      <c r="D221" s="2" t="s">
        <v>345</v>
      </c>
      <c r="E221" s="387">
        <v>900</v>
      </c>
      <c r="F221" s="388"/>
      <c r="G221" s="389">
        <f t="shared" si="65"/>
        <v>4500</v>
      </c>
      <c r="H221" s="390"/>
      <c r="I221" s="391">
        <v>2026</v>
      </c>
      <c r="J221" s="388"/>
      <c r="K221" s="391">
        <v>2045</v>
      </c>
      <c r="L221" s="388"/>
      <c r="M221" s="11">
        <v>2</v>
      </c>
      <c r="N221" s="123" t="s">
        <v>1028</v>
      </c>
      <c r="O221" s="518"/>
      <c r="P221" s="519"/>
      <c r="Q221" s="95"/>
      <c r="R221" s="2"/>
      <c r="S221" s="2"/>
      <c r="T221" s="392"/>
      <c r="U221" s="392"/>
      <c r="V221" s="392"/>
      <c r="W221" s="392"/>
      <c r="X221" s="392"/>
      <c r="Y221" s="392"/>
    </row>
    <row r="222" spans="1:25">
      <c r="A222" s="210">
        <f>VLOOKUP(B222,Priskatalog!A:J,10,FALSE)</f>
        <v>31</v>
      </c>
      <c r="B222" s="211" t="s">
        <v>399</v>
      </c>
      <c r="C222" s="304">
        <v>50</v>
      </c>
      <c r="D222" s="183" t="s">
        <v>785</v>
      </c>
      <c r="E222" s="397">
        <v>2700</v>
      </c>
      <c r="F222" s="398"/>
      <c r="G222" s="399">
        <f>C222*E222</f>
        <v>135000</v>
      </c>
      <c r="H222" s="400"/>
      <c r="I222" s="401">
        <v>2038</v>
      </c>
      <c r="J222" s="398"/>
      <c r="K222" s="401">
        <v>2040</v>
      </c>
      <c r="L222" s="398"/>
      <c r="M222" s="279">
        <v>30</v>
      </c>
      <c r="N222" s="280" t="s">
        <v>1028</v>
      </c>
      <c r="O222" s="522"/>
      <c r="P222" s="523"/>
      <c r="Q222" s="214"/>
      <c r="R222" s="183"/>
      <c r="S222" s="183"/>
      <c r="T222" s="402"/>
      <c r="U222" s="402"/>
      <c r="V222" s="402"/>
      <c r="W222" s="402"/>
      <c r="X222" s="402"/>
      <c r="Y222" s="402"/>
    </row>
    <row r="223" spans="1:25">
      <c r="A223" s="210">
        <f>VLOOKUP(B223,Priskatalog!A:J,10,FALSE)</f>
        <v>31</v>
      </c>
      <c r="B223" s="211" t="s">
        <v>399</v>
      </c>
      <c r="C223" s="304">
        <v>1</v>
      </c>
      <c r="D223" s="183" t="s">
        <v>349</v>
      </c>
      <c r="E223" s="397">
        <v>8800</v>
      </c>
      <c r="F223" s="398"/>
      <c r="G223" s="399">
        <f>C223*E223</f>
        <v>8800</v>
      </c>
      <c r="H223" s="400"/>
      <c r="I223" s="401">
        <v>2040</v>
      </c>
      <c r="J223" s="398"/>
      <c r="K223" s="401">
        <v>2042</v>
      </c>
      <c r="L223" s="398"/>
      <c r="M223" s="279">
        <v>30</v>
      </c>
      <c r="N223" s="280" t="s">
        <v>1028</v>
      </c>
      <c r="O223" s="522"/>
      <c r="P223" s="523"/>
      <c r="Q223" s="214"/>
      <c r="R223" s="183"/>
      <c r="S223" s="183"/>
      <c r="T223" s="402" t="s">
        <v>1179</v>
      </c>
      <c r="U223" s="402"/>
      <c r="V223" s="402"/>
      <c r="W223" s="402"/>
      <c r="X223" s="402"/>
      <c r="Y223" s="402"/>
    </row>
    <row r="224" spans="1:25">
      <c r="A224" s="210">
        <f>VLOOKUP(B224,Priskatalog!A:J,10,FALSE)</f>
        <v>31</v>
      </c>
      <c r="B224" s="211" t="s">
        <v>399</v>
      </c>
      <c r="C224" s="304">
        <v>55</v>
      </c>
      <c r="D224" s="183" t="s">
        <v>785</v>
      </c>
      <c r="E224" s="418">
        <v>2700</v>
      </c>
      <c r="F224" s="398"/>
      <c r="G224" s="399">
        <f>C224*E224</f>
        <v>148500</v>
      </c>
      <c r="H224" s="400"/>
      <c r="I224" s="401">
        <v>2042</v>
      </c>
      <c r="J224" s="398"/>
      <c r="K224" s="401">
        <v>2043</v>
      </c>
      <c r="L224" s="398"/>
      <c r="M224" s="279">
        <v>30</v>
      </c>
      <c r="N224" s="280" t="s">
        <v>1028</v>
      </c>
      <c r="O224" s="522"/>
      <c r="P224" s="523"/>
      <c r="Q224" s="214"/>
      <c r="R224" s="183"/>
      <c r="S224" s="183"/>
      <c r="T224" s="409"/>
      <c r="U224" s="410"/>
      <c r="V224" s="410"/>
      <c r="W224" s="410"/>
      <c r="X224" s="410"/>
      <c r="Y224" s="411"/>
    </row>
    <row r="225" spans="1:25">
      <c r="A225" s="210">
        <f>VLOOKUP(B225,Priskatalog!A:J,10,FALSE)</f>
        <v>31</v>
      </c>
      <c r="B225" s="211" t="s">
        <v>399</v>
      </c>
      <c r="C225" s="304">
        <v>5</v>
      </c>
      <c r="D225" s="183" t="s">
        <v>785</v>
      </c>
      <c r="E225" s="418">
        <v>2700</v>
      </c>
      <c r="F225" s="398"/>
      <c r="G225" s="399">
        <f>C225*E225</f>
        <v>13500</v>
      </c>
      <c r="H225" s="400"/>
      <c r="I225" s="401">
        <v>2027</v>
      </c>
      <c r="J225" s="398"/>
      <c r="K225" s="401">
        <v>2029</v>
      </c>
      <c r="L225" s="398"/>
      <c r="M225" s="279">
        <v>30</v>
      </c>
      <c r="N225" s="280" t="s">
        <v>1028</v>
      </c>
      <c r="O225" s="522"/>
      <c r="P225" s="523"/>
      <c r="Q225" s="214"/>
      <c r="R225" s="183"/>
      <c r="S225" s="183"/>
      <c r="T225" s="409"/>
      <c r="U225" s="410"/>
      <c r="V225" s="410"/>
      <c r="W225" s="410"/>
      <c r="X225" s="410"/>
      <c r="Y225" s="411"/>
    </row>
    <row r="226" spans="1:25">
      <c r="A226" s="174">
        <f>VLOOKUP(B226,Priskatalog!A:J,10,FALSE)</f>
        <v>37</v>
      </c>
      <c r="B226" s="146" t="s">
        <v>467</v>
      </c>
      <c r="C226" s="7">
        <v>70</v>
      </c>
      <c r="D226" s="2" t="s">
        <v>345</v>
      </c>
      <c r="E226" s="387">
        <v>800</v>
      </c>
      <c r="F226" s="388"/>
      <c r="G226" s="389">
        <f t="shared" ref="G226" si="66">C226*E226</f>
        <v>56000</v>
      </c>
      <c r="H226" s="390"/>
      <c r="I226" s="391">
        <v>2032</v>
      </c>
      <c r="J226" s="388"/>
      <c r="K226" s="391">
        <v>2035</v>
      </c>
      <c r="L226" s="388"/>
      <c r="M226" s="11"/>
      <c r="N226" s="123" t="s">
        <v>1028</v>
      </c>
      <c r="O226" s="518"/>
      <c r="P226" s="519"/>
      <c r="Q226" s="95"/>
      <c r="R226" s="2"/>
      <c r="S226" s="2"/>
      <c r="T226" s="392" t="s">
        <v>1177</v>
      </c>
      <c r="U226" s="392"/>
      <c r="V226" s="392"/>
      <c r="W226" s="392"/>
      <c r="X226" s="392"/>
      <c r="Y226" s="392"/>
    </row>
    <row r="227" spans="1:25">
      <c r="A227" s="210">
        <f>VLOOKUP(B227,Priskatalog!A:J,10,FALSE)</f>
        <v>31</v>
      </c>
      <c r="B227" s="211" t="s">
        <v>378</v>
      </c>
      <c r="C227" s="304">
        <v>1</v>
      </c>
      <c r="D227" s="183" t="s">
        <v>349</v>
      </c>
      <c r="E227" s="397">
        <v>8800</v>
      </c>
      <c r="F227" s="398"/>
      <c r="G227" s="399">
        <f>C227*E227</f>
        <v>8800</v>
      </c>
      <c r="H227" s="400"/>
      <c r="I227" s="401">
        <v>2040</v>
      </c>
      <c r="J227" s="398"/>
      <c r="K227" s="401">
        <v>2042</v>
      </c>
      <c r="L227" s="398"/>
      <c r="M227" s="279">
        <v>30</v>
      </c>
      <c r="N227" s="280" t="s">
        <v>1028</v>
      </c>
      <c r="O227" s="522"/>
      <c r="P227" s="523"/>
      <c r="Q227" s="214"/>
      <c r="R227" s="183"/>
      <c r="S227" s="183"/>
      <c r="T227" s="402"/>
      <c r="U227" s="402"/>
      <c r="V227" s="402"/>
      <c r="W227" s="402"/>
      <c r="X227" s="402"/>
      <c r="Y227" s="402"/>
    </row>
    <row r="228" spans="1:25">
      <c r="A228" s="210" t="e">
        <f>VLOOKUP(B228,Priskatalog!A:J,10,FALSE)</f>
        <v>#N/A</v>
      </c>
      <c r="B228" s="211"/>
      <c r="C228" s="304"/>
      <c r="D228" s="183"/>
      <c r="E228" s="397"/>
      <c r="F228" s="398"/>
      <c r="G228" s="399">
        <f>C228*E228</f>
        <v>0</v>
      </c>
      <c r="H228" s="400"/>
      <c r="I228" s="401"/>
      <c r="J228" s="398"/>
      <c r="K228" s="401"/>
      <c r="L228" s="398"/>
      <c r="M228" s="279"/>
      <c r="N228" s="280" t="s">
        <v>1028</v>
      </c>
      <c r="O228" s="522"/>
      <c r="P228" s="523"/>
      <c r="Q228" s="214"/>
      <c r="R228" s="183"/>
      <c r="S228" s="183"/>
      <c r="T228" s="402"/>
      <c r="U228" s="402"/>
      <c r="V228" s="402"/>
      <c r="W228" s="402"/>
      <c r="X228" s="402"/>
      <c r="Y228" s="402"/>
    </row>
    <row r="229" spans="1:25">
      <c r="A229" s="210" t="e">
        <f>VLOOKUP(B229,Priskatalog!A:J,10,FALSE)</f>
        <v>#N/A</v>
      </c>
      <c r="B229" s="211"/>
      <c r="C229" s="304"/>
      <c r="D229" s="183"/>
      <c r="E229" s="397"/>
      <c r="F229" s="398"/>
      <c r="G229" s="399">
        <f>C229*E229</f>
        <v>0</v>
      </c>
      <c r="H229" s="400"/>
      <c r="I229" s="401"/>
      <c r="J229" s="398"/>
      <c r="K229" s="401"/>
      <c r="L229" s="398"/>
      <c r="M229" s="279"/>
      <c r="N229" s="280" t="s">
        <v>1028</v>
      </c>
      <c r="O229" s="522"/>
      <c r="P229" s="523"/>
      <c r="Q229" s="214"/>
      <c r="R229" s="183"/>
      <c r="S229" s="183"/>
      <c r="T229" s="402"/>
      <c r="U229" s="402"/>
      <c r="V229" s="402"/>
      <c r="W229" s="402"/>
      <c r="X229" s="402"/>
      <c r="Y229" s="402"/>
    </row>
    <row r="230" spans="1:25">
      <c r="A230" s="339" t="e">
        <f>VLOOKUP(B230,Priskatalog!A:J,10,FALSE)</f>
        <v>#N/A</v>
      </c>
      <c r="B230" s="300" t="s">
        <v>1090</v>
      </c>
      <c r="C230" s="340"/>
      <c r="D230" s="341"/>
      <c r="E230" s="447"/>
      <c r="F230" s="448"/>
      <c r="G230" s="449">
        <f>C230*E230</f>
        <v>0</v>
      </c>
      <c r="H230" s="450"/>
      <c r="I230" s="451"/>
      <c r="J230" s="448"/>
      <c r="K230" s="451"/>
      <c r="L230" s="448"/>
      <c r="M230" s="342"/>
      <c r="N230" s="343" t="s">
        <v>1028</v>
      </c>
      <c r="O230" s="529"/>
      <c r="P230" s="530"/>
      <c r="Q230" s="344"/>
      <c r="R230" s="341"/>
      <c r="S230" s="341"/>
      <c r="T230" s="452"/>
      <c r="U230" s="452"/>
      <c r="V230" s="452"/>
      <c r="W230" s="452"/>
      <c r="X230" s="452"/>
      <c r="Y230" s="452"/>
    </row>
    <row r="231" spans="1:25">
      <c r="A231" s="210">
        <f>VLOOKUP(B231,Priskatalog!A:J,10,FALSE)</f>
        <v>47</v>
      </c>
      <c r="B231" s="211" t="s">
        <v>479</v>
      </c>
      <c r="C231" s="304">
        <v>290</v>
      </c>
      <c r="D231" s="183" t="s">
        <v>785</v>
      </c>
      <c r="E231" s="397">
        <v>1500</v>
      </c>
      <c r="F231" s="398"/>
      <c r="G231" s="399">
        <f>C231*E231</f>
        <v>435000</v>
      </c>
      <c r="H231" s="400"/>
      <c r="I231" s="401">
        <v>2032</v>
      </c>
      <c r="J231" s="398"/>
      <c r="K231" s="401">
        <v>2034</v>
      </c>
      <c r="L231" s="398"/>
      <c r="M231" s="279">
        <v>40</v>
      </c>
      <c r="N231" s="280" t="s">
        <v>1028</v>
      </c>
      <c r="O231" s="522"/>
      <c r="P231" s="523"/>
      <c r="Q231" s="214"/>
      <c r="R231" s="183"/>
      <c r="S231" s="183"/>
      <c r="T231" s="402"/>
      <c r="U231" s="402"/>
      <c r="V231" s="402"/>
      <c r="W231" s="402"/>
      <c r="X231" s="402"/>
      <c r="Y231" s="402"/>
    </row>
    <row r="232" spans="1:25">
      <c r="A232" s="210">
        <f>VLOOKUP(B232,Priskatalog!A:J,10,FALSE)</f>
        <v>37</v>
      </c>
      <c r="B232" s="211" t="s">
        <v>453</v>
      </c>
      <c r="C232" s="304">
        <v>70</v>
      </c>
      <c r="D232" s="183" t="s">
        <v>345</v>
      </c>
      <c r="E232" s="397">
        <v>700</v>
      </c>
      <c r="F232" s="398"/>
      <c r="G232" s="399">
        <f>C232*E232</f>
        <v>49000</v>
      </c>
      <c r="H232" s="400"/>
      <c r="I232" s="401">
        <v>2032</v>
      </c>
      <c r="J232" s="398"/>
      <c r="K232" s="401">
        <v>2034</v>
      </c>
      <c r="L232" s="398"/>
      <c r="M232" s="279">
        <v>20</v>
      </c>
      <c r="N232" s="280" t="s">
        <v>1028</v>
      </c>
      <c r="O232" s="522"/>
      <c r="P232" s="523"/>
      <c r="Q232" s="214"/>
      <c r="R232" s="183"/>
      <c r="S232" s="183"/>
      <c r="T232" s="402"/>
      <c r="U232" s="402"/>
      <c r="V232" s="402"/>
      <c r="W232" s="402"/>
      <c r="X232" s="402"/>
      <c r="Y232" s="402"/>
    </row>
    <row r="233" spans="1:25">
      <c r="A233" s="210">
        <f>VLOOKUP(B233,Priskatalog!A:J,10,FALSE)</f>
        <v>37</v>
      </c>
      <c r="B233" s="211" t="s">
        <v>449</v>
      </c>
      <c r="C233" s="304">
        <v>25</v>
      </c>
      <c r="D233" s="183" t="s">
        <v>345</v>
      </c>
      <c r="E233" s="397">
        <v>440</v>
      </c>
      <c r="F233" s="398"/>
      <c r="G233" s="399">
        <f>C233*E233</f>
        <v>11000</v>
      </c>
      <c r="H233" s="400"/>
      <c r="I233" s="401">
        <v>2032</v>
      </c>
      <c r="J233" s="398"/>
      <c r="K233" s="401">
        <v>2034</v>
      </c>
      <c r="L233" s="398"/>
      <c r="M233" s="279">
        <v>20</v>
      </c>
      <c r="N233" s="280" t="s">
        <v>1028</v>
      </c>
      <c r="O233" s="522"/>
      <c r="P233" s="523"/>
      <c r="Q233" s="214"/>
      <c r="R233" s="183"/>
      <c r="S233" s="183"/>
      <c r="T233" s="402"/>
      <c r="U233" s="402"/>
      <c r="V233" s="402"/>
      <c r="W233" s="402"/>
      <c r="X233" s="402"/>
      <c r="Y233" s="402"/>
    </row>
    <row r="234" spans="1:25">
      <c r="A234" s="210">
        <f>VLOOKUP(B234,Priskatalog!A:J,10,FALSE)</f>
        <v>41</v>
      </c>
      <c r="B234" s="211" t="s">
        <v>469</v>
      </c>
      <c r="C234" s="304">
        <v>35</v>
      </c>
      <c r="D234" s="183" t="s">
        <v>785</v>
      </c>
      <c r="E234" s="397">
        <v>200</v>
      </c>
      <c r="F234" s="398"/>
      <c r="G234" s="399">
        <f>C234*E234</f>
        <v>7000</v>
      </c>
      <c r="H234" s="400"/>
      <c r="I234" s="401">
        <v>2026</v>
      </c>
      <c r="J234" s="398"/>
      <c r="K234" s="401">
        <v>2028</v>
      </c>
      <c r="L234" s="398"/>
      <c r="M234" s="279">
        <v>10</v>
      </c>
      <c r="N234" s="280" t="s">
        <v>1028</v>
      </c>
      <c r="O234" s="522"/>
      <c r="P234" s="523"/>
      <c r="Q234" s="214"/>
      <c r="R234" s="183"/>
      <c r="S234" s="183"/>
      <c r="T234" s="402"/>
      <c r="U234" s="402"/>
      <c r="V234" s="402"/>
      <c r="W234" s="402"/>
      <c r="X234" s="402"/>
      <c r="Y234" s="402"/>
    </row>
    <row r="235" spans="1:25">
      <c r="A235" s="210">
        <f>VLOOKUP(B235,Priskatalog!A:J,10,FALSE)</f>
        <v>31</v>
      </c>
      <c r="B235" s="211" t="s">
        <v>399</v>
      </c>
      <c r="C235" s="304">
        <v>72</v>
      </c>
      <c r="D235" s="183" t="s">
        <v>785</v>
      </c>
      <c r="E235" s="397">
        <v>2700</v>
      </c>
      <c r="F235" s="398"/>
      <c r="G235" s="399">
        <f>C235*E235</f>
        <v>194400</v>
      </c>
      <c r="H235" s="400"/>
      <c r="I235" s="401">
        <v>2030</v>
      </c>
      <c r="J235" s="398"/>
      <c r="K235" s="401">
        <v>2032</v>
      </c>
      <c r="L235" s="398"/>
      <c r="M235" s="279">
        <v>30</v>
      </c>
      <c r="N235" s="280" t="s">
        <v>1028</v>
      </c>
      <c r="O235" s="522"/>
      <c r="P235" s="523"/>
      <c r="Q235" s="214"/>
      <c r="R235" s="183"/>
      <c r="S235" s="183"/>
      <c r="T235" s="402" t="s">
        <v>1180</v>
      </c>
      <c r="U235" s="402"/>
      <c r="V235" s="402"/>
      <c r="W235" s="402"/>
      <c r="X235" s="402"/>
      <c r="Y235" s="402"/>
    </row>
    <row r="236" spans="1:25">
      <c r="A236" s="210">
        <f>VLOOKUP(B236,Priskatalog!A:J,10,FALSE)</f>
        <v>47</v>
      </c>
      <c r="B236" s="211" t="s">
        <v>483</v>
      </c>
      <c r="C236" s="304">
        <v>145</v>
      </c>
      <c r="D236" s="183" t="s">
        <v>785</v>
      </c>
      <c r="E236" s="397">
        <v>190</v>
      </c>
      <c r="F236" s="398"/>
      <c r="G236" s="399">
        <f>C236*E236</f>
        <v>27550</v>
      </c>
      <c r="H236" s="400"/>
      <c r="I236" s="401">
        <v>2035</v>
      </c>
      <c r="J236" s="398"/>
      <c r="K236" s="401">
        <v>2037</v>
      </c>
      <c r="L236" s="398"/>
      <c r="M236" s="279">
        <v>20</v>
      </c>
      <c r="N236" s="280" t="s">
        <v>1028</v>
      </c>
      <c r="O236" s="522"/>
      <c r="P236" s="523"/>
      <c r="Q236" s="214"/>
      <c r="R236" s="183"/>
      <c r="S236" s="183"/>
      <c r="T236" s="402" t="s">
        <v>1174</v>
      </c>
      <c r="U236" s="402"/>
      <c r="V236" s="402"/>
      <c r="W236" s="402"/>
      <c r="X236" s="402"/>
      <c r="Y236" s="402"/>
    </row>
    <row r="237" spans="1:25">
      <c r="A237" s="210">
        <f>VLOOKUP(B237,Priskatalog!A:J,10,FALSE)</f>
        <v>37</v>
      </c>
      <c r="B237" s="211" t="s">
        <v>453</v>
      </c>
      <c r="C237" s="304">
        <v>40</v>
      </c>
      <c r="D237" s="183" t="s">
        <v>345</v>
      </c>
      <c r="E237" s="397">
        <v>700</v>
      </c>
      <c r="F237" s="398"/>
      <c r="G237" s="399">
        <f>C237*E237</f>
        <v>28000</v>
      </c>
      <c r="H237" s="400"/>
      <c r="I237" s="401">
        <v>2035</v>
      </c>
      <c r="J237" s="398"/>
      <c r="K237" s="401">
        <v>2037</v>
      </c>
      <c r="L237" s="398"/>
      <c r="M237" s="279">
        <v>20</v>
      </c>
      <c r="N237" s="280" t="s">
        <v>1028</v>
      </c>
      <c r="O237" s="522"/>
      <c r="P237" s="523"/>
      <c r="Q237" s="214"/>
      <c r="R237" s="183"/>
      <c r="S237" s="183"/>
      <c r="T237" s="402" t="s">
        <v>1174</v>
      </c>
      <c r="U237" s="402"/>
      <c r="V237" s="402"/>
      <c r="W237" s="402"/>
      <c r="X237" s="402"/>
      <c r="Y237" s="402"/>
    </row>
    <row r="238" spans="1:25">
      <c r="A238" s="210">
        <f>VLOOKUP(B238,Priskatalog!A:J,10,FALSE)</f>
        <v>41</v>
      </c>
      <c r="B238" s="211" t="s">
        <v>469</v>
      </c>
      <c r="C238" s="304">
        <v>25</v>
      </c>
      <c r="D238" s="183" t="s">
        <v>785</v>
      </c>
      <c r="E238" s="397">
        <v>140</v>
      </c>
      <c r="F238" s="398"/>
      <c r="G238" s="399">
        <f>C238*E238</f>
        <v>3500</v>
      </c>
      <c r="H238" s="400"/>
      <c r="I238" s="401">
        <v>2030</v>
      </c>
      <c r="J238" s="398"/>
      <c r="K238" s="401">
        <v>2030</v>
      </c>
      <c r="L238" s="398"/>
      <c r="M238" s="279">
        <v>10</v>
      </c>
      <c r="N238" s="280" t="s">
        <v>1028</v>
      </c>
      <c r="O238" s="522"/>
      <c r="P238" s="523"/>
      <c r="Q238" s="214"/>
      <c r="R238" s="183"/>
      <c r="S238" s="183"/>
      <c r="T238" s="402" t="s">
        <v>1174</v>
      </c>
      <c r="U238" s="402"/>
      <c r="V238" s="402"/>
      <c r="W238" s="402"/>
      <c r="X238" s="402"/>
      <c r="Y238" s="402"/>
    </row>
    <row r="239" spans="1:25">
      <c r="A239" s="210">
        <f>VLOOKUP(B239,Priskatalog!A:J,10,FALSE)</f>
        <v>41</v>
      </c>
      <c r="B239" s="211" t="s">
        <v>357</v>
      </c>
      <c r="C239" s="304">
        <v>28</v>
      </c>
      <c r="D239" s="183" t="s">
        <v>785</v>
      </c>
      <c r="E239" s="397">
        <v>250</v>
      </c>
      <c r="F239" s="398"/>
      <c r="G239" s="399">
        <f>C239*E239</f>
        <v>7000</v>
      </c>
      <c r="H239" s="400"/>
      <c r="I239" s="401">
        <v>2026</v>
      </c>
      <c r="J239" s="398"/>
      <c r="K239" s="401">
        <v>2026</v>
      </c>
      <c r="L239" s="398"/>
      <c r="M239" s="279">
        <v>30</v>
      </c>
      <c r="N239" s="280" t="s">
        <v>1028</v>
      </c>
      <c r="O239" s="522"/>
      <c r="P239" s="523"/>
      <c r="Q239" s="214"/>
      <c r="R239" s="183"/>
      <c r="S239" s="183"/>
      <c r="T239" s="402" t="s">
        <v>1181</v>
      </c>
      <c r="U239" s="402"/>
      <c r="V239" s="402"/>
      <c r="W239" s="402"/>
      <c r="X239" s="402"/>
      <c r="Y239" s="402"/>
    </row>
    <row r="240" spans="1:25">
      <c r="A240" s="210">
        <f>VLOOKUP(B240,Priskatalog!A:J,10,FALSE)</f>
        <v>31</v>
      </c>
      <c r="B240" s="211" t="s">
        <v>411</v>
      </c>
      <c r="C240" s="1">
        <v>50</v>
      </c>
      <c r="D240" s="183" t="s">
        <v>345</v>
      </c>
      <c r="E240" s="397">
        <v>106</v>
      </c>
      <c r="F240" s="398"/>
      <c r="G240" s="399">
        <f>C240*E240</f>
        <v>5300</v>
      </c>
      <c r="H240" s="400"/>
      <c r="I240" s="401">
        <v>2026</v>
      </c>
      <c r="J240" s="398"/>
      <c r="K240" s="401">
        <v>2026</v>
      </c>
      <c r="L240" s="398"/>
      <c r="M240" s="279">
        <v>20</v>
      </c>
      <c r="N240" s="280" t="s">
        <v>1028</v>
      </c>
      <c r="O240" s="522"/>
      <c r="P240" s="523"/>
      <c r="Q240" s="214"/>
      <c r="R240" s="183"/>
      <c r="S240" s="183"/>
      <c r="T240" s="402" t="s">
        <v>1182</v>
      </c>
      <c r="U240" s="402"/>
      <c r="V240" s="402"/>
      <c r="W240" s="402"/>
      <c r="X240" s="402"/>
      <c r="Y240" s="402"/>
    </row>
    <row r="241" spans="1:25">
      <c r="A241" s="210" t="e">
        <f>VLOOKUP(B241,Priskatalog!A:J,10,FALSE)</f>
        <v>#N/A</v>
      </c>
      <c r="B241" s="211"/>
      <c r="C241" s="304"/>
      <c r="D241" s="183"/>
      <c r="E241" s="397"/>
      <c r="F241" s="398"/>
      <c r="G241" s="399"/>
      <c r="H241" s="400"/>
      <c r="I241" s="401"/>
      <c r="J241" s="398"/>
      <c r="K241" s="401"/>
      <c r="L241" s="398"/>
      <c r="M241" s="279"/>
      <c r="N241" s="280" t="s">
        <v>1028</v>
      </c>
      <c r="O241" s="522"/>
      <c r="P241" s="523"/>
      <c r="Q241" s="214"/>
      <c r="R241" s="183"/>
      <c r="S241" s="183"/>
      <c r="T241" s="402"/>
      <c r="U241" s="402"/>
      <c r="V241" s="402"/>
      <c r="W241" s="402"/>
      <c r="X241" s="402"/>
      <c r="Y241" s="402"/>
    </row>
    <row r="242" spans="1:25">
      <c r="A242" s="210" t="e">
        <f>VLOOKUP(B242,Priskatalog!A:J,10,FALSE)</f>
        <v>#N/A</v>
      </c>
      <c r="B242" s="211"/>
      <c r="C242" s="304"/>
      <c r="D242" s="183"/>
      <c r="E242" s="397"/>
      <c r="F242" s="398"/>
      <c r="G242" s="399">
        <f>C242*E242</f>
        <v>0</v>
      </c>
      <c r="H242" s="400"/>
      <c r="I242" s="401"/>
      <c r="J242" s="398"/>
      <c r="K242" s="401"/>
      <c r="L242" s="398"/>
      <c r="M242" s="279"/>
      <c r="N242" s="280" t="s">
        <v>1028</v>
      </c>
      <c r="O242" s="522"/>
      <c r="P242" s="523"/>
      <c r="Q242" s="214"/>
      <c r="R242" s="183"/>
      <c r="S242" s="183"/>
      <c r="T242" s="402"/>
      <c r="U242" s="402"/>
      <c r="V242" s="402"/>
      <c r="W242" s="402"/>
      <c r="X242" s="402"/>
      <c r="Y242" s="402"/>
    </row>
    <row r="243" spans="1:25">
      <c r="A243" s="210" t="e">
        <f>VLOOKUP(B243,Priskatalog!A:J,10,FALSE)</f>
        <v>#N/A</v>
      </c>
      <c r="B243" s="211"/>
      <c r="C243" s="304"/>
      <c r="D243" s="183"/>
      <c r="E243" s="397"/>
      <c r="F243" s="398"/>
      <c r="G243" s="399">
        <f>C243*E243</f>
        <v>0</v>
      </c>
      <c r="H243" s="400"/>
      <c r="I243" s="401"/>
      <c r="J243" s="398"/>
      <c r="K243" s="401"/>
      <c r="L243" s="398"/>
      <c r="M243" s="279"/>
      <c r="N243" s="280" t="s">
        <v>1028</v>
      </c>
      <c r="O243" s="522"/>
      <c r="P243" s="523"/>
      <c r="Q243" s="214"/>
      <c r="R243" s="183"/>
      <c r="S243" s="183"/>
      <c r="T243" s="402"/>
      <c r="U243" s="402"/>
      <c r="V243" s="402"/>
      <c r="W243" s="402"/>
      <c r="X243" s="402"/>
      <c r="Y243" s="402"/>
    </row>
    <row r="244" spans="1:25">
      <c r="A244" s="210" t="e">
        <f>VLOOKUP(B244,Priskatalog!A:J,10,FALSE)</f>
        <v>#N/A</v>
      </c>
      <c r="B244" s="211"/>
      <c r="C244" s="304"/>
      <c r="D244" s="183"/>
      <c r="E244" s="397"/>
      <c r="F244" s="398"/>
      <c r="G244" s="399">
        <f>C244*E244</f>
        <v>0</v>
      </c>
      <c r="H244" s="400"/>
      <c r="I244" s="401"/>
      <c r="J244" s="398"/>
      <c r="K244" s="401"/>
      <c r="L244" s="398"/>
      <c r="M244" s="279"/>
      <c r="N244" s="280" t="s">
        <v>1028</v>
      </c>
      <c r="O244" s="522"/>
      <c r="P244" s="523"/>
      <c r="Q244" s="214"/>
      <c r="R244" s="183"/>
      <c r="S244" s="183"/>
      <c r="T244" s="402"/>
      <c r="U244" s="402"/>
      <c r="V244" s="402"/>
      <c r="W244" s="402"/>
      <c r="X244" s="402"/>
      <c r="Y244" s="402"/>
    </row>
    <row r="245" spans="1:25">
      <c r="A245" s="210" t="e">
        <f>VLOOKUP(B245,Priskatalog!A:J,10,FALSE)</f>
        <v>#N/A</v>
      </c>
      <c r="B245" s="211"/>
      <c r="C245" s="304"/>
      <c r="D245" s="183"/>
      <c r="E245" s="397"/>
      <c r="F245" s="398"/>
      <c r="G245" s="399">
        <f>C245*E245</f>
        <v>0</v>
      </c>
      <c r="H245" s="400"/>
      <c r="I245" s="401"/>
      <c r="J245" s="398"/>
      <c r="K245" s="401"/>
      <c r="L245" s="398"/>
      <c r="M245" s="279"/>
      <c r="N245" s="280" t="s">
        <v>1028</v>
      </c>
      <c r="O245" s="522"/>
      <c r="P245" s="523"/>
      <c r="Q245" s="214"/>
      <c r="R245" s="183"/>
      <c r="S245" s="183"/>
      <c r="T245" s="402"/>
      <c r="U245" s="402"/>
      <c r="V245" s="402"/>
      <c r="W245" s="402"/>
      <c r="X245" s="402"/>
      <c r="Y245" s="402"/>
    </row>
    <row r="246" spans="1:25">
      <c r="A246" s="339" t="e">
        <f>VLOOKUP(B246,Priskatalog!A:J,10,FALSE)</f>
        <v>#N/A</v>
      </c>
      <c r="B246" s="300" t="s">
        <v>1091</v>
      </c>
      <c r="C246" s="340"/>
      <c r="D246" s="341"/>
      <c r="E246" s="447"/>
      <c r="F246" s="448"/>
      <c r="G246" s="449">
        <f>C246*E246</f>
        <v>0</v>
      </c>
      <c r="H246" s="450"/>
      <c r="I246" s="451"/>
      <c r="J246" s="448"/>
      <c r="K246" s="451"/>
      <c r="L246" s="448"/>
      <c r="M246" s="342"/>
      <c r="N246" s="343" t="s">
        <v>1028</v>
      </c>
      <c r="O246" s="529"/>
      <c r="P246" s="530"/>
      <c r="Q246" s="344"/>
      <c r="R246" s="341"/>
      <c r="S246" s="341"/>
      <c r="T246" s="452"/>
      <c r="U246" s="452"/>
      <c r="V246" s="452"/>
      <c r="W246" s="452"/>
      <c r="X246" s="452"/>
      <c r="Y246" s="452"/>
    </row>
    <row r="247" spans="1:25">
      <c r="A247" s="210">
        <f>VLOOKUP(B247,Priskatalog!A:J,10,FALSE)</f>
        <v>47</v>
      </c>
      <c r="B247" s="211" t="s">
        <v>479</v>
      </c>
      <c r="C247" s="304">
        <v>380</v>
      </c>
      <c r="D247" s="183" t="s">
        <v>785</v>
      </c>
      <c r="E247" s="397">
        <v>1500</v>
      </c>
      <c r="F247" s="398"/>
      <c r="G247" s="399">
        <f>C247*E247</f>
        <v>570000</v>
      </c>
      <c r="H247" s="400"/>
      <c r="I247" s="401">
        <v>2029</v>
      </c>
      <c r="J247" s="398"/>
      <c r="K247" s="401">
        <v>2031</v>
      </c>
      <c r="L247" s="398"/>
      <c r="M247" s="279">
        <v>40</v>
      </c>
      <c r="N247" s="280" t="s">
        <v>1028</v>
      </c>
      <c r="O247" s="522"/>
      <c r="P247" s="523"/>
      <c r="Q247" s="214"/>
      <c r="R247" s="183"/>
      <c r="S247" s="183"/>
      <c r="T247" s="402"/>
      <c r="U247" s="402"/>
      <c r="V247" s="402"/>
      <c r="W247" s="402"/>
      <c r="X247" s="402"/>
      <c r="Y247" s="402"/>
    </row>
    <row r="248" spans="1:25">
      <c r="A248" s="210">
        <f>VLOOKUP(B248,Priskatalog!A:J,10,FALSE)</f>
        <v>37</v>
      </c>
      <c r="B248" s="211" t="s">
        <v>453</v>
      </c>
      <c r="C248" s="304">
        <v>50</v>
      </c>
      <c r="D248" s="183" t="s">
        <v>1040</v>
      </c>
      <c r="E248" s="397">
        <v>700</v>
      </c>
      <c r="F248" s="398"/>
      <c r="G248" s="399">
        <f>C248*E249</f>
        <v>22000</v>
      </c>
      <c r="H248" s="400"/>
      <c r="I248" s="401">
        <v>2029</v>
      </c>
      <c r="J248" s="398"/>
      <c r="K248" s="401">
        <v>2031</v>
      </c>
      <c r="L248" s="398"/>
      <c r="M248" s="279">
        <v>30</v>
      </c>
      <c r="N248" s="280" t="s">
        <v>1028</v>
      </c>
      <c r="O248" s="522"/>
      <c r="P248" s="523"/>
      <c r="Q248" s="214"/>
      <c r="R248" s="183"/>
      <c r="S248" s="183"/>
      <c r="T248" s="402"/>
      <c r="U248" s="402"/>
      <c r="V248" s="402"/>
      <c r="W248" s="402"/>
      <c r="X248" s="402"/>
      <c r="Y248" s="402"/>
    </row>
    <row r="249" spans="1:25">
      <c r="A249" s="210">
        <f>VLOOKUP(B249,Priskatalog!A:J,10,FALSE)</f>
        <v>37</v>
      </c>
      <c r="B249" s="211" t="s">
        <v>449</v>
      </c>
      <c r="C249" s="304">
        <v>12</v>
      </c>
      <c r="D249" s="183" t="s">
        <v>1040</v>
      </c>
      <c r="E249" s="397">
        <v>440</v>
      </c>
      <c r="F249" s="398"/>
      <c r="G249" s="399">
        <f>C249*E249</f>
        <v>5280</v>
      </c>
      <c r="H249" s="400"/>
      <c r="I249" s="401">
        <v>2029</v>
      </c>
      <c r="J249" s="398"/>
      <c r="K249" s="401">
        <v>2031</v>
      </c>
      <c r="L249" s="398"/>
      <c r="M249" s="279">
        <v>30</v>
      </c>
      <c r="N249" s="280" t="s">
        <v>1028</v>
      </c>
      <c r="O249" s="522"/>
      <c r="P249" s="523"/>
      <c r="Q249" s="214"/>
      <c r="R249" s="183"/>
      <c r="S249" s="183"/>
      <c r="T249" s="402"/>
      <c r="U249" s="402"/>
      <c r="V249" s="402"/>
      <c r="W249" s="402"/>
      <c r="X249" s="402"/>
      <c r="Y249" s="402"/>
    </row>
    <row r="250" spans="1:25">
      <c r="A250" s="210">
        <f>VLOOKUP(B250,Priskatalog!A:J,10,FALSE)</f>
        <v>37</v>
      </c>
      <c r="B250" s="211" t="s">
        <v>444</v>
      </c>
      <c r="C250" s="304">
        <v>15</v>
      </c>
      <c r="D250" s="183" t="s">
        <v>349</v>
      </c>
      <c r="E250" s="397">
        <v>4000</v>
      </c>
      <c r="F250" s="398"/>
      <c r="G250" s="399">
        <f>C250*E250</f>
        <v>60000</v>
      </c>
      <c r="H250" s="400"/>
      <c r="I250" s="401">
        <v>2029</v>
      </c>
      <c r="J250" s="398"/>
      <c r="K250" s="401">
        <v>2031</v>
      </c>
      <c r="L250" s="398"/>
      <c r="M250" s="279">
        <v>30</v>
      </c>
      <c r="N250" s="280" t="s">
        <v>1028</v>
      </c>
      <c r="O250" s="522"/>
      <c r="P250" s="523"/>
      <c r="Q250" s="214"/>
      <c r="R250" s="183"/>
      <c r="S250" s="183"/>
      <c r="T250" s="402"/>
      <c r="U250" s="402"/>
      <c r="V250" s="402"/>
      <c r="W250" s="402"/>
      <c r="X250" s="402"/>
      <c r="Y250" s="402"/>
    </row>
    <row r="251" spans="1:25">
      <c r="A251" s="210">
        <f>VLOOKUP(B251,Priskatalog!A:J,10,FALSE)</f>
        <v>41</v>
      </c>
      <c r="B251" s="211" t="s">
        <v>469</v>
      </c>
      <c r="C251" s="304">
        <v>200</v>
      </c>
      <c r="D251" s="183" t="s">
        <v>785</v>
      </c>
      <c r="E251" s="397">
        <v>140</v>
      </c>
      <c r="F251" s="398"/>
      <c r="G251" s="399">
        <f>C251*E251</f>
        <v>28000</v>
      </c>
      <c r="H251" s="400"/>
      <c r="I251" s="401">
        <v>2026</v>
      </c>
      <c r="J251" s="398"/>
      <c r="K251" s="401">
        <v>2028</v>
      </c>
      <c r="L251" s="398"/>
      <c r="M251" s="279">
        <v>10</v>
      </c>
      <c r="N251" s="280" t="s">
        <v>1028</v>
      </c>
      <c r="O251" s="522"/>
      <c r="P251" s="523"/>
      <c r="Q251" s="214"/>
      <c r="R251" s="183"/>
      <c r="S251" s="183"/>
      <c r="T251" s="402"/>
      <c r="U251" s="402"/>
      <c r="V251" s="402"/>
      <c r="W251" s="402"/>
      <c r="X251" s="402"/>
      <c r="Y251" s="402"/>
    </row>
    <row r="252" spans="1:25">
      <c r="A252" s="210" t="e">
        <f>VLOOKUP(B252,Priskatalog!A:J,10,FALSE)</f>
        <v>#N/A</v>
      </c>
      <c r="B252" s="211"/>
      <c r="C252" s="304"/>
      <c r="D252" s="183"/>
      <c r="E252" s="397"/>
      <c r="F252" s="398"/>
      <c r="G252" s="399">
        <f>C252*E252</f>
        <v>0</v>
      </c>
      <c r="H252" s="400"/>
      <c r="I252" s="401"/>
      <c r="J252" s="398"/>
      <c r="K252" s="401"/>
      <c r="L252" s="398"/>
      <c r="M252" s="279"/>
      <c r="N252" s="280" t="s">
        <v>1028</v>
      </c>
      <c r="O252" s="522"/>
      <c r="P252" s="523"/>
      <c r="Q252" s="214"/>
      <c r="R252" s="183"/>
      <c r="S252" s="183"/>
      <c r="T252" s="402"/>
      <c r="U252" s="402"/>
      <c r="V252" s="402"/>
      <c r="W252" s="402"/>
      <c r="X252" s="402"/>
      <c r="Y252" s="402"/>
    </row>
    <row r="253" spans="1:25">
      <c r="A253" s="339" t="e">
        <f>VLOOKUP(B253,Priskatalog!A:J,10,FALSE)</f>
        <v>#N/A</v>
      </c>
      <c r="B253" s="300" t="s">
        <v>1092</v>
      </c>
      <c r="C253" s="340"/>
      <c r="D253" s="341"/>
      <c r="E253" s="447"/>
      <c r="F253" s="448"/>
      <c r="G253" s="449">
        <f>C253*E253</f>
        <v>0</v>
      </c>
      <c r="H253" s="450"/>
      <c r="I253" s="451"/>
      <c r="J253" s="448"/>
      <c r="K253" s="451"/>
      <c r="L253" s="448"/>
      <c r="M253" s="342"/>
      <c r="N253" s="343" t="s">
        <v>1028</v>
      </c>
      <c r="O253" s="529"/>
      <c r="P253" s="530"/>
      <c r="Q253" s="344"/>
      <c r="R253" s="341"/>
      <c r="S253" s="341"/>
      <c r="T253" s="452"/>
      <c r="U253" s="452"/>
      <c r="V253" s="452"/>
      <c r="W253" s="452"/>
      <c r="X253" s="452"/>
      <c r="Y253" s="452"/>
    </row>
    <row r="254" spans="1:25">
      <c r="A254" s="210">
        <f>VLOOKUP(B254,Priskatalog!A:J,10,FALSE)</f>
        <v>47</v>
      </c>
      <c r="B254" s="211" t="s">
        <v>483</v>
      </c>
      <c r="C254" s="304">
        <v>600</v>
      </c>
      <c r="D254" s="183" t="s">
        <v>785</v>
      </c>
      <c r="E254" s="397">
        <v>190</v>
      </c>
      <c r="F254" s="398"/>
      <c r="G254" s="399">
        <f>C254*E254</f>
        <v>114000</v>
      </c>
      <c r="H254" s="400"/>
      <c r="I254" s="401">
        <v>2030</v>
      </c>
      <c r="J254" s="398"/>
      <c r="K254" s="401">
        <v>2032</v>
      </c>
      <c r="L254" s="398"/>
      <c r="M254" s="279">
        <v>20</v>
      </c>
      <c r="N254" s="280" t="s">
        <v>1028</v>
      </c>
      <c r="O254" s="522"/>
      <c r="P254" s="523"/>
      <c r="Q254" s="214"/>
      <c r="R254" s="183"/>
      <c r="S254" s="183"/>
      <c r="T254" s="402" t="s">
        <v>1174</v>
      </c>
      <c r="U254" s="402"/>
      <c r="V254" s="402"/>
      <c r="W254" s="402"/>
      <c r="X254" s="402"/>
      <c r="Y254" s="402"/>
    </row>
    <row r="255" spans="1:25">
      <c r="A255" s="174">
        <f>VLOOKUP(B255,Priskatalog!A:J,10,FALSE)</f>
        <v>37</v>
      </c>
      <c r="B255" s="146" t="s">
        <v>455</v>
      </c>
      <c r="C255" s="7">
        <v>5</v>
      </c>
      <c r="D255" s="2" t="s">
        <v>1040</v>
      </c>
      <c r="E255" s="387">
        <v>450</v>
      </c>
      <c r="F255" s="388"/>
      <c r="G255" s="389">
        <f t="shared" si="62"/>
        <v>2250</v>
      </c>
      <c r="H255" s="390"/>
      <c r="I255" s="391">
        <v>2025</v>
      </c>
      <c r="J255" s="388"/>
      <c r="K255" s="391">
        <v>2045</v>
      </c>
      <c r="L255" s="388"/>
      <c r="M255" s="11">
        <v>2</v>
      </c>
      <c r="N255" s="123" t="s">
        <v>1028</v>
      </c>
      <c r="O255" s="518"/>
      <c r="P255" s="519"/>
      <c r="Q255" s="95"/>
      <c r="R255" s="2"/>
      <c r="S255" s="2"/>
      <c r="T255" s="392"/>
      <c r="U255" s="392"/>
      <c r="V255" s="392"/>
      <c r="W255" s="392"/>
      <c r="X255" s="392"/>
      <c r="Y255" s="392"/>
    </row>
    <row r="256" spans="1:25">
      <c r="A256" s="174">
        <f>VLOOKUP(B256,Priskatalog!A:J,10,FALSE)</f>
        <v>37</v>
      </c>
      <c r="B256" s="146" t="s">
        <v>444</v>
      </c>
      <c r="C256" s="7">
        <v>4</v>
      </c>
      <c r="D256" s="2" t="s">
        <v>349</v>
      </c>
      <c r="E256" s="387">
        <v>3400</v>
      </c>
      <c r="F256" s="388"/>
      <c r="G256" s="389">
        <f t="shared" ref="G256" si="67">C256*E256</f>
        <v>13600</v>
      </c>
      <c r="H256" s="390"/>
      <c r="I256" s="391">
        <v>2030</v>
      </c>
      <c r="J256" s="388"/>
      <c r="K256" s="391">
        <v>2032</v>
      </c>
      <c r="L256" s="388"/>
      <c r="M256" s="11">
        <v>30</v>
      </c>
      <c r="N256" s="123" t="s">
        <v>1028</v>
      </c>
      <c r="O256" s="518"/>
      <c r="P256" s="519"/>
      <c r="Q256" s="95"/>
      <c r="R256" s="2"/>
      <c r="S256" s="2"/>
      <c r="T256" s="392"/>
      <c r="U256" s="392"/>
      <c r="V256" s="392"/>
      <c r="W256" s="392"/>
      <c r="X256" s="392"/>
      <c r="Y256" s="392"/>
    </row>
    <row r="257" spans="1:25">
      <c r="A257" s="174">
        <v>10</v>
      </c>
      <c r="B257" s="146" t="s">
        <v>399</v>
      </c>
      <c r="C257" s="7">
        <v>10</v>
      </c>
      <c r="D257" s="2" t="s">
        <v>785</v>
      </c>
      <c r="E257" s="397">
        <v>2700</v>
      </c>
      <c r="F257" s="398"/>
      <c r="G257" s="399">
        <f>C257*E257</f>
        <v>27000</v>
      </c>
      <c r="H257" s="400"/>
      <c r="I257" s="401">
        <v>2035</v>
      </c>
      <c r="J257" s="398"/>
      <c r="K257" s="401">
        <v>2037</v>
      </c>
      <c r="L257" s="398"/>
      <c r="M257" s="11">
        <v>30</v>
      </c>
      <c r="N257" s="123" t="s">
        <v>1028</v>
      </c>
      <c r="O257" s="522"/>
      <c r="P257" s="523"/>
      <c r="Q257" s="95"/>
      <c r="R257" s="2"/>
      <c r="S257" s="2"/>
      <c r="T257" s="402"/>
      <c r="U257" s="402"/>
      <c r="V257" s="402"/>
      <c r="W257" s="402"/>
      <c r="X257" s="402"/>
      <c r="Y257" s="402"/>
    </row>
    <row r="258" spans="1:25">
      <c r="A258" s="174">
        <f>VLOOKUP(B258,Priskatalog!A:J,10,FALSE)</f>
        <v>31</v>
      </c>
      <c r="B258" s="146" t="s">
        <v>399</v>
      </c>
      <c r="C258" s="7">
        <v>10</v>
      </c>
      <c r="D258" s="2" t="s">
        <v>785</v>
      </c>
      <c r="E258" s="397">
        <v>2700</v>
      </c>
      <c r="F258" s="398"/>
      <c r="G258" s="399">
        <f>C258*E258</f>
        <v>27000</v>
      </c>
      <c r="H258" s="400"/>
      <c r="I258" s="401">
        <v>2032</v>
      </c>
      <c r="J258" s="398"/>
      <c r="K258" s="401">
        <v>2033</v>
      </c>
      <c r="L258" s="398"/>
      <c r="M258" s="11">
        <v>30</v>
      </c>
      <c r="N258" s="123" t="s">
        <v>1028</v>
      </c>
      <c r="O258" s="522"/>
      <c r="P258" s="523"/>
      <c r="Q258" s="95"/>
      <c r="R258" s="2"/>
      <c r="S258" s="2"/>
      <c r="T258" s="402"/>
      <c r="U258" s="402"/>
      <c r="V258" s="402"/>
      <c r="W258" s="402"/>
      <c r="X258" s="402"/>
      <c r="Y258" s="402"/>
    </row>
    <row r="259" spans="1:25">
      <c r="A259" s="174">
        <f>VLOOKUP(B259,Priskatalog!A:J,10,FALSE)</f>
        <v>31</v>
      </c>
      <c r="B259" s="146" t="s">
        <v>378</v>
      </c>
      <c r="C259" s="7">
        <v>4</v>
      </c>
      <c r="D259" s="2" t="s">
        <v>349</v>
      </c>
      <c r="E259" s="397">
        <v>7000</v>
      </c>
      <c r="F259" s="398"/>
      <c r="G259" s="399">
        <f>C259*E259</f>
        <v>28000</v>
      </c>
      <c r="H259" s="400"/>
      <c r="I259" s="401">
        <v>2028</v>
      </c>
      <c r="J259" s="398"/>
      <c r="K259" s="401">
        <v>2030</v>
      </c>
      <c r="L259" s="398"/>
      <c r="M259" s="11">
        <v>30</v>
      </c>
      <c r="N259" s="123" t="s">
        <v>1028</v>
      </c>
      <c r="O259" s="214"/>
      <c r="P259" s="255"/>
      <c r="Q259" s="95"/>
      <c r="R259" s="2"/>
      <c r="S259" s="2"/>
      <c r="T259" s="402"/>
      <c r="U259" s="402"/>
      <c r="V259" s="402"/>
      <c r="W259" s="402"/>
      <c r="X259" s="402"/>
      <c r="Y259" s="402"/>
    </row>
    <row r="260" spans="1:25">
      <c r="A260" s="174">
        <f>VLOOKUP(B260,Priskatalog!A:J,10,FALSE)</f>
        <v>31</v>
      </c>
      <c r="B260" s="146" t="s">
        <v>378</v>
      </c>
      <c r="C260" s="7">
        <v>5</v>
      </c>
      <c r="D260" s="2" t="s">
        <v>349</v>
      </c>
      <c r="E260" s="397">
        <v>7000</v>
      </c>
      <c r="F260" s="398"/>
      <c r="G260" s="399">
        <f>C260*E260</f>
        <v>35000</v>
      </c>
      <c r="H260" s="400"/>
      <c r="I260" s="401">
        <v>2027</v>
      </c>
      <c r="J260" s="398"/>
      <c r="K260" s="401">
        <v>2029</v>
      </c>
      <c r="L260" s="398"/>
      <c r="M260" s="11">
        <v>30</v>
      </c>
      <c r="N260" s="123" t="s">
        <v>1028</v>
      </c>
      <c r="O260" s="214"/>
      <c r="P260" s="255"/>
      <c r="Q260" s="95"/>
      <c r="R260" s="2"/>
      <c r="S260" s="2"/>
      <c r="T260" s="402"/>
      <c r="U260" s="402"/>
      <c r="V260" s="402"/>
      <c r="W260" s="402"/>
      <c r="X260" s="402"/>
      <c r="Y260" s="402"/>
    </row>
    <row r="261" spans="1:25">
      <c r="A261" s="174">
        <f>VLOOKUP(B261,Priskatalog!A:J,10,FALSE)</f>
        <v>41</v>
      </c>
      <c r="B261" s="146" t="s">
        <v>374</v>
      </c>
      <c r="C261" s="7">
        <v>30</v>
      </c>
      <c r="D261" s="2" t="s">
        <v>785</v>
      </c>
      <c r="E261" s="397">
        <v>200</v>
      </c>
      <c r="F261" s="398"/>
      <c r="G261" s="399">
        <f>C261*E261</f>
        <v>6000</v>
      </c>
      <c r="H261" s="400"/>
      <c r="I261" s="401">
        <v>2025</v>
      </c>
      <c r="J261" s="398"/>
      <c r="K261" s="401">
        <v>2045</v>
      </c>
      <c r="L261" s="398"/>
      <c r="M261" s="11">
        <v>1</v>
      </c>
      <c r="N261" s="123" t="s">
        <v>1028</v>
      </c>
      <c r="O261" s="522"/>
      <c r="P261" s="523"/>
      <c r="Q261" s="95"/>
      <c r="R261" s="2"/>
      <c r="S261" s="2"/>
      <c r="T261" s="402"/>
      <c r="U261" s="402"/>
      <c r="V261" s="402"/>
      <c r="W261" s="402"/>
      <c r="X261" s="402"/>
      <c r="Y261" s="402"/>
    </row>
    <row r="262" spans="1:25">
      <c r="A262" s="174">
        <f>VLOOKUP(B262,Priskatalog!A:J,10,FALSE)</f>
        <v>37</v>
      </c>
      <c r="B262" s="146" t="s">
        <v>455</v>
      </c>
      <c r="C262" s="7">
        <v>80</v>
      </c>
      <c r="D262" s="2" t="s">
        <v>345</v>
      </c>
      <c r="E262" s="397">
        <v>500</v>
      </c>
      <c r="F262" s="398"/>
      <c r="G262" s="399">
        <f>C262*E262</f>
        <v>40000</v>
      </c>
      <c r="H262" s="400"/>
      <c r="I262" s="401">
        <v>2030</v>
      </c>
      <c r="J262" s="398"/>
      <c r="K262" s="401">
        <v>2032</v>
      </c>
      <c r="L262" s="398"/>
      <c r="M262" s="11">
        <v>20</v>
      </c>
      <c r="N262" s="123" t="s">
        <v>1028</v>
      </c>
      <c r="O262" s="522"/>
      <c r="P262" s="523"/>
      <c r="Q262" s="95"/>
      <c r="R262" s="2"/>
      <c r="S262" s="2"/>
      <c r="T262" s="402"/>
      <c r="U262" s="402"/>
      <c r="V262" s="402"/>
      <c r="W262" s="402"/>
      <c r="X262" s="402"/>
      <c r="Y262" s="402"/>
    </row>
    <row r="263" spans="1:25">
      <c r="A263" s="174">
        <f>VLOOKUP(B263,Priskatalog!A:J,10,FALSE)</f>
        <v>37</v>
      </c>
      <c r="B263" s="146" t="s">
        <v>451</v>
      </c>
      <c r="C263" s="7">
        <v>26</v>
      </c>
      <c r="D263" s="2" t="s">
        <v>345</v>
      </c>
      <c r="E263" s="397">
        <v>300</v>
      </c>
      <c r="F263" s="398"/>
      <c r="G263" s="399">
        <f>C263*E263</f>
        <v>7800</v>
      </c>
      <c r="H263" s="400"/>
      <c r="I263" s="401">
        <v>2030</v>
      </c>
      <c r="J263" s="398"/>
      <c r="K263" s="401">
        <v>2032</v>
      </c>
      <c r="L263" s="398"/>
      <c r="M263" s="11">
        <v>20</v>
      </c>
      <c r="N263" s="123" t="s">
        <v>1028</v>
      </c>
      <c r="O263" s="522"/>
      <c r="P263" s="523"/>
      <c r="Q263" s="95"/>
      <c r="R263" s="2"/>
      <c r="S263" s="2"/>
      <c r="T263" s="402"/>
      <c r="U263" s="402"/>
      <c r="V263" s="402"/>
      <c r="W263" s="402"/>
      <c r="X263" s="402"/>
      <c r="Y263" s="402"/>
    </row>
    <row r="264" spans="1:25">
      <c r="A264" s="174">
        <f>VLOOKUP(B264,Priskatalog!A:J,10,FALSE)</f>
        <v>41</v>
      </c>
      <c r="B264" s="146" t="s">
        <v>365</v>
      </c>
      <c r="C264" s="7">
        <v>20</v>
      </c>
      <c r="D264" s="2" t="s">
        <v>785</v>
      </c>
      <c r="E264" s="397">
        <v>360</v>
      </c>
      <c r="F264" s="398"/>
      <c r="G264" s="399">
        <f>C264*E264</f>
        <v>7200</v>
      </c>
      <c r="H264" s="400"/>
      <c r="I264" s="401">
        <v>2025</v>
      </c>
      <c r="J264" s="398"/>
      <c r="K264" s="401">
        <v>2045</v>
      </c>
      <c r="L264" s="398"/>
      <c r="M264" s="11">
        <v>2</v>
      </c>
      <c r="N264" s="123" t="s">
        <v>1028</v>
      </c>
      <c r="O264" s="522"/>
      <c r="P264" s="523"/>
      <c r="Q264" s="95"/>
      <c r="R264" s="2"/>
      <c r="S264" s="2"/>
      <c r="T264" s="402" t="s">
        <v>1183</v>
      </c>
      <c r="U264" s="402"/>
      <c r="V264" s="402"/>
      <c r="W264" s="402"/>
      <c r="X264" s="402"/>
      <c r="Y264" s="402"/>
    </row>
    <row r="265" spans="1:25">
      <c r="A265" s="174" t="e">
        <f>VLOOKUP(B265,Priskatalog!A:J,10,FALSE)</f>
        <v>#N/A</v>
      </c>
      <c r="B265" s="146"/>
      <c r="C265" s="7"/>
      <c r="D265" s="2"/>
      <c r="E265" s="397"/>
      <c r="F265" s="398"/>
      <c r="G265" s="399">
        <f>C265*E265</f>
        <v>0</v>
      </c>
      <c r="H265" s="400"/>
      <c r="I265" s="401"/>
      <c r="J265" s="398"/>
      <c r="K265" s="401"/>
      <c r="L265" s="398"/>
      <c r="M265" s="11"/>
      <c r="N265" s="123" t="s">
        <v>1028</v>
      </c>
      <c r="O265" s="522"/>
      <c r="P265" s="523"/>
      <c r="Q265" s="95"/>
      <c r="R265" s="2"/>
      <c r="S265" s="2"/>
      <c r="T265" s="402"/>
      <c r="U265" s="402"/>
      <c r="V265" s="402"/>
      <c r="W265" s="402"/>
      <c r="X265" s="402"/>
      <c r="Y265" s="402"/>
    </row>
    <row r="266" spans="1:25">
      <c r="A266" s="215"/>
      <c r="B266" s="216" t="s">
        <v>1029</v>
      </c>
      <c r="C266" s="217"/>
      <c r="D266" s="218"/>
      <c r="E266" s="403"/>
      <c r="F266" s="404"/>
      <c r="G266" s="405"/>
      <c r="H266" s="406"/>
      <c r="I266" s="407"/>
      <c r="J266" s="404"/>
      <c r="K266" s="407"/>
      <c r="L266" s="403"/>
      <c r="M266" s="218"/>
      <c r="N266" s="218"/>
      <c r="O266" s="520"/>
      <c r="P266" s="521"/>
      <c r="Q266" s="218"/>
      <c r="R266" s="218"/>
      <c r="S266" s="218"/>
      <c r="T266" s="408"/>
      <c r="U266" s="408"/>
      <c r="V266" s="408"/>
      <c r="W266" s="408"/>
      <c r="X266" s="408"/>
      <c r="Y266" s="408"/>
    </row>
    <row r="267" spans="1:25">
      <c r="A267" s="174" t="e">
        <f>VLOOKUP(B267,Priskatalog!A:J,10,FALSE)</f>
        <v>#N/A</v>
      </c>
      <c r="B267" s="146"/>
      <c r="C267" s="212"/>
      <c r="D267" s="213"/>
      <c r="E267" s="397"/>
      <c r="F267" s="398"/>
      <c r="G267" s="399">
        <f t="shared" ref="G267:G344" si="68">C267*E267</f>
        <v>0</v>
      </c>
      <c r="H267" s="400"/>
      <c r="I267" s="401"/>
      <c r="J267" s="398"/>
      <c r="K267" s="401"/>
      <c r="L267" s="397"/>
      <c r="M267" s="213"/>
      <c r="N267" s="213" t="s">
        <v>1028</v>
      </c>
      <c r="O267" s="522"/>
      <c r="P267" s="523"/>
      <c r="Q267" s="213"/>
      <c r="R267" s="213"/>
      <c r="S267" s="213"/>
      <c r="T267" s="402"/>
      <c r="U267" s="402"/>
      <c r="V267" s="402"/>
      <c r="W267" s="402"/>
      <c r="X267" s="402"/>
      <c r="Y267" s="402"/>
    </row>
    <row r="268" spans="1:25">
      <c r="A268" s="339" t="e">
        <f>VLOOKUP(B268,Priskatalog!A:J,10,FALSE)</f>
        <v>#N/A</v>
      </c>
      <c r="B268" s="300" t="s">
        <v>1184</v>
      </c>
      <c r="C268" s="340"/>
      <c r="D268" s="341"/>
      <c r="E268" s="447"/>
      <c r="F268" s="448"/>
      <c r="G268" s="449">
        <f>C268*E268</f>
        <v>0</v>
      </c>
      <c r="H268" s="450"/>
      <c r="I268" s="451"/>
      <c r="J268" s="448"/>
      <c r="K268" s="451"/>
      <c r="L268" s="448"/>
      <c r="M268" s="342"/>
      <c r="N268" s="343" t="s">
        <v>1028</v>
      </c>
      <c r="O268" s="529"/>
      <c r="P268" s="530"/>
      <c r="Q268" s="344"/>
      <c r="R268" s="341"/>
      <c r="S268" s="341"/>
      <c r="T268" s="452"/>
      <c r="U268" s="452"/>
      <c r="V268" s="452"/>
      <c r="W268" s="452"/>
      <c r="X268" s="452"/>
      <c r="Y268" s="452"/>
    </row>
    <row r="269" spans="1:25">
      <c r="A269" s="210">
        <f>VLOOKUP(B269,Priskatalog!A:J,10,FALSE)</f>
        <v>43</v>
      </c>
      <c r="B269" s="211" t="s">
        <v>425</v>
      </c>
      <c r="C269" s="212"/>
      <c r="D269" s="213"/>
      <c r="E269" s="397"/>
      <c r="F269" s="398"/>
      <c r="G269" s="399">
        <f>C269*E269</f>
        <v>0</v>
      </c>
      <c r="H269" s="400"/>
      <c r="I269" s="401"/>
      <c r="J269" s="398"/>
      <c r="K269" s="401"/>
      <c r="L269" s="397"/>
      <c r="M269" s="213"/>
      <c r="N269" s="213" t="s">
        <v>1028</v>
      </c>
      <c r="O269" s="522"/>
      <c r="P269" s="523"/>
      <c r="Q269" s="213"/>
      <c r="R269" s="213"/>
      <c r="S269" s="213"/>
      <c r="T269" s="402"/>
      <c r="U269" s="402"/>
      <c r="V269" s="402"/>
      <c r="W269" s="402"/>
      <c r="X269" s="402"/>
      <c r="Y269" s="402"/>
    </row>
    <row r="270" spans="1:25">
      <c r="A270" s="210">
        <f>VLOOKUP(B270,Priskatalog!A:J,10,FALSE)</f>
        <v>45</v>
      </c>
      <c r="B270" s="211" t="s">
        <v>435</v>
      </c>
      <c r="C270" s="212"/>
      <c r="D270" s="213"/>
      <c r="E270" s="397"/>
      <c r="F270" s="398"/>
      <c r="G270" s="399">
        <f>C270*E270</f>
        <v>0</v>
      </c>
      <c r="H270" s="400"/>
      <c r="I270" s="401"/>
      <c r="J270" s="398"/>
      <c r="K270" s="401"/>
      <c r="L270" s="397"/>
      <c r="M270" s="213"/>
      <c r="N270" s="213" t="s">
        <v>1028</v>
      </c>
      <c r="O270" s="522"/>
      <c r="P270" s="523"/>
      <c r="Q270" s="213"/>
      <c r="R270" s="213"/>
      <c r="S270" s="213"/>
      <c r="T270" s="402"/>
      <c r="U270" s="402"/>
      <c r="V270" s="402"/>
      <c r="W270" s="402"/>
      <c r="X270" s="402"/>
      <c r="Y270" s="402"/>
    </row>
    <row r="271" spans="1:25">
      <c r="A271" s="210">
        <f>VLOOKUP(B271,Priskatalog!A:J,10,FALSE)</f>
        <v>42</v>
      </c>
      <c r="B271" s="211" t="s">
        <v>437</v>
      </c>
      <c r="C271" s="212"/>
      <c r="D271" s="213"/>
      <c r="E271" s="397"/>
      <c r="F271" s="398"/>
      <c r="G271" s="399">
        <f>C271*E271</f>
        <v>0</v>
      </c>
      <c r="H271" s="400"/>
      <c r="I271" s="401"/>
      <c r="J271" s="398"/>
      <c r="K271" s="401"/>
      <c r="L271" s="397"/>
      <c r="M271" s="213"/>
      <c r="N271" s="213" t="s">
        <v>1028</v>
      </c>
      <c r="O271" s="522"/>
      <c r="P271" s="523"/>
      <c r="Q271" s="213"/>
      <c r="R271" s="213"/>
      <c r="S271" s="213"/>
      <c r="T271" s="402"/>
      <c r="U271" s="402"/>
      <c r="V271" s="402"/>
      <c r="W271" s="402"/>
      <c r="X271" s="402"/>
      <c r="Y271" s="402"/>
    </row>
    <row r="272" spans="1:25">
      <c r="A272" s="210" t="e">
        <f>VLOOKUP(B272,Priskatalog!A:J,10,FALSE)</f>
        <v>#N/A</v>
      </c>
      <c r="B272" s="211"/>
      <c r="C272" s="212"/>
      <c r="D272" s="213"/>
      <c r="E272" s="397"/>
      <c r="F272" s="398"/>
      <c r="G272" s="399">
        <f>C272*E272</f>
        <v>0</v>
      </c>
      <c r="H272" s="400"/>
      <c r="I272" s="401"/>
      <c r="J272" s="398"/>
      <c r="K272" s="401"/>
      <c r="L272" s="397"/>
      <c r="M272" s="213"/>
      <c r="N272" s="213" t="s">
        <v>1028</v>
      </c>
      <c r="O272" s="522"/>
      <c r="P272" s="523"/>
      <c r="Q272" s="213"/>
      <c r="R272" s="213"/>
      <c r="S272" s="213"/>
      <c r="T272" s="402"/>
      <c r="U272" s="402"/>
      <c r="V272" s="402"/>
      <c r="W272" s="402"/>
      <c r="X272" s="402"/>
      <c r="Y272" s="402"/>
    </row>
    <row r="273" spans="1:25">
      <c r="A273" s="210" t="e">
        <f>VLOOKUP(B273,Priskatalog!A:J,10,FALSE)</f>
        <v>#N/A</v>
      </c>
      <c r="B273" s="211"/>
      <c r="C273" s="212"/>
      <c r="D273" s="213"/>
      <c r="E273" s="397"/>
      <c r="F273" s="398"/>
      <c r="G273" s="399">
        <f>C273*E273</f>
        <v>0</v>
      </c>
      <c r="H273" s="400"/>
      <c r="I273" s="401"/>
      <c r="J273" s="398"/>
      <c r="K273" s="401"/>
      <c r="L273" s="397"/>
      <c r="M273" s="213"/>
      <c r="N273" s="213" t="s">
        <v>1028</v>
      </c>
      <c r="O273" s="522"/>
      <c r="P273" s="523"/>
      <c r="Q273" s="213"/>
      <c r="R273" s="213"/>
      <c r="S273" s="213"/>
      <c r="T273" s="402"/>
      <c r="U273" s="402"/>
      <c r="V273" s="402"/>
      <c r="W273" s="402"/>
      <c r="X273" s="402"/>
      <c r="Y273" s="402"/>
    </row>
    <row r="274" spans="1:25">
      <c r="A274" s="210" t="e">
        <f>VLOOKUP(B274,Priskatalog!A:J,10,FALSE)</f>
        <v>#N/A</v>
      </c>
      <c r="B274" s="211"/>
      <c r="C274" s="212"/>
      <c r="D274" s="213"/>
      <c r="E274" s="397"/>
      <c r="F274" s="398"/>
      <c r="G274" s="399">
        <f>C274*E274</f>
        <v>0</v>
      </c>
      <c r="H274" s="400"/>
      <c r="I274" s="401"/>
      <c r="J274" s="398"/>
      <c r="K274" s="401"/>
      <c r="L274" s="397"/>
      <c r="M274" s="213"/>
      <c r="N274" s="213" t="s">
        <v>1028</v>
      </c>
      <c r="O274" s="522"/>
      <c r="P274" s="523"/>
      <c r="Q274" s="213"/>
      <c r="R274" s="213"/>
      <c r="S274" s="213"/>
      <c r="T274" s="402"/>
      <c r="U274" s="402"/>
      <c r="V274" s="402"/>
      <c r="W274" s="402"/>
      <c r="X274" s="402"/>
      <c r="Y274" s="402"/>
    </row>
    <row r="275" spans="1:25">
      <c r="A275" s="210" t="e">
        <f>VLOOKUP(B275,Priskatalog!A:J,10,FALSE)</f>
        <v>#N/A</v>
      </c>
      <c r="B275" s="211"/>
      <c r="C275" s="212"/>
      <c r="D275" s="213"/>
      <c r="E275" s="397"/>
      <c r="F275" s="398"/>
      <c r="G275" s="399">
        <f>C275*E275</f>
        <v>0</v>
      </c>
      <c r="H275" s="400"/>
      <c r="I275" s="401"/>
      <c r="J275" s="398"/>
      <c r="K275" s="401"/>
      <c r="L275" s="397"/>
      <c r="M275" s="213"/>
      <c r="N275" s="213" t="s">
        <v>1028</v>
      </c>
      <c r="O275" s="522"/>
      <c r="P275" s="523"/>
      <c r="Q275" s="213"/>
      <c r="R275" s="213"/>
      <c r="S275" s="213"/>
      <c r="T275" s="402"/>
      <c r="U275" s="402"/>
      <c r="V275" s="402"/>
      <c r="W275" s="402"/>
      <c r="X275" s="402"/>
      <c r="Y275" s="402"/>
    </row>
    <row r="276" spans="1:25">
      <c r="A276" s="210" t="e">
        <f>VLOOKUP(B276,Priskatalog!A:J,10,FALSE)</f>
        <v>#N/A</v>
      </c>
      <c r="B276" s="211"/>
      <c r="C276" s="212"/>
      <c r="D276" s="213"/>
      <c r="E276" s="397"/>
      <c r="F276" s="398"/>
      <c r="G276" s="399">
        <f>C276*E276</f>
        <v>0</v>
      </c>
      <c r="H276" s="400"/>
      <c r="I276" s="401"/>
      <c r="J276" s="398"/>
      <c r="K276" s="401"/>
      <c r="L276" s="397"/>
      <c r="M276" s="213"/>
      <c r="N276" s="213" t="s">
        <v>1028</v>
      </c>
      <c r="O276" s="522"/>
      <c r="P276" s="523"/>
      <c r="Q276" s="213"/>
      <c r="R276" s="213"/>
      <c r="S276" s="213"/>
      <c r="T276" s="402"/>
      <c r="U276" s="402"/>
      <c r="V276" s="402"/>
      <c r="W276" s="402"/>
      <c r="X276" s="402"/>
      <c r="Y276" s="402"/>
    </row>
    <row r="277" spans="1:25">
      <c r="A277" s="210" t="e">
        <f>VLOOKUP(B277,Priskatalog!A:J,10,FALSE)</f>
        <v>#N/A</v>
      </c>
      <c r="B277" s="211"/>
      <c r="C277" s="212"/>
      <c r="D277" s="213"/>
      <c r="E277" s="397"/>
      <c r="F277" s="398"/>
      <c r="G277" s="399">
        <f>C277*E277</f>
        <v>0</v>
      </c>
      <c r="H277" s="400"/>
      <c r="I277" s="401"/>
      <c r="J277" s="398"/>
      <c r="K277" s="401"/>
      <c r="L277" s="397"/>
      <c r="M277" s="213"/>
      <c r="N277" s="213" t="s">
        <v>1028</v>
      </c>
      <c r="O277" s="522"/>
      <c r="P277" s="523"/>
      <c r="Q277" s="213"/>
      <c r="R277" s="213"/>
      <c r="S277" s="213"/>
      <c r="T277" s="402"/>
      <c r="U277" s="402"/>
      <c r="V277" s="402"/>
      <c r="W277" s="402"/>
      <c r="X277" s="402"/>
      <c r="Y277" s="402"/>
    </row>
    <row r="278" spans="1:25">
      <c r="A278" s="174" t="e">
        <f>VLOOKUP(B278,Priskatalog!A:J,10,FALSE)</f>
        <v>#N/A</v>
      </c>
      <c r="B278" s="146"/>
      <c r="C278" s="212"/>
      <c r="D278" s="213"/>
      <c r="E278" s="397"/>
      <c r="F278" s="398"/>
      <c r="G278" s="399">
        <f t="shared" si="68"/>
        <v>0</v>
      </c>
      <c r="H278" s="400"/>
      <c r="I278" s="401"/>
      <c r="J278" s="398"/>
      <c r="K278" s="401"/>
      <c r="L278" s="397"/>
      <c r="M278" s="213"/>
      <c r="N278" s="213" t="s">
        <v>1028</v>
      </c>
      <c r="O278" s="522"/>
      <c r="P278" s="523"/>
      <c r="Q278" s="213"/>
      <c r="R278" s="213"/>
      <c r="S278" s="213"/>
      <c r="T278" s="402"/>
      <c r="U278" s="402"/>
      <c r="V278" s="402"/>
      <c r="W278" s="402"/>
      <c r="X278" s="402"/>
      <c r="Y278" s="402"/>
    </row>
    <row r="279" spans="1:25">
      <c r="A279" s="174" t="e">
        <f>VLOOKUP(B279,Priskatalog!A:J,10,FALSE)</f>
        <v>#N/A</v>
      </c>
      <c r="B279" s="146"/>
      <c r="C279" s="212"/>
      <c r="D279" s="213"/>
      <c r="E279" s="397"/>
      <c r="F279" s="398"/>
      <c r="G279" s="399">
        <f t="shared" si="68"/>
        <v>0</v>
      </c>
      <c r="H279" s="400"/>
      <c r="I279" s="401"/>
      <c r="J279" s="398"/>
      <c r="K279" s="401"/>
      <c r="L279" s="397"/>
      <c r="M279" s="213"/>
      <c r="N279" s="213" t="s">
        <v>1028</v>
      </c>
      <c r="O279" s="522"/>
      <c r="P279" s="523"/>
      <c r="Q279" s="213"/>
      <c r="R279" s="213"/>
      <c r="S279" s="213"/>
      <c r="T279" s="402"/>
      <c r="U279" s="402"/>
      <c r="V279" s="402"/>
      <c r="W279" s="402"/>
      <c r="X279" s="402"/>
      <c r="Y279" s="402"/>
    </row>
    <row r="280" spans="1:25">
      <c r="A280" s="174" t="e">
        <f>VLOOKUP(B280,Priskatalog!A:J,10,FALSE)</f>
        <v>#N/A</v>
      </c>
      <c r="B280" s="146"/>
      <c r="C280" s="212"/>
      <c r="D280" s="213"/>
      <c r="E280" s="397"/>
      <c r="F280" s="398"/>
      <c r="G280" s="399">
        <f t="shared" si="68"/>
        <v>0</v>
      </c>
      <c r="H280" s="400"/>
      <c r="I280" s="401"/>
      <c r="J280" s="398"/>
      <c r="K280" s="401"/>
      <c r="L280" s="397"/>
      <c r="M280" s="213"/>
      <c r="N280" s="213" t="s">
        <v>1028</v>
      </c>
      <c r="O280" s="522"/>
      <c r="P280" s="523"/>
      <c r="Q280" s="213"/>
      <c r="R280" s="213"/>
      <c r="S280" s="213"/>
      <c r="T280" s="402"/>
      <c r="U280" s="402"/>
      <c r="V280" s="402"/>
      <c r="W280" s="402"/>
      <c r="X280" s="402"/>
      <c r="Y280" s="402"/>
    </row>
    <row r="281" spans="1:25">
      <c r="A281" s="339" t="e">
        <f>VLOOKUP(B281,Priskatalog!A:J,10,FALSE)</f>
        <v>#N/A</v>
      </c>
      <c r="B281" s="300" t="s">
        <v>1067</v>
      </c>
      <c r="C281" s="340"/>
      <c r="D281" s="341"/>
      <c r="E281" s="447"/>
      <c r="F281" s="448"/>
      <c r="G281" s="449">
        <f>C281*E281</f>
        <v>0</v>
      </c>
      <c r="H281" s="450"/>
      <c r="I281" s="451"/>
      <c r="J281" s="448"/>
      <c r="K281" s="451"/>
      <c r="L281" s="448"/>
      <c r="M281" s="342"/>
      <c r="N281" s="343" t="s">
        <v>1028</v>
      </c>
      <c r="O281" s="529"/>
      <c r="P281" s="530"/>
      <c r="Q281" s="344"/>
      <c r="R281" s="341"/>
      <c r="S281" s="341"/>
      <c r="T281" s="452"/>
      <c r="U281" s="452"/>
      <c r="V281" s="452"/>
      <c r="W281" s="452"/>
      <c r="X281" s="452"/>
      <c r="Y281" s="452"/>
    </row>
    <row r="282" spans="1:25">
      <c r="A282" s="210">
        <f>VLOOKUP(B282,Priskatalog!A:J,10,FALSE)</f>
        <v>43</v>
      </c>
      <c r="B282" s="211" t="s">
        <v>425</v>
      </c>
      <c r="C282" s="212"/>
      <c r="D282" s="213"/>
      <c r="E282" s="397"/>
      <c r="F282" s="398"/>
      <c r="G282" s="399">
        <f>C282*E282</f>
        <v>0</v>
      </c>
      <c r="H282" s="400"/>
      <c r="I282" s="401"/>
      <c r="J282" s="398"/>
      <c r="K282" s="401"/>
      <c r="L282" s="397"/>
      <c r="M282" s="213"/>
      <c r="N282" s="213" t="s">
        <v>1028</v>
      </c>
      <c r="O282" s="522"/>
      <c r="P282" s="523"/>
      <c r="Q282" s="213"/>
      <c r="R282" s="213"/>
      <c r="S282" s="213"/>
      <c r="T282" s="402"/>
      <c r="U282" s="402"/>
      <c r="V282" s="402"/>
      <c r="W282" s="402"/>
      <c r="X282" s="402"/>
      <c r="Y282" s="402"/>
    </row>
    <row r="283" spans="1:25">
      <c r="A283" s="210">
        <f>VLOOKUP(B283,Priskatalog!A:J,10,FALSE)</f>
        <v>45</v>
      </c>
      <c r="B283" s="211" t="s">
        <v>435</v>
      </c>
      <c r="C283" s="212"/>
      <c r="D283" s="213"/>
      <c r="E283" s="397"/>
      <c r="F283" s="398"/>
      <c r="G283" s="399">
        <f>C283*E283</f>
        <v>0</v>
      </c>
      <c r="H283" s="400"/>
      <c r="I283" s="401"/>
      <c r="J283" s="398"/>
      <c r="K283" s="401"/>
      <c r="L283" s="397"/>
      <c r="M283" s="213"/>
      <c r="N283" s="213" t="s">
        <v>1028</v>
      </c>
      <c r="O283" s="522"/>
      <c r="P283" s="523"/>
      <c r="Q283" s="213"/>
      <c r="R283" s="213"/>
      <c r="S283" s="213"/>
      <c r="T283" s="402"/>
      <c r="U283" s="402"/>
      <c r="V283" s="402"/>
      <c r="W283" s="402"/>
      <c r="X283" s="402"/>
      <c r="Y283" s="402"/>
    </row>
    <row r="284" spans="1:25">
      <c r="A284" s="210">
        <f>VLOOKUP(B284,Priskatalog!A:J,10,FALSE)</f>
        <v>42</v>
      </c>
      <c r="B284" s="211" t="s">
        <v>437</v>
      </c>
      <c r="C284" s="212"/>
      <c r="D284" s="213"/>
      <c r="E284" s="397"/>
      <c r="F284" s="398"/>
      <c r="G284" s="399">
        <f>C284*E284</f>
        <v>0</v>
      </c>
      <c r="H284" s="400"/>
      <c r="I284" s="401"/>
      <c r="J284" s="398"/>
      <c r="K284" s="401"/>
      <c r="L284" s="397"/>
      <c r="M284" s="213"/>
      <c r="N284" s="213" t="s">
        <v>1028</v>
      </c>
      <c r="O284" s="522"/>
      <c r="P284" s="523"/>
      <c r="Q284" s="213"/>
      <c r="R284" s="213"/>
      <c r="S284" s="213"/>
      <c r="T284" s="402"/>
      <c r="U284" s="402"/>
      <c r="V284" s="402"/>
      <c r="W284" s="402"/>
      <c r="X284" s="402"/>
      <c r="Y284" s="402"/>
    </row>
    <row r="285" spans="1:25">
      <c r="A285" s="210" t="e">
        <f>VLOOKUP(B285,Priskatalog!A:J,10,FALSE)</f>
        <v>#N/A</v>
      </c>
      <c r="B285" s="211"/>
      <c r="C285" s="212"/>
      <c r="D285" s="213"/>
      <c r="E285" s="397"/>
      <c r="F285" s="398"/>
      <c r="G285" s="399">
        <f>C285*E285</f>
        <v>0</v>
      </c>
      <c r="H285" s="400"/>
      <c r="I285" s="401"/>
      <c r="J285" s="398"/>
      <c r="K285" s="401"/>
      <c r="L285" s="397"/>
      <c r="M285" s="213"/>
      <c r="N285" s="213" t="s">
        <v>1028</v>
      </c>
      <c r="O285" s="522"/>
      <c r="P285" s="523"/>
      <c r="Q285" s="213"/>
      <c r="R285" s="213"/>
      <c r="S285" s="213"/>
      <c r="T285" s="402"/>
      <c r="U285" s="402"/>
      <c r="V285" s="402"/>
      <c r="W285" s="402"/>
      <c r="X285" s="402"/>
      <c r="Y285" s="402"/>
    </row>
    <row r="286" spans="1:25">
      <c r="A286" s="210" t="e">
        <f>VLOOKUP(B286,Priskatalog!A:J,10,FALSE)</f>
        <v>#N/A</v>
      </c>
      <c r="B286" s="211"/>
      <c r="C286" s="212"/>
      <c r="D286" s="213"/>
      <c r="E286" s="397"/>
      <c r="F286" s="398"/>
      <c r="G286" s="399">
        <f>C286*E286</f>
        <v>0</v>
      </c>
      <c r="H286" s="400"/>
      <c r="I286" s="401"/>
      <c r="J286" s="398"/>
      <c r="K286" s="401"/>
      <c r="L286" s="397"/>
      <c r="M286" s="213"/>
      <c r="N286" s="213" t="s">
        <v>1028</v>
      </c>
      <c r="O286" s="522"/>
      <c r="P286" s="523"/>
      <c r="Q286" s="213"/>
      <c r="R286" s="213"/>
      <c r="S286" s="213"/>
      <c r="T286" s="402"/>
      <c r="U286" s="402"/>
      <c r="V286" s="402"/>
      <c r="W286" s="402"/>
      <c r="X286" s="402"/>
      <c r="Y286" s="402"/>
    </row>
    <row r="287" spans="1:25">
      <c r="A287" s="210" t="e">
        <f>VLOOKUP(B287,Priskatalog!A:J,10,FALSE)</f>
        <v>#N/A</v>
      </c>
      <c r="B287" s="211"/>
      <c r="C287" s="212"/>
      <c r="D287" s="213"/>
      <c r="E287" s="397"/>
      <c r="F287" s="398"/>
      <c r="G287" s="399">
        <f>C287*E287</f>
        <v>0</v>
      </c>
      <c r="H287" s="400"/>
      <c r="I287" s="401"/>
      <c r="J287" s="398"/>
      <c r="K287" s="401"/>
      <c r="L287" s="397"/>
      <c r="M287" s="213"/>
      <c r="N287" s="213" t="s">
        <v>1028</v>
      </c>
      <c r="O287" s="522"/>
      <c r="P287" s="523"/>
      <c r="Q287" s="213"/>
      <c r="R287" s="213"/>
      <c r="S287" s="213"/>
      <c r="T287" s="402"/>
      <c r="U287" s="402"/>
      <c r="V287" s="402"/>
      <c r="W287" s="402"/>
      <c r="X287" s="402"/>
      <c r="Y287" s="402"/>
    </row>
    <row r="288" spans="1:25">
      <c r="A288" s="210" t="e">
        <f>VLOOKUP(B288,Priskatalog!A:J,10,FALSE)</f>
        <v>#N/A</v>
      </c>
      <c r="B288" s="211"/>
      <c r="C288" s="212"/>
      <c r="D288" s="213"/>
      <c r="E288" s="397"/>
      <c r="F288" s="398"/>
      <c r="G288" s="399">
        <f>C288*E288</f>
        <v>0</v>
      </c>
      <c r="H288" s="400"/>
      <c r="I288" s="401"/>
      <c r="J288" s="398"/>
      <c r="K288" s="401"/>
      <c r="L288" s="397"/>
      <c r="M288" s="213"/>
      <c r="N288" s="213" t="s">
        <v>1028</v>
      </c>
      <c r="O288" s="522"/>
      <c r="P288" s="523"/>
      <c r="Q288" s="213"/>
      <c r="R288" s="213"/>
      <c r="S288" s="213"/>
      <c r="T288" s="402"/>
      <c r="U288" s="402"/>
      <c r="V288" s="402"/>
      <c r="W288" s="402"/>
      <c r="X288" s="402"/>
      <c r="Y288" s="402"/>
    </row>
    <row r="289" spans="1:25">
      <c r="A289" s="210" t="e">
        <f>VLOOKUP(B289,Priskatalog!A:J,10,FALSE)</f>
        <v>#N/A</v>
      </c>
      <c r="B289" s="211"/>
      <c r="C289" s="212"/>
      <c r="D289" s="213"/>
      <c r="E289" s="397"/>
      <c r="F289" s="398"/>
      <c r="G289" s="399">
        <f>C289*E289</f>
        <v>0</v>
      </c>
      <c r="H289" s="400"/>
      <c r="I289" s="401"/>
      <c r="J289" s="398"/>
      <c r="K289" s="401"/>
      <c r="L289" s="397"/>
      <c r="M289" s="213"/>
      <c r="N289" s="213" t="s">
        <v>1028</v>
      </c>
      <c r="O289" s="522"/>
      <c r="P289" s="523"/>
      <c r="Q289" s="213"/>
      <c r="R289" s="213"/>
      <c r="S289" s="213"/>
      <c r="T289" s="402"/>
      <c r="U289" s="402"/>
      <c r="V289" s="402"/>
      <c r="W289" s="402"/>
      <c r="X289" s="402"/>
      <c r="Y289" s="402"/>
    </row>
    <row r="290" spans="1:25">
      <c r="A290" s="210" t="e">
        <f>VLOOKUP(B290,Priskatalog!A:J,10,FALSE)</f>
        <v>#N/A</v>
      </c>
      <c r="B290" s="211"/>
      <c r="C290" s="212"/>
      <c r="D290" s="213"/>
      <c r="E290" s="397"/>
      <c r="F290" s="398"/>
      <c r="G290" s="399">
        <f>C290*E290</f>
        <v>0</v>
      </c>
      <c r="H290" s="400"/>
      <c r="I290" s="401"/>
      <c r="J290" s="398"/>
      <c r="K290" s="401"/>
      <c r="L290" s="397"/>
      <c r="M290" s="213"/>
      <c r="N290" s="213" t="s">
        <v>1028</v>
      </c>
      <c r="O290" s="522"/>
      <c r="P290" s="523"/>
      <c r="Q290" s="213"/>
      <c r="R290" s="213"/>
      <c r="S290" s="213"/>
      <c r="T290" s="402"/>
      <c r="U290" s="402"/>
      <c r="V290" s="402"/>
      <c r="W290" s="402"/>
      <c r="X290" s="402"/>
      <c r="Y290" s="402"/>
    </row>
    <row r="291" spans="1:25">
      <c r="A291" s="174" t="e">
        <f>VLOOKUP(B291,Priskatalog!A:J,10,FALSE)</f>
        <v>#N/A</v>
      </c>
      <c r="B291" s="146"/>
      <c r="C291" s="212"/>
      <c r="D291" s="213"/>
      <c r="E291" s="397"/>
      <c r="F291" s="398"/>
      <c r="G291" s="399">
        <f t="shared" si="68"/>
        <v>0</v>
      </c>
      <c r="H291" s="400"/>
      <c r="I291" s="401"/>
      <c r="J291" s="398"/>
      <c r="K291" s="401"/>
      <c r="L291" s="397"/>
      <c r="M291" s="213"/>
      <c r="N291" s="213" t="s">
        <v>1028</v>
      </c>
      <c r="O291" s="522"/>
      <c r="P291" s="523"/>
      <c r="Q291" s="213"/>
      <c r="R291" s="213"/>
      <c r="S291" s="213"/>
      <c r="T291" s="402"/>
      <c r="U291" s="402"/>
      <c r="V291" s="402"/>
      <c r="W291" s="402"/>
      <c r="X291" s="402"/>
      <c r="Y291" s="402"/>
    </row>
    <row r="292" spans="1:25">
      <c r="A292" s="174" t="e">
        <f>VLOOKUP(B292,Priskatalog!A:J,10,FALSE)</f>
        <v>#N/A</v>
      </c>
      <c r="B292" s="146"/>
      <c r="C292" s="212"/>
      <c r="D292" s="213"/>
      <c r="E292" s="397"/>
      <c r="F292" s="398"/>
      <c r="G292" s="399">
        <f t="shared" si="68"/>
        <v>0</v>
      </c>
      <c r="H292" s="400"/>
      <c r="I292" s="401"/>
      <c r="J292" s="398"/>
      <c r="K292" s="401"/>
      <c r="L292" s="397"/>
      <c r="M292" s="213"/>
      <c r="N292" s="213" t="s">
        <v>1028</v>
      </c>
      <c r="O292" s="522"/>
      <c r="P292" s="523"/>
      <c r="Q292" s="213"/>
      <c r="R292" s="213"/>
      <c r="S292" s="213"/>
      <c r="T292" s="402"/>
      <c r="U292" s="402"/>
      <c r="V292" s="402"/>
      <c r="W292" s="402"/>
      <c r="X292" s="402"/>
      <c r="Y292" s="402"/>
    </row>
    <row r="293" spans="1:25">
      <c r="A293" s="174" t="e">
        <f>VLOOKUP(B293,Priskatalog!A:J,10,FALSE)</f>
        <v>#N/A</v>
      </c>
      <c r="B293" s="146"/>
      <c r="C293" s="212"/>
      <c r="D293" s="213"/>
      <c r="E293" s="397"/>
      <c r="F293" s="398"/>
      <c r="G293" s="399">
        <f t="shared" si="68"/>
        <v>0</v>
      </c>
      <c r="H293" s="400"/>
      <c r="I293" s="401"/>
      <c r="J293" s="398"/>
      <c r="K293" s="401"/>
      <c r="L293" s="397"/>
      <c r="M293" s="213"/>
      <c r="N293" s="213" t="s">
        <v>1028</v>
      </c>
      <c r="O293" s="522"/>
      <c r="P293" s="523"/>
      <c r="Q293" s="213"/>
      <c r="R293" s="213"/>
      <c r="S293" s="213"/>
      <c r="T293" s="402"/>
      <c r="U293" s="402"/>
      <c r="V293" s="402"/>
      <c r="W293" s="402"/>
      <c r="X293" s="402"/>
      <c r="Y293" s="402"/>
    </row>
    <row r="294" spans="1:25">
      <c r="A294" s="339" t="e">
        <f>VLOOKUP(B294,Priskatalog!A:J,10,FALSE)</f>
        <v>#N/A</v>
      </c>
      <c r="B294" s="300" t="s">
        <v>1077</v>
      </c>
      <c r="C294" s="340"/>
      <c r="D294" s="341"/>
      <c r="E294" s="447"/>
      <c r="F294" s="448"/>
      <c r="G294" s="449">
        <f>C294*E294</f>
        <v>0</v>
      </c>
      <c r="H294" s="450"/>
      <c r="I294" s="451"/>
      <c r="J294" s="448"/>
      <c r="K294" s="451"/>
      <c r="L294" s="448"/>
      <c r="M294" s="342"/>
      <c r="N294" s="343" t="s">
        <v>1028</v>
      </c>
      <c r="O294" s="529"/>
      <c r="P294" s="530"/>
      <c r="Q294" s="344"/>
      <c r="R294" s="341"/>
      <c r="S294" s="341"/>
      <c r="T294" s="452"/>
      <c r="U294" s="452"/>
      <c r="V294" s="452"/>
      <c r="W294" s="452"/>
      <c r="X294" s="452"/>
      <c r="Y294" s="452"/>
    </row>
    <row r="295" spans="1:25">
      <c r="A295" s="210">
        <f>VLOOKUP(B295,Priskatalog!A:J,10,FALSE)</f>
        <v>43</v>
      </c>
      <c r="B295" s="211" t="s">
        <v>425</v>
      </c>
      <c r="C295" s="212"/>
      <c r="D295" s="213"/>
      <c r="E295" s="397"/>
      <c r="F295" s="398"/>
      <c r="G295" s="399">
        <f>C295*E295</f>
        <v>0</v>
      </c>
      <c r="H295" s="400"/>
      <c r="I295" s="401"/>
      <c r="J295" s="398"/>
      <c r="K295" s="401"/>
      <c r="L295" s="397"/>
      <c r="M295" s="213"/>
      <c r="N295" s="213" t="s">
        <v>1028</v>
      </c>
      <c r="O295" s="522"/>
      <c r="P295" s="523"/>
      <c r="Q295" s="213"/>
      <c r="R295" s="213"/>
      <c r="S295" s="213"/>
      <c r="T295" s="402"/>
      <c r="U295" s="402"/>
      <c r="V295" s="402"/>
      <c r="W295" s="402"/>
      <c r="X295" s="402"/>
      <c r="Y295" s="402"/>
    </row>
    <row r="296" spans="1:25">
      <c r="A296" s="210">
        <f>VLOOKUP(B296,Priskatalog!A:J,10,FALSE)</f>
        <v>45</v>
      </c>
      <c r="B296" s="211" t="s">
        <v>435</v>
      </c>
      <c r="C296" s="212"/>
      <c r="D296" s="213"/>
      <c r="E296" s="397"/>
      <c r="F296" s="398"/>
      <c r="G296" s="399">
        <f>C296*E296</f>
        <v>0</v>
      </c>
      <c r="H296" s="400"/>
      <c r="I296" s="401"/>
      <c r="J296" s="398"/>
      <c r="K296" s="401"/>
      <c r="L296" s="397"/>
      <c r="M296" s="213"/>
      <c r="N296" s="213" t="s">
        <v>1028</v>
      </c>
      <c r="O296" s="522"/>
      <c r="P296" s="523"/>
      <c r="Q296" s="213"/>
      <c r="R296" s="213"/>
      <c r="S296" s="213"/>
      <c r="T296" s="402"/>
      <c r="U296" s="402"/>
      <c r="V296" s="402"/>
      <c r="W296" s="402"/>
      <c r="X296" s="402"/>
      <c r="Y296" s="402"/>
    </row>
    <row r="297" spans="1:25">
      <c r="A297" s="210">
        <f>VLOOKUP(B297,Priskatalog!A:J,10,FALSE)</f>
        <v>42</v>
      </c>
      <c r="B297" s="211" t="s">
        <v>437</v>
      </c>
      <c r="C297" s="212"/>
      <c r="D297" s="213"/>
      <c r="E297" s="397"/>
      <c r="F297" s="398"/>
      <c r="G297" s="399">
        <f>C297*E297</f>
        <v>0</v>
      </c>
      <c r="H297" s="400"/>
      <c r="I297" s="401"/>
      <c r="J297" s="398"/>
      <c r="K297" s="401"/>
      <c r="L297" s="397"/>
      <c r="M297" s="213"/>
      <c r="N297" s="213" t="s">
        <v>1028</v>
      </c>
      <c r="O297" s="522"/>
      <c r="P297" s="523"/>
      <c r="Q297" s="213"/>
      <c r="R297" s="213"/>
      <c r="S297" s="213"/>
      <c r="T297" s="402"/>
      <c r="U297" s="402"/>
      <c r="V297" s="402"/>
      <c r="W297" s="402"/>
      <c r="X297" s="402"/>
      <c r="Y297" s="402"/>
    </row>
    <row r="298" spans="1:25">
      <c r="A298" s="210" t="e">
        <f>VLOOKUP(B298,Priskatalog!A:J,10,FALSE)</f>
        <v>#N/A</v>
      </c>
      <c r="B298" s="211"/>
      <c r="C298" s="212"/>
      <c r="D298" s="213"/>
      <c r="E298" s="397"/>
      <c r="F298" s="398"/>
      <c r="G298" s="399">
        <f>C298*E298</f>
        <v>0</v>
      </c>
      <c r="H298" s="400"/>
      <c r="I298" s="401"/>
      <c r="J298" s="398"/>
      <c r="K298" s="401"/>
      <c r="L298" s="397"/>
      <c r="M298" s="213"/>
      <c r="N298" s="213" t="s">
        <v>1028</v>
      </c>
      <c r="O298" s="522"/>
      <c r="P298" s="523"/>
      <c r="Q298" s="213"/>
      <c r="R298" s="213"/>
      <c r="S298" s="213"/>
      <c r="T298" s="402"/>
      <c r="U298" s="402"/>
      <c r="V298" s="402"/>
      <c r="W298" s="402"/>
      <c r="X298" s="402"/>
      <c r="Y298" s="402"/>
    </row>
    <row r="299" spans="1:25">
      <c r="A299" s="210" t="e">
        <f>VLOOKUP(B299,Priskatalog!A:J,10,FALSE)</f>
        <v>#N/A</v>
      </c>
      <c r="B299" s="211"/>
      <c r="C299" s="212"/>
      <c r="D299" s="213"/>
      <c r="E299" s="397"/>
      <c r="F299" s="398"/>
      <c r="G299" s="399">
        <f>C299*E299</f>
        <v>0</v>
      </c>
      <c r="H299" s="400"/>
      <c r="I299" s="401"/>
      <c r="J299" s="398"/>
      <c r="K299" s="401"/>
      <c r="L299" s="397"/>
      <c r="M299" s="213"/>
      <c r="N299" s="213" t="s">
        <v>1028</v>
      </c>
      <c r="O299" s="522"/>
      <c r="P299" s="523"/>
      <c r="Q299" s="213"/>
      <c r="R299" s="213"/>
      <c r="S299" s="213"/>
      <c r="T299" s="402"/>
      <c r="U299" s="402"/>
      <c r="V299" s="402"/>
      <c r="W299" s="402"/>
      <c r="X299" s="402"/>
      <c r="Y299" s="402"/>
    </row>
    <row r="300" spans="1:25">
      <c r="A300" s="210" t="e">
        <f>VLOOKUP(B300,Priskatalog!A:J,10,FALSE)</f>
        <v>#N/A</v>
      </c>
      <c r="B300" s="211"/>
      <c r="C300" s="212"/>
      <c r="D300" s="213"/>
      <c r="E300" s="397"/>
      <c r="F300" s="398"/>
      <c r="G300" s="399">
        <f>C300*E300</f>
        <v>0</v>
      </c>
      <c r="H300" s="400"/>
      <c r="I300" s="401"/>
      <c r="J300" s="398"/>
      <c r="K300" s="401"/>
      <c r="L300" s="397"/>
      <c r="M300" s="213"/>
      <c r="N300" s="213" t="s">
        <v>1028</v>
      </c>
      <c r="O300" s="522"/>
      <c r="P300" s="523"/>
      <c r="Q300" s="213"/>
      <c r="R300" s="213"/>
      <c r="S300" s="213"/>
      <c r="T300" s="402"/>
      <c r="U300" s="402"/>
      <c r="V300" s="402"/>
      <c r="W300" s="402"/>
      <c r="X300" s="402"/>
      <c r="Y300" s="402"/>
    </row>
    <row r="301" spans="1:25">
      <c r="A301" s="210" t="e">
        <f>VLOOKUP(B301,Priskatalog!A:J,10,FALSE)</f>
        <v>#N/A</v>
      </c>
      <c r="B301" s="211"/>
      <c r="C301" s="212"/>
      <c r="D301" s="213"/>
      <c r="E301" s="397"/>
      <c r="F301" s="398"/>
      <c r="G301" s="399">
        <f>C301*E301</f>
        <v>0</v>
      </c>
      <c r="H301" s="400"/>
      <c r="I301" s="401"/>
      <c r="J301" s="398"/>
      <c r="K301" s="401"/>
      <c r="L301" s="397"/>
      <c r="M301" s="213"/>
      <c r="N301" s="213" t="s">
        <v>1028</v>
      </c>
      <c r="O301" s="522"/>
      <c r="P301" s="523"/>
      <c r="Q301" s="213"/>
      <c r="R301" s="213"/>
      <c r="S301" s="213"/>
      <c r="T301" s="402"/>
      <c r="U301" s="402"/>
      <c r="V301" s="402"/>
      <c r="W301" s="402"/>
      <c r="X301" s="402"/>
      <c r="Y301" s="402"/>
    </row>
    <row r="302" spans="1:25">
      <c r="A302" s="174" t="e">
        <f>VLOOKUP(B302,Priskatalog!A:J,10,FALSE)</f>
        <v>#N/A</v>
      </c>
      <c r="B302" s="146"/>
      <c r="C302" s="212"/>
      <c r="D302" s="213"/>
      <c r="E302" s="397"/>
      <c r="F302" s="398"/>
      <c r="G302" s="399">
        <f t="shared" si="68"/>
        <v>0</v>
      </c>
      <c r="H302" s="400"/>
      <c r="I302" s="401"/>
      <c r="J302" s="398"/>
      <c r="K302" s="401"/>
      <c r="L302" s="397"/>
      <c r="M302" s="213"/>
      <c r="N302" s="213" t="s">
        <v>1028</v>
      </c>
      <c r="O302" s="522"/>
      <c r="P302" s="523"/>
      <c r="Q302" s="213"/>
      <c r="R302" s="213"/>
      <c r="S302" s="213"/>
      <c r="T302" s="402"/>
      <c r="U302" s="402"/>
      <c r="V302" s="402"/>
      <c r="W302" s="402"/>
      <c r="X302" s="402"/>
      <c r="Y302" s="402"/>
    </row>
    <row r="303" spans="1:25">
      <c r="A303" s="174" t="e">
        <f>VLOOKUP(B303,Priskatalog!A:J,10,FALSE)</f>
        <v>#N/A</v>
      </c>
      <c r="B303" s="146"/>
      <c r="C303" s="212"/>
      <c r="D303" s="213"/>
      <c r="E303" s="397"/>
      <c r="F303" s="398"/>
      <c r="G303" s="399">
        <f t="shared" si="68"/>
        <v>0</v>
      </c>
      <c r="H303" s="400"/>
      <c r="I303" s="401"/>
      <c r="J303" s="398"/>
      <c r="K303" s="401"/>
      <c r="L303" s="397"/>
      <c r="M303" s="213"/>
      <c r="N303" s="213" t="s">
        <v>1028</v>
      </c>
      <c r="O303" s="522"/>
      <c r="P303" s="523"/>
      <c r="Q303" s="213"/>
      <c r="R303" s="213"/>
      <c r="S303" s="213"/>
      <c r="T303" s="402"/>
      <c r="U303" s="402"/>
      <c r="V303" s="402"/>
      <c r="W303" s="402"/>
      <c r="X303" s="402"/>
      <c r="Y303" s="402"/>
    </row>
    <row r="304" spans="1:25">
      <c r="A304" s="174" t="e">
        <f>VLOOKUP(B304,Priskatalog!A:J,10,FALSE)</f>
        <v>#N/A</v>
      </c>
      <c r="B304" s="146"/>
      <c r="C304" s="212"/>
      <c r="D304" s="213"/>
      <c r="E304" s="397"/>
      <c r="F304" s="398"/>
      <c r="G304" s="399">
        <f t="shared" si="68"/>
        <v>0</v>
      </c>
      <c r="H304" s="400"/>
      <c r="I304" s="401"/>
      <c r="J304" s="398"/>
      <c r="K304" s="401"/>
      <c r="L304" s="397"/>
      <c r="M304" s="213"/>
      <c r="N304" s="213" t="s">
        <v>1028</v>
      </c>
      <c r="O304" s="522"/>
      <c r="P304" s="523"/>
      <c r="Q304" s="213"/>
      <c r="R304" s="213"/>
      <c r="S304" s="213"/>
      <c r="T304" s="402"/>
      <c r="U304" s="402"/>
      <c r="V304" s="402"/>
      <c r="W304" s="402"/>
      <c r="X304" s="402"/>
      <c r="Y304" s="402"/>
    </row>
    <row r="305" spans="1:25">
      <c r="A305" s="339" t="e">
        <f>VLOOKUP(B305,Priskatalog!A:J,10,FALSE)</f>
        <v>#N/A</v>
      </c>
      <c r="B305" s="300" t="s">
        <v>1043</v>
      </c>
      <c r="C305" s="340"/>
      <c r="D305" s="341"/>
      <c r="E305" s="447"/>
      <c r="F305" s="448"/>
      <c r="G305" s="449">
        <f>C305*E305</f>
        <v>0</v>
      </c>
      <c r="H305" s="450"/>
      <c r="I305" s="451"/>
      <c r="J305" s="448"/>
      <c r="K305" s="451"/>
      <c r="L305" s="448"/>
      <c r="M305" s="342"/>
      <c r="N305" s="343" t="s">
        <v>1028</v>
      </c>
      <c r="O305" s="529"/>
      <c r="P305" s="530"/>
      <c r="Q305" s="344"/>
      <c r="R305" s="341"/>
      <c r="S305" s="341"/>
      <c r="T305" s="452"/>
      <c r="U305" s="452"/>
      <c r="V305" s="452"/>
      <c r="W305" s="452"/>
      <c r="X305" s="452"/>
      <c r="Y305" s="452"/>
    </row>
    <row r="306" spans="1:25">
      <c r="A306" s="210">
        <f>VLOOKUP(B306,Priskatalog!A:J,10,FALSE)</f>
        <v>43</v>
      </c>
      <c r="B306" s="211" t="s">
        <v>425</v>
      </c>
      <c r="C306" s="212"/>
      <c r="D306" s="213"/>
      <c r="E306" s="397"/>
      <c r="F306" s="398"/>
      <c r="G306" s="399">
        <f>C306*E306</f>
        <v>0</v>
      </c>
      <c r="H306" s="400"/>
      <c r="I306" s="401"/>
      <c r="J306" s="398"/>
      <c r="K306" s="401"/>
      <c r="L306" s="397"/>
      <c r="M306" s="213"/>
      <c r="N306" s="213" t="s">
        <v>1028</v>
      </c>
      <c r="O306" s="522"/>
      <c r="P306" s="523"/>
      <c r="Q306" s="213"/>
      <c r="R306" s="213"/>
      <c r="S306" s="213"/>
      <c r="T306" s="402"/>
      <c r="U306" s="402"/>
      <c r="V306" s="402"/>
      <c r="W306" s="402"/>
      <c r="X306" s="402"/>
      <c r="Y306" s="402"/>
    </row>
    <row r="307" spans="1:25">
      <c r="A307" s="210">
        <f>VLOOKUP(B307,Priskatalog!A:J,10,FALSE)</f>
        <v>45</v>
      </c>
      <c r="B307" s="211" t="s">
        <v>435</v>
      </c>
      <c r="C307" s="212"/>
      <c r="D307" s="213"/>
      <c r="E307" s="397"/>
      <c r="F307" s="398"/>
      <c r="G307" s="399">
        <f>C307*E307</f>
        <v>0</v>
      </c>
      <c r="H307" s="400"/>
      <c r="I307" s="401"/>
      <c r="J307" s="398"/>
      <c r="K307" s="401"/>
      <c r="L307" s="397"/>
      <c r="M307" s="213"/>
      <c r="N307" s="213" t="s">
        <v>1028</v>
      </c>
      <c r="O307" s="522"/>
      <c r="P307" s="523"/>
      <c r="Q307" s="213"/>
      <c r="R307" s="213"/>
      <c r="S307" s="213"/>
      <c r="T307" s="402"/>
      <c r="U307" s="402"/>
      <c r="V307" s="402"/>
      <c r="W307" s="402"/>
      <c r="X307" s="402"/>
      <c r="Y307" s="402"/>
    </row>
    <row r="308" spans="1:25">
      <c r="A308" s="210">
        <f>VLOOKUP(B308,Priskatalog!A:J,10,FALSE)</f>
        <v>42</v>
      </c>
      <c r="B308" s="211" t="s">
        <v>437</v>
      </c>
      <c r="C308" s="212"/>
      <c r="D308" s="213"/>
      <c r="E308" s="397"/>
      <c r="F308" s="398"/>
      <c r="G308" s="399">
        <f>C308*E308</f>
        <v>0</v>
      </c>
      <c r="H308" s="400"/>
      <c r="I308" s="401"/>
      <c r="J308" s="398"/>
      <c r="K308" s="401"/>
      <c r="L308" s="397"/>
      <c r="M308" s="213"/>
      <c r="N308" s="213" t="s">
        <v>1028</v>
      </c>
      <c r="O308" s="522"/>
      <c r="P308" s="523"/>
      <c r="Q308" s="213"/>
      <c r="R308" s="213"/>
      <c r="S308" s="213"/>
      <c r="T308" s="402"/>
      <c r="U308" s="402"/>
      <c r="V308" s="402"/>
      <c r="W308" s="402"/>
      <c r="X308" s="402"/>
      <c r="Y308" s="402"/>
    </row>
    <row r="309" spans="1:25">
      <c r="A309" s="210" t="e">
        <f>VLOOKUP(B309,Priskatalog!A:J,10,FALSE)</f>
        <v>#N/A</v>
      </c>
      <c r="B309" s="211"/>
      <c r="C309" s="212"/>
      <c r="D309" s="213"/>
      <c r="E309" s="397"/>
      <c r="F309" s="398"/>
      <c r="G309" s="399">
        <f>C309*E309</f>
        <v>0</v>
      </c>
      <c r="H309" s="400"/>
      <c r="I309" s="401"/>
      <c r="J309" s="398"/>
      <c r="K309" s="401"/>
      <c r="L309" s="397"/>
      <c r="M309" s="213"/>
      <c r="N309" s="213" t="s">
        <v>1028</v>
      </c>
      <c r="O309" s="522"/>
      <c r="P309" s="523"/>
      <c r="Q309" s="213"/>
      <c r="R309" s="213"/>
      <c r="S309" s="213"/>
      <c r="T309" s="402"/>
      <c r="U309" s="402"/>
      <c r="V309" s="402"/>
      <c r="W309" s="402"/>
      <c r="X309" s="402"/>
      <c r="Y309" s="402"/>
    </row>
    <row r="310" spans="1:25">
      <c r="A310" s="210" t="e">
        <f>VLOOKUP(B310,Priskatalog!A:J,10,FALSE)</f>
        <v>#N/A</v>
      </c>
      <c r="B310" s="211"/>
      <c r="C310" s="212"/>
      <c r="D310" s="213"/>
      <c r="E310" s="397"/>
      <c r="F310" s="398"/>
      <c r="G310" s="399">
        <f>C310*E310</f>
        <v>0</v>
      </c>
      <c r="H310" s="400"/>
      <c r="I310" s="401"/>
      <c r="J310" s="398"/>
      <c r="K310" s="401"/>
      <c r="L310" s="397"/>
      <c r="M310" s="213"/>
      <c r="N310" s="213" t="s">
        <v>1028</v>
      </c>
      <c r="O310" s="522"/>
      <c r="P310" s="523"/>
      <c r="Q310" s="213"/>
      <c r="R310" s="213"/>
      <c r="S310" s="213"/>
      <c r="T310" s="402"/>
      <c r="U310" s="402"/>
      <c r="V310" s="402"/>
      <c r="W310" s="402"/>
      <c r="X310" s="402"/>
      <c r="Y310" s="402"/>
    </row>
    <row r="311" spans="1:25">
      <c r="A311" s="210" t="e">
        <f>VLOOKUP(B311,Priskatalog!A:J,10,FALSE)</f>
        <v>#N/A</v>
      </c>
      <c r="B311" s="211"/>
      <c r="C311" s="212"/>
      <c r="D311" s="213"/>
      <c r="E311" s="397"/>
      <c r="F311" s="398"/>
      <c r="G311" s="399">
        <f>C311*E311</f>
        <v>0</v>
      </c>
      <c r="H311" s="400"/>
      <c r="I311" s="401"/>
      <c r="J311" s="398"/>
      <c r="K311" s="401"/>
      <c r="L311" s="397"/>
      <c r="M311" s="213"/>
      <c r="N311" s="213" t="s">
        <v>1028</v>
      </c>
      <c r="O311" s="522"/>
      <c r="P311" s="523"/>
      <c r="Q311" s="213"/>
      <c r="R311" s="213"/>
      <c r="S311" s="213"/>
      <c r="T311" s="402"/>
      <c r="U311" s="402"/>
      <c r="V311" s="402"/>
      <c r="W311" s="402"/>
      <c r="X311" s="402"/>
      <c r="Y311" s="402"/>
    </row>
    <row r="312" spans="1:25">
      <c r="A312" s="174" t="e">
        <f>VLOOKUP(B312,Priskatalog!A:J,10,FALSE)</f>
        <v>#N/A</v>
      </c>
      <c r="B312" s="146"/>
      <c r="C312" s="212"/>
      <c r="D312" s="213"/>
      <c r="E312" s="397"/>
      <c r="F312" s="398"/>
      <c r="G312" s="399">
        <f t="shared" si="68"/>
        <v>0</v>
      </c>
      <c r="H312" s="400"/>
      <c r="I312" s="401"/>
      <c r="J312" s="398"/>
      <c r="K312" s="401"/>
      <c r="L312" s="397"/>
      <c r="M312" s="213"/>
      <c r="N312" s="213" t="s">
        <v>1028</v>
      </c>
      <c r="O312" s="522"/>
      <c r="P312" s="523"/>
      <c r="Q312" s="213"/>
      <c r="R312" s="213"/>
      <c r="S312" s="213"/>
      <c r="T312" s="402"/>
      <c r="U312" s="402"/>
      <c r="V312" s="402"/>
      <c r="W312" s="402"/>
      <c r="X312" s="402"/>
      <c r="Y312" s="402"/>
    </row>
    <row r="313" spans="1:25">
      <c r="A313" s="174" t="e">
        <f>VLOOKUP(B313,Priskatalog!A:J,10,FALSE)</f>
        <v>#N/A</v>
      </c>
      <c r="B313" s="146"/>
      <c r="C313" s="212"/>
      <c r="D313" s="213"/>
      <c r="E313" s="397"/>
      <c r="F313" s="398"/>
      <c r="G313" s="399">
        <f t="shared" si="68"/>
        <v>0</v>
      </c>
      <c r="H313" s="400"/>
      <c r="I313" s="401"/>
      <c r="J313" s="398"/>
      <c r="K313" s="401"/>
      <c r="L313" s="397"/>
      <c r="M313" s="213"/>
      <c r="N313" s="213" t="s">
        <v>1028</v>
      </c>
      <c r="O313" s="522"/>
      <c r="P313" s="523"/>
      <c r="Q313" s="213"/>
      <c r="R313" s="213"/>
      <c r="S313" s="213"/>
      <c r="T313" s="402"/>
      <c r="U313" s="402"/>
      <c r="V313" s="402"/>
      <c r="W313" s="402"/>
      <c r="X313" s="402"/>
      <c r="Y313" s="402"/>
    </row>
    <row r="314" spans="1:25">
      <c r="A314" s="174" t="e">
        <f>VLOOKUP(B314,Priskatalog!A:J,10,FALSE)</f>
        <v>#N/A</v>
      </c>
      <c r="B314" s="146"/>
      <c r="C314" s="212"/>
      <c r="D314" s="213"/>
      <c r="E314" s="397"/>
      <c r="F314" s="398"/>
      <c r="G314" s="399">
        <f t="shared" si="68"/>
        <v>0</v>
      </c>
      <c r="H314" s="400"/>
      <c r="I314" s="401"/>
      <c r="J314" s="398"/>
      <c r="K314" s="401"/>
      <c r="L314" s="397"/>
      <c r="M314" s="213"/>
      <c r="N314" s="213" t="s">
        <v>1028</v>
      </c>
      <c r="O314" s="522"/>
      <c r="P314" s="523"/>
      <c r="Q314" s="213"/>
      <c r="R314" s="213"/>
      <c r="S314" s="213"/>
      <c r="T314" s="402"/>
      <c r="U314" s="402"/>
      <c r="V314" s="402"/>
      <c r="W314" s="402"/>
      <c r="X314" s="402"/>
      <c r="Y314" s="402"/>
    </row>
    <row r="315" spans="1:25">
      <c r="A315" s="339" t="e">
        <f>VLOOKUP(B315,Priskatalog!A:J,10,FALSE)</f>
        <v>#N/A</v>
      </c>
      <c r="B315" s="300" t="s">
        <v>1090</v>
      </c>
      <c r="C315" s="340"/>
      <c r="D315" s="341"/>
      <c r="E315" s="447"/>
      <c r="F315" s="448"/>
      <c r="G315" s="449">
        <f>C315*E315</f>
        <v>0</v>
      </c>
      <c r="H315" s="450"/>
      <c r="I315" s="451"/>
      <c r="J315" s="448"/>
      <c r="K315" s="451"/>
      <c r="L315" s="448"/>
      <c r="M315" s="342"/>
      <c r="N315" s="343" t="s">
        <v>1028</v>
      </c>
      <c r="O315" s="529"/>
      <c r="P315" s="530"/>
      <c r="Q315" s="344"/>
      <c r="R315" s="341"/>
      <c r="S315" s="341"/>
      <c r="T315" s="452"/>
      <c r="U315" s="452"/>
      <c r="V315" s="452"/>
      <c r="W315" s="452"/>
      <c r="X315" s="452"/>
      <c r="Y315" s="452"/>
    </row>
    <row r="316" spans="1:25">
      <c r="A316" s="210">
        <f>VLOOKUP(B316,Priskatalog!A:J,10,FALSE)</f>
        <v>43</v>
      </c>
      <c r="B316" s="211" t="s">
        <v>425</v>
      </c>
      <c r="C316" s="212"/>
      <c r="D316" s="213"/>
      <c r="E316" s="397"/>
      <c r="F316" s="398"/>
      <c r="G316" s="399">
        <f>C316*E316</f>
        <v>0</v>
      </c>
      <c r="H316" s="400"/>
      <c r="I316" s="401"/>
      <c r="J316" s="398"/>
      <c r="K316" s="401"/>
      <c r="L316" s="397"/>
      <c r="M316" s="213"/>
      <c r="N316" s="213" t="s">
        <v>1028</v>
      </c>
      <c r="O316" s="522"/>
      <c r="P316" s="523"/>
      <c r="Q316" s="213"/>
      <c r="R316" s="213"/>
      <c r="S316" s="213"/>
      <c r="T316" s="402"/>
      <c r="U316" s="402"/>
      <c r="V316" s="402"/>
      <c r="W316" s="402"/>
      <c r="X316" s="402"/>
      <c r="Y316" s="402"/>
    </row>
    <row r="317" spans="1:25">
      <c r="A317" s="210">
        <f>VLOOKUP(B317,Priskatalog!A:J,10,FALSE)</f>
        <v>45</v>
      </c>
      <c r="B317" s="211" t="s">
        <v>435</v>
      </c>
      <c r="C317" s="212"/>
      <c r="D317" s="213"/>
      <c r="E317" s="397"/>
      <c r="F317" s="398"/>
      <c r="G317" s="399">
        <f>C317*E317</f>
        <v>0</v>
      </c>
      <c r="H317" s="400"/>
      <c r="I317" s="401"/>
      <c r="J317" s="398"/>
      <c r="K317" s="401"/>
      <c r="L317" s="397"/>
      <c r="M317" s="213"/>
      <c r="N317" s="213" t="s">
        <v>1028</v>
      </c>
      <c r="O317" s="522"/>
      <c r="P317" s="523"/>
      <c r="Q317" s="213"/>
      <c r="R317" s="213"/>
      <c r="S317" s="213"/>
      <c r="T317" s="402"/>
      <c r="U317" s="402"/>
      <c r="V317" s="402"/>
      <c r="W317" s="402"/>
      <c r="X317" s="402"/>
      <c r="Y317" s="402"/>
    </row>
    <row r="318" spans="1:25">
      <c r="A318" s="210">
        <f>VLOOKUP(B318,Priskatalog!A:J,10,FALSE)</f>
        <v>42</v>
      </c>
      <c r="B318" s="211" t="s">
        <v>437</v>
      </c>
      <c r="C318" s="212"/>
      <c r="D318" s="213"/>
      <c r="E318" s="397"/>
      <c r="F318" s="398"/>
      <c r="G318" s="399">
        <f>C318*E318</f>
        <v>0</v>
      </c>
      <c r="H318" s="400"/>
      <c r="I318" s="401"/>
      <c r="J318" s="398"/>
      <c r="K318" s="401"/>
      <c r="L318" s="397"/>
      <c r="M318" s="213"/>
      <c r="N318" s="213" t="s">
        <v>1028</v>
      </c>
      <c r="O318" s="522"/>
      <c r="P318" s="523"/>
      <c r="Q318" s="213"/>
      <c r="R318" s="213"/>
      <c r="S318" s="213"/>
      <c r="T318" s="402"/>
      <c r="U318" s="402"/>
      <c r="V318" s="402"/>
      <c r="W318" s="402"/>
      <c r="X318" s="402"/>
      <c r="Y318" s="402"/>
    </row>
    <row r="319" spans="1:25">
      <c r="A319" s="210" t="e">
        <f>VLOOKUP(B319,Priskatalog!A:J,10,FALSE)</f>
        <v>#N/A</v>
      </c>
      <c r="B319" s="211"/>
      <c r="C319" s="212"/>
      <c r="D319" s="213"/>
      <c r="E319" s="397"/>
      <c r="F319" s="398"/>
      <c r="G319" s="399">
        <f>C319*E319</f>
        <v>0</v>
      </c>
      <c r="H319" s="400"/>
      <c r="I319" s="401"/>
      <c r="J319" s="398"/>
      <c r="K319" s="401"/>
      <c r="L319" s="397"/>
      <c r="M319" s="213"/>
      <c r="N319" s="213" t="s">
        <v>1028</v>
      </c>
      <c r="O319" s="522"/>
      <c r="P319" s="523"/>
      <c r="Q319" s="213"/>
      <c r="R319" s="213"/>
      <c r="S319" s="213"/>
      <c r="T319" s="402"/>
      <c r="U319" s="402"/>
      <c r="V319" s="402"/>
      <c r="W319" s="402"/>
      <c r="X319" s="402"/>
      <c r="Y319" s="402"/>
    </row>
    <row r="320" spans="1:25">
      <c r="A320" s="210" t="e">
        <f>VLOOKUP(B320,Priskatalog!A:J,10,FALSE)</f>
        <v>#N/A</v>
      </c>
      <c r="B320" s="211"/>
      <c r="C320" s="212"/>
      <c r="D320" s="213"/>
      <c r="E320" s="397"/>
      <c r="F320" s="398"/>
      <c r="G320" s="399">
        <f>C320*E320</f>
        <v>0</v>
      </c>
      <c r="H320" s="400"/>
      <c r="I320" s="401"/>
      <c r="J320" s="398"/>
      <c r="K320" s="401"/>
      <c r="L320" s="397"/>
      <c r="M320" s="213"/>
      <c r="N320" s="213" t="s">
        <v>1028</v>
      </c>
      <c r="O320" s="522"/>
      <c r="P320" s="523"/>
      <c r="Q320" s="213"/>
      <c r="R320" s="213"/>
      <c r="S320" s="213"/>
      <c r="T320" s="402"/>
      <c r="U320" s="402"/>
      <c r="V320" s="402"/>
      <c r="W320" s="402"/>
      <c r="X320" s="402"/>
      <c r="Y320" s="402"/>
    </row>
    <row r="321" spans="1:25">
      <c r="A321" s="210" t="e">
        <f>VLOOKUP(B321,Priskatalog!A:J,10,FALSE)</f>
        <v>#N/A</v>
      </c>
      <c r="B321" s="211"/>
      <c r="C321" s="212"/>
      <c r="D321" s="213"/>
      <c r="E321" s="397"/>
      <c r="F321" s="398"/>
      <c r="G321" s="399">
        <f>C321*E321</f>
        <v>0</v>
      </c>
      <c r="H321" s="400"/>
      <c r="I321" s="401"/>
      <c r="J321" s="398"/>
      <c r="K321" s="401"/>
      <c r="L321" s="397"/>
      <c r="M321" s="213"/>
      <c r="N321" s="213" t="s">
        <v>1028</v>
      </c>
      <c r="O321" s="522"/>
      <c r="P321" s="523"/>
      <c r="Q321" s="213"/>
      <c r="R321" s="213"/>
      <c r="S321" s="213"/>
      <c r="T321" s="402"/>
      <c r="U321" s="402"/>
      <c r="V321" s="402"/>
      <c r="W321" s="402"/>
      <c r="X321" s="402"/>
      <c r="Y321" s="402"/>
    </row>
    <row r="322" spans="1:25">
      <c r="A322" s="210" t="e">
        <f>VLOOKUP(B322,Priskatalog!A:J,10,FALSE)</f>
        <v>#N/A</v>
      </c>
      <c r="B322" s="211"/>
      <c r="C322" s="212"/>
      <c r="D322" s="213"/>
      <c r="E322" s="397"/>
      <c r="F322" s="398"/>
      <c r="G322" s="399">
        <f>C322*E322</f>
        <v>0</v>
      </c>
      <c r="H322" s="400"/>
      <c r="I322" s="401"/>
      <c r="J322" s="398"/>
      <c r="K322" s="401"/>
      <c r="L322" s="397"/>
      <c r="M322" s="213"/>
      <c r="N322" s="213" t="s">
        <v>1028</v>
      </c>
      <c r="O322" s="522"/>
      <c r="P322" s="523"/>
      <c r="Q322" s="213"/>
      <c r="R322" s="213"/>
      <c r="S322" s="213"/>
      <c r="T322" s="402"/>
      <c r="U322" s="402"/>
      <c r="V322" s="402"/>
      <c r="W322" s="402"/>
      <c r="X322" s="402"/>
      <c r="Y322" s="402"/>
    </row>
    <row r="323" spans="1:25">
      <c r="A323" s="174" t="e">
        <f>VLOOKUP(B323,Priskatalog!A:J,10,FALSE)</f>
        <v>#N/A</v>
      </c>
      <c r="B323" s="146"/>
      <c r="C323" s="212"/>
      <c r="D323" s="213"/>
      <c r="E323" s="397"/>
      <c r="F323" s="398"/>
      <c r="G323" s="399">
        <f t="shared" si="68"/>
        <v>0</v>
      </c>
      <c r="H323" s="400"/>
      <c r="I323" s="401"/>
      <c r="J323" s="398"/>
      <c r="K323" s="401"/>
      <c r="L323" s="397"/>
      <c r="M323" s="213"/>
      <c r="N323" s="213" t="s">
        <v>1028</v>
      </c>
      <c r="O323" s="522"/>
      <c r="P323" s="523"/>
      <c r="Q323" s="213"/>
      <c r="R323" s="213"/>
      <c r="S323" s="213"/>
      <c r="T323" s="402"/>
      <c r="U323" s="402"/>
      <c r="V323" s="402"/>
      <c r="W323" s="402"/>
      <c r="X323" s="402"/>
      <c r="Y323" s="402"/>
    </row>
    <row r="324" spans="1:25">
      <c r="A324" s="174" t="e">
        <f>VLOOKUP(B324,Priskatalog!A:J,10,FALSE)</f>
        <v>#N/A</v>
      </c>
      <c r="B324" s="146"/>
      <c r="C324" s="212"/>
      <c r="D324" s="213"/>
      <c r="E324" s="397"/>
      <c r="F324" s="398"/>
      <c r="G324" s="399">
        <f t="shared" si="68"/>
        <v>0</v>
      </c>
      <c r="H324" s="400"/>
      <c r="I324" s="401"/>
      <c r="J324" s="398"/>
      <c r="K324" s="401"/>
      <c r="L324" s="397"/>
      <c r="M324" s="213"/>
      <c r="N324" s="213" t="s">
        <v>1028</v>
      </c>
      <c r="O324" s="522"/>
      <c r="P324" s="523"/>
      <c r="Q324" s="213"/>
      <c r="R324" s="213"/>
      <c r="S324" s="213"/>
      <c r="T324" s="402"/>
      <c r="U324" s="402"/>
      <c r="V324" s="402"/>
      <c r="W324" s="402"/>
      <c r="X324" s="402"/>
      <c r="Y324" s="402"/>
    </row>
    <row r="325" spans="1:25">
      <c r="A325" s="174" t="e">
        <f>VLOOKUP(B325,Priskatalog!A:J,10,FALSE)</f>
        <v>#N/A</v>
      </c>
      <c r="B325" s="146"/>
      <c r="C325" s="212"/>
      <c r="D325" s="213"/>
      <c r="E325" s="397"/>
      <c r="F325" s="398"/>
      <c r="G325" s="399">
        <f t="shared" si="68"/>
        <v>0</v>
      </c>
      <c r="H325" s="400"/>
      <c r="I325" s="401"/>
      <c r="J325" s="398"/>
      <c r="K325" s="401"/>
      <c r="L325" s="397"/>
      <c r="M325" s="213"/>
      <c r="N325" s="213" t="s">
        <v>1028</v>
      </c>
      <c r="O325" s="522"/>
      <c r="P325" s="523"/>
      <c r="Q325" s="213"/>
      <c r="R325" s="213"/>
      <c r="S325" s="213"/>
      <c r="T325" s="402"/>
      <c r="U325" s="402"/>
      <c r="V325" s="402"/>
      <c r="W325" s="402"/>
      <c r="X325" s="402"/>
      <c r="Y325" s="402"/>
    </row>
    <row r="326" spans="1:25">
      <c r="A326" s="339" t="e">
        <f>VLOOKUP(B326,Priskatalog!A:J,10,FALSE)</f>
        <v>#N/A</v>
      </c>
      <c r="B326" s="300" t="s">
        <v>1091</v>
      </c>
      <c r="C326" s="340"/>
      <c r="D326" s="341"/>
      <c r="E326" s="447"/>
      <c r="F326" s="448"/>
      <c r="G326" s="449">
        <f>C326*E326</f>
        <v>0</v>
      </c>
      <c r="H326" s="450"/>
      <c r="I326" s="451"/>
      <c r="J326" s="448"/>
      <c r="K326" s="451"/>
      <c r="L326" s="448"/>
      <c r="M326" s="342"/>
      <c r="N326" s="343" t="s">
        <v>1028</v>
      </c>
      <c r="O326" s="529"/>
      <c r="P326" s="530"/>
      <c r="Q326" s="344"/>
      <c r="R326" s="341"/>
      <c r="S326" s="341"/>
      <c r="T326" s="452"/>
      <c r="U326" s="452"/>
      <c r="V326" s="452"/>
      <c r="W326" s="452"/>
      <c r="X326" s="452"/>
      <c r="Y326" s="452"/>
    </row>
    <row r="327" spans="1:25">
      <c r="A327" s="210">
        <f>VLOOKUP(B327,Priskatalog!A:J,10,FALSE)</f>
        <v>43</v>
      </c>
      <c r="B327" s="211" t="s">
        <v>425</v>
      </c>
      <c r="C327" s="212"/>
      <c r="D327" s="213"/>
      <c r="E327" s="397"/>
      <c r="F327" s="398"/>
      <c r="G327" s="399">
        <f>C327*E327</f>
        <v>0</v>
      </c>
      <c r="H327" s="400"/>
      <c r="I327" s="401"/>
      <c r="J327" s="398"/>
      <c r="K327" s="401"/>
      <c r="L327" s="397"/>
      <c r="M327" s="213"/>
      <c r="N327" s="213" t="s">
        <v>1028</v>
      </c>
      <c r="O327" s="522"/>
      <c r="P327" s="523"/>
      <c r="Q327" s="213"/>
      <c r="R327" s="213"/>
      <c r="S327" s="213"/>
      <c r="T327" s="402"/>
      <c r="U327" s="402"/>
      <c r="V327" s="402"/>
      <c r="W327" s="402"/>
      <c r="X327" s="402"/>
      <c r="Y327" s="402"/>
    </row>
    <row r="328" spans="1:25">
      <c r="A328" s="210">
        <f>VLOOKUP(B328,Priskatalog!A:J,10,FALSE)</f>
        <v>45</v>
      </c>
      <c r="B328" s="211" t="s">
        <v>435</v>
      </c>
      <c r="C328" s="212"/>
      <c r="D328" s="213"/>
      <c r="E328" s="397"/>
      <c r="F328" s="398"/>
      <c r="G328" s="399">
        <f>C328*E328</f>
        <v>0</v>
      </c>
      <c r="H328" s="400"/>
      <c r="I328" s="401"/>
      <c r="J328" s="398"/>
      <c r="K328" s="401"/>
      <c r="L328" s="397"/>
      <c r="M328" s="213"/>
      <c r="N328" s="213" t="s">
        <v>1028</v>
      </c>
      <c r="O328" s="522"/>
      <c r="P328" s="523"/>
      <c r="Q328" s="213"/>
      <c r="R328" s="213"/>
      <c r="S328" s="213"/>
      <c r="T328" s="402"/>
      <c r="U328" s="402"/>
      <c r="V328" s="402"/>
      <c r="W328" s="402"/>
      <c r="X328" s="402"/>
      <c r="Y328" s="402"/>
    </row>
    <row r="329" spans="1:25">
      <c r="A329" s="210">
        <f>VLOOKUP(B329,Priskatalog!A:J,10,FALSE)</f>
        <v>42</v>
      </c>
      <c r="B329" s="211" t="s">
        <v>437</v>
      </c>
      <c r="C329" s="212"/>
      <c r="D329" s="213"/>
      <c r="E329" s="397"/>
      <c r="F329" s="398"/>
      <c r="G329" s="399">
        <f>C329*E329</f>
        <v>0</v>
      </c>
      <c r="H329" s="400"/>
      <c r="I329" s="401"/>
      <c r="J329" s="398"/>
      <c r="K329" s="401"/>
      <c r="L329" s="397"/>
      <c r="M329" s="213"/>
      <c r="N329" s="213" t="s">
        <v>1028</v>
      </c>
      <c r="O329" s="522"/>
      <c r="P329" s="523"/>
      <c r="Q329" s="213"/>
      <c r="R329" s="213"/>
      <c r="S329" s="213"/>
      <c r="T329" s="402"/>
      <c r="U329" s="402"/>
      <c r="V329" s="402"/>
      <c r="W329" s="402"/>
      <c r="X329" s="402"/>
      <c r="Y329" s="402"/>
    </row>
    <row r="330" spans="1:25">
      <c r="A330" s="210" t="e">
        <f>VLOOKUP(B330,Priskatalog!A:J,10,FALSE)</f>
        <v>#N/A</v>
      </c>
      <c r="B330" s="211"/>
      <c r="C330" s="212"/>
      <c r="D330" s="213"/>
      <c r="E330" s="397"/>
      <c r="F330" s="398"/>
      <c r="G330" s="399">
        <f>C330*E330</f>
        <v>0</v>
      </c>
      <c r="H330" s="400"/>
      <c r="I330" s="401"/>
      <c r="J330" s="398"/>
      <c r="K330" s="401"/>
      <c r="L330" s="397"/>
      <c r="M330" s="213"/>
      <c r="N330" s="213" t="s">
        <v>1028</v>
      </c>
      <c r="O330" s="522"/>
      <c r="P330" s="523"/>
      <c r="Q330" s="213"/>
      <c r="R330" s="213"/>
      <c r="S330" s="213"/>
      <c r="T330" s="402"/>
      <c r="U330" s="402"/>
      <c r="V330" s="402"/>
      <c r="W330" s="402"/>
      <c r="X330" s="402"/>
      <c r="Y330" s="402"/>
    </row>
    <row r="331" spans="1:25">
      <c r="A331" s="210" t="e">
        <f>VLOOKUP(B331,Priskatalog!A:J,10,FALSE)</f>
        <v>#N/A</v>
      </c>
      <c r="B331" s="211"/>
      <c r="C331" s="212"/>
      <c r="D331" s="213"/>
      <c r="E331" s="397"/>
      <c r="F331" s="398"/>
      <c r="G331" s="399">
        <f>C331*E331</f>
        <v>0</v>
      </c>
      <c r="H331" s="400"/>
      <c r="I331" s="401"/>
      <c r="J331" s="398"/>
      <c r="K331" s="401"/>
      <c r="L331" s="397"/>
      <c r="M331" s="213"/>
      <c r="N331" s="213" t="s">
        <v>1028</v>
      </c>
      <c r="O331" s="522"/>
      <c r="P331" s="523"/>
      <c r="Q331" s="213"/>
      <c r="R331" s="213"/>
      <c r="S331" s="213"/>
      <c r="T331" s="402"/>
      <c r="U331" s="402"/>
      <c r="V331" s="402"/>
      <c r="W331" s="402"/>
      <c r="X331" s="402"/>
      <c r="Y331" s="402"/>
    </row>
    <row r="332" spans="1:25">
      <c r="A332" s="210" t="e">
        <f>VLOOKUP(B332,Priskatalog!A:J,10,FALSE)</f>
        <v>#N/A</v>
      </c>
      <c r="B332" s="211"/>
      <c r="C332" s="212"/>
      <c r="D332" s="213"/>
      <c r="E332" s="397"/>
      <c r="F332" s="398"/>
      <c r="G332" s="399">
        <f>C332*E332</f>
        <v>0</v>
      </c>
      <c r="H332" s="400"/>
      <c r="I332" s="401"/>
      <c r="J332" s="398"/>
      <c r="K332" s="401"/>
      <c r="L332" s="397"/>
      <c r="M332" s="213"/>
      <c r="N332" s="213" t="s">
        <v>1028</v>
      </c>
      <c r="O332" s="522"/>
      <c r="P332" s="523"/>
      <c r="Q332" s="213"/>
      <c r="R332" s="213"/>
      <c r="S332" s="213"/>
      <c r="T332" s="402"/>
      <c r="U332" s="402"/>
      <c r="V332" s="402"/>
      <c r="W332" s="402"/>
      <c r="X332" s="402"/>
      <c r="Y332" s="402"/>
    </row>
    <row r="333" spans="1:25">
      <c r="A333" s="210" t="e">
        <f>VLOOKUP(B333,Priskatalog!A:J,10,FALSE)</f>
        <v>#N/A</v>
      </c>
      <c r="B333" s="211"/>
      <c r="C333" s="212"/>
      <c r="D333" s="213"/>
      <c r="E333" s="397"/>
      <c r="F333" s="398"/>
      <c r="G333" s="399">
        <f>C333*E333</f>
        <v>0</v>
      </c>
      <c r="H333" s="400"/>
      <c r="I333" s="401"/>
      <c r="J333" s="398"/>
      <c r="K333" s="401"/>
      <c r="L333" s="397"/>
      <c r="M333" s="213"/>
      <c r="N333" s="213" t="s">
        <v>1028</v>
      </c>
      <c r="O333" s="522"/>
      <c r="P333" s="523"/>
      <c r="Q333" s="213"/>
      <c r="R333" s="213"/>
      <c r="S333" s="213"/>
      <c r="T333" s="402"/>
      <c r="U333" s="402"/>
      <c r="V333" s="402"/>
      <c r="W333" s="402"/>
      <c r="X333" s="402"/>
      <c r="Y333" s="402"/>
    </row>
    <row r="334" spans="1:25">
      <c r="A334" s="174" t="e">
        <f>VLOOKUP(B334,Priskatalog!A:J,10,FALSE)</f>
        <v>#N/A</v>
      </c>
      <c r="B334" s="146"/>
      <c r="C334" s="212"/>
      <c r="D334" s="213"/>
      <c r="E334" s="397"/>
      <c r="F334" s="398"/>
      <c r="G334" s="399">
        <f t="shared" ref="G334:G336" si="69">C334*E334</f>
        <v>0</v>
      </c>
      <c r="H334" s="400"/>
      <c r="I334" s="401"/>
      <c r="J334" s="398"/>
      <c r="K334" s="401"/>
      <c r="L334" s="397"/>
      <c r="M334" s="213"/>
      <c r="N334" s="213" t="s">
        <v>1028</v>
      </c>
      <c r="O334" s="522"/>
      <c r="P334" s="523"/>
      <c r="Q334" s="213"/>
      <c r="R334" s="213"/>
      <c r="S334" s="213"/>
      <c r="T334" s="402"/>
      <c r="U334" s="402"/>
      <c r="V334" s="402"/>
      <c r="W334" s="402"/>
      <c r="X334" s="402"/>
      <c r="Y334" s="402"/>
    </row>
    <row r="335" spans="1:25">
      <c r="A335" s="174" t="e">
        <f>VLOOKUP(B335,Priskatalog!A:J,10,FALSE)</f>
        <v>#N/A</v>
      </c>
      <c r="B335" s="146"/>
      <c r="C335" s="212"/>
      <c r="D335" s="213"/>
      <c r="E335" s="397"/>
      <c r="F335" s="398"/>
      <c r="G335" s="399">
        <f t="shared" si="69"/>
        <v>0</v>
      </c>
      <c r="H335" s="400"/>
      <c r="I335" s="401"/>
      <c r="J335" s="398"/>
      <c r="K335" s="401"/>
      <c r="L335" s="397"/>
      <c r="M335" s="213"/>
      <c r="N335" s="213" t="s">
        <v>1028</v>
      </c>
      <c r="O335" s="522"/>
      <c r="P335" s="523"/>
      <c r="Q335" s="213"/>
      <c r="R335" s="213"/>
      <c r="S335" s="213"/>
      <c r="T335" s="402"/>
      <c r="U335" s="402"/>
      <c r="V335" s="402"/>
      <c r="W335" s="402"/>
      <c r="X335" s="402"/>
      <c r="Y335" s="402"/>
    </row>
    <row r="336" spans="1:25">
      <c r="A336" s="174" t="e">
        <f>VLOOKUP(B336,Priskatalog!A:J,10,FALSE)</f>
        <v>#N/A</v>
      </c>
      <c r="B336" s="146"/>
      <c r="C336" s="212"/>
      <c r="D336" s="213"/>
      <c r="E336" s="397"/>
      <c r="F336" s="398"/>
      <c r="G336" s="399">
        <f t="shared" si="69"/>
        <v>0</v>
      </c>
      <c r="H336" s="400"/>
      <c r="I336" s="401"/>
      <c r="J336" s="398"/>
      <c r="K336" s="401"/>
      <c r="L336" s="397"/>
      <c r="M336" s="213"/>
      <c r="N336" s="213" t="s">
        <v>1028</v>
      </c>
      <c r="O336" s="522"/>
      <c r="P336" s="523"/>
      <c r="Q336" s="213"/>
      <c r="R336" s="213"/>
      <c r="S336" s="213"/>
      <c r="T336" s="402"/>
      <c r="U336" s="402"/>
      <c r="V336" s="402"/>
      <c r="W336" s="402"/>
      <c r="X336" s="402"/>
      <c r="Y336" s="402"/>
    </row>
    <row r="337" spans="1:25">
      <c r="A337" s="174" t="e">
        <f>VLOOKUP(B337,Priskatalog!A:J,10,FALSE)</f>
        <v>#N/A</v>
      </c>
      <c r="B337" s="146"/>
      <c r="C337" s="212"/>
      <c r="D337" s="213"/>
      <c r="E337" s="397"/>
      <c r="F337" s="398"/>
      <c r="G337" s="399">
        <f t="shared" ref="G337:G338" si="70">C337*E337</f>
        <v>0</v>
      </c>
      <c r="H337" s="400"/>
      <c r="I337" s="401"/>
      <c r="J337" s="398"/>
      <c r="K337" s="401"/>
      <c r="L337" s="397"/>
      <c r="M337" s="213"/>
      <c r="N337" s="213" t="s">
        <v>1028</v>
      </c>
      <c r="O337" s="522"/>
      <c r="P337" s="523"/>
      <c r="Q337" s="213"/>
      <c r="R337" s="213"/>
      <c r="S337" s="213"/>
      <c r="T337" s="402"/>
      <c r="U337" s="402"/>
      <c r="V337" s="402"/>
      <c r="W337" s="402"/>
      <c r="X337" s="402"/>
      <c r="Y337" s="402"/>
    </row>
    <row r="338" spans="1:25">
      <c r="A338" s="174" t="e">
        <f>VLOOKUP(B338,Priskatalog!A:J,10,FALSE)</f>
        <v>#N/A</v>
      </c>
      <c r="B338" s="146"/>
      <c r="C338" s="212"/>
      <c r="D338" s="213"/>
      <c r="E338" s="397"/>
      <c r="F338" s="398"/>
      <c r="G338" s="399">
        <f t="shared" si="70"/>
        <v>0</v>
      </c>
      <c r="H338" s="400"/>
      <c r="I338" s="401"/>
      <c r="J338" s="398"/>
      <c r="K338" s="401"/>
      <c r="L338" s="397"/>
      <c r="M338" s="213"/>
      <c r="N338" s="213" t="s">
        <v>1028</v>
      </c>
      <c r="O338" s="522"/>
      <c r="P338" s="523"/>
      <c r="Q338" s="213"/>
      <c r="R338" s="213"/>
      <c r="S338" s="213"/>
      <c r="T338" s="402"/>
      <c r="U338" s="402"/>
      <c r="V338" s="402"/>
      <c r="W338" s="402"/>
      <c r="X338" s="402"/>
      <c r="Y338" s="402"/>
    </row>
    <row r="339" spans="1:25">
      <c r="A339" s="174" t="e">
        <f>VLOOKUP(B339,Priskatalog!A:J,10,FALSE)</f>
        <v>#N/A</v>
      </c>
      <c r="B339" s="146"/>
      <c r="C339" s="212"/>
      <c r="D339" s="213"/>
      <c r="E339" s="397"/>
      <c r="F339" s="398"/>
      <c r="G339" s="399">
        <f t="shared" si="68"/>
        <v>0</v>
      </c>
      <c r="H339" s="400"/>
      <c r="I339" s="401"/>
      <c r="J339" s="398"/>
      <c r="K339" s="401"/>
      <c r="L339" s="397"/>
      <c r="M339" s="213"/>
      <c r="N339" s="213" t="s">
        <v>1028</v>
      </c>
      <c r="O339" s="522"/>
      <c r="P339" s="523"/>
      <c r="Q339" s="213"/>
      <c r="R339" s="213"/>
      <c r="S339" s="213"/>
      <c r="T339" s="402"/>
      <c r="U339" s="402"/>
      <c r="V339" s="402"/>
      <c r="W339" s="402"/>
      <c r="X339" s="402"/>
      <c r="Y339" s="402"/>
    </row>
    <row r="340" spans="1:25">
      <c r="A340" s="174" t="e">
        <f>VLOOKUP(B340,Priskatalog!A:J,10,FALSE)</f>
        <v>#N/A</v>
      </c>
      <c r="B340" s="146"/>
      <c r="C340" s="212"/>
      <c r="D340" s="213"/>
      <c r="E340" s="397"/>
      <c r="F340" s="398"/>
      <c r="G340" s="399">
        <f t="shared" si="68"/>
        <v>0</v>
      </c>
      <c r="H340" s="400"/>
      <c r="I340" s="401"/>
      <c r="J340" s="398"/>
      <c r="K340" s="401"/>
      <c r="L340" s="397"/>
      <c r="M340" s="213"/>
      <c r="N340" s="213" t="s">
        <v>1028</v>
      </c>
      <c r="O340" s="522"/>
      <c r="P340" s="523"/>
      <c r="Q340" s="213"/>
      <c r="R340" s="213"/>
      <c r="S340" s="213"/>
      <c r="T340" s="402"/>
      <c r="U340" s="402"/>
      <c r="V340" s="402"/>
      <c r="W340" s="402"/>
      <c r="X340" s="402"/>
      <c r="Y340" s="402"/>
    </row>
    <row r="341" spans="1:25">
      <c r="A341" s="339" t="e">
        <f>VLOOKUP(B341,Priskatalog!A:J,10,FALSE)</f>
        <v>#N/A</v>
      </c>
      <c r="B341" s="300" t="s">
        <v>1092</v>
      </c>
      <c r="C341" s="340"/>
      <c r="D341" s="341"/>
      <c r="E341" s="447"/>
      <c r="F341" s="448"/>
      <c r="G341" s="449">
        <f>C341*E341</f>
        <v>0</v>
      </c>
      <c r="H341" s="450"/>
      <c r="I341" s="451"/>
      <c r="J341" s="448"/>
      <c r="K341" s="451"/>
      <c r="L341" s="448"/>
      <c r="M341" s="342"/>
      <c r="N341" s="343" t="s">
        <v>1028</v>
      </c>
      <c r="O341" s="529"/>
      <c r="P341" s="530"/>
      <c r="Q341" s="344"/>
      <c r="R341" s="341"/>
      <c r="S341" s="341"/>
      <c r="T341" s="452"/>
      <c r="U341" s="452"/>
      <c r="V341" s="452"/>
      <c r="W341" s="452"/>
      <c r="X341" s="452"/>
      <c r="Y341" s="452"/>
    </row>
    <row r="342" spans="1:25">
      <c r="A342" s="174">
        <f>VLOOKUP(B342,Priskatalog!A:J,10,FALSE)</f>
        <v>43</v>
      </c>
      <c r="B342" s="146" t="s">
        <v>425</v>
      </c>
      <c r="C342" s="212">
        <v>50</v>
      </c>
      <c r="D342" s="213" t="s">
        <v>785</v>
      </c>
      <c r="E342" s="397">
        <v>460</v>
      </c>
      <c r="F342" s="398"/>
      <c r="G342" s="399">
        <f t="shared" si="68"/>
        <v>23000</v>
      </c>
      <c r="H342" s="400"/>
      <c r="I342" s="401">
        <v>2026</v>
      </c>
      <c r="J342" s="398"/>
      <c r="K342" s="401">
        <v>2045</v>
      </c>
      <c r="L342" s="397"/>
      <c r="M342" s="213">
        <v>2</v>
      </c>
      <c r="N342" s="213" t="s">
        <v>1028</v>
      </c>
      <c r="O342" s="522"/>
      <c r="P342" s="523"/>
      <c r="Q342" s="213"/>
      <c r="R342" s="213"/>
      <c r="S342" s="213"/>
      <c r="T342" s="402"/>
      <c r="U342" s="402"/>
      <c r="V342" s="402"/>
      <c r="W342" s="402"/>
      <c r="X342" s="402"/>
      <c r="Y342" s="402"/>
    </row>
    <row r="343" spans="1:25">
      <c r="A343" s="174" t="e">
        <f>VLOOKUP(B343,Priskatalog!A:J,10,FALSE)</f>
        <v>#N/A</v>
      </c>
      <c r="B343" s="146" t="s">
        <v>1080</v>
      </c>
      <c r="C343" s="212">
        <v>80</v>
      </c>
      <c r="D343" s="213" t="s">
        <v>785</v>
      </c>
      <c r="E343" s="397">
        <v>300</v>
      </c>
      <c r="F343" s="398"/>
      <c r="G343" s="399">
        <f t="shared" si="68"/>
        <v>24000</v>
      </c>
      <c r="H343" s="400"/>
      <c r="I343" s="401"/>
      <c r="J343" s="398"/>
      <c r="K343" s="401"/>
      <c r="L343" s="397"/>
      <c r="M343" s="213">
        <v>40</v>
      </c>
      <c r="N343" s="213" t="s">
        <v>1028</v>
      </c>
      <c r="O343" s="522"/>
      <c r="P343" s="523"/>
      <c r="Q343" s="213"/>
      <c r="R343" s="213"/>
      <c r="S343" s="213"/>
      <c r="T343" s="402"/>
      <c r="U343" s="402"/>
      <c r="V343" s="402"/>
      <c r="W343" s="402"/>
      <c r="X343" s="402"/>
      <c r="Y343" s="402"/>
    </row>
    <row r="344" spans="1:25">
      <c r="A344" s="174">
        <f>VLOOKUP(B344,Priskatalog!A:J,10,FALSE)</f>
        <v>45</v>
      </c>
      <c r="B344" s="146" t="s">
        <v>435</v>
      </c>
      <c r="C344" s="212">
        <v>200</v>
      </c>
      <c r="D344" s="213" t="s">
        <v>785</v>
      </c>
      <c r="E344" s="397">
        <v>280</v>
      </c>
      <c r="F344" s="398"/>
      <c r="G344" s="399">
        <f t="shared" si="68"/>
        <v>56000</v>
      </c>
      <c r="H344" s="400"/>
      <c r="I344" s="401"/>
      <c r="J344" s="398"/>
      <c r="K344" s="401"/>
      <c r="L344" s="397"/>
      <c r="M344" s="213">
        <v>40</v>
      </c>
      <c r="N344" s="213" t="s">
        <v>1028</v>
      </c>
      <c r="O344" s="522"/>
      <c r="P344" s="523"/>
      <c r="Q344" s="213"/>
      <c r="R344" s="213"/>
      <c r="S344" s="213"/>
      <c r="T344" s="402"/>
      <c r="U344" s="402"/>
      <c r="V344" s="402"/>
      <c r="W344" s="402"/>
      <c r="X344" s="402"/>
      <c r="Y344" s="402"/>
    </row>
    <row r="345" spans="1:25">
      <c r="A345" s="174">
        <f>VLOOKUP(B345,Priskatalog!A:J,10,FALSE)</f>
        <v>45</v>
      </c>
      <c r="B345" s="146" t="s">
        <v>435</v>
      </c>
      <c r="C345" s="212">
        <v>200</v>
      </c>
      <c r="D345" s="213" t="s">
        <v>785</v>
      </c>
      <c r="E345" s="397">
        <v>281</v>
      </c>
      <c r="F345" s="398"/>
      <c r="G345" s="399">
        <f>C345*E345</f>
        <v>56200</v>
      </c>
      <c r="H345" s="400"/>
      <c r="I345" s="401"/>
      <c r="J345" s="398"/>
      <c r="K345" s="401"/>
      <c r="L345" s="397"/>
      <c r="M345" s="213">
        <v>40</v>
      </c>
      <c r="N345" s="213" t="s">
        <v>1028</v>
      </c>
      <c r="O345" s="522"/>
      <c r="P345" s="523"/>
      <c r="Q345" s="213"/>
      <c r="R345" s="213"/>
      <c r="S345" s="213"/>
      <c r="T345" s="402"/>
      <c r="U345" s="402"/>
      <c r="V345" s="402"/>
      <c r="W345" s="402"/>
      <c r="X345" s="402"/>
      <c r="Y345" s="402"/>
    </row>
    <row r="346" spans="1:25">
      <c r="A346" s="174">
        <f>VLOOKUP(B346,Priskatalog!A:J,10,FALSE)</f>
        <v>42</v>
      </c>
      <c r="B346" s="146" t="s">
        <v>437</v>
      </c>
      <c r="C346" s="212">
        <v>50</v>
      </c>
      <c r="D346" s="213" t="s">
        <v>785</v>
      </c>
      <c r="E346" s="397">
        <v>300</v>
      </c>
      <c r="F346" s="398"/>
      <c r="G346" s="399">
        <f t="shared" ref="G346:G359" si="71">C346*E346</f>
        <v>15000</v>
      </c>
      <c r="H346" s="400"/>
      <c r="I346" s="401">
        <v>2025</v>
      </c>
      <c r="J346" s="398"/>
      <c r="K346" s="401">
        <v>2026</v>
      </c>
      <c r="L346" s="397"/>
      <c r="M346" s="213">
        <v>1</v>
      </c>
      <c r="N346" s="213" t="s">
        <v>1028</v>
      </c>
      <c r="O346" s="522"/>
      <c r="P346" s="523"/>
      <c r="Q346" s="213"/>
      <c r="R346" s="213"/>
      <c r="S346" s="213"/>
      <c r="T346" s="402"/>
      <c r="U346" s="402"/>
      <c r="V346" s="402"/>
      <c r="W346" s="402"/>
      <c r="X346" s="402"/>
      <c r="Y346" s="402"/>
    </row>
    <row r="347" spans="1:25">
      <c r="A347" s="174">
        <f>VLOOKUP(B347,Priskatalog!A:J,10,FALSE)</f>
        <v>32</v>
      </c>
      <c r="B347" s="146" t="s">
        <v>413</v>
      </c>
      <c r="C347" s="212"/>
      <c r="D347" s="213" t="s">
        <v>349</v>
      </c>
      <c r="E347" s="397">
        <v>3500</v>
      </c>
      <c r="F347" s="398"/>
      <c r="G347" s="399">
        <f t="shared" si="71"/>
        <v>0</v>
      </c>
      <c r="H347" s="400"/>
      <c r="I347" s="401"/>
      <c r="J347" s="398"/>
      <c r="K347" s="401"/>
      <c r="L347" s="397"/>
      <c r="M347" s="213">
        <v>30</v>
      </c>
      <c r="N347" s="213" t="s">
        <v>1028</v>
      </c>
      <c r="O347" s="522"/>
      <c r="P347" s="523"/>
      <c r="Q347" s="213"/>
      <c r="R347" s="213"/>
      <c r="S347" s="213"/>
      <c r="T347" s="402"/>
      <c r="U347" s="402"/>
      <c r="V347" s="402"/>
      <c r="W347" s="402"/>
      <c r="X347" s="402"/>
      <c r="Y347" s="402"/>
    </row>
    <row r="348" spans="1:25">
      <c r="A348" s="174" t="e">
        <f>VLOOKUP(B348,Priskatalog!A:J,10,FALSE)</f>
        <v>#N/A</v>
      </c>
      <c r="B348" s="146"/>
      <c r="C348" s="212"/>
      <c r="D348" s="213"/>
      <c r="E348" s="397"/>
      <c r="F348" s="398"/>
      <c r="G348" s="399">
        <f t="shared" si="71"/>
        <v>0</v>
      </c>
      <c r="H348" s="400"/>
      <c r="I348" s="401"/>
      <c r="J348" s="398"/>
      <c r="K348" s="401"/>
      <c r="L348" s="397"/>
      <c r="M348" s="213"/>
      <c r="N348" s="213" t="s">
        <v>1028</v>
      </c>
      <c r="O348" s="522"/>
      <c r="P348" s="523"/>
      <c r="Q348" s="213"/>
      <c r="R348" s="213"/>
      <c r="S348" s="213"/>
      <c r="T348" s="402"/>
      <c r="U348" s="402"/>
      <c r="V348" s="402"/>
      <c r="W348" s="402"/>
      <c r="X348" s="402"/>
      <c r="Y348" s="402"/>
    </row>
    <row r="349" spans="1:25">
      <c r="A349" s="174" t="e">
        <f>VLOOKUP(B349,Priskatalog!A:J,10,FALSE)</f>
        <v>#N/A</v>
      </c>
      <c r="B349" s="146"/>
      <c r="C349" s="212"/>
      <c r="D349" s="213"/>
      <c r="E349" s="397"/>
      <c r="F349" s="398"/>
      <c r="G349" s="399">
        <f t="shared" si="71"/>
        <v>0</v>
      </c>
      <c r="H349" s="400"/>
      <c r="I349" s="401"/>
      <c r="J349" s="398"/>
      <c r="K349" s="401"/>
      <c r="L349" s="397"/>
      <c r="M349" s="213"/>
      <c r="N349" s="213" t="s">
        <v>1028</v>
      </c>
      <c r="O349" s="522"/>
      <c r="P349" s="523"/>
      <c r="Q349" s="213"/>
      <c r="R349" s="213"/>
      <c r="S349" s="213"/>
      <c r="T349" s="402"/>
      <c r="U349" s="402"/>
      <c r="V349" s="402"/>
      <c r="W349" s="402"/>
      <c r="X349" s="402"/>
      <c r="Y349" s="402"/>
    </row>
    <row r="350" spans="1:25">
      <c r="A350" s="174" t="e">
        <f>VLOOKUP(B350,Priskatalog!A:J,10,FALSE)</f>
        <v>#N/A</v>
      </c>
      <c r="B350" s="146"/>
      <c r="C350" s="212"/>
      <c r="D350" s="213"/>
      <c r="E350" s="397"/>
      <c r="F350" s="398"/>
      <c r="G350" s="399">
        <f t="shared" si="71"/>
        <v>0</v>
      </c>
      <c r="H350" s="400"/>
      <c r="I350" s="401"/>
      <c r="J350" s="398"/>
      <c r="K350" s="401"/>
      <c r="L350" s="397"/>
      <c r="M350" s="213"/>
      <c r="N350" s="213" t="s">
        <v>1028</v>
      </c>
      <c r="O350" s="522"/>
      <c r="P350" s="523"/>
      <c r="Q350" s="213"/>
      <c r="R350" s="213"/>
      <c r="S350" s="213"/>
      <c r="T350" s="402"/>
      <c r="U350" s="402"/>
      <c r="V350" s="402"/>
      <c r="W350" s="402"/>
      <c r="X350" s="402"/>
      <c r="Y350" s="402"/>
    </row>
    <row r="351" spans="1:25">
      <c r="A351" s="174" t="e">
        <f>VLOOKUP(B351,Priskatalog!A:J,10,FALSE)</f>
        <v>#N/A</v>
      </c>
      <c r="B351" s="146"/>
      <c r="C351" s="212"/>
      <c r="D351" s="213"/>
      <c r="E351" s="397"/>
      <c r="F351" s="398"/>
      <c r="G351" s="399">
        <f t="shared" si="71"/>
        <v>0</v>
      </c>
      <c r="H351" s="400"/>
      <c r="I351" s="401"/>
      <c r="J351" s="398"/>
      <c r="K351" s="401"/>
      <c r="L351" s="397"/>
      <c r="M351" s="213"/>
      <c r="N351" s="213" t="s">
        <v>1028</v>
      </c>
      <c r="O351" s="522"/>
      <c r="P351" s="523"/>
      <c r="Q351" s="213"/>
      <c r="R351" s="213"/>
      <c r="S351" s="213"/>
      <c r="T351" s="402"/>
      <c r="U351" s="402"/>
      <c r="V351" s="402"/>
      <c r="W351" s="402"/>
      <c r="X351" s="402"/>
      <c r="Y351" s="402"/>
    </row>
    <row r="352" spans="1:25">
      <c r="A352" s="174" t="e">
        <f>VLOOKUP(B352,Priskatalog!A:J,10,FALSE)</f>
        <v>#N/A</v>
      </c>
      <c r="B352" s="146"/>
      <c r="C352" s="212"/>
      <c r="D352" s="213"/>
      <c r="E352" s="397"/>
      <c r="F352" s="398"/>
      <c r="G352" s="399">
        <f t="shared" si="71"/>
        <v>0</v>
      </c>
      <c r="H352" s="400"/>
      <c r="I352" s="401"/>
      <c r="J352" s="398"/>
      <c r="K352" s="401"/>
      <c r="L352" s="397"/>
      <c r="M352" s="213"/>
      <c r="N352" s="213" t="s">
        <v>1028</v>
      </c>
      <c r="O352" s="522"/>
      <c r="P352" s="523"/>
      <c r="Q352" s="213"/>
      <c r="R352" s="213"/>
      <c r="S352" s="213"/>
      <c r="T352" s="402"/>
      <c r="U352" s="402"/>
      <c r="V352" s="402"/>
      <c r="W352" s="402"/>
      <c r="X352" s="402"/>
      <c r="Y352" s="402"/>
    </row>
    <row r="353" spans="1:25">
      <c r="A353" s="174" t="e">
        <f>VLOOKUP(B353,Priskatalog!A:J,10,FALSE)</f>
        <v>#N/A</v>
      </c>
      <c r="B353" s="146"/>
      <c r="C353" s="212"/>
      <c r="D353" s="213"/>
      <c r="E353" s="397"/>
      <c r="F353" s="398"/>
      <c r="G353" s="399">
        <f t="shared" si="71"/>
        <v>0</v>
      </c>
      <c r="H353" s="400"/>
      <c r="I353" s="401"/>
      <c r="J353" s="398"/>
      <c r="K353" s="401"/>
      <c r="L353" s="397"/>
      <c r="M353" s="213"/>
      <c r="N353" s="213" t="s">
        <v>1028</v>
      </c>
      <c r="O353" s="522"/>
      <c r="P353" s="523"/>
      <c r="Q353" s="213"/>
      <c r="R353" s="213"/>
      <c r="S353" s="213"/>
      <c r="T353" s="402"/>
      <c r="U353" s="402"/>
      <c r="V353" s="402"/>
      <c r="W353" s="402"/>
      <c r="X353" s="402"/>
      <c r="Y353" s="402"/>
    </row>
    <row r="354" spans="1:25">
      <c r="A354" s="174" t="e">
        <f>VLOOKUP(B354,Priskatalog!A:J,10,FALSE)</f>
        <v>#N/A</v>
      </c>
      <c r="B354" s="146"/>
      <c r="C354" s="212"/>
      <c r="D354" s="213"/>
      <c r="E354" s="397"/>
      <c r="F354" s="398"/>
      <c r="G354" s="399">
        <f t="shared" si="71"/>
        <v>0</v>
      </c>
      <c r="H354" s="400"/>
      <c r="I354" s="401"/>
      <c r="J354" s="398"/>
      <c r="K354" s="401"/>
      <c r="L354" s="397"/>
      <c r="M354" s="213"/>
      <c r="N354" s="213" t="s">
        <v>1028</v>
      </c>
      <c r="O354" s="522"/>
      <c r="P354" s="523"/>
      <c r="Q354" s="213"/>
      <c r="R354" s="213"/>
      <c r="S354" s="213"/>
      <c r="T354" s="402"/>
      <c r="U354" s="402"/>
      <c r="V354" s="402"/>
      <c r="W354" s="402"/>
      <c r="X354" s="402"/>
      <c r="Y354" s="402"/>
    </row>
    <row r="355" spans="1:25">
      <c r="A355" s="174" t="e">
        <f>VLOOKUP(B355,Priskatalog!A:J,10,FALSE)</f>
        <v>#N/A</v>
      </c>
      <c r="B355" s="146"/>
      <c r="C355" s="212"/>
      <c r="D355" s="213"/>
      <c r="E355" s="397"/>
      <c r="F355" s="398"/>
      <c r="G355" s="399">
        <f t="shared" si="71"/>
        <v>0</v>
      </c>
      <c r="H355" s="400"/>
      <c r="I355" s="401"/>
      <c r="J355" s="398"/>
      <c r="K355" s="401"/>
      <c r="L355" s="397"/>
      <c r="M355" s="213"/>
      <c r="N355" s="213" t="s">
        <v>1028</v>
      </c>
      <c r="O355" s="522"/>
      <c r="P355" s="523"/>
      <c r="Q355" s="213"/>
      <c r="R355" s="213"/>
      <c r="S355" s="213"/>
      <c r="T355" s="402"/>
      <c r="U355" s="402"/>
      <c r="V355" s="402"/>
      <c r="W355" s="402"/>
      <c r="X355" s="402"/>
      <c r="Y355" s="402"/>
    </row>
    <row r="356" spans="1:25">
      <c r="A356" s="174" t="e">
        <f>VLOOKUP(B356,Priskatalog!A:J,10,FALSE)</f>
        <v>#N/A</v>
      </c>
      <c r="B356" s="146"/>
      <c r="C356" s="212"/>
      <c r="D356" s="213"/>
      <c r="E356" s="397"/>
      <c r="F356" s="398"/>
      <c r="G356" s="399">
        <f t="shared" si="71"/>
        <v>0</v>
      </c>
      <c r="H356" s="400"/>
      <c r="I356" s="401"/>
      <c r="J356" s="398"/>
      <c r="K356" s="401"/>
      <c r="L356" s="397"/>
      <c r="M356" s="213"/>
      <c r="N356" s="213" t="s">
        <v>1028</v>
      </c>
      <c r="O356" s="522"/>
      <c r="P356" s="523"/>
      <c r="Q356" s="213"/>
      <c r="R356" s="213"/>
      <c r="S356" s="213"/>
      <c r="T356" s="402"/>
      <c r="U356" s="402"/>
      <c r="V356" s="402"/>
      <c r="W356" s="402"/>
      <c r="X356" s="402"/>
      <c r="Y356" s="402"/>
    </row>
    <row r="357" spans="1:25">
      <c r="A357" s="174" t="e">
        <f>VLOOKUP(B357,Priskatalog!A:J,10,FALSE)</f>
        <v>#N/A</v>
      </c>
      <c r="B357" s="146"/>
      <c r="C357" s="212"/>
      <c r="D357" s="213"/>
      <c r="E357" s="397"/>
      <c r="F357" s="398"/>
      <c r="G357" s="399">
        <f t="shared" si="71"/>
        <v>0</v>
      </c>
      <c r="H357" s="400"/>
      <c r="I357" s="401"/>
      <c r="J357" s="398"/>
      <c r="K357" s="401"/>
      <c r="L357" s="397"/>
      <c r="M357" s="213"/>
      <c r="N357" s="213" t="s">
        <v>1028</v>
      </c>
      <c r="O357" s="522"/>
      <c r="P357" s="523"/>
      <c r="Q357" s="213"/>
      <c r="R357" s="213"/>
      <c r="S357" s="213"/>
      <c r="T357" s="402"/>
      <c r="U357" s="402"/>
      <c r="V357" s="402"/>
      <c r="W357" s="402"/>
      <c r="X357" s="402"/>
      <c r="Y357" s="402"/>
    </row>
    <row r="358" spans="1:25">
      <c r="A358" s="174" t="e">
        <f>VLOOKUP(B358,Priskatalog!A:J,10,FALSE)</f>
        <v>#N/A</v>
      </c>
      <c r="B358" s="146"/>
      <c r="C358" s="212"/>
      <c r="D358" s="213"/>
      <c r="E358" s="397"/>
      <c r="F358" s="398"/>
      <c r="G358" s="399">
        <f t="shared" si="71"/>
        <v>0</v>
      </c>
      <c r="H358" s="400"/>
      <c r="I358" s="401"/>
      <c r="J358" s="398"/>
      <c r="K358" s="401"/>
      <c r="L358" s="397"/>
      <c r="M358" s="213"/>
      <c r="N358" s="213" t="s">
        <v>1028</v>
      </c>
      <c r="O358" s="522"/>
      <c r="P358" s="523"/>
      <c r="Q358" s="213"/>
      <c r="R358" s="213"/>
      <c r="S358" s="213"/>
      <c r="T358" s="402"/>
      <c r="U358" s="402"/>
      <c r="V358" s="402"/>
      <c r="W358" s="402"/>
      <c r="X358" s="402"/>
      <c r="Y358" s="402"/>
    </row>
    <row r="359" spans="1:25">
      <c r="A359" s="174" t="e">
        <f>VLOOKUP(B359,Priskatalog!A:J,10,FALSE)</f>
        <v>#N/A</v>
      </c>
      <c r="B359" s="146"/>
      <c r="C359" s="212"/>
      <c r="D359" s="213"/>
      <c r="E359" s="397"/>
      <c r="F359" s="398"/>
      <c r="G359" s="399">
        <f t="shared" si="71"/>
        <v>0</v>
      </c>
      <c r="H359" s="400"/>
      <c r="I359" s="401"/>
      <c r="J359" s="398"/>
      <c r="K359" s="401"/>
      <c r="L359" s="397"/>
      <c r="M359" s="213"/>
      <c r="N359" s="213" t="s">
        <v>1028</v>
      </c>
      <c r="O359" s="522"/>
      <c r="P359" s="523"/>
      <c r="Q359" s="213"/>
      <c r="R359" s="213"/>
      <c r="S359" s="213"/>
      <c r="T359" s="402"/>
      <c r="U359" s="402"/>
      <c r="V359" s="402"/>
      <c r="W359" s="402"/>
      <c r="X359" s="402"/>
      <c r="Y359" s="402"/>
    </row>
    <row r="360" spans="1:25">
      <c r="A360" s="174" t="e">
        <f>VLOOKUP(B360,Priskatalog!A:J,10,FALSE)</f>
        <v>#N/A</v>
      </c>
      <c r="B360" s="146"/>
      <c r="C360" s="212"/>
      <c r="D360" s="213"/>
      <c r="E360" s="397"/>
      <c r="F360" s="398"/>
      <c r="G360" s="399">
        <f t="shared" ref="G360:G366" si="72">C360*E360</f>
        <v>0</v>
      </c>
      <c r="H360" s="400"/>
      <c r="I360" s="401"/>
      <c r="J360" s="398"/>
      <c r="K360" s="401"/>
      <c r="L360" s="397"/>
      <c r="M360" s="213"/>
      <c r="N360" s="213" t="s">
        <v>1028</v>
      </c>
      <c r="O360" s="522"/>
      <c r="P360" s="523"/>
      <c r="Q360" s="213"/>
      <c r="R360" s="213"/>
      <c r="S360" s="213"/>
      <c r="T360" s="402"/>
      <c r="U360" s="402"/>
      <c r="V360" s="402"/>
      <c r="W360" s="402"/>
      <c r="X360" s="402"/>
      <c r="Y360" s="402"/>
    </row>
    <row r="361" spans="1:25">
      <c r="A361" s="174" t="e">
        <f>VLOOKUP(B361,Priskatalog!A:J,10,FALSE)</f>
        <v>#N/A</v>
      </c>
      <c r="B361" s="146"/>
      <c r="C361" s="212"/>
      <c r="D361" s="213"/>
      <c r="E361" s="397"/>
      <c r="F361" s="398"/>
      <c r="G361" s="399">
        <f t="shared" si="72"/>
        <v>0</v>
      </c>
      <c r="H361" s="400"/>
      <c r="I361" s="401"/>
      <c r="J361" s="398"/>
      <c r="K361" s="401"/>
      <c r="L361" s="397"/>
      <c r="M361" s="213"/>
      <c r="N361" s="213" t="s">
        <v>1028</v>
      </c>
      <c r="O361" s="522"/>
      <c r="P361" s="523"/>
      <c r="Q361" s="213"/>
      <c r="R361" s="213"/>
      <c r="S361" s="213"/>
      <c r="T361" s="402"/>
      <c r="U361" s="402"/>
      <c r="V361" s="402"/>
      <c r="W361" s="402"/>
      <c r="X361" s="402"/>
      <c r="Y361" s="402"/>
    </row>
    <row r="362" spans="1:25">
      <c r="A362" s="174" t="e">
        <f>VLOOKUP(B362,Priskatalog!A:J,10,FALSE)</f>
        <v>#N/A</v>
      </c>
      <c r="B362" s="146"/>
      <c r="C362" s="212"/>
      <c r="D362" s="213"/>
      <c r="E362" s="397"/>
      <c r="F362" s="398"/>
      <c r="G362" s="399">
        <f t="shared" si="72"/>
        <v>0</v>
      </c>
      <c r="H362" s="400"/>
      <c r="I362" s="401"/>
      <c r="J362" s="398"/>
      <c r="K362" s="401"/>
      <c r="L362" s="397"/>
      <c r="M362" s="213"/>
      <c r="N362" s="213" t="s">
        <v>1028</v>
      </c>
      <c r="O362" s="522"/>
      <c r="P362" s="523"/>
      <c r="Q362" s="213"/>
      <c r="R362" s="213"/>
      <c r="S362" s="213"/>
      <c r="T362" s="402"/>
      <c r="U362" s="402"/>
      <c r="V362" s="402"/>
      <c r="W362" s="402"/>
      <c r="X362" s="402"/>
      <c r="Y362" s="402"/>
    </row>
    <row r="363" spans="1:25">
      <c r="A363" s="174" t="e">
        <f>VLOOKUP(B363,Priskatalog!A:J,10,FALSE)</f>
        <v>#N/A</v>
      </c>
      <c r="B363" s="146"/>
      <c r="C363" s="212"/>
      <c r="D363" s="213"/>
      <c r="E363" s="397"/>
      <c r="F363" s="398"/>
      <c r="G363" s="399">
        <f t="shared" si="72"/>
        <v>0</v>
      </c>
      <c r="H363" s="400"/>
      <c r="I363" s="401"/>
      <c r="J363" s="398"/>
      <c r="K363" s="401"/>
      <c r="L363" s="397"/>
      <c r="M363" s="213"/>
      <c r="N363" s="213" t="s">
        <v>1028</v>
      </c>
      <c r="O363" s="522"/>
      <c r="P363" s="523"/>
      <c r="Q363" s="213"/>
      <c r="R363" s="213"/>
      <c r="S363" s="213"/>
      <c r="T363" s="402"/>
      <c r="U363" s="402"/>
      <c r="V363" s="402"/>
      <c r="W363" s="402"/>
      <c r="X363" s="402"/>
      <c r="Y363" s="402"/>
    </row>
    <row r="364" spans="1:25">
      <c r="A364" s="174" t="e">
        <f>VLOOKUP(B364,Priskatalog!A:J,10,FALSE)</f>
        <v>#N/A</v>
      </c>
      <c r="B364" s="146"/>
      <c r="C364" s="212"/>
      <c r="D364" s="213"/>
      <c r="E364" s="397"/>
      <c r="F364" s="398"/>
      <c r="G364" s="399">
        <f t="shared" si="72"/>
        <v>0</v>
      </c>
      <c r="H364" s="400"/>
      <c r="I364" s="401"/>
      <c r="J364" s="398"/>
      <c r="K364" s="401"/>
      <c r="L364" s="397"/>
      <c r="M364" s="213"/>
      <c r="N364" s="213" t="s">
        <v>1028</v>
      </c>
      <c r="O364" s="522"/>
      <c r="P364" s="523"/>
      <c r="Q364" s="213"/>
      <c r="R364" s="213"/>
      <c r="S364" s="213"/>
      <c r="T364" s="402"/>
      <c r="U364" s="402"/>
      <c r="V364" s="402"/>
      <c r="W364" s="402"/>
      <c r="X364" s="402"/>
      <c r="Y364" s="402"/>
    </row>
    <row r="365" spans="1:25">
      <c r="A365" s="174" t="e">
        <f>VLOOKUP(B365,Priskatalog!A:J,10,FALSE)</f>
        <v>#N/A</v>
      </c>
      <c r="B365" s="146"/>
      <c r="C365" s="212"/>
      <c r="D365" s="213"/>
      <c r="E365" s="397"/>
      <c r="F365" s="398"/>
      <c r="G365" s="399">
        <f t="shared" si="72"/>
        <v>0</v>
      </c>
      <c r="H365" s="400"/>
      <c r="I365" s="401"/>
      <c r="J365" s="398"/>
      <c r="K365" s="401"/>
      <c r="L365" s="397"/>
      <c r="M365" s="213"/>
      <c r="N365" s="213" t="s">
        <v>1028</v>
      </c>
      <c r="O365" s="522"/>
      <c r="P365" s="523"/>
      <c r="Q365" s="213"/>
      <c r="R365" s="213"/>
      <c r="S365" s="213"/>
      <c r="T365" s="402"/>
      <c r="U365" s="402"/>
      <c r="V365" s="402"/>
      <c r="W365" s="402"/>
      <c r="X365" s="402"/>
      <c r="Y365" s="402"/>
    </row>
    <row r="366" spans="1:25">
      <c r="A366" s="174" t="e">
        <f>VLOOKUP(B366,Priskatalog!A:J,10,FALSE)</f>
        <v>#N/A</v>
      </c>
      <c r="B366" s="146"/>
      <c r="C366" s="212"/>
      <c r="D366" s="213"/>
      <c r="E366" s="397"/>
      <c r="F366" s="398"/>
      <c r="G366" s="399">
        <f t="shared" si="72"/>
        <v>0</v>
      </c>
      <c r="H366" s="400"/>
      <c r="I366" s="401"/>
      <c r="J366" s="398"/>
      <c r="K366" s="401"/>
      <c r="L366" s="397"/>
      <c r="M366" s="213"/>
      <c r="N366" s="213" t="s">
        <v>1028</v>
      </c>
      <c r="O366" s="522"/>
      <c r="P366" s="523"/>
      <c r="Q366" s="213"/>
      <c r="R366" s="213"/>
      <c r="S366" s="213"/>
      <c r="T366" s="402"/>
      <c r="U366" s="402"/>
      <c r="V366" s="402"/>
      <c r="W366" s="402"/>
      <c r="X366" s="402"/>
      <c r="Y366" s="402"/>
    </row>
    <row r="367" spans="1:25">
      <c r="A367" s="174" t="e">
        <f>VLOOKUP(B367,Priskatalog!A:J,10,FALSE)</f>
        <v>#N/A</v>
      </c>
      <c r="B367" s="146"/>
      <c r="C367" s="212"/>
      <c r="D367" s="213"/>
      <c r="E367" s="397"/>
      <c r="F367" s="398"/>
      <c r="G367" s="399">
        <f>C367*E367</f>
        <v>0</v>
      </c>
      <c r="H367" s="400"/>
      <c r="I367" s="401"/>
      <c r="J367" s="398"/>
      <c r="K367" s="401"/>
      <c r="L367" s="397"/>
      <c r="M367" s="213"/>
      <c r="N367" s="213" t="s">
        <v>1028</v>
      </c>
      <c r="O367" s="522"/>
      <c r="P367" s="523"/>
      <c r="Q367" s="213"/>
      <c r="R367" s="213"/>
      <c r="S367" s="213"/>
      <c r="T367" s="402"/>
      <c r="U367" s="402"/>
      <c r="V367" s="402"/>
      <c r="W367" s="402"/>
      <c r="X367" s="402"/>
      <c r="Y367" s="402"/>
    </row>
    <row r="368" spans="1:25">
      <c r="A368" s="174" t="e">
        <f>VLOOKUP(B368,Priskatalog!A:J,10,FALSE)</f>
        <v>#N/A</v>
      </c>
      <c r="B368" s="146"/>
      <c r="C368" s="121"/>
      <c r="D368" s="5"/>
      <c r="E368" s="387"/>
      <c r="F368" s="388"/>
      <c r="G368" s="389">
        <f t="shared" ref="G368:G385" si="73">C368*E368</f>
        <v>0</v>
      </c>
      <c r="H368" s="390"/>
      <c r="I368" s="391"/>
      <c r="J368" s="388"/>
      <c r="K368" s="391"/>
      <c r="L368" s="387"/>
      <c r="M368" s="5"/>
      <c r="N368" s="5" t="s">
        <v>1028</v>
      </c>
      <c r="O368" s="518"/>
      <c r="P368" s="519"/>
      <c r="Q368" s="5"/>
      <c r="R368" s="5"/>
      <c r="S368" s="5"/>
      <c r="T368" s="392"/>
      <c r="U368" s="392"/>
      <c r="V368" s="392"/>
      <c r="W368" s="392"/>
      <c r="X368" s="392"/>
      <c r="Y368" s="392"/>
    </row>
    <row r="369" spans="1:25">
      <c r="A369" s="174" t="e">
        <f>VLOOKUP(B369,Priskatalog!A:J,10,FALSE)</f>
        <v>#N/A</v>
      </c>
      <c r="B369" s="146"/>
      <c r="C369" s="121"/>
      <c r="D369" s="5"/>
      <c r="E369" s="387"/>
      <c r="F369" s="388"/>
      <c r="G369" s="389">
        <f t="shared" si="73"/>
        <v>0</v>
      </c>
      <c r="H369" s="390"/>
      <c r="I369" s="391"/>
      <c r="J369" s="388"/>
      <c r="K369" s="391"/>
      <c r="L369" s="387"/>
      <c r="M369" s="5"/>
      <c r="N369" s="5" t="s">
        <v>1028</v>
      </c>
      <c r="O369" s="518"/>
      <c r="P369" s="519"/>
      <c r="Q369" s="5"/>
      <c r="R369" s="5"/>
      <c r="S369" s="5"/>
      <c r="T369" s="392"/>
      <c r="U369" s="392"/>
      <c r="V369" s="392"/>
      <c r="W369" s="392"/>
      <c r="X369" s="392"/>
      <c r="Y369" s="392"/>
    </row>
    <row r="370" spans="1:25">
      <c r="A370" s="174" t="e">
        <f>VLOOKUP(B370,Priskatalog!A:J,10,FALSE)</f>
        <v>#N/A</v>
      </c>
      <c r="B370" s="146"/>
      <c r="C370" s="122"/>
      <c r="D370" s="5"/>
      <c r="E370" s="387"/>
      <c r="F370" s="388"/>
      <c r="G370" s="389">
        <f t="shared" si="73"/>
        <v>0</v>
      </c>
      <c r="H370" s="390"/>
      <c r="I370" s="391"/>
      <c r="J370" s="388"/>
      <c r="K370" s="391"/>
      <c r="L370" s="387"/>
      <c r="M370" s="5"/>
      <c r="N370" s="5" t="s">
        <v>1028</v>
      </c>
      <c r="O370" s="518"/>
      <c r="P370" s="519"/>
      <c r="Q370" s="5"/>
      <c r="R370" s="5"/>
      <c r="S370" s="5"/>
      <c r="T370" s="392"/>
      <c r="U370" s="392"/>
      <c r="V370" s="392"/>
      <c r="W370" s="392"/>
      <c r="X370" s="392"/>
      <c r="Y370" s="392"/>
    </row>
    <row r="371" spans="1:25">
      <c r="A371" s="174" t="e">
        <f>VLOOKUP(B371,Priskatalog!A:J,10,FALSE)</f>
        <v>#N/A</v>
      </c>
      <c r="B371" s="146"/>
      <c r="C371" s="121"/>
      <c r="D371" s="5"/>
      <c r="E371" s="387"/>
      <c r="F371" s="388"/>
      <c r="G371" s="389">
        <f t="shared" si="73"/>
        <v>0</v>
      </c>
      <c r="H371" s="390"/>
      <c r="I371" s="391"/>
      <c r="J371" s="388"/>
      <c r="K371" s="391"/>
      <c r="L371" s="387"/>
      <c r="M371" s="5"/>
      <c r="N371" s="5" t="s">
        <v>1028</v>
      </c>
      <c r="O371" s="518"/>
      <c r="P371" s="519"/>
      <c r="Q371" s="5"/>
      <c r="R371" s="5"/>
      <c r="S371" s="5"/>
      <c r="T371" s="392"/>
      <c r="U371" s="392"/>
      <c r="V371" s="392"/>
      <c r="W371" s="392"/>
      <c r="X371" s="392"/>
      <c r="Y371" s="392"/>
    </row>
    <row r="372" spans="1:25">
      <c r="A372" s="174" t="e">
        <f>VLOOKUP(B372,Priskatalog!A:J,10,FALSE)</f>
        <v>#N/A</v>
      </c>
      <c r="B372" s="146"/>
      <c r="C372" s="121"/>
      <c r="D372" s="5"/>
      <c r="E372" s="387"/>
      <c r="F372" s="388"/>
      <c r="G372" s="389">
        <f t="shared" si="73"/>
        <v>0</v>
      </c>
      <c r="H372" s="390"/>
      <c r="I372" s="391"/>
      <c r="J372" s="388"/>
      <c r="K372" s="391"/>
      <c r="L372" s="387"/>
      <c r="M372" s="5"/>
      <c r="N372" s="5" t="s">
        <v>1028</v>
      </c>
      <c r="O372" s="518"/>
      <c r="P372" s="519"/>
      <c r="Q372" s="5"/>
      <c r="R372" s="5"/>
      <c r="S372" s="5"/>
      <c r="T372" s="392"/>
      <c r="U372" s="392"/>
      <c r="V372" s="392"/>
      <c r="W372" s="392"/>
      <c r="X372" s="392"/>
      <c r="Y372" s="392"/>
    </row>
    <row r="373" spans="1:25">
      <c r="A373" s="174" t="e">
        <f>VLOOKUP(B373,Priskatalog!A:J,10,FALSE)</f>
        <v>#N/A</v>
      </c>
      <c r="B373" s="146"/>
      <c r="C373" s="121"/>
      <c r="D373" s="5"/>
      <c r="E373" s="387"/>
      <c r="F373" s="388"/>
      <c r="G373" s="389">
        <f t="shared" si="73"/>
        <v>0</v>
      </c>
      <c r="H373" s="390"/>
      <c r="I373" s="391"/>
      <c r="J373" s="388"/>
      <c r="K373" s="391"/>
      <c r="L373" s="387"/>
      <c r="M373" s="5"/>
      <c r="N373" s="5" t="s">
        <v>1028</v>
      </c>
      <c r="O373" s="518"/>
      <c r="P373" s="519"/>
      <c r="Q373" s="5"/>
      <c r="R373" s="5"/>
      <c r="S373" s="5"/>
      <c r="T373" s="392"/>
      <c r="U373" s="392"/>
      <c r="V373" s="392"/>
      <c r="W373" s="392"/>
      <c r="X373" s="392"/>
      <c r="Y373" s="392"/>
    </row>
    <row r="374" spans="1:25">
      <c r="A374" s="175"/>
      <c r="B374" s="124" t="s">
        <v>1030</v>
      </c>
      <c r="C374" s="145"/>
      <c r="D374" s="24"/>
      <c r="E374" s="396"/>
      <c r="F374" s="378"/>
      <c r="G374" s="379"/>
      <c r="H374" s="380"/>
      <c r="I374" s="377"/>
      <c r="J374" s="378"/>
      <c r="K374" s="377"/>
      <c r="L374" s="396"/>
      <c r="M374" s="24"/>
      <c r="N374" s="24"/>
      <c r="O374" s="516"/>
      <c r="P374" s="517"/>
      <c r="Q374" s="24"/>
      <c r="R374" s="24"/>
      <c r="S374" s="24"/>
      <c r="T374" s="381"/>
      <c r="U374" s="381"/>
      <c r="V374" s="381"/>
      <c r="W374" s="381"/>
      <c r="X374" s="381"/>
      <c r="Y374" s="381"/>
    </row>
    <row r="375" spans="1:25">
      <c r="A375" s="174" t="e">
        <f>VLOOKUP(B375,Priskatalog!A:J,10,FALSE)</f>
        <v>#N/A</v>
      </c>
      <c r="B375" s="146"/>
      <c r="C375" s="121"/>
      <c r="D375" s="5"/>
      <c r="E375" s="387"/>
      <c r="F375" s="388"/>
      <c r="G375" s="389">
        <f t="shared" si="73"/>
        <v>0</v>
      </c>
      <c r="H375" s="390"/>
      <c r="I375" s="391"/>
      <c r="J375" s="388"/>
      <c r="K375" s="391"/>
      <c r="L375" s="387"/>
      <c r="M375" s="5"/>
      <c r="N375" s="5" t="s">
        <v>1028</v>
      </c>
      <c r="O375" s="518"/>
      <c r="P375" s="519"/>
      <c r="Q375" s="5"/>
      <c r="R375" s="5"/>
      <c r="S375" s="5"/>
      <c r="T375" s="392"/>
      <c r="U375" s="392"/>
      <c r="V375" s="392"/>
      <c r="W375" s="392"/>
      <c r="X375" s="392"/>
      <c r="Y375" s="392"/>
    </row>
    <row r="376" spans="1:25">
      <c r="A376" s="174" t="e">
        <f>VLOOKUP(B376,Priskatalog!A:J,10,FALSE)</f>
        <v>#N/A</v>
      </c>
      <c r="B376" s="146"/>
      <c r="C376" s="121"/>
      <c r="D376" s="5"/>
      <c r="E376" s="387"/>
      <c r="F376" s="388"/>
      <c r="G376" s="389">
        <f t="shared" si="73"/>
        <v>0</v>
      </c>
      <c r="H376" s="390"/>
      <c r="I376" s="391"/>
      <c r="J376" s="388"/>
      <c r="K376" s="391"/>
      <c r="L376" s="387"/>
      <c r="M376" s="5"/>
      <c r="N376" s="5" t="s">
        <v>1028</v>
      </c>
      <c r="O376" s="518"/>
      <c r="P376" s="519"/>
      <c r="Q376" s="5"/>
      <c r="R376" s="5"/>
      <c r="S376" s="5"/>
      <c r="T376" s="392"/>
      <c r="U376" s="392"/>
      <c r="V376" s="392"/>
      <c r="W376" s="392"/>
      <c r="X376" s="392"/>
      <c r="Y376" s="392"/>
    </row>
    <row r="377" spans="1:25">
      <c r="A377" s="174" t="e">
        <f>VLOOKUP(B377,Priskatalog!A:J,10,FALSE)</f>
        <v>#N/A</v>
      </c>
      <c r="B377" s="146"/>
      <c r="C377" s="95"/>
      <c r="D377" s="5"/>
      <c r="E377" s="387"/>
      <c r="F377" s="388"/>
      <c r="G377" s="389">
        <f t="shared" si="73"/>
        <v>0</v>
      </c>
      <c r="H377" s="390"/>
      <c r="I377" s="391"/>
      <c r="J377" s="388"/>
      <c r="K377" s="391"/>
      <c r="L377" s="387"/>
      <c r="M377" s="5"/>
      <c r="N377" s="5" t="s">
        <v>1028</v>
      </c>
      <c r="O377" s="518"/>
      <c r="P377" s="519"/>
      <c r="Q377" s="5"/>
      <c r="R377" s="5"/>
      <c r="S377" s="5"/>
      <c r="T377" s="392"/>
      <c r="U377" s="392"/>
      <c r="V377" s="392"/>
      <c r="W377" s="392"/>
      <c r="X377" s="392"/>
      <c r="Y377" s="392"/>
    </row>
    <row r="378" spans="1:25">
      <c r="A378" s="175"/>
      <c r="B378" s="125" t="s">
        <v>1031</v>
      </c>
      <c r="C378" s="145"/>
      <c r="D378" s="24"/>
      <c r="E378" s="396"/>
      <c r="F378" s="378"/>
      <c r="G378" s="379"/>
      <c r="H378" s="380"/>
      <c r="I378" s="377"/>
      <c r="J378" s="378"/>
      <c r="K378" s="377"/>
      <c r="L378" s="396"/>
      <c r="M378" s="24"/>
      <c r="N378" s="24"/>
      <c r="O378" s="516"/>
      <c r="P378" s="517"/>
      <c r="Q378" s="24"/>
      <c r="R378" s="24"/>
      <c r="S378" s="24"/>
      <c r="T378" s="381"/>
      <c r="U378" s="381"/>
      <c r="V378" s="381"/>
      <c r="W378" s="381"/>
      <c r="X378" s="381"/>
      <c r="Y378" s="381"/>
    </row>
    <row r="379" spans="1:25">
      <c r="A379" s="174" t="e">
        <f>VLOOKUP(B379,Priskatalog!A:J,10,FALSE)</f>
        <v>#N/A</v>
      </c>
      <c r="B379" s="146"/>
      <c r="C379" s="121"/>
      <c r="D379" s="5"/>
      <c r="E379" s="387"/>
      <c r="F379" s="388"/>
      <c r="G379" s="389">
        <f t="shared" si="73"/>
        <v>0</v>
      </c>
      <c r="H379" s="390"/>
      <c r="I379" s="391"/>
      <c r="J379" s="388"/>
      <c r="K379" s="391"/>
      <c r="L379" s="387"/>
      <c r="M379" s="5"/>
      <c r="N379" s="5" t="s">
        <v>1028</v>
      </c>
      <c r="O379" s="518"/>
      <c r="P379" s="519"/>
      <c r="Q379" s="5"/>
      <c r="R379" s="5"/>
      <c r="S379" s="5"/>
      <c r="T379" s="392"/>
      <c r="U379" s="392"/>
      <c r="V379" s="392"/>
      <c r="W379" s="392"/>
      <c r="X379" s="392"/>
      <c r="Y379" s="392"/>
    </row>
    <row r="380" spans="1:25" ht="30" customHeight="1">
      <c r="A380" s="174" t="e">
        <f>VLOOKUP(B380,Priskatalog!A:J,10,FALSE)</f>
        <v>#N/A</v>
      </c>
      <c r="B380" s="146"/>
      <c r="C380" s="121"/>
      <c r="D380" s="5"/>
      <c r="E380" s="387"/>
      <c r="F380" s="388"/>
      <c r="G380" s="389">
        <f t="shared" si="73"/>
        <v>0</v>
      </c>
      <c r="H380" s="390"/>
      <c r="I380" s="391"/>
      <c r="J380" s="388"/>
      <c r="K380" s="391"/>
      <c r="L380" s="387"/>
      <c r="M380" s="5"/>
      <c r="N380" s="5" t="s">
        <v>1028</v>
      </c>
      <c r="O380" s="518"/>
      <c r="P380" s="519"/>
      <c r="Q380" s="5"/>
      <c r="R380" s="5"/>
      <c r="S380" s="5"/>
      <c r="T380" s="392"/>
      <c r="U380" s="392"/>
      <c r="V380" s="392"/>
      <c r="W380" s="392"/>
      <c r="X380" s="392"/>
      <c r="Y380" s="392"/>
    </row>
    <row r="381" spans="1:25" ht="30" customHeight="1">
      <c r="A381" s="174" t="e">
        <f>VLOOKUP(B381,Priskatalog!A:J,10,FALSE)</f>
        <v>#N/A</v>
      </c>
      <c r="B381" s="146"/>
      <c r="C381" s="121"/>
      <c r="D381" s="5"/>
      <c r="E381" s="387"/>
      <c r="F381" s="388"/>
      <c r="G381" s="389">
        <f t="shared" si="73"/>
        <v>0</v>
      </c>
      <c r="H381" s="390"/>
      <c r="I381" s="391"/>
      <c r="J381" s="388"/>
      <c r="K381" s="391"/>
      <c r="L381" s="387"/>
      <c r="M381" s="5"/>
      <c r="N381" s="5" t="s">
        <v>1028</v>
      </c>
      <c r="O381" s="518"/>
      <c r="P381" s="519"/>
      <c r="Q381" s="5"/>
      <c r="R381" s="5"/>
      <c r="S381" s="5"/>
      <c r="T381" s="392"/>
      <c r="U381" s="392"/>
      <c r="V381" s="392"/>
      <c r="W381" s="392"/>
      <c r="X381" s="392"/>
      <c r="Y381" s="392"/>
    </row>
    <row r="382" spans="1:25">
      <c r="A382" s="175"/>
      <c r="B382" s="144" t="s">
        <v>1032</v>
      </c>
      <c r="C382" s="145"/>
      <c r="D382" s="24"/>
      <c r="E382" s="396"/>
      <c r="F382" s="378"/>
      <c r="G382" s="379"/>
      <c r="H382" s="380"/>
      <c r="I382" s="377"/>
      <c r="J382" s="378"/>
      <c r="K382" s="377"/>
      <c r="L382" s="396"/>
      <c r="M382" s="24"/>
      <c r="N382" s="24"/>
      <c r="O382" s="516"/>
      <c r="P382" s="517"/>
      <c r="Q382" s="24"/>
      <c r="R382" s="24"/>
      <c r="S382" s="24"/>
      <c r="T382" s="381"/>
      <c r="U382" s="381"/>
      <c r="V382" s="381"/>
      <c r="W382" s="381"/>
      <c r="X382" s="381"/>
      <c r="Y382" s="381"/>
    </row>
    <row r="383" spans="1:25">
      <c r="A383" s="174" t="e">
        <f>VLOOKUP(B383,Priskatalog!A:J,10,FALSE)</f>
        <v>#N/A</v>
      </c>
      <c r="B383" s="146"/>
      <c r="C383" s="121"/>
      <c r="D383" s="5"/>
      <c r="E383" s="387"/>
      <c r="F383" s="388"/>
      <c r="G383" s="389">
        <f t="shared" si="73"/>
        <v>0</v>
      </c>
      <c r="H383" s="390"/>
      <c r="I383" s="391"/>
      <c r="J383" s="388"/>
      <c r="K383" s="391"/>
      <c r="L383" s="387"/>
      <c r="M383" s="5"/>
      <c r="N383" s="5" t="s">
        <v>1028</v>
      </c>
      <c r="O383" s="518"/>
      <c r="P383" s="519"/>
      <c r="Q383" s="5"/>
      <c r="R383" s="5"/>
      <c r="S383" s="5"/>
      <c r="T383" s="392"/>
      <c r="U383" s="392"/>
      <c r="V383" s="392"/>
      <c r="W383" s="392"/>
      <c r="X383" s="392"/>
      <c r="Y383" s="392"/>
    </row>
    <row r="384" spans="1:25">
      <c r="A384" s="174" t="e">
        <f>VLOOKUP(B384,Priskatalog!A:J,10,FALSE)</f>
        <v>#N/A</v>
      </c>
      <c r="B384" s="146"/>
      <c r="C384" s="121"/>
      <c r="D384" s="5"/>
      <c r="E384" s="387"/>
      <c r="F384" s="388"/>
      <c r="G384" s="389">
        <f t="shared" si="73"/>
        <v>0</v>
      </c>
      <c r="H384" s="390"/>
      <c r="I384" s="391"/>
      <c r="J384" s="388"/>
      <c r="K384" s="391"/>
      <c r="L384" s="387"/>
      <c r="M384" s="5"/>
      <c r="N384" s="5" t="s">
        <v>1028</v>
      </c>
      <c r="O384" s="518"/>
      <c r="P384" s="519"/>
      <c r="Q384" s="5"/>
      <c r="R384" s="5"/>
      <c r="S384" s="5"/>
      <c r="T384" s="392"/>
      <c r="U384" s="392"/>
      <c r="V384" s="392"/>
      <c r="W384" s="392"/>
      <c r="X384" s="392"/>
      <c r="Y384" s="392"/>
    </row>
    <row r="385" spans="1:25">
      <c r="A385" s="174" t="e">
        <f>VLOOKUP(B385,Priskatalog!A:J,10,FALSE)</f>
        <v>#N/A</v>
      </c>
      <c r="B385" s="146"/>
      <c r="C385" s="121"/>
      <c r="D385" s="5"/>
      <c r="E385" s="387"/>
      <c r="F385" s="388"/>
      <c r="G385" s="389">
        <f t="shared" si="73"/>
        <v>0</v>
      </c>
      <c r="H385" s="390"/>
      <c r="I385" s="391"/>
      <c r="J385" s="388"/>
      <c r="K385" s="391"/>
      <c r="L385" s="387"/>
      <c r="M385" s="5"/>
      <c r="N385" s="5" t="s">
        <v>1028</v>
      </c>
      <c r="O385" s="518"/>
      <c r="P385" s="519"/>
      <c r="Q385" s="5"/>
      <c r="R385" s="5"/>
      <c r="S385" s="5"/>
      <c r="T385" s="392"/>
      <c r="U385" s="392"/>
      <c r="V385" s="392"/>
      <c r="W385" s="392"/>
      <c r="X385" s="392"/>
      <c r="Y385" s="392"/>
    </row>
    <row r="386" spans="1:25">
      <c r="A386" s="166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30.75" customHeight="1">
      <c r="A387" s="166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>
      <c r="A388" s="166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>
      <c r="A389" s="166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30" customHeight="1">
      <c r="A390" s="166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>
      <c r="A391" s="166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>
      <c r="A392" s="166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</sheetData>
  <mergeCells count="1373">
    <mergeCell ref="E336:F336"/>
    <mergeCell ref="G336:H336"/>
    <mergeCell ref="I336:J336"/>
    <mergeCell ref="K336:L336"/>
    <mergeCell ref="O336:P336"/>
    <mergeCell ref="T336:Y336"/>
    <mergeCell ref="E334:F334"/>
    <mergeCell ref="G334:H334"/>
    <mergeCell ref="I334:J334"/>
    <mergeCell ref="K334:L334"/>
    <mergeCell ref="O334:P334"/>
    <mergeCell ref="T334:Y334"/>
    <mergeCell ref="E335:F335"/>
    <mergeCell ref="G335:H335"/>
    <mergeCell ref="I335:J335"/>
    <mergeCell ref="K335:L335"/>
    <mergeCell ref="O335:P335"/>
    <mergeCell ref="T335:Y335"/>
    <mergeCell ref="E337:F337"/>
    <mergeCell ref="G337:H337"/>
    <mergeCell ref="I337:J337"/>
    <mergeCell ref="K337:L337"/>
    <mergeCell ref="O337:P337"/>
    <mergeCell ref="T337:Y337"/>
    <mergeCell ref="E338:F338"/>
    <mergeCell ref="G338:H338"/>
    <mergeCell ref="I338:J338"/>
    <mergeCell ref="K338:L338"/>
    <mergeCell ref="O338:P338"/>
    <mergeCell ref="T338:Y338"/>
    <mergeCell ref="E343:F343"/>
    <mergeCell ref="G343:H343"/>
    <mergeCell ref="I343:J343"/>
    <mergeCell ref="K343:L343"/>
    <mergeCell ref="O343:P343"/>
    <mergeCell ref="T343:Y343"/>
    <mergeCell ref="E339:F339"/>
    <mergeCell ref="G339:H339"/>
    <mergeCell ref="I339:J339"/>
    <mergeCell ref="K339:L339"/>
    <mergeCell ref="O339:P339"/>
    <mergeCell ref="T339:Y339"/>
    <mergeCell ref="E340:F340"/>
    <mergeCell ref="G340:H340"/>
    <mergeCell ref="I340:J340"/>
    <mergeCell ref="K340:L340"/>
    <mergeCell ref="O340:P340"/>
    <mergeCell ref="T340:Y340"/>
    <mergeCell ref="E344:F344"/>
    <mergeCell ref="G344:H344"/>
    <mergeCell ref="I344:J344"/>
    <mergeCell ref="K344:L344"/>
    <mergeCell ref="O344:P344"/>
    <mergeCell ref="T344:Y344"/>
    <mergeCell ref="E341:F341"/>
    <mergeCell ref="G341:H341"/>
    <mergeCell ref="I341:J341"/>
    <mergeCell ref="K341:L341"/>
    <mergeCell ref="O341:P341"/>
    <mergeCell ref="T341:Y341"/>
    <mergeCell ref="E342:F342"/>
    <mergeCell ref="G342:H342"/>
    <mergeCell ref="I342:J342"/>
    <mergeCell ref="K342:L342"/>
    <mergeCell ref="O342:P342"/>
    <mergeCell ref="T342:Y342"/>
    <mergeCell ref="E325:F325"/>
    <mergeCell ref="G325:H325"/>
    <mergeCell ref="I325:J325"/>
    <mergeCell ref="K325:L325"/>
    <mergeCell ref="O325:P325"/>
    <mergeCell ref="T325:Y325"/>
    <mergeCell ref="E326:F326"/>
    <mergeCell ref="G326:H326"/>
    <mergeCell ref="I326:J326"/>
    <mergeCell ref="K326:L326"/>
    <mergeCell ref="O326:P326"/>
    <mergeCell ref="T326:Y326"/>
    <mergeCell ref="E304:F304"/>
    <mergeCell ref="G304:H304"/>
    <mergeCell ref="I304:J304"/>
    <mergeCell ref="K304:L304"/>
    <mergeCell ref="O304:P304"/>
    <mergeCell ref="T304:Y304"/>
    <mergeCell ref="E305:F305"/>
    <mergeCell ref="G305:H305"/>
    <mergeCell ref="I305:J305"/>
    <mergeCell ref="K305:L305"/>
    <mergeCell ref="O305:P305"/>
    <mergeCell ref="T305:Y305"/>
    <mergeCell ref="K313:L313"/>
    <mergeCell ref="O313:P313"/>
    <mergeCell ref="T313:Y313"/>
    <mergeCell ref="E312:F312"/>
    <mergeCell ref="G312:H312"/>
    <mergeCell ref="I312:J312"/>
    <mergeCell ref="K312:L312"/>
    <mergeCell ref="O312:P312"/>
    <mergeCell ref="O303:P303"/>
    <mergeCell ref="T303:Y303"/>
    <mergeCell ref="E293:F293"/>
    <mergeCell ref="G293:H293"/>
    <mergeCell ref="I293:J293"/>
    <mergeCell ref="K293:L293"/>
    <mergeCell ref="O293:P293"/>
    <mergeCell ref="T293:Y293"/>
    <mergeCell ref="E294:F294"/>
    <mergeCell ref="G294:H294"/>
    <mergeCell ref="I294:J294"/>
    <mergeCell ref="K294:L294"/>
    <mergeCell ref="O294:P294"/>
    <mergeCell ref="T294:Y294"/>
    <mergeCell ref="E297:F297"/>
    <mergeCell ref="G297:H297"/>
    <mergeCell ref="I297:J297"/>
    <mergeCell ref="K297:L297"/>
    <mergeCell ref="O297:P297"/>
    <mergeCell ref="T297:Y297"/>
    <mergeCell ref="E298:F298"/>
    <mergeCell ref="G298:H298"/>
    <mergeCell ref="O296:P296"/>
    <mergeCell ref="T296:Y296"/>
    <mergeCell ref="I298:J298"/>
    <mergeCell ref="K298:L298"/>
    <mergeCell ref="O298:P298"/>
    <mergeCell ref="T298:Y298"/>
    <mergeCell ref="E302:F302"/>
    <mergeCell ref="G302:H302"/>
    <mergeCell ref="I302:J302"/>
    <mergeCell ref="K302:L302"/>
    <mergeCell ref="E291:F291"/>
    <mergeCell ref="G291:H291"/>
    <mergeCell ref="I291:J291"/>
    <mergeCell ref="K291:L291"/>
    <mergeCell ref="O291:P291"/>
    <mergeCell ref="T291:Y291"/>
    <mergeCell ref="E292:F292"/>
    <mergeCell ref="G292:H292"/>
    <mergeCell ref="I292:J292"/>
    <mergeCell ref="K292:L292"/>
    <mergeCell ref="O292:P292"/>
    <mergeCell ref="T292:Y292"/>
    <mergeCell ref="E280:F280"/>
    <mergeCell ref="G280:H280"/>
    <mergeCell ref="I280:J280"/>
    <mergeCell ref="K280:L280"/>
    <mergeCell ref="O280:P280"/>
    <mergeCell ref="T280:Y280"/>
    <mergeCell ref="E281:F281"/>
    <mergeCell ref="G281:H281"/>
    <mergeCell ref="I281:J281"/>
    <mergeCell ref="K281:L281"/>
    <mergeCell ref="O281:P281"/>
    <mergeCell ref="T281:Y281"/>
    <mergeCell ref="T282:Y282"/>
    <mergeCell ref="E283:F283"/>
    <mergeCell ref="G283:H283"/>
    <mergeCell ref="I283:J283"/>
    <mergeCell ref="K283:L283"/>
    <mergeCell ref="O283:P283"/>
    <mergeCell ref="T283:Y283"/>
    <mergeCell ref="E284:F284"/>
    <mergeCell ref="O278:P278"/>
    <mergeCell ref="T278:Y278"/>
    <mergeCell ref="E279:F279"/>
    <mergeCell ref="G279:H279"/>
    <mergeCell ref="I279:J279"/>
    <mergeCell ref="K279:L279"/>
    <mergeCell ref="O279:P279"/>
    <mergeCell ref="T279:Y279"/>
    <mergeCell ref="E267:F267"/>
    <mergeCell ref="G267:H267"/>
    <mergeCell ref="I267:J267"/>
    <mergeCell ref="K267:L267"/>
    <mergeCell ref="O267:P267"/>
    <mergeCell ref="T267:Y267"/>
    <mergeCell ref="E268:F268"/>
    <mergeCell ref="G268:H268"/>
    <mergeCell ref="I268:J268"/>
    <mergeCell ref="K268:L268"/>
    <mergeCell ref="O268:P268"/>
    <mergeCell ref="T268:Y268"/>
    <mergeCell ref="I273:J273"/>
    <mergeCell ref="K273:L273"/>
    <mergeCell ref="O273:P273"/>
    <mergeCell ref="T273:Y273"/>
    <mergeCell ref="E274:F274"/>
    <mergeCell ref="G274:H274"/>
    <mergeCell ref="I274:J274"/>
    <mergeCell ref="K274:L274"/>
    <mergeCell ref="E269:F269"/>
    <mergeCell ref="G269:H269"/>
    <mergeCell ref="I269:J269"/>
    <mergeCell ref="K269:L269"/>
    <mergeCell ref="T364:Y364"/>
    <mergeCell ref="E365:F365"/>
    <mergeCell ref="G365:H365"/>
    <mergeCell ref="E351:F351"/>
    <mergeCell ref="G351:H351"/>
    <mergeCell ref="I351:J351"/>
    <mergeCell ref="K351:L351"/>
    <mergeCell ref="O351:P351"/>
    <mergeCell ref="T351:Y351"/>
    <mergeCell ref="E352:F352"/>
    <mergeCell ref="G352:H352"/>
    <mergeCell ref="I352:J352"/>
    <mergeCell ref="K352:L352"/>
    <mergeCell ref="O352:P352"/>
    <mergeCell ref="T352:Y352"/>
    <mergeCell ref="E349:F349"/>
    <mergeCell ref="G349:H349"/>
    <mergeCell ref="I349:J349"/>
    <mergeCell ref="K349:L349"/>
    <mergeCell ref="O349:P349"/>
    <mergeCell ref="T349:Y349"/>
    <mergeCell ref="E350:F350"/>
    <mergeCell ref="G350:H350"/>
    <mergeCell ref="I350:J350"/>
    <mergeCell ref="K350:L350"/>
    <mergeCell ref="O350:P350"/>
    <mergeCell ref="T350:Y350"/>
    <mergeCell ref="E359:F359"/>
    <mergeCell ref="G359:H359"/>
    <mergeCell ref="I359:J359"/>
    <mergeCell ref="K359:L359"/>
    <mergeCell ref="E366:F366"/>
    <mergeCell ref="G366:H366"/>
    <mergeCell ref="I366:J366"/>
    <mergeCell ref="K366:L366"/>
    <mergeCell ref="O366:P366"/>
    <mergeCell ref="T366:Y366"/>
    <mergeCell ref="E346:F346"/>
    <mergeCell ref="G346:H346"/>
    <mergeCell ref="I346:J346"/>
    <mergeCell ref="K346:L346"/>
    <mergeCell ref="O346:P346"/>
    <mergeCell ref="T346:Y346"/>
    <mergeCell ref="E347:F347"/>
    <mergeCell ref="G347:H347"/>
    <mergeCell ref="I347:J347"/>
    <mergeCell ref="K347:L347"/>
    <mergeCell ref="O347:P347"/>
    <mergeCell ref="T347:Y347"/>
    <mergeCell ref="E348:F348"/>
    <mergeCell ref="G348:H348"/>
    <mergeCell ref="I348:J348"/>
    <mergeCell ref="K348:L348"/>
    <mergeCell ref="O348:P348"/>
    <mergeCell ref="T348:Y348"/>
    <mergeCell ref="E364:F364"/>
    <mergeCell ref="G364:H364"/>
    <mergeCell ref="I364:J364"/>
    <mergeCell ref="K364:L364"/>
    <mergeCell ref="O359:P359"/>
    <mergeCell ref="T359:Y359"/>
    <mergeCell ref="E354:F354"/>
    <mergeCell ref="O364:P364"/>
    <mergeCell ref="I182:J182"/>
    <mergeCell ref="K182:L182"/>
    <mergeCell ref="O182:P182"/>
    <mergeCell ref="T182:Y182"/>
    <mergeCell ref="E179:F179"/>
    <mergeCell ref="G179:H179"/>
    <mergeCell ref="I179:J179"/>
    <mergeCell ref="K179:L179"/>
    <mergeCell ref="O179:P179"/>
    <mergeCell ref="T179:Y179"/>
    <mergeCell ref="E180:F180"/>
    <mergeCell ref="G180:H180"/>
    <mergeCell ref="I365:J365"/>
    <mergeCell ref="K365:L365"/>
    <mergeCell ref="O365:P365"/>
    <mergeCell ref="T365:Y365"/>
    <mergeCell ref="E362:F362"/>
    <mergeCell ref="G362:H362"/>
    <mergeCell ref="I362:J362"/>
    <mergeCell ref="K362:L362"/>
    <mergeCell ref="O362:P362"/>
    <mergeCell ref="T362:Y362"/>
    <mergeCell ref="E363:F363"/>
    <mergeCell ref="G363:H363"/>
    <mergeCell ref="I363:J363"/>
    <mergeCell ref="K363:L363"/>
    <mergeCell ref="O363:P363"/>
    <mergeCell ref="T363:Y363"/>
    <mergeCell ref="E212:F212"/>
    <mergeCell ref="G212:H212"/>
    <mergeCell ref="I212:J212"/>
    <mergeCell ref="K212:L212"/>
    <mergeCell ref="O157:P157"/>
    <mergeCell ref="T157:Y157"/>
    <mergeCell ref="E158:F158"/>
    <mergeCell ref="G158:H158"/>
    <mergeCell ref="I158:J158"/>
    <mergeCell ref="K158:L158"/>
    <mergeCell ref="O158:P158"/>
    <mergeCell ref="T158:Y158"/>
    <mergeCell ref="E157:F157"/>
    <mergeCell ref="G157:H157"/>
    <mergeCell ref="I157:J157"/>
    <mergeCell ref="K157:L157"/>
    <mergeCell ref="M157:N157"/>
    <mergeCell ref="T159:Y159"/>
    <mergeCell ref="E197:F197"/>
    <mergeCell ref="G197:H197"/>
    <mergeCell ref="I197:J197"/>
    <mergeCell ref="K197:L197"/>
    <mergeCell ref="E194:F194"/>
    <mergeCell ref="G194:H194"/>
    <mergeCell ref="I194:J194"/>
    <mergeCell ref="K194:L194"/>
    <mergeCell ref="E169:F169"/>
    <mergeCell ref="G169:H169"/>
    <mergeCell ref="I169:J169"/>
    <mergeCell ref="K169:L169"/>
    <mergeCell ref="O169:P169"/>
    <mergeCell ref="T169:Y169"/>
    <mergeCell ref="E183:F183"/>
    <mergeCell ref="G183:H183"/>
    <mergeCell ref="I183:J183"/>
    <mergeCell ref="K183:L183"/>
    <mergeCell ref="E159:F159"/>
    <mergeCell ref="G159:H159"/>
    <mergeCell ref="I159:J159"/>
    <mergeCell ref="K159:L159"/>
    <mergeCell ref="O159:P159"/>
    <mergeCell ref="E265:F265"/>
    <mergeCell ref="G265:H265"/>
    <mergeCell ref="I265:J265"/>
    <mergeCell ref="K265:L265"/>
    <mergeCell ref="O265:P265"/>
    <mergeCell ref="T265:Y265"/>
    <mergeCell ref="E353:F353"/>
    <mergeCell ref="G353:H353"/>
    <mergeCell ref="I353:J353"/>
    <mergeCell ref="K353:L353"/>
    <mergeCell ref="O353:P353"/>
    <mergeCell ref="T353:Y353"/>
    <mergeCell ref="G314:H314"/>
    <mergeCell ref="T314:Y314"/>
    <mergeCell ref="E315:F315"/>
    <mergeCell ref="G315:H315"/>
    <mergeCell ref="I315:J315"/>
    <mergeCell ref="K315:L315"/>
    <mergeCell ref="O315:P315"/>
    <mergeCell ref="T315:Y315"/>
    <mergeCell ref="T312:Y312"/>
    <mergeCell ref="E313:F313"/>
    <mergeCell ref="G313:H313"/>
    <mergeCell ref="I313:J313"/>
    <mergeCell ref="T323:Y323"/>
    <mergeCell ref="E324:F324"/>
    <mergeCell ref="G324:H324"/>
    <mergeCell ref="I324:J324"/>
    <mergeCell ref="K324:L324"/>
    <mergeCell ref="O324:P324"/>
    <mergeCell ref="T324:Y324"/>
    <mergeCell ref="E323:F323"/>
    <mergeCell ref="G323:H323"/>
    <mergeCell ref="I323:J323"/>
    <mergeCell ref="K323:L323"/>
    <mergeCell ref="O323:P323"/>
    <mergeCell ref="T266:Y266"/>
    <mergeCell ref="I289:J289"/>
    <mergeCell ref="K289:L289"/>
    <mergeCell ref="O289:P289"/>
    <mergeCell ref="T289:Y289"/>
    <mergeCell ref="E290:F290"/>
    <mergeCell ref="G290:H290"/>
    <mergeCell ref="I290:J290"/>
    <mergeCell ref="K290:L290"/>
    <mergeCell ref="O290:P290"/>
    <mergeCell ref="T290:Y290"/>
    <mergeCell ref="E282:F282"/>
    <mergeCell ref="G282:H282"/>
    <mergeCell ref="I282:J282"/>
    <mergeCell ref="K282:L282"/>
    <mergeCell ref="O282:P282"/>
    <mergeCell ref="E278:F278"/>
    <mergeCell ref="G278:H278"/>
    <mergeCell ref="I278:J278"/>
    <mergeCell ref="K278:L278"/>
    <mergeCell ref="G284:H284"/>
    <mergeCell ref="I284:J284"/>
    <mergeCell ref="K284:L284"/>
    <mergeCell ref="E367:F367"/>
    <mergeCell ref="G367:H367"/>
    <mergeCell ref="I367:J367"/>
    <mergeCell ref="K367:L367"/>
    <mergeCell ref="O367:P367"/>
    <mergeCell ref="T367:Y367"/>
    <mergeCell ref="E266:F266"/>
    <mergeCell ref="G266:H266"/>
    <mergeCell ref="I266:J266"/>
    <mergeCell ref="K266:L266"/>
    <mergeCell ref="O266:P266"/>
    <mergeCell ref="E360:F360"/>
    <mergeCell ref="G360:H360"/>
    <mergeCell ref="I360:J360"/>
    <mergeCell ref="K360:L360"/>
    <mergeCell ref="O360:P360"/>
    <mergeCell ref="T360:Y360"/>
    <mergeCell ref="E361:F361"/>
    <mergeCell ref="G361:H361"/>
    <mergeCell ref="I361:J361"/>
    <mergeCell ref="K361:L361"/>
    <mergeCell ref="O361:P361"/>
    <mergeCell ref="T361:Y361"/>
    <mergeCell ref="K357:L357"/>
    <mergeCell ref="O357:P357"/>
    <mergeCell ref="T357:Y357"/>
    <mergeCell ref="E358:F358"/>
    <mergeCell ref="G358:H358"/>
    <mergeCell ref="I358:J358"/>
    <mergeCell ref="K358:L358"/>
    <mergeCell ref="O358:P358"/>
    <mergeCell ref="T358:Y358"/>
    <mergeCell ref="T368:Y368"/>
    <mergeCell ref="E369:F369"/>
    <mergeCell ref="G369:H369"/>
    <mergeCell ref="I369:J369"/>
    <mergeCell ref="K369:L369"/>
    <mergeCell ref="O369:P369"/>
    <mergeCell ref="T369:Y369"/>
    <mergeCell ref="E368:F368"/>
    <mergeCell ref="G368:H368"/>
    <mergeCell ref="I368:J368"/>
    <mergeCell ref="K368:L368"/>
    <mergeCell ref="O368:P368"/>
    <mergeCell ref="T370:Y370"/>
    <mergeCell ref="E371:F371"/>
    <mergeCell ref="G371:H371"/>
    <mergeCell ref="I371:J371"/>
    <mergeCell ref="K371:L371"/>
    <mergeCell ref="O371:P371"/>
    <mergeCell ref="T371:Y371"/>
    <mergeCell ref="E370:F370"/>
    <mergeCell ref="G370:H370"/>
    <mergeCell ref="I370:J370"/>
    <mergeCell ref="K370:L370"/>
    <mergeCell ref="O370:P370"/>
    <mergeCell ref="T372:Y372"/>
    <mergeCell ref="E373:F373"/>
    <mergeCell ref="G373:H373"/>
    <mergeCell ref="I373:J373"/>
    <mergeCell ref="K373:L373"/>
    <mergeCell ref="O373:P373"/>
    <mergeCell ref="T373:Y373"/>
    <mergeCell ref="E372:F372"/>
    <mergeCell ref="G372:H372"/>
    <mergeCell ref="I372:J372"/>
    <mergeCell ref="K372:L372"/>
    <mergeCell ref="O372:P372"/>
    <mergeCell ref="T374:Y374"/>
    <mergeCell ref="E375:F375"/>
    <mergeCell ref="G375:H375"/>
    <mergeCell ref="I375:J375"/>
    <mergeCell ref="K375:L375"/>
    <mergeCell ref="O375:P375"/>
    <mergeCell ref="T375:Y375"/>
    <mergeCell ref="E374:F374"/>
    <mergeCell ref="G374:H374"/>
    <mergeCell ref="I374:J374"/>
    <mergeCell ref="K374:L374"/>
    <mergeCell ref="O374:P374"/>
    <mergeCell ref="T378:Y378"/>
    <mergeCell ref="E379:F379"/>
    <mergeCell ref="G379:H379"/>
    <mergeCell ref="I379:J379"/>
    <mergeCell ref="K379:L379"/>
    <mergeCell ref="O379:P379"/>
    <mergeCell ref="T379:Y379"/>
    <mergeCell ref="T376:Y376"/>
    <mergeCell ref="E377:F377"/>
    <mergeCell ref="G377:H377"/>
    <mergeCell ref="I377:J377"/>
    <mergeCell ref="K377:L377"/>
    <mergeCell ref="O377:P377"/>
    <mergeCell ref="T377:Y377"/>
    <mergeCell ref="E376:F376"/>
    <mergeCell ref="G376:H376"/>
    <mergeCell ref="I376:J376"/>
    <mergeCell ref="K376:L376"/>
    <mergeCell ref="O376:P376"/>
    <mergeCell ref="E378:F378"/>
    <mergeCell ref="G378:H378"/>
    <mergeCell ref="I378:J378"/>
    <mergeCell ref="K378:L378"/>
    <mergeCell ref="O378:P378"/>
    <mergeCell ref="T382:Y382"/>
    <mergeCell ref="E383:F383"/>
    <mergeCell ref="G383:H383"/>
    <mergeCell ref="I383:J383"/>
    <mergeCell ref="K383:L383"/>
    <mergeCell ref="O383:P383"/>
    <mergeCell ref="T383:Y383"/>
    <mergeCell ref="T380:Y380"/>
    <mergeCell ref="E381:F381"/>
    <mergeCell ref="G381:H381"/>
    <mergeCell ref="I381:J381"/>
    <mergeCell ref="K381:L381"/>
    <mergeCell ref="O381:P381"/>
    <mergeCell ref="T381:Y381"/>
    <mergeCell ref="E380:F380"/>
    <mergeCell ref="G380:H380"/>
    <mergeCell ref="I380:J380"/>
    <mergeCell ref="K380:L380"/>
    <mergeCell ref="O380:P380"/>
    <mergeCell ref="E382:F382"/>
    <mergeCell ref="G382:H382"/>
    <mergeCell ref="I382:J382"/>
    <mergeCell ref="K382:L382"/>
    <mergeCell ref="O382:P382"/>
    <mergeCell ref="I384:J384"/>
    <mergeCell ref="K384:L384"/>
    <mergeCell ref="O384:P384"/>
    <mergeCell ref="T384:Y384"/>
    <mergeCell ref="E385:F385"/>
    <mergeCell ref="G385:H385"/>
    <mergeCell ref="I385:J385"/>
    <mergeCell ref="K385:L385"/>
    <mergeCell ref="O385:P385"/>
    <mergeCell ref="T385:Y385"/>
    <mergeCell ref="E384:F384"/>
    <mergeCell ref="G384:H384"/>
    <mergeCell ref="G354:H354"/>
    <mergeCell ref="I354:J354"/>
    <mergeCell ref="K354:L354"/>
    <mergeCell ref="O354:P354"/>
    <mergeCell ref="T354:Y354"/>
    <mergeCell ref="E355:F355"/>
    <mergeCell ref="G355:H355"/>
    <mergeCell ref="I355:J355"/>
    <mergeCell ref="K355:L355"/>
    <mergeCell ref="O355:P355"/>
    <mergeCell ref="T355:Y355"/>
    <mergeCell ref="E356:F356"/>
    <mergeCell ref="G356:H356"/>
    <mergeCell ref="I356:J356"/>
    <mergeCell ref="K356:L356"/>
    <mergeCell ref="O356:P356"/>
    <mergeCell ref="T356:Y356"/>
    <mergeCell ref="E357:F357"/>
    <mergeCell ref="G357:H357"/>
    <mergeCell ref="I357:J357"/>
    <mergeCell ref="O194:P194"/>
    <mergeCell ref="T194:Y194"/>
    <mergeCell ref="E195:F195"/>
    <mergeCell ref="G195:H195"/>
    <mergeCell ref="I195:J195"/>
    <mergeCell ref="K195:L195"/>
    <mergeCell ref="O195:P195"/>
    <mergeCell ref="T195:Y195"/>
    <mergeCell ref="E196:F196"/>
    <mergeCell ref="G196:H196"/>
    <mergeCell ref="I196:J196"/>
    <mergeCell ref="K196:L196"/>
    <mergeCell ref="O196:P196"/>
    <mergeCell ref="T196:Y196"/>
    <mergeCell ref="O197:P197"/>
    <mergeCell ref="T197:Y197"/>
    <mergeCell ref="E198:F198"/>
    <mergeCell ref="G198:H198"/>
    <mergeCell ref="I198:J198"/>
    <mergeCell ref="K198:L198"/>
    <mergeCell ref="O198:P198"/>
    <mergeCell ref="T198:Y198"/>
    <mergeCell ref="E199:F199"/>
    <mergeCell ref="G199:H199"/>
    <mergeCell ref="I199:J199"/>
    <mergeCell ref="K199:L199"/>
    <mergeCell ref="O199:P199"/>
    <mergeCell ref="T199:Y199"/>
    <mergeCell ref="E255:F255"/>
    <mergeCell ref="G255:H255"/>
    <mergeCell ref="I255:J255"/>
    <mergeCell ref="K255:L255"/>
    <mergeCell ref="O255:P255"/>
    <mergeCell ref="T255:Y255"/>
    <mergeCell ref="E256:F256"/>
    <mergeCell ref="G256:H256"/>
    <mergeCell ref="I256:J256"/>
    <mergeCell ref="K256:L256"/>
    <mergeCell ref="O256:P256"/>
    <mergeCell ref="T256:Y256"/>
    <mergeCell ref="E244:F244"/>
    <mergeCell ref="G244:H244"/>
    <mergeCell ref="I244:J244"/>
    <mergeCell ref="K244:L244"/>
    <mergeCell ref="O244:P244"/>
    <mergeCell ref="T244:Y244"/>
    <mergeCell ref="E245:F245"/>
    <mergeCell ref="G245:H245"/>
    <mergeCell ref="I245:J245"/>
    <mergeCell ref="K245:L245"/>
    <mergeCell ref="O245:P245"/>
    <mergeCell ref="T245:Y245"/>
    <mergeCell ref="E246:F246"/>
    <mergeCell ref="G246:H246"/>
    <mergeCell ref="E257:F257"/>
    <mergeCell ref="G257:H257"/>
    <mergeCell ref="I257:J257"/>
    <mergeCell ref="K257:L257"/>
    <mergeCell ref="O257:P257"/>
    <mergeCell ref="T257:Y257"/>
    <mergeCell ref="E261:F261"/>
    <mergeCell ref="G261:H261"/>
    <mergeCell ref="I261:J261"/>
    <mergeCell ref="K261:L261"/>
    <mergeCell ref="O261:P261"/>
    <mergeCell ref="T261:Y261"/>
    <mergeCell ref="E259:F259"/>
    <mergeCell ref="G259:H259"/>
    <mergeCell ref="I259:J259"/>
    <mergeCell ref="K259:L259"/>
    <mergeCell ref="T259:Y259"/>
    <mergeCell ref="E258:F258"/>
    <mergeCell ref="G258:H258"/>
    <mergeCell ref="I258:J258"/>
    <mergeCell ref="K258:L258"/>
    <mergeCell ref="O258:P258"/>
    <mergeCell ref="T258:Y258"/>
    <mergeCell ref="E260:F260"/>
    <mergeCell ref="G260:H260"/>
    <mergeCell ref="I260:J260"/>
    <mergeCell ref="K260:L260"/>
    <mergeCell ref="T260:Y260"/>
    <mergeCell ref="E262:F262"/>
    <mergeCell ref="G262:H262"/>
    <mergeCell ref="I262:J262"/>
    <mergeCell ref="K262:L262"/>
    <mergeCell ref="O262:P262"/>
    <mergeCell ref="T262:Y262"/>
    <mergeCell ref="E263:F263"/>
    <mergeCell ref="G263:H263"/>
    <mergeCell ref="I263:J263"/>
    <mergeCell ref="K263:L263"/>
    <mergeCell ref="O263:P263"/>
    <mergeCell ref="T263:Y263"/>
    <mergeCell ref="E264:F264"/>
    <mergeCell ref="G264:H264"/>
    <mergeCell ref="I264:J264"/>
    <mergeCell ref="K264:L264"/>
    <mergeCell ref="O264:P264"/>
    <mergeCell ref="T264:Y264"/>
    <mergeCell ref="E160:F160"/>
    <mergeCell ref="G160:H160"/>
    <mergeCell ref="I160:J160"/>
    <mergeCell ref="K160:L160"/>
    <mergeCell ref="O160:P160"/>
    <mergeCell ref="T160:Y160"/>
    <mergeCell ref="E161:F161"/>
    <mergeCell ref="G161:H161"/>
    <mergeCell ref="I161:J161"/>
    <mergeCell ref="K161:L161"/>
    <mergeCell ref="O161:P161"/>
    <mergeCell ref="T161:Y161"/>
    <mergeCell ref="E162:F162"/>
    <mergeCell ref="G162:H162"/>
    <mergeCell ref="I162:J162"/>
    <mergeCell ref="K162:L162"/>
    <mergeCell ref="O162:P162"/>
    <mergeCell ref="T162:Y162"/>
    <mergeCell ref="E163:F163"/>
    <mergeCell ref="G163:H163"/>
    <mergeCell ref="I163:J163"/>
    <mergeCell ref="K163:L163"/>
    <mergeCell ref="O163:P163"/>
    <mergeCell ref="T163:Y163"/>
    <mergeCell ref="E164:F164"/>
    <mergeCell ref="G164:H164"/>
    <mergeCell ref="I164:J164"/>
    <mergeCell ref="K164:L164"/>
    <mergeCell ref="O164:P164"/>
    <mergeCell ref="T164:Y164"/>
    <mergeCell ref="E165:F165"/>
    <mergeCell ref="G165:H165"/>
    <mergeCell ref="I165:J165"/>
    <mergeCell ref="K165:L165"/>
    <mergeCell ref="O165:P165"/>
    <mergeCell ref="T165:Y165"/>
    <mergeCell ref="E166:F166"/>
    <mergeCell ref="G166:H166"/>
    <mergeCell ref="I166:J166"/>
    <mergeCell ref="K166:L166"/>
    <mergeCell ref="O166:P166"/>
    <mergeCell ref="T166:Y166"/>
    <mergeCell ref="E167:F167"/>
    <mergeCell ref="G167:H167"/>
    <mergeCell ref="I167:J167"/>
    <mergeCell ref="K167:L167"/>
    <mergeCell ref="O167:P167"/>
    <mergeCell ref="T167:Y167"/>
    <mergeCell ref="E168:F168"/>
    <mergeCell ref="G168:H168"/>
    <mergeCell ref="I168:J168"/>
    <mergeCell ref="K168:L168"/>
    <mergeCell ref="O168:P168"/>
    <mergeCell ref="T168:Y168"/>
    <mergeCell ref="E170:F170"/>
    <mergeCell ref="G170:H170"/>
    <mergeCell ref="I170:J170"/>
    <mergeCell ref="K170:L170"/>
    <mergeCell ref="O170:P170"/>
    <mergeCell ref="T170:Y170"/>
    <mergeCell ref="E171:F171"/>
    <mergeCell ref="G171:H171"/>
    <mergeCell ref="I171:J171"/>
    <mergeCell ref="K171:L171"/>
    <mergeCell ref="O171:P171"/>
    <mergeCell ref="T171:Y171"/>
    <mergeCell ref="E172:F172"/>
    <mergeCell ref="G172:H172"/>
    <mergeCell ref="I172:J172"/>
    <mergeCell ref="K172:L172"/>
    <mergeCell ref="O172:P172"/>
    <mergeCell ref="T172:Y172"/>
    <mergeCell ref="E173:F173"/>
    <mergeCell ref="G173:H173"/>
    <mergeCell ref="I173:J173"/>
    <mergeCell ref="K173:L173"/>
    <mergeCell ref="O173:P173"/>
    <mergeCell ref="T173:Y173"/>
    <mergeCell ref="E174:F174"/>
    <mergeCell ref="G174:H174"/>
    <mergeCell ref="I174:J174"/>
    <mergeCell ref="K174:L174"/>
    <mergeCell ref="O174:P174"/>
    <mergeCell ref="T174:Y174"/>
    <mergeCell ref="E176:F176"/>
    <mergeCell ref="G176:H176"/>
    <mergeCell ref="I176:J176"/>
    <mergeCell ref="K176:L176"/>
    <mergeCell ref="O176:P176"/>
    <mergeCell ref="T176:Y176"/>
    <mergeCell ref="E175:F175"/>
    <mergeCell ref="G175:H175"/>
    <mergeCell ref="I175:J175"/>
    <mergeCell ref="K175:L175"/>
    <mergeCell ref="O175:P175"/>
    <mergeCell ref="T175:Y175"/>
    <mergeCell ref="E177:F177"/>
    <mergeCell ref="G177:H177"/>
    <mergeCell ref="I177:J177"/>
    <mergeCell ref="K177:L177"/>
    <mergeCell ref="O177:P177"/>
    <mergeCell ref="T177:Y177"/>
    <mergeCell ref="E178:F178"/>
    <mergeCell ref="G178:H178"/>
    <mergeCell ref="I178:J178"/>
    <mergeCell ref="K178:L178"/>
    <mergeCell ref="O178:P178"/>
    <mergeCell ref="T178:Y178"/>
    <mergeCell ref="E184:F184"/>
    <mergeCell ref="G184:H184"/>
    <mergeCell ref="I184:J184"/>
    <mergeCell ref="K184:L184"/>
    <mergeCell ref="O184:P184"/>
    <mergeCell ref="T184:Y184"/>
    <mergeCell ref="I180:J180"/>
    <mergeCell ref="K180:L180"/>
    <mergeCell ref="O180:P180"/>
    <mergeCell ref="T180:Y180"/>
    <mergeCell ref="O183:P183"/>
    <mergeCell ref="T183:Y183"/>
    <mergeCell ref="E181:F181"/>
    <mergeCell ref="G181:H181"/>
    <mergeCell ref="I181:J181"/>
    <mergeCell ref="K181:L181"/>
    <mergeCell ref="O181:P181"/>
    <mergeCell ref="T181:Y181"/>
    <mergeCell ref="E182:F182"/>
    <mergeCell ref="G182:H182"/>
    <mergeCell ref="E185:F185"/>
    <mergeCell ref="G185:H185"/>
    <mergeCell ref="I185:J185"/>
    <mergeCell ref="K185:L185"/>
    <mergeCell ref="O185:P185"/>
    <mergeCell ref="T185:Y185"/>
    <mergeCell ref="E186:F186"/>
    <mergeCell ref="G186:H186"/>
    <mergeCell ref="I186:J186"/>
    <mergeCell ref="K186:L186"/>
    <mergeCell ref="O186:P186"/>
    <mergeCell ref="T186:Y186"/>
    <mergeCell ref="E187:F187"/>
    <mergeCell ref="G187:H187"/>
    <mergeCell ref="I187:J187"/>
    <mergeCell ref="K187:L187"/>
    <mergeCell ref="O187:P187"/>
    <mergeCell ref="T187:Y187"/>
    <mergeCell ref="E188:F188"/>
    <mergeCell ref="G188:H188"/>
    <mergeCell ref="I188:J188"/>
    <mergeCell ref="K188:L188"/>
    <mergeCell ref="O188:P188"/>
    <mergeCell ref="T188:Y188"/>
    <mergeCell ref="E189:F189"/>
    <mergeCell ref="G189:H189"/>
    <mergeCell ref="I189:J189"/>
    <mergeCell ref="K189:L189"/>
    <mergeCell ref="O189:P189"/>
    <mergeCell ref="T189:Y189"/>
    <mergeCell ref="E190:F190"/>
    <mergeCell ref="G190:H190"/>
    <mergeCell ref="I190:J190"/>
    <mergeCell ref="K190:L190"/>
    <mergeCell ref="O190:P190"/>
    <mergeCell ref="T190:Y190"/>
    <mergeCell ref="E191:F191"/>
    <mergeCell ref="G191:H191"/>
    <mergeCell ref="I191:J191"/>
    <mergeCell ref="K191:L191"/>
    <mergeCell ref="O191:P191"/>
    <mergeCell ref="T191:Y191"/>
    <mergeCell ref="E192:F192"/>
    <mergeCell ref="G192:H192"/>
    <mergeCell ref="I192:J192"/>
    <mergeCell ref="K192:L192"/>
    <mergeCell ref="O192:P192"/>
    <mergeCell ref="T192:Y192"/>
    <mergeCell ref="E193:F193"/>
    <mergeCell ref="G193:H193"/>
    <mergeCell ref="I193:J193"/>
    <mergeCell ref="K193:L193"/>
    <mergeCell ref="O193:P193"/>
    <mergeCell ref="T193:Y193"/>
    <mergeCell ref="I246:J246"/>
    <mergeCell ref="K246:L246"/>
    <mergeCell ref="O246:P246"/>
    <mergeCell ref="T246:Y246"/>
    <mergeCell ref="E247:F247"/>
    <mergeCell ref="G247:H247"/>
    <mergeCell ref="I247:J247"/>
    <mergeCell ref="K247:L247"/>
    <mergeCell ref="O247:P247"/>
    <mergeCell ref="T247:Y247"/>
    <mergeCell ref="E249:F249"/>
    <mergeCell ref="G248:H248"/>
    <mergeCell ref="I248:J248"/>
    <mergeCell ref="K248:L248"/>
    <mergeCell ref="O248:P248"/>
    <mergeCell ref="T248:Y248"/>
    <mergeCell ref="G249:H249"/>
    <mergeCell ref="I249:J249"/>
    <mergeCell ref="K249:L249"/>
    <mergeCell ref="O249:P249"/>
    <mergeCell ref="T249:Y249"/>
    <mergeCell ref="E248:F248"/>
    <mergeCell ref="E250:F250"/>
    <mergeCell ref="G250:H250"/>
    <mergeCell ref="I250:J250"/>
    <mergeCell ref="K250:L250"/>
    <mergeCell ref="O250:P250"/>
    <mergeCell ref="T250:Y250"/>
    <mergeCell ref="E251:F251"/>
    <mergeCell ref="G251:H251"/>
    <mergeCell ref="I251:J251"/>
    <mergeCell ref="K251:L251"/>
    <mergeCell ref="O251:P251"/>
    <mergeCell ref="T251:Y251"/>
    <mergeCell ref="E252:F252"/>
    <mergeCell ref="G252:H252"/>
    <mergeCell ref="I252:J252"/>
    <mergeCell ref="K252:L252"/>
    <mergeCell ref="O252:P252"/>
    <mergeCell ref="T252:Y252"/>
    <mergeCell ref="E254:F254"/>
    <mergeCell ref="G254:H254"/>
    <mergeCell ref="I254:J254"/>
    <mergeCell ref="K254:L254"/>
    <mergeCell ref="O254:P254"/>
    <mergeCell ref="T254:Y254"/>
    <mergeCell ref="E253:F253"/>
    <mergeCell ref="G253:H253"/>
    <mergeCell ref="I253:J253"/>
    <mergeCell ref="K253:L253"/>
    <mergeCell ref="O253:P253"/>
    <mergeCell ref="T253:Y253"/>
    <mergeCell ref="E200:F200"/>
    <mergeCell ref="G200:H200"/>
    <mergeCell ref="I200:J200"/>
    <mergeCell ref="K200:L200"/>
    <mergeCell ref="O200:P200"/>
    <mergeCell ref="T200:Y200"/>
    <mergeCell ref="E201:F201"/>
    <mergeCell ref="G201:H201"/>
    <mergeCell ref="I201:J201"/>
    <mergeCell ref="K201:L201"/>
    <mergeCell ref="O201:P201"/>
    <mergeCell ref="T201:Y201"/>
    <mergeCell ref="E202:F202"/>
    <mergeCell ref="G202:H202"/>
    <mergeCell ref="I202:J202"/>
    <mergeCell ref="K202:L202"/>
    <mergeCell ref="O202:P202"/>
    <mergeCell ref="T202:Y202"/>
    <mergeCell ref="E203:F203"/>
    <mergeCell ref="G203:H203"/>
    <mergeCell ref="I203:J203"/>
    <mergeCell ref="K203:L203"/>
    <mergeCell ref="O203:P203"/>
    <mergeCell ref="T203:Y203"/>
    <mergeCell ref="E204:F204"/>
    <mergeCell ref="G204:H204"/>
    <mergeCell ref="I204:J204"/>
    <mergeCell ref="K204:L204"/>
    <mergeCell ref="O204:P204"/>
    <mergeCell ref="T204:Y204"/>
    <mergeCell ref="E205:F205"/>
    <mergeCell ref="G205:H205"/>
    <mergeCell ref="I205:J205"/>
    <mergeCell ref="K205:L205"/>
    <mergeCell ref="O205:P205"/>
    <mergeCell ref="T205:Y205"/>
    <mergeCell ref="E206:F206"/>
    <mergeCell ref="G206:H206"/>
    <mergeCell ref="I206:J206"/>
    <mergeCell ref="K206:L206"/>
    <mergeCell ref="O206:P206"/>
    <mergeCell ref="T206:Y206"/>
    <mergeCell ref="E207:F207"/>
    <mergeCell ref="G207:H207"/>
    <mergeCell ref="I207:J207"/>
    <mergeCell ref="K207:L207"/>
    <mergeCell ref="O207:P207"/>
    <mergeCell ref="T207:Y207"/>
    <mergeCell ref="E208:F208"/>
    <mergeCell ref="G208:H208"/>
    <mergeCell ref="I208:J208"/>
    <mergeCell ref="K208:L208"/>
    <mergeCell ref="O208:P208"/>
    <mergeCell ref="T208:Y208"/>
    <mergeCell ref="E209:F209"/>
    <mergeCell ref="G209:H209"/>
    <mergeCell ref="I209:J209"/>
    <mergeCell ref="K209:L209"/>
    <mergeCell ref="O209:P209"/>
    <mergeCell ref="T209:Y209"/>
    <mergeCell ref="E210:F210"/>
    <mergeCell ref="G210:H210"/>
    <mergeCell ref="I210:J210"/>
    <mergeCell ref="K210:L210"/>
    <mergeCell ref="O210:P210"/>
    <mergeCell ref="T210:Y210"/>
    <mergeCell ref="E215:F215"/>
    <mergeCell ref="G215:H215"/>
    <mergeCell ref="I215:J215"/>
    <mergeCell ref="K215:L215"/>
    <mergeCell ref="O215:P215"/>
    <mergeCell ref="T215:Y215"/>
    <mergeCell ref="E214:F214"/>
    <mergeCell ref="G214:H214"/>
    <mergeCell ref="I214:J214"/>
    <mergeCell ref="K214:L214"/>
    <mergeCell ref="O214:P214"/>
    <mergeCell ref="T214:Y214"/>
    <mergeCell ref="E211:F211"/>
    <mergeCell ref="G211:H211"/>
    <mergeCell ref="I211:J211"/>
    <mergeCell ref="K211:L211"/>
    <mergeCell ref="O211:P211"/>
    <mergeCell ref="T211:Y211"/>
    <mergeCell ref="O212:P212"/>
    <mergeCell ref="T212:Y212"/>
    <mergeCell ref="E213:F213"/>
    <mergeCell ref="G213:H213"/>
    <mergeCell ref="I213:J213"/>
    <mergeCell ref="K213:L213"/>
    <mergeCell ref="O213:P213"/>
    <mergeCell ref="T213:Y213"/>
    <mergeCell ref="E216:F216"/>
    <mergeCell ref="G216:H216"/>
    <mergeCell ref="I216:J216"/>
    <mergeCell ref="K216:L216"/>
    <mergeCell ref="O216:P216"/>
    <mergeCell ref="T216:Y216"/>
    <mergeCell ref="E217:F217"/>
    <mergeCell ref="G217:H217"/>
    <mergeCell ref="I217:J217"/>
    <mergeCell ref="K217:L217"/>
    <mergeCell ref="O217:P217"/>
    <mergeCell ref="T217:Y217"/>
    <mergeCell ref="E218:F218"/>
    <mergeCell ref="G218:H218"/>
    <mergeCell ref="I218:J218"/>
    <mergeCell ref="K218:L218"/>
    <mergeCell ref="O218:P218"/>
    <mergeCell ref="T218:Y218"/>
    <mergeCell ref="E219:F219"/>
    <mergeCell ref="G219:H219"/>
    <mergeCell ref="I219:J219"/>
    <mergeCell ref="K219:L219"/>
    <mergeCell ref="O219:P219"/>
    <mergeCell ref="T219:Y219"/>
    <mergeCell ref="E220:F220"/>
    <mergeCell ref="G220:H220"/>
    <mergeCell ref="I220:J220"/>
    <mergeCell ref="K220:L220"/>
    <mergeCell ref="O220:P220"/>
    <mergeCell ref="T220:Y220"/>
    <mergeCell ref="E221:F221"/>
    <mergeCell ref="G221:H221"/>
    <mergeCell ref="I221:J221"/>
    <mergeCell ref="K221:L221"/>
    <mergeCell ref="O221:P221"/>
    <mergeCell ref="T221:Y221"/>
    <mergeCell ref="E222:F222"/>
    <mergeCell ref="G222:H222"/>
    <mergeCell ref="I222:J222"/>
    <mergeCell ref="K222:L222"/>
    <mergeCell ref="O222:P222"/>
    <mergeCell ref="T222:Y222"/>
    <mergeCell ref="E223:F223"/>
    <mergeCell ref="G223:H223"/>
    <mergeCell ref="I223:J223"/>
    <mergeCell ref="K223:L223"/>
    <mergeCell ref="O223:P223"/>
    <mergeCell ref="T223:Y223"/>
    <mergeCell ref="E225:F225"/>
    <mergeCell ref="G225:H225"/>
    <mergeCell ref="I225:J225"/>
    <mergeCell ref="K225:L225"/>
    <mergeCell ref="O225:P225"/>
    <mergeCell ref="T225:Y225"/>
    <mergeCell ref="E224:F224"/>
    <mergeCell ref="G224:H224"/>
    <mergeCell ref="I224:J224"/>
    <mergeCell ref="K224:L224"/>
    <mergeCell ref="O224:P224"/>
    <mergeCell ref="T224:Y224"/>
    <mergeCell ref="E226:F226"/>
    <mergeCell ref="G226:H226"/>
    <mergeCell ref="I226:J226"/>
    <mergeCell ref="K226:L226"/>
    <mergeCell ref="O226:P226"/>
    <mergeCell ref="T226:Y226"/>
    <mergeCell ref="E227:F227"/>
    <mergeCell ref="G227:H227"/>
    <mergeCell ref="I227:J227"/>
    <mergeCell ref="K227:L227"/>
    <mergeCell ref="O227:P227"/>
    <mergeCell ref="T227:Y227"/>
    <mergeCell ref="E228:F228"/>
    <mergeCell ref="G228:H228"/>
    <mergeCell ref="I228:J228"/>
    <mergeCell ref="K228:L228"/>
    <mergeCell ref="O228:P228"/>
    <mergeCell ref="T228:Y228"/>
    <mergeCell ref="E229:F229"/>
    <mergeCell ref="G229:H229"/>
    <mergeCell ref="I229:J229"/>
    <mergeCell ref="K229:L229"/>
    <mergeCell ref="O229:P229"/>
    <mergeCell ref="T229:Y229"/>
    <mergeCell ref="E230:F230"/>
    <mergeCell ref="G230:H230"/>
    <mergeCell ref="I230:J230"/>
    <mergeCell ref="K230:L230"/>
    <mergeCell ref="O230:P230"/>
    <mergeCell ref="T230:Y230"/>
    <mergeCell ref="E231:F231"/>
    <mergeCell ref="G231:H231"/>
    <mergeCell ref="I231:J231"/>
    <mergeCell ref="K231:L231"/>
    <mergeCell ref="O231:P231"/>
    <mergeCell ref="T231:Y231"/>
    <mergeCell ref="E232:F232"/>
    <mergeCell ref="G232:H232"/>
    <mergeCell ref="I232:J232"/>
    <mergeCell ref="K232:L232"/>
    <mergeCell ref="O232:P232"/>
    <mergeCell ref="T232:Y232"/>
    <mergeCell ref="E233:F233"/>
    <mergeCell ref="G233:H233"/>
    <mergeCell ref="I233:J233"/>
    <mergeCell ref="K233:L233"/>
    <mergeCell ref="O233:P233"/>
    <mergeCell ref="T233:Y233"/>
    <mergeCell ref="E234:F234"/>
    <mergeCell ref="G234:H234"/>
    <mergeCell ref="I234:J234"/>
    <mergeCell ref="K234:L234"/>
    <mergeCell ref="O234:P234"/>
    <mergeCell ref="T234:Y234"/>
    <mergeCell ref="E235:F235"/>
    <mergeCell ref="G235:H235"/>
    <mergeCell ref="I235:J235"/>
    <mergeCell ref="K235:L235"/>
    <mergeCell ref="O235:P235"/>
    <mergeCell ref="T235:Y235"/>
    <mergeCell ref="E236:F236"/>
    <mergeCell ref="G236:H236"/>
    <mergeCell ref="I236:J236"/>
    <mergeCell ref="K236:L236"/>
    <mergeCell ref="O236:P236"/>
    <mergeCell ref="T236:Y236"/>
    <mergeCell ref="E237:F237"/>
    <mergeCell ref="G237:H237"/>
    <mergeCell ref="I237:J237"/>
    <mergeCell ref="K237:L237"/>
    <mergeCell ref="O237:P237"/>
    <mergeCell ref="T237:Y237"/>
    <mergeCell ref="E238:F238"/>
    <mergeCell ref="G238:H238"/>
    <mergeCell ref="I238:J238"/>
    <mergeCell ref="K238:L238"/>
    <mergeCell ref="O238:P238"/>
    <mergeCell ref="T238:Y238"/>
    <mergeCell ref="E239:F239"/>
    <mergeCell ref="G239:H239"/>
    <mergeCell ref="I239:J239"/>
    <mergeCell ref="K239:L239"/>
    <mergeCell ref="O239:P239"/>
    <mergeCell ref="T239:Y239"/>
    <mergeCell ref="E240:F240"/>
    <mergeCell ref="G240:H240"/>
    <mergeCell ref="I240:J240"/>
    <mergeCell ref="K240:L240"/>
    <mergeCell ref="O240:P240"/>
    <mergeCell ref="T240:Y240"/>
    <mergeCell ref="E243:F243"/>
    <mergeCell ref="G243:H243"/>
    <mergeCell ref="I243:J243"/>
    <mergeCell ref="K243:L243"/>
    <mergeCell ref="O243:P243"/>
    <mergeCell ref="T243:Y243"/>
    <mergeCell ref="E241:F241"/>
    <mergeCell ref="G241:H241"/>
    <mergeCell ref="I241:J241"/>
    <mergeCell ref="K241:L241"/>
    <mergeCell ref="O241:P241"/>
    <mergeCell ref="T241:Y241"/>
    <mergeCell ref="E242:F242"/>
    <mergeCell ref="G242:H242"/>
    <mergeCell ref="I242:J242"/>
    <mergeCell ref="K242:L242"/>
    <mergeCell ref="O242:P242"/>
    <mergeCell ref="T242:Y242"/>
    <mergeCell ref="E345:F345"/>
    <mergeCell ref="G345:H345"/>
    <mergeCell ref="I345:J345"/>
    <mergeCell ref="K345:L345"/>
    <mergeCell ref="O345:P345"/>
    <mergeCell ref="T345:Y345"/>
    <mergeCell ref="E275:F275"/>
    <mergeCell ref="G275:H275"/>
    <mergeCell ref="I275:J275"/>
    <mergeCell ref="K275:L275"/>
    <mergeCell ref="O275:P275"/>
    <mergeCell ref="T275:Y275"/>
    <mergeCell ref="E276:F276"/>
    <mergeCell ref="G276:H276"/>
    <mergeCell ref="I276:J276"/>
    <mergeCell ref="K276:L276"/>
    <mergeCell ref="O276:P276"/>
    <mergeCell ref="T276:Y276"/>
    <mergeCell ref="E277:F277"/>
    <mergeCell ref="G277:H277"/>
    <mergeCell ref="I277:J277"/>
    <mergeCell ref="K277:L277"/>
    <mergeCell ref="O277:P277"/>
    <mergeCell ref="T277:Y277"/>
    <mergeCell ref="E288:F288"/>
    <mergeCell ref="G288:H288"/>
    <mergeCell ref="I288:J288"/>
    <mergeCell ref="K288:L288"/>
    <mergeCell ref="O288:P288"/>
    <mergeCell ref="T288:Y288"/>
    <mergeCell ref="E289:F289"/>
    <mergeCell ref="G289:H289"/>
    <mergeCell ref="O284:P284"/>
    <mergeCell ref="T284:Y284"/>
    <mergeCell ref="E285:F285"/>
    <mergeCell ref="G285:H285"/>
    <mergeCell ref="I285:J285"/>
    <mergeCell ref="K285:L285"/>
    <mergeCell ref="O285:P285"/>
    <mergeCell ref="T285:Y285"/>
    <mergeCell ref="E286:F286"/>
    <mergeCell ref="G286:H286"/>
    <mergeCell ref="I286:J286"/>
    <mergeCell ref="K286:L286"/>
    <mergeCell ref="O286:P286"/>
    <mergeCell ref="T286:Y286"/>
    <mergeCell ref="E287:F287"/>
    <mergeCell ref="G287:H287"/>
    <mergeCell ref="I287:J287"/>
    <mergeCell ref="K287:L287"/>
    <mergeCell ref="O287:P287"/>
    <mergeCell ref="T287:Y287"/>
    <mergeCell ref="O269:P269"/>
    <mergeCell ref="T269:Y269"/>
    <mergeCell ref="E270:F270"/>
    <mergeCell ref="G270:H270"/>
    <mergeCell ref="I270:J270"/>
    <mergeCell ref="K270:L270"/>
    <mergeCell ref="O270:P270"/>
    <mergeCell ref="T270:Y270"/>
    <mergeCell ref="E271:F271"/>
    <mergeCell ref="G271:H271"/>
    <mergeCell ref="I271:J271"/>
    <mergeCell ref="K271:L271"/>
    <mergeCell ref="O271:P271"/>
    <mergeCell ref="T271:Y271"/>
    <mergeCell ref="E272:F272"/>
    <mergeCell ref="G272:H272"/>
    <mergeCell ref="I272:J272"/>
    <mergeCell ref="K272:L272"/>
    <mergeCell ref="O272:P272"/>
    <mergeCell ref="T272:Y272"/>
    <mergeCell ref="E273:F273"/>
    <mergeCell ref="G273:H273"/>
    <mergeCell ref="O274:P274"/>
    <mergeCell ref="T274:Y274"/>
    <mergeCell ref="E299:F299"/>
    <mergeCell ref="G299:H299"/>
    <mergeCell ref="I299:J299"/>
    <mergeCell ref="K299:L299"/>
    <mergeCell ref="O299:P299"/>
    <mergeCell ref="T299:Y299"/>
    <mergeCell ref="E300:F300"/>
    <mergeCell ref="G300:H300"/>
    <mergeCell ref="I300:J300"/>
    <mergeCell ref="K300:L300"/>
    <mergeCell ref="O300:P300"/>
    <mergeCell ref="T300:Y300"/>
    <mergeCell ref="E301:F301"/>
    <mergeCell ref="G301:H301"/>
    <mergeCell ref="I301:J301"/>
    <mergeCell ref="K301:L301"/>
    <mergeCell ref="O301:P301"/>
    <mergeCell ref="T301:Y301"/>
    <mergeCell ref="E295:F295"/>
    <mergeCell ref="G295:H295"/>
    <mergeCell ref="I295:J295"/>
    <mergeCell ref="K295:L295"/>
    <mergeCell ref="O295:P295"/>
    <mergeCell ref="T295:Y295"/>
    <mergeCell ref="E296:F296"/>
    <mergeCell ref="G296:H296"/>
    <mergeCell ref="I296:J296"/>
    <mergeCell ref="K296:L296"/>
    <mergeCell ref="E306:F306"/>
    <mergeCell ref="G306:H306"/>
    <mergeCell ref="I306:J306"/>
    <mergeCell ref="K306:L306"/>
    <mergeCell ref="O306:P306"/>
    <mergeCell ref="T306:Y306"/>
    <mergeCell ref="E307:F307"/>
    <mergeCell ref="G307:H307"/>
    <mergeCell ref="I307:J307"/>
    <mergeCell ref="K307:L307"/>
    <mergeCell ref="O307:P307"/>
    <mergeCell ref="T307:Y307"/>
    <mergeCell ref="E308:F308"/>
    <mergeCell ref="G308:H308"/>
    <mergeCell ref="I308:J308"/>
    <mergeCell ref="K308:L308"/>
    <mergeCell ref="O308:P308"/>
    <mergeCell ref="T308:Y308"/>
    <mergeCell ref="O302:P302"/>
    <mergeCell ref="T302:Y302"/>
    <mergeCell ref="E303:F303"/>
    <mergeCell ref="G303:H303"/>
    <mergeCell ref="I303:J303"/>
    <mergeCell ref="K303:L303"/>
    <mergeCell ref="I322:J322"/>
    <mergeCell ref="K322:L322"/>
    <mergeCell ref="O322:P322"/>
    <mergeCell ref="T322:Y322"/>
    <mergeCell ref="E309:F309"/>
    <mergeCell ref="G309:H309"/>
    <mergeCell ref="I309:J309"/>
    <mergeCell ref="K309:L309"/>
    <mergeCell ref="O309:P309"/>
    <mergeCell ref="T309:Y309"/>
    <mergeCell ref="E310:F310"/>
    <mergeCell ref="G310:H310"/>
    <mergeCell ref="I310:J310"/>
    <mergeCell ref="K310:L310"/>
    <mergeCell ref="O310:P310"/>
    <mergeCell ref="T310:Y310"/>
    <mergeCell ref="E311:F311"/>
    <mergeCell ref="G311:H311"/>
    <mergeCell ref="I311:J311"/>
    <mergeCell ref="K311:L311"/>
    <mergeCell ref="O311:P311"/>
    <mergeCell ref="T311:Y311"/>
    <mergeCell ref="E314:F314"/>
    <mergeCell ref="I314:J314"/>
    <mergeCell ref="K314:L314"/>
    <mergeCell ref="O314:P314"/>
    <mergeCell ref="E316:F316"/>
    <mergeCell ref="G316:H316"/>
    <mergeCell ref="I316:J316"/>
    <mergeCell ref="K316:L316"/>
    <mergeCell ref="O316:P316"/>
    <mergeCell ref="T316:Y316"/>
    <mergeCell ref="E317:F317"/>
    <mergeCell ref="G317:H317"/>
    <mergeCell ref="I317:J317"/>
    <mergeCell ref="K317:L317"/>
    <mergeCell ref="O317:P317"/>
    <mergeCell ref="T317:Y317"/>
    <mergeCell ref="E318:F318"/>
    <mergeCell ref="G318:H318"/>
    <mergeCell ref="I318:J318"/>
    <mergeCell ref="K318:L318"/>
    <mergeCell ref="O318:P318"/>
    <mergeCell ref="T318:Y318"/>
    <mergeCell ref="E319:F319"/>
    <mergeCell ref="G319:H319"/>
    <mergeCell ref="I319:J319"/>
    <mergeCell ref="K319:L319"/>
    <mergeCell ref="O319:P319"/>
    <mergeCell ref="T319:Y319"/>
    <mergeCell ref="E327:F327"/>
    <mergeCell ref="G327:H327"/>
    <mergeCell ref="I327:J327"/>
    <mergeCell ref="K327:L327"/>
    <mergeCell ref="O327:P327"/>
    <mergeCell ref="T327:Y327"/>
    <mergeCell ref="E328:F328"/>
    <mergeCell ref="G328:H328"/>
    <mergeCell ref="I328:J328"/>
    <mergeCell ref="K328:L328"/>
    <mergeCell ref="O328:P328"/>
    <mergeCell ref="T328:Y328"/>
    <mergeCell ref="E320:F320"/>
    <mergeCell ref="G320:H320"/>
    <mergeCell ref="I320:J320"/>
    <mergeCell ref="K320:L320"/>
    <mergeCell ref="O320:P320"/>
    <mergeCell ref="T320:Y320"/>
    <mergeCell ref="E321:F321"/>
    <mergeCell ref="G321:H321"/>
    <mergeCell ref="I321:J321"/>
    <mergeCell ref="K321:L321"/>
    <mergeCell ref="O321:P321"/>
    <mergeCell ref="T321:Y321"/>
    <mergeCell ref="E322:F322"/>
    <mergeCell ref="G322:H322"/>
    <mergeCell ref="E332:F332"/>
    <mergeCell ref="G332:H332"/>
    <mergeCell ref="I332:J332"/>
    <mergeCell ref="K332:L332"/>
    <mergeCell ref="O332:P332"/>
    <mergeCell ref="T332:Y332"/>
    <mergeCell ref="E333:F333"/>
    <mergeCell ref="G333:H333"/>
    <mergeCell ref="I333:J333"/>
    <mergeCell ref="K333:L333"/>
    <mergeCell ref="O333:P333"/>
    <mergeCell ref="T333:Y333"/>
    <mergeCell ref="E329:F329"/>
    <mergeCell ref="G329:H329"/>
    <mergeCell ref="I329:J329"/>
    <mergeCell ref="K329:L329"/>
    <mergeCell ref="O329:P329"/>
    <mergeCell ref="T329:Y329"/>
    <mergeCell ref="E330:F330"/>
    <mergeCell ref="G330:H330"/>
    <mergeCell ref="I330:J330"/>
    <mergeCell ref="K330:L330"/>
    <mergeCell ref="O330:P330"/>
    <mergeCell ref="T330:Y330"/>
    <mergeCell ref="E331:F331"/>
    <mergeCell ref="G331:H331"/>
    <mergeCell ref="I331:J331"/>
    <mergeCell ref="K331:L331"/>
    <mergeCell ref="O331:P331"/>
    <mergeCell ref="T331:Y331"/>
  </mergeCells>
  <hyperlinks>
    <hyperlink ref="B1" location="'_Planlagt_drift'!A1" display="Tilbage til årsoversigt" xr:uid="{3FBC9AF3-ABFD-48F0-9A70-49C140BE5CDD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EA1803-5496-45DF-860D-ECFD562F8A9D}">
          <x14:formula1>
            <xm:f>Priskatalog!$A$2:$A$167</xm:f>
          </x14:formula1>
          <xm:sqref>B200:B215 B375:B377 B379:B381 B383:B385 B217:B229 B231:B245 B247:B252 B160:B165 B186:B198 B167:B184 B316:B325 B254:B265 B267 B342:B373 A3:A154 B269:B280 B282:B293 B295:B304 B306:B314 B3:B145 B327:B340</xm:sqref>
        </x14:dataValidation>
      </x14:dataValidation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3D57-08D2-4568-8690-5479F255F28D}">
  <dimension ref="A1:Y67"/>
  <sheetViews>
    <sheetView workbookViewId="0">
      <selection activeCell="C14" sqref="C14"/>
    </sheetView>
  </sheetViews>
  <sheetFormatPr defaultColWidth="8.85546875" defaultRowHeight="15"/>
  <cols>
    <col min="1" max="1" width="13.85546875" style="1" customWidth="1"/>
    <col min="2" max="2" width="44.85546875" style="1" customWidth="1"/>
    <col min="3" max="3" width="13.28515625" style="1" customWidth="1"/>
    <col min="4" max="4" width="10.140625" style="1" customWidth="1"/>
    <col min="5" max="5" width="12.425781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15" width="13.7109375" style="1" bestFit="1" customWidth="1"/>
    <col min="16" max="17" width="8.85546875" style="1" bestFit="1" customWidth="1"/>
    <col min="18" max="18" width="13.7109375" style="1" bestFit="1" customWidth="1"/>
    <col min="19" max="20" width="8.85546875" style="1" bestFit="1" customWidth="1"/>
    <col min="21" max="21" width="13.7109375" style="1" bestFit="1" customWidth="1"/>
    <col min="22" max="22" width="9.140625" style="1"/>
    <col min="23" max="23" width="8.85546875" style="1"/>
    <col min="24" max="24" width="13.7109375" style="1" bestFit="1" customWidth="1"/>
    <col min="25" max="25" width="14.7109375" style="1" bestFit="1" customWidth="1"/>
    <col min="26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A38</f>
        <v>47</v>
      </c>
      <c r="B3" s="148" t="str">
        <f>B38</f>
        <v>Tagflade, udskiftning - 2 lag tagpap,plader&amp; lægter</v>
      </c>
      <c r="C3" s="143">
        <f>IF(C$1&gt;=$I38,IF($M38=0,0,(IF(MOD(($I38-C$1),$M38)=0,$G38,0))),0)</f>
        <v>0</v>
      </c>
      <c r="D3" s="143">
        <f t="shared" ref="D3:X3" si="0">IF(D$1&gt;=$I38,IF($M38=0,0,(IF(MOD(($I38-D$1),$M38)=0,$G38,0))),0)</f>
        <v>0</v>
      </c>
      <c r="E3" s="143">
        <f t="shared" si="0"/>
        <v>0</v>
      </c>
      <c r="F3" s="143">
        <f t="shared" si="0"/>
        <v>290000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290000</v>
      </c>
    </row>
    <row r="4" spans="1:25">
      <c r="A4" s="168">
        <f t="shared" ref="A4:B4" si="1">A39</f>
        <v>47</v>
      </c>
      <c r="B4" s="148" t="str">
        <f t="shared" si="1"/>
        <v>Tagflade, udskiftning - 2 lag tagpap,plader&amp; lægter</v>
      </c>
      <c r="C4" s="143">
        <f t="shared" ref="C4:X4" si="2">IF(C$1&gt;=$I39,IF($M39=0,0,(IF(MOD(($I39-C$1),$M39)=0,$G39,0))),0)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300000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11" si="3">SUM(C4:X4)</f>
        <v>300000</v>
      </c>
    </row>
    <row r="5" spans="1:25">
      <c r="A5" s="168">
        <f t="shared" ref="A5:B5" si="4">A40</f>
        <v>47</v>
      </c>
      <c r="B5" s="148" t="str">
        <f t="shared" si="4"/>
        <v>Tagflade, udskiftning - 2 lag tagpap,plader&amp; lægter</v>
      </c>
      <c r="C5" s="143">
        <f t="shared" ref="C5:X5" si="5">IF(C$1&gt;=$I40,IF($M40=0,0,(IF(MOD(($I40-C$1),$M40)=0,$G40,0))),0)</f>
        <v>0</v>
      </c>
      <c r="D5" s="143">
        <f t="shared" si="5"/>
        <v>0</v>
      </c>
      <c r="E5" s="143">
        <f t="shared" si="5"/>
        <v>0</v>
      </c>
      <c r="F5" s="143">
        <f t="shared" si="5"/>
        <v>0</v>
      </c>
      <c r="G5" s="143">
        <f t="shared" si="5"/>
        <v>0</v>
      </c>
      <c r="H5" s="143">
        <f t="shared" si="5"/>
        <v>0</v>
      </c>
      <c r="I5" s="143">
        <f t="shared" si="5"/>
        <v>0</v>
      </c>
      <c r="J5" s="143">
        <f t="shared" si="5"/>
        <v>0</v>
      </c>
      <c r="K5" s="143">
        <f t="shared" si="5"/>
        <v>0</v>
      </c>
      <c r="L5" s="143">
        <f t="shared" si="5"/>
        <v>305000</v>
      </c>
      <c r="M5" s="143">
        <f t="shared" si="5"/>
        <v>0</v>
      </c>
      <c r="N5" s="143">
        <f t="shared" si="5"/>
        <v>0</v>
      </c>
      <c r="O5" s="143">
        <f t="shared" si="5"/>
        <v>0</v>
      </c>
      <c r="P5" s="143">
        <f t="shared" si="5"/>
        <v>0</v>
      </c>
      <c r="Q5" s="143">
        <f t="shared" si="5"/>
        <v>0</v>
      </c>
      <c r="R5" s="143">
        <f t="shared" si="5"/>
        <v>0</v>
      </c>
      <c r="S5" s="143">
        <f t="shared" si="5"/>
        <v>0</v>
      </c>
      <c r="T5" s="143">
        <f t="shared" si="5"/>
        <v>0</v>
      </c>
      <c r="U5" s="143">
        <f t="shared" si="5"/>
        <v>0</v>
      </c>
      <c r="V5" s="143">
        <f t="shared" si="5"/>
        <v>0</v>
      </c>
      <c r="W5" s="143">
        <f t="shared" si="5"/>
        <v>0</v>
      </c>
      <c r="X5" s="143">
        <f t="shared" si="5"/>
        <v>0</v>
      </c>
      <c r="Y5" s="176">
        <f t="shared" si="3"/>
        <v>305000</v>
      </c>
    </row>
    <row r="6" spans="1:25">
      <c r="A6" s="168">
        <f t="shared" ref="A6:B6" si="6">A41</f>
        <v>31</v>
      </c>
      <c r="B6" s="148" t="str">
        <f t="shared" si="6"/>
        <v>Vinduer, udskiftning - gående</v>
      </c>
      <c r="C6" s="143">
        <f t="shared" ref="C6:X6" si="7">IF(C$1&gt;=$I41,IF($M41=0,0,(IF(MOD(($I41-C$1),$M41)=0,$G41,0))),0)</f>
        <v>0</v>
      </c>
      <c r="D6" s="143">
        <f t="shared" si="7"/>
        <v>0</v>
      </c>
      <c r="E6" s="143">
        <f t="shared" si="7"/>
        <v>34628</v>
      </c>
      <c r="F6" s="143">
        <f t="shared" si="7"/>
        <v>0</v>
      </c>
      <c r="G6" s="143">
        <f t="shared" si="7"/>
        <v>0</v>
      </c>
      <c r="H6" s="143">
        <f t="shared" si="7"/>
        <v>0</v>
      </c>
      <c r="I6" s="143">
        <f t="shared" si="7"/>
        <v>0</v>
      </c>
      <c r="J6" s="143">
        <f t="shared" si="7"/>
        <v>0</v>
      </c>
      <c r="K6" s="143">
        <f t="shared" si="7"/>
        <v>0</v>
      </c>
      <c r="L6" s="143">
        <f t="shared" si="7"/>
        <v>0</v>
      </c>
      <c r="M6" s="143">
        <f t="shared" si="7"/>
        <v>0</v>
      </c>
      <c r="N6" s="143">
        <f t="shared" si="7"/>
        <v>0</v>
      </c>
      <c r="O6" s="143">
        <f t="shared" si="7"/>
        <v>0</v>
      </c>
      <c r="P6" s="143">
        <f t="shared" si="7"/>
        <v>0</v>
      </c>
      <c r="Q6" s="143">
        <f t="shared" si="7"/>
        <v>0</v>
      </c>
      <c r="R6" s="143">
        <f t="shared" si="7"/>
        <v>0</v>
      </c>
      <c r="S6" s="143">
        <f t="shared" si="7"/>
        <v>0</v>
      </c>
      <c r="T6" s="143">
        <f t="shared" si="7"/>
        <v>0</v>
      </c>
      <c r="U6" s="143">
        <f t="shared" si="7"/>
        <v>0</v>
      </c>
      <c r="V6" s="143">
        <f t="shared" si="7"/>
        <v>0</v>
      </c>
      <c r="W6" s="143">
        <f t="shared" si="7"/>
        <v>0</v>
      </c>
      <c r="X6" s="143">
        <f t="shared" si="7"/>
        <v>0</v>
      </c>
      <c r="Y6" s="176">
        <f t="shared" si="3"/>
        <v>34628</v>
      </c>
    </row>
    <row r="7" spans="1:25">
      <c r="A7" s="168">
        <f t="shared" ref="A7:B7" si="8">A42</f>
        <v>37</v>
      </c>
      <c r="B7" s="148" t="str">
        <f t="shared" si="8"/>
        <v>Tagrende, udskiftning - zink</v>
      </c>
      <c r="C7" s="143">
        <f t="shared" ref="C7:X7" si="9">IF(C$1&gt;=$I42,IF($M42=0,0,(IF(MOD(($I42-C$1),$M42)=0,$G42,0))),0)</f>
        <v>0</v>
      </c>
      <c r="D7" s="143">
        <f t="shared" si="9"/>
        <v>0</v>
      </c>
      <c r="E7" s="143">
        <f t="shared" si="9"/>
        <v>0</v>
      </c>
      <c r="F7" s="143">
        <f t="shared" si="9"/>
        <v>42000</v>
      </c>
      <c r="G7" s="143">
        <f t="shared" si="9"/>
        <v>0</v>
      </c>
      <c r="H7" s="143">
        <f t="shared" si="9"/>
        <v>0</v>
      </c>
      <c r="I7" s="143">
        <f t="shared" si="9"/>
        <v>42000</v>
      </c>
      <c r="J7" s="143">
        <f t="shared" si="9"/>
        <v>0</v>
      </c>
      <c r="K7" s="143">
        <f t="shared" si="9"/>
        <v>0</v>
      </c>
      <c r="L7" s="143">
        <f t="shared" si="9"/>
        <v>42000</v>
      </c>
      <c r="M7" s="143">
        <f t="shared" si="9"/>
        <v>0</v>
      </c>
      <c r="N7" s="143">
        <f t="shared" si="9"/>
        <v>0</v>
      </c>
      <c r="O7" s="143">
        <f t="shared" si="9"/>
        <v>42000</v>
      </c>
      <c r="P7" s="143">
        <f t="shared" si="9"/>
        <v>0</v>
      </c>
      <c r="Q7" s="143">
        <f t="shared" si="9"/>
        <v>0</v>
      </c>
      <c r="R7" s="143">
        <f t="shared" si="9"/>
        <v>42000</v>
      </c>
      <c r="S7" s="143">
        <f t="shared" si="9"/>
        <v>0</v>
      </c>
      <c r="T7" s="143">
        <f t="shared" si="9"/>
        <v>0</v>
      </c>
      <c r="U7" s="143">
        <f t="shared" si="9"/>
        <v>42000</v>
      </c>
      <c r="V7" s="143">
        <f t="shared" si="9"/>
        <v>0</v>
      </c>
      <c r="W7" s="143">
        <f t="shared" si="9"/>
        <v>0</v>
      </c>
      <c r="X7" s="143">
        <f t="shared" si="9"/>
        <v>42000</v>
      </c>
      <c r="Y7" s="176">
        <f t="shared" si="3"/>
        <v>294000</v>
      </c>
    </row>
    <row r="8" spans="1:25">
      <c r="A8" s="168">
        <f t="shared" ref="A8:B8" si="10">A43</f>
        <v>37</v>
      </c>
      <c r="B8" s="148" t="str">
        <f t="shared" si="10"/>
        <v>Tagrende, udskiftning - zink</v>
      </c>
      <c r="C8" s="143">
        <f t="shared" ref="C8:X8" si="11">IF(C$1&gt;=$I43,IF($M43=0,0,(IF(MOD(($I43-C$1),$M43)=0,$G43,0))),0)</f>
        <v>0</v>
      </c>
      <c r="D8" s="143">
        <f t="shared" si="11"/>
        <v>0</v>
      </c>
      <c r="E8" s="143">
        <f t="shared" si="11"/>
        <v>0</v>
      </c>
      <c r="F8" s="143">
        <f t="shared" si="11"/>
        <v>0</v>
      </c>
      <c r="G8" s="143">
        <f t="shared" si="11"/>
        <v>0</v>
      </c>
      <c r="H8" s="143">
        <f t="shared" si="11"/>
        <v>0</v>
      </c>
      <c r="I8" s="143">
        <f t="shared" si="11"/>
        <v>21000</v>
      </c>
      <c r="J8" s="143">
        <f t="shared" si="11"/>
        <v>0</v>
      </c>
      <c r="K8" s="143">
        <f t="shared" si="11"/>
        <v>0</v>
      </c>
      <c r="L8" s="143">
        <f t="shared" si="11"/>
        <v>21000</v>
      </c>
      <c r="M8" s="143">
        <f t="shared" si="11"/>
        <v>0</v>
      </c>
      <c r="N8" s="143">
        <f t="shared" si="11"/>
        <v>0</v>
      </c>
      <c r="O8" s="143">
        <f t="shared" si="11"/>
        <v>21000</v>
      </c>
      <c r="P8" s="143">
        <f t="shared" si="11"/>
        <v>0</v>
      </c>
      <c r="Q8" s="143">
        <f t="shared" si="11"/>
        <v>0</v>
      </c>
      <c r="R8" s="143">
        <f t="shared" si="11"/>
        <v>21000</v>
      </c>
      <c r="S8" s="143">
        <f t="shared" si="11"/>
        <v>0</v>
      </c>
      <c r="T8" s="143">
        <f t="shared" si="11"/>
        <v>0</v>
      </c>
      <c r="U8" s="143">
        <f t="shared" si="11"/>
        <v>21000</v>
      </c>
      <c r="V8" s="143">
        <f t="shared" si="11"/>
        <v>0</v>
      </c>
      <c r="W8" s="143">
        <f t="shared" si="11"/>
        <v>0</v>
      </c>
      <c r="X8" s="143">
        <f t="shared" si="11"/>
        <v>21000</v>
      </c>
      <c r="Y8" s="176">
        <f t="shared" si="3"/>
        <v>126000</v>
      </c>
    </row>
    <row r="9" spans="1:25">
      <c r="A9" s="168">
        <f t="shared" ref="A9:B9" si="12">A44</f>
        <v>37</v>
      </c>
      <c r="B9" s="148" t="str">
        <f t="shared" si="12"/>
        <v>Tagrende, udskiftning - zink</v>
      </c>
      <c r="C9" s="143">
        <f t="shared" ref="C9:X9" si="13">IF(C$1&gt;=$I44,IF($M44=0,0,(IF(MOD(($I44-C$1),$M44)=0,$G44,0))),0)</f>
        <v>0</v>
      </c>
      <c r="D9" s="143">
        <f t="shared" si="13"/>
        <v>0</v>
      </c>
      <c r="E9" s="143">
        <f t="shared" si="13"/>
        <v>0</v>
      </c>
      <c r="F9" s="143">
        <f t="shared" si="13"/>
        <v>0</v>
      </c>
      <c r="G9" s="143">
        <f t="shared" si="13"/>
        <v>0</v>
      </c>
      <c r="H9" s="143">
        <f t="shared" si="13"/>
        <v>0</v>
      </c>
      <c r="I9" s="143">
        <f t="shared" si="13"/>
        <v>0</v>
      </c>
      <c r="J9" s="143">
        <f t="shared" si="13"/>
        <v>0</v>
      </c>
      <c r="K9" s="143">
        <f t="shared" si="13"/>
        <v>0</v>
      </c>
      <c r="L9" s="143">
        <f t="shared" si="13"/>
        <v>28000</v>
      </c>
      <c r="M9" s="143">
        <f t="shared" si="13"/>
        <v>0</v>
      </c>
      <c r="N9" s="143">
        <f t="shared" si="13"/>
        <v>0</v>
      </c>
      <c r="O9" s="143">
        <f t="shared" si="13"/>
        <v>28000</v>
      </c>
      <c r="P9" s="143">
        <f t="shared" si="13"/>
        <v>0</v>
      </c>
      <c r="Q9" s="143">
        <f t="shared" si="13"/>
        <v>0</v>
      </c>
      <c r="R9" s="143">
        <f t="shared" si="13"/>
        <v>28000</v>
      </c>
      <c r="S9" s="143">
        <f t="shared" si="13"/>
        <v>0</v>
      </c>
      <c r="T9" s="143">
        <f t="shared" si="13"/>
        <v>0</v>
      </c>
      <c r="U9" s="143">
        <f t="shared" si="13"/>
        <v>28000</v>
      </c>
      <c r="V9" s="143">
        <f t="shared" si="13"/>
        <v>0</v>
      </c>
      <c r="W9" s="143">
        <f t="shared" si="13"/>
        <v>0</v>
      </c>
      <c r="X9" s="143">
        <f t="shared" si="13"/>
        <v>28000</v>
      </c>
      <c r="Y9" s="176">
        <f t="shared" si="3"/>
        <v>140000</v>
      </c>
    </row>
    <row r="10" spans="1:25">
      <c r="A10" s="168" t="e">
        <f t="shared" ref="A10:B10" si="14">A45</f>
        <v>#N/A</v>
      </c>
      <c r="B10" s="148">
        <f t="shared" si="14"/>
        <v>0</v>
      </c>
      <c r="C10" s="143">
        <f t="shared" ref="C10:X10" si="15">IF(C$1&gt;=$I45,IF($M45=0,0,(IF(MOD(($I45-C$1),$M45)=0,$G45,0))),0)</f>
        <v>0</v>
      </c>
      <c r="D10" s="143">
        <f t="shared" si="15"/>
        <v>0</v>
      </c>
      <c r="E10" s="143">
        <f t="shared" si="15"/>
        <v>0</v>
      </c>
      <c r="F10" s="143">
        <f t="shared" si="15"/>
        <v>0</v>
      </c>
      <c r="G10" s="143">
        <f t="shared" si="15"/>
        <v>0</v>
      </c>
      <c r="H10" s="143">
        <f t="shared" si="15"/>
        <v>0</v>
      </c>
      <c r="I10" s="143">
        <f t="shared" si="15"/>
        <v>0</v>
      </c>
      <c r="J10" s="143">
        <f t="shared" si="15"/>
        <v>0</v>
      </c>
      <c r="K10" s="143">
        <f t="shared" si="15"/>
        <v>0</v>
      </c>
      <c r="L10" s="143">
        <f t="shared" si="15"/>
        <v>0</v>
      </c>
      <c r="M10" s="143">
        <f t="shared" si="15"/>
        <v>0</v>
      </c>
      <c r="N10" s="143">
        <f t="shared" si="15"/>
        <v>0</v>
      </c>
      <c r="O10" s="143">
        <f t="shared" si="15"/>
        <v>0</v>
      </c>
      <c r="P10" s="143">
        <f t="shared" si="15"/>
        <v>0</v>
      </c>
      <c r="Q10" s="143">
        <f t="shared" si="15"/>
        <v>0</v>
      </c>
      <c r="R10" s="143">
        <f t="shared" si="15"/>
        <v>0</v>
      </c>
      <c r="S10" s="143">
        <f t="shared" si="15"/>
        <v>0</v>
      </c>
      <c r="T10" s="143">
        <f t="shared" si="15"/>
        <v>0</v>
      </c>
      <c r="U10" s="143">
        <f t="shared" si="15"/>
        <v>0</v>
      </c>
      <c r="V10" s="143">
        <f t="shared" si="15"/>
        <v>0</v>
      </c>
      <c r="W10" s="143">
        <f t="shared" si="15"/>
        <v>0</v>
      </c>
      <c r="X10" s="143">
        <f t="shared" si="15"/>
        <v>0</v>
      </c>
      <c r="Y10" s="176">
        <f t="shared" si="3"/>
        <v>0</v>
      </c>
    </row>
    <row r="11" spans="1:25">
      <c r="A11" s="168" t="e">
        <f t="shared" ref="A11:B12" si="16">A46</f>
        <v>#N/A</v>
      </c>
      <c r="B11" s="148">
        <f t="shared" si="16"/>
        <v>0</v>
      </c>
      <c r="C11" s="143">
        <f t="shared" ref="C11:X12" si="17">IF(C$1&gt;=$I46,IF($M46=0,0,(IF(MOD(($I46-C$1),$M46)=0,$G46,0))),0)</f>
        <v>0</v>
      </c>
      <c r="D11" s="143">
        <f t="shared" si="17"/>
        <v>0</v>
      </c>
      <c r="E11" s="143">
        <f t="shared" si="17"/>
        <v>0</v>
      </c>
      <c r="F11" s="143">
        <f t="shared" si="17"/>
        <v>0</v>
      </c>
      <c r="G11" s="143">
        <f t="shared" si="17"/>
        <v>0</v>
      </c>
      <c r="H11" s="143">
        <f t="shared" si="17"/>
        <v>0</v>
      </c>
      <c r="I11" s="143">
        <f t="shared" si="17"/>
        <v>0</v>
      </c>
      <c r="J11" s="143">
        <f t="shared" si="17"/>
        <v>0</v>
      </c>
      <c r="K11" s="143">
        <f t="shared" si="17"/>
        <v>0</v>
      </c>
      <c r="L11" s="143">
        <f t="shared" si="17"/>
        <v>0</v>
      </c>
      <c r="M11" s="143">
        <f t="shared" si="17"/>
        <v>0</v>
      </c>
      <c r="N11" s="143">
        <f t="shared" si="17"/>
        <v>0</v>
      </c>
      <c r="O11" s="143">
        <f t="shared" si="17"/>
        <v>0</v>
      </c>
      <c r="P11" s="143">
        <f t="shared" si="17"/>
        <v>0</v>
      </c>
      <c r="Q11" s="143">
        <f t="shared" si="17"/>
        <v>0</v>
      </c>
      <c r="R11" s="143">
        <f t="shared" si="17"/>
        <v>0</v>
      </c>
      <c r="S11" s="143">
        <f t="shared" si="17"/>
        <v>0</v>
      </c>
      <c r="T11" s="143">
        <f t="shared" si="17"/>
        <v>0</v>
      </c>
      <c r="U11" s="143">
        <f t="shared" si="17"/>
        <v>0</v>
      </c>
      <c r="V11" s="143">
        <f t="shared" si="17"/>
        <v>0</v>
      </c>
      <c r="W11" s="143">
        <f t="shared" si="17"/>
        <v>0</v>
      </c>
      <c r="X11" s="143">
        <f t="shared" si="17"/>
        <v>0</v>
      </c>
      <c r="Y11" s="176">
        <f t="shared" si="3"/>
        <v>0</v>
      </c>
    </row>
    <row r="12" spans="1:25">
      <c r="A12" s="168" t="e">
        <f t="shared" si="16"/>
        <v>#N/A</v>
      </c>
      <c r="B12" s="148">
        <f t="shared" si="16"/>
        <v>0</v>
      </c>
      <c r="C12" s="143">
        <f t="shared" si="17"/>
        <v>0</v>
      </c>
      <c r="D12" s="143">
        <f t="shared" si="17"/>
        <v>0</v>
      </c>
      <c r="E12" s="143">
        <f t="shared" si="17"/>
        <v>0</v>
      </c>
      <c r="F12" s="143">
        <f t="shared" si="17"/>
        <v>0</v>
      </c>
      <c r="G12" s="143">
        <f t="shared" si="17"/>
        <v>0</v>
      </c>
      <c r="H12" s="143">
        <f t="shared" si="17"/>
        <v>0</v>
      </c>
      <c r="I12" s="143">
        <f t="shared" si="17"/>
        <v>0</v>
      </c>
      <c r="J12" s="143">
        <f t="shared" si="17"/>
        <v>0</v>
      </c>
      <c r="K12" s="143">
        <f t="shared" si="17"/>
        <v>0</v>
      </c>
      <c r="L12" s="143">
        <f t="shared" si="17"/>
        <v>0</v>
      </c>
      <c r="M12" s="143">
        <f t="shared" si="17"/>
        <v>0</v>
      </c>
      <c r="N12" s="143">
        <f t="shared" si="17"/>
        <v>0</v>
      </c>
      <c r="O12" s="143">
        <f t="shared" si="17"/>
        <v>0</v>
      </c>
      <c r="P12" s="143">
        <f t="shared" si="17"/>
        <v>0</v>
      </c>
      <c r="Q12" s="143">
        <f t="shared" si="17"/>
        <v>0</v>
      </c>
      <c r="R12" s="143">
        <f t="shared" si="17"/>
        <v>0</v>
      </c>
      <c r="S12" s="143">
        <f t="shared" si="17"/>
        <v>0</v>
      </c>
      <c r="T12" s="143">
        <f t="shared" si="17"/>
        <v>0</v>
      </c>
      <c r="U12" s="143">
        <f t="shared" si="17"/>
        <v>0</v>
      </c>
      <c r="V12" s="143">
        <f t="shared" si="17"/>
        <v>0</v>
      </c>
      <c r="W12" s="143">
        <f t="shared" si="17"/>
        <v>0</v>
      </c>
      <c r="X12" s="143">
        <f t="shared" si="17"/>
        <v>0</v>
      </c>
      <c r="Y12" s="176">
        <f t="shared" ref="Y12" si="18">SUM(C12:X12)</f>
        <v>0</v>
      </c>
    </row>
    <row r="13" spans="1:25">
      <c r="A13" s="169"/>
      <c r="B13" s="149" t="str">
        <f>B48</f>
        <v>Indv. Vedligehold</v>
      </c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</row>
    <row r="14" spans="1:25">
      <c r="A14" s="168" t="e">
        <f>A49</f>
        <v>#N/A</v>
      </c>
      <c r="B14" s="148">
        <f>B49</f>
        <v>0</v>
      </c>
      <c r="C14" s="143">
        <f>IF(C$1&gt;=$I49,IF($M49=0,0,(IF(MOD(($I49-C$1),$M49)=0,$G49,0))),0)</f>
        <v>0</v>
      </c>
      <c r="D14" s="143">
        <f>IF(D$1&gt;=$I49,IF($M49=0,0,(IF(MOD(($I49-D$1),$M49)=0,$G49,0))),0)</f>
        <v>0</v>
      </c>
      <c r="E14" s="143">
        <f>IF(E$1&gt;=$I49,IF($M49=0,0,(IF(MOD(($I49-E$1),$M49)=0,$G49,0))),0)</f>
        <v>0</v>
      </c>
      <c r="F14" s="143">
        <f>IF(F$1&gt;=$I49,IF($M49=0,0,(IF(MOD(($I49-F$1),$M49)=0,$G49,0))),0)</f>
        <v>0</v>
      </c>
      <c r="G14" s="143">
        <f>IF(G$1&gt;=$I49,IF($M49=0,0,(IF(MOD(($I49-G$1),$M49)=0,$G49,0))),0)</f>
        <v>0</v>
      </c>
      <c r="H14" s="143">
        <f>IF(H$1&gt;=$I49,IF($M49=0,0,(IF(MOD(($I49-H$1),$M49)=0,$G49,0))),0)</f>
        <v>0</v>
      </c>
      <c r="I14" s="143">
        <f>IF(I$1&gt;=$I49,IF($M49=0,0,(IF(MOD(($I49-I$1),$M49)=0,$G49,0))),0)</f>
        <v>0</v>
      </c>
      <c r="J14" s="143">
        <f>IF(J$1&gt;=$I49,IF($M49=0,0,(IF(MOD(($I49-J$1),$M49)=0,$G49,0))),0)</f>
        <v>0</v>
      </c>
      <c r="K14" s="143">
        <f>IF(K$1&gt;=$I49,IF($M49=0,0,(IF(MOD(($I49-K$1),$M49)=0,$G49,0))),0)</f>
        <v>0</v>
      </c>
      <c r="L14" s="143">
        <f>IF(L$1&gt;=$I49,IF($M49=0,0,(IF(MOD(($I49-L$1),$M49)=0,$G49,0))),0)</f>
        <v>0</v>
      </c>
      <c r="M14" s="143">
        <f>IF(M$1&gt;=$I49,IF($M49=0,0,(IF(MOD(($I49-M$1),$M49)=0,$G49,0))),0)</f>
        <v>0</v>
      </c>
      <c r="N14" s="143">
        <f>IF(N$1&gt;=$I49,IF($M49=0,0,(IF(MOD(($I49-N$1),$M49)=0,$G49,0))),0)</f>
        <v>0</v>
      </c>
      <c r="O14" s="143">
        <f>IF(O$1&gt;=$I49,IF($M49=0,0,(IF(MOD(($I49-O$1),$M49)=0,$G49,0))),0)</f>
        <v>0</v>
      </c>
      <c r="P14" s="143">
        <f>IF(P$1&gt;=$I49,IF($M49=0,0,(IF(MOD(($I49-P$1),$M49)=0,$G49,0))),0)</f>
        <v>0</v>
      </c>
      <c r="Q14" s="143">
        <f>IF(Q$1&gt;=$I49,IF($M49=0,0,(IF(MOD(($I49-Q$1),$M49)=0,$G49,0))),0)</f>
        <v>0</v>
      </c>
      <c r="R14" s="143">
        <f>IF(R$1&gt;=$I49,IF($M49=0,0,(IF(MOD(($I49-R$1),$M49)=0,$G49,0))),0)</f>
        <v>0</v>
      </c>
      <c r="S14" s="143">
        <f>IF(S$1&gt;=$I49,IF($M49=0,0,(IF(MOD(($I49-S$1),$M49)=0,$G49,0))),0)</f>
        <v>0</v>
      </c>
      <c r="T14" s="143">
        <f>IF(T$1&gt;=$I49,IF($M49=0,0,(IF(MOD(($I49-T$1),$M49)=0,$G49,0))),0)</f>
        <v>0</v>
      </c>
      <c r="U14" s="143">
        <f>IF(U$1&gt;=$I49,IF($M49=0,0,(IF(MOD(($I49-U$1),$M49)=0,$G49,0))),0)</f>
        <v>0</v>
      </c>
      <c r="V14" s="143">
        <f>IF(V$1&gt;=$I49,IF($M49=0,0,(IF(MOD(($I49-V$1),$M49)=0,$G49,0))),0)</f>
        <v>0</v>
      </c>
      <c r="W14" s="143">
        <f>IF(W$1&gt;=$I49,IF($M49=0,0,(IF(MOD(($I49-W$1),$M49)=0,$G49,0))),0)</f>
        <v>0</v>
      </c>
      <c r="X14" s="143">
        <f>IF(X$1&gt;=$I49,IF($M49=0,0,(IF(MOD(($I49-X$1),$M49)=0,$G49,0))),0)</f>
        <v>0</v>
      </c>
      <c r="Y14" s="176">
        <f t="shared" ref="Y14:Y32" si="19">SUM(C14:X14)</f>
        <v>0</v>
      </c>
    </row>
    <row r="15" spans="1:25">
      <c r="A15" s="168" t="e">
        <f>A50</f>
        <v>#N/A</v>
      </c>
      <c r="B15" s="148">
        <f>B50</f>
        <v>0</v>
      </c>
      <c r="C15" s="143">
        <f>IF(C$1&gt;=$I50,IF($M50=0,0,(IF(MOD(($I50-C$1),$M50)=0,$G50,0))),0)</f>
        <v>0</v>
      </c>
      <c r="D15" s="143">
        <f>IF(D$1&gt;=$I50,IF($M50=0,0,(IF(MOD(($I50-D$1),$M50)=0,$G50,0))),0)</f>
        <v>0</v>
      </c>
      <c r="E15" s="143">
        <f>IF(E$1&gt;=$I50,IF($M50=0,0,(IF(MOD(($I50-E$1),$M50)=0,$G50,0))),0)</f>
        <v>0</v>
      </c>
      <c r="F15" s="143">
        <f>IF(F$1&gt;=$I50,IF($M50=0,0,(IF(MOD(($I50-F$1),$M50)=0,$G50,0))),0)</f>
        <v>0</v>
      </c>
      <c r="G15" s="143">
        <f>IF(G$1&gt;=$I50,IF($M50=0,0,(IF(MOD(($I50-G$1),$M50)=0,$G50,0))),0)</f>
        <v>0</v>
      </c>
      <c r="H15" s="143">
        <f>IF(H$1&gt;=$I50,IF($M50=0,0,(IF(MOD(($I50-H$1),$M50)=0,$G50,0))),0)</f>
        <v>0</v>
      </c>
      <c r="I15" s="143">
        <f>IF(I$1&gt;=$I50,IF($M50=0,0,(IF(MOD(($I50-I$1),$M50)=0,$G50,0))),0)</f>
        <v>0</v>
      </c>
      <c r="J15" s="143">
        <f>IF(J$1&gt;=$I50,IF($M50=0,0,(IF(MOD(($I50-J$1),$M50)=0,$G50,0))),0)</f>
        <v>0</v>
      </c>
      <c r="K15" s="143">
        <f>IF(K$1&gt;=$I50,IF($M50=0,0,(IF(MOD(($I50-K$1),$M50)=0,$G50,0))),0)</f>
        <v>0</v>
      </c>
      <c r="L15" s="143">
        <f>IF(L$1&gt;=$I50,IF($M50=0,0,(IF(MOD(($I50-L$1),$M50)=0,$G50,0))),0)</f>
        <v>0</v>
      </c>
      <c r="M15" s="143">
        <f>IF(M$1&gt;=$I50,IF($M50=0,0,(IF(MOD(($I50-M$1),$M50)=0,$G50,0))),0)</f>
        <v>0</v>
      </c>
      <c r="N15" s="143">
        <f>IF(N$1&gt;=$I50,IF($M50=0,0,(IF(MOD(($I50-N$1),$M50)=0,$G50,0))),0)</f>
        <v>0</v>
      </c>
      <c r="O15" s="143">
        <f>IF(O$1&gt;=$I50,IF($M50=0,0,(IF(MOD(($I50-O$1),$M50)=0,$G50,0))),0)</f>
        <v>0</v>
      </c>
      <c r="P15" s="143">
        <f>IF(P$1&gt;=$I50,IF($M50=0,0,(IF(MOD(($I50-P$1),$M50)=0,$G50,0))),0)</f>
        <v>0</v>
      </c>
      <c r="Q15" s="143">
        <f>IF(Q$1&gt;=$I50,IF($M50=0,0,(IF(MOD(($I50-Q$1),$M50)=0,$G50,0))),0)</f>
        <v>0</v>
      </c>
      <c r="R15" s="143">
        <f>IF(R$1&gt;=$I50,IF($M50=0,0,(IF(MOD(($I50-R$1),$M50)=0,$G50,0))),0)</f>
        <v>0</v>
      </c>
      <c r="S15" s="143">
        <f>IF(S$1&gt;=$I50,IF($M50=0,0,(IF(MOD(($I50-S$1),$M50)=0,$G50,0))),0)</f>
        <v>0</v>
      </c>
      <c r="T15" s="143">
        <f>IF(T$1&gt;=$I50,IF($M50=0,0,(IF(MOD(($I50-T$1),$M50)=0,$G50,0))),0)</f>
        <v>0</v>
      </c>
      <c r="U15" s="143">
        <f>IF(U$1&gt;=$I50,IF($M50=0,0,(IF(MOD(($I50-U$1),$M50)=0,$G50,0))),0)</f>
        <v>0</v>
      </c>
      <c r="V15" s="143">
        <f>IF(V$1&gt;=$I50,IF($M50=0,0,(IF(MOD(($I50-V$1),$M50)=0,$G50,0))),0)</f>
        <v>0</v>
      </c>
      <c r="W15" s="143">
        <f>IF(W$1&gt;=$I50,IF($M50=0,0,(IF(MOD(($I50-W$1),$M50)=0,$G50,0))),0)</f>
        <v>0</v>
      </c>
      <c r="X15" s="143">
        <f>IF(X$1&gt;=$I50,IF($M50=0,0,(IF(MOD(($I50-X$1),$M50)=0,$G50,0))),0)</f>
        <v>0</v>
      </c>
      <c r="Y15" s="176">
        <f t="shared" si="19"/>
        <v>0</v>
      </c>
    </row>
    <row r="16" spans="1:25">
      <c r="A16" s="168" t="e">
        <f>A51</f>
        <v>#N/A</v>
      </c>
      <c r="B16" s="148">
        <f>B51</f>
        <v>0</v>
      </c>
      <c r="C16" s="143">
        <f>IF(C$1&gt;=$I51,IF($M51=0,0,(IF(MOD(($I51-C$1),$M51)=0,$G51,0))),0)</f>
        <v>0</v>
      </c>
      <c r="D16" s="143">
        <f>IF(D$1&gt;=$I51,IF($M51=0,0,(IF(MOD(($I51-D$1),$M51)=0,$G51,0))),0)</f>
        <v>0</v>
      </c>
      <c r="E16" s="143">
        <f>IF(E$1&gt;=$I51,IF($M51=0,0,(IF(MOD(($I51-E$1),$M51)=0,$G51,0))),0)</f>
        <v>0</v>
      </c>
      <c r="F16" s="143">
        <f>IF(F$1&gt;=$I51,IF($M51=0,0,(IF(MOD(($I51-F$1),$M51)=0,$G51,0))),0)</f>
        <v>0</v>
      </c>
      <c r="G16" s="143">
        <f>IF(G$1&gt;=$I51,IF($M51=0,0,(IF(MOD(($I51-G$1),$M51)=0,$G51,0))),0)</f>
        <v>0</v>
      </c>
      <c r="H16" s="143">
        <f>IF(H$1&gt;=$I51,IF($M51=0,0,(IF(MOD(($I51-H$1),$M51)=0,$G51,0))),0)</f>
        <v>0</v>
      </c>
      <c r="I16" s="143">
        <f>IF(I$1&gt;=$I51,IF($M51=0,0,(IF(MOD(($I51-I$1),$M51)=0,$G51,0))),0)</f>
        <v>0</v>
      </c>
      <c r="J16" s="143">
        <f>IF(J$1&gt;=$I51,IF($M51=0,0,(IF(MOD(($I51-J$1),$M51)=0,$G51,0))),0)</f>
        <v>0</v>
      </c>
      <c r="K16" s="143">
        <f>IF(K$1&gt;=$I51,IF($M51=0,0,(IF(MOD(($I51-K$1),$M51)=0,$G51,0))),0)</f>
        <v>0</v>
      </c>
      <c r="L16" s="143">
        <f>IF(L$1&gt;=$I51,IF($M51=0,0,(IF(MOD(($I51-L$1),$M51)=0,$G51,0))),0)</f>
        <v>0</v>
      </c>
      <c r="M16" s="143">
        <f>IF(M$1&gt;=$I51,IF($M51=0,0,(IF(MOD(($I51-M$1),$M51)=0,$G51,0))),0)</f>
        <v>0</v>
      </c>
      <c r="N16" s="143">
        <f>IF(N$1&gt;=$I51,IF($M51=0,0,(IF(MOD(($I51-N$1),$M51)=0,$G51,0))),0)</f>
        <v>0</v>
      </c>
      <c r="O16" s="143">
        <f>IF(O$1&gt;=$I51,IF($M51=0,0,(IF(MOD(($I51-O$1),$M51)=0,$G51,0))),0)</f>
        <v>0</v>
      </c>
      <c r="P16" s="143">
        <f>IF(P$1&gt;=$I51,IF($M51=0,0,(IF(MOD(($I51-P$1),$M51)=0,$G51,0))),0)</f>
        <v>0</v>
      </c>
      <c r="Q16" s="143">
        <f>IF(Q$1&gt;=$I51,IF($M51=0,0,(IF(MOD(($I51-Q$1),$M51)=0,$G51,0))),0)</f>
        <v>0</v>
      </c>
      <c r="R16" s="143">
        <f>IF(R$1&gt;=$I51,IF($M51=0,0,(IF(MOD(($I51-R$1),$M51)=0,$G51,0))),0)</f>
        <v>0</v>
      </c>
      <c r="S16" s="143">
        <f>IF(S$1&gt;=$I51,IF($M51=0,0,(IF(MOD(($I51-S$1),$M51)=0,$G51,0))),0)</f>
        <v>0</v>
      </c>
      <c r="T16" s="143">
        <f>IF(T$1&gt;=$I51,IF($M51=0,0,(IF(MOD(($I51-T$1),$M51)=0,$G51,0))),0)</f>
        <v>0</v>
      </c>
      <c r="U16" s="143">
        <f>IF(U$1&gt;=$I51,IF($M51=0,0,(IF(MOD(($I51-U$1),$M51)=0,$G51,0))),0)</f>
        <v>0</v>
      </c>
      <c r="V16" s="143">
        <f>IF(V$1&gt;=$I51,IF($M51=0,0,(IF(MOD(($I51-V$1),$M51)=0,$G51,0))),0)</f>
        <v>0</v>
      </c>
      <c r="W16" s="143">
        <f>IF(W$1&gt;=$I51,IF($M51=0,0,(IF(MOD(($I51-W$1),$M51)=0,$G51,0))),0)</f>
        <v>0</v>
      </c>
      <c r="X16" s="143">
        <f>IF(X$1&gt;=$I51,IF($M51=0,0,(IF(MOD(($I51-X$1),$M51)=0,$G51,0))),0)</f>
        <v>0</v>
      </c>
      <c r="Y16" s="176">
        <f t="shared" si="19"/>
        <v>0</v>
      </c>
    </row>
    <row r="17" spans="1:25">
      <c r="A17" s="168" t="e">
        <f>A52</f>
        <v>#N/A</v>
      </c>
      <c r="B17" s="148">
        <f>B52</f>
        <v>0</v>
      </c>
      <c r="C17" s="143">
        <f>IF(C$1&gt;=$I52,IF($M52=0,0,(IF(MOD(($I52-C$1),$M52)=0,$G52,0))),0)</f>
        <v>0</v>
      </c>
      <c r="D17" s="143">
        <f>IF(D$1&gt;=$I52,IF($M52=0,0,(IF(MOD(($I52-D$1),$M52)=0,$G52,0))),0)</f>
        <v>0</v>
      </c>
      <c r="E17" s="143">
        <f>IF(E$1&gt;=$I52,IF($M52=0,0,(IF(MOD(($I52-E$1),$M52)=0,$G52,0))),0)</f>
        <v>0</v>
      </c>
      <c r="F17" s="143">
        <f>IF(F$1&gt;=$I52,IF($M52=0,0,(IF(MOD(($I52-F$1),$M52)=0,$G52,0))),0)</f>
        <v>0</v>
      </c>
      <c r="G17" s="143">
        <f>IF(G$1&gt;=$I52,IF($M52=0,0,(IF(MOD(($I52-G$1),$M52)=0,$G52,0))),0)</f>
        <v>0</v>
      </c>
      <c r="H17" s="143">
        <f>IF(H$1&gt;=$I52,IF($M52=0,0,(IF(MOD(($I52-H$1),$M52)=0,$G52,0))),0)</f>
        <v>0</v>
      </c>
      <c r="I17" s="143">
        <f>IF(I$1&gt;=$I52,IF($M52=0,0,(IF(MOD(($I52-I$1),$M52)=0,$G52,0))),0)</f>
        <v>0</v>
      </c>
      <c r="J17" s="143">
        <f>IF(J$1&gt;=$I52,IF($M52=0,0,(IF(MOD(($I52-J$1),$M52)=0,$G52,0))),0)</f>
        <v>0</v>
      </c>
      <c r="K17" s="143">
        <f>IF(K$1&gt;=$I52,IF($M52=0,0,(IF(MOD(($I52-K$1),$M52)=0,$G52,0))),0)</f>
        <v>0</v>
      </c>
      <c r="L17" s="143">
        <f>IF(L$1&gt;=$I52,IF($M52=0,0,(IF(MOD(($I52-L$1),$M52)=0,$G52,0))),0)</f>
        <v>0</v>
      </c>
      <c r="M17" s="143">
        <f>IF(M$1&gt;=$I52,IF($M52=0,0,(IF(MOD(($I52-M$1),$M52)=0,$G52,0))),0)</f>
        <v>0</v>
      </c>
      <c r="N17" s="143">
        <f>IF(N$1&gt;=$I52,IF($M52=0,0,(IF(MOD(($I52-N$1),$M52)=0,$G52,0))),0)</f>
        <v>0</v>
      </c>
      <c r="O17" s="143">
        <f>IF(O$1&gt;=$I52,IF($M52=0,0,(IF(MOD(($I52-O$1),$M52)=0,$G52,0))),0)</f>
        <v>0</v>
      </c>
      <c r="P17" s="143">
        <f>IF(P$1&gt;=$I52,IF($M52=0,0,(IF(MOD(($I52-P$1),$M52)=0,$G52,0))),0)</f>
        <v>0</v>
      </c>
      <c r="Q17" s="143">
        <f>IF(Q$1&gt;=$I52,IF($M52=0,0,(IF(MOD(($I52-Q$1),$M52)=0,$G52,0))),0)</f>
        <v>0</v>
      </c>
      <c r="R17" s="143">
        <f>IF(R$1&gt;=$I52,IF($M52=0,0,(IF(MOD(($I52-R$1),$M52)=0,$G52,0))),0)</f>
        <v>0</v>
      </c>
      <c r="S17" s="143">
        <f>IF(S$1&gt;=$I52,IF($M52=0,0,(IF(MOD(($I52-S$1),$M52)=0,$G52,0))),0)</f>
        <v>0</v>
      </c>
      <c r="T17" s="143">
        <f>IF(T$1&gt;=$I52,IF($M52=0,0,(IF(MOD(($I52-T$1),$M52)=0,$G52,0))),0)</f>
        <v>0</v>
      </c>
      <c r="U17" s="143">
        <f>IF(U$1&gt;=$I52,IF($M52=0,0,(IF(MOD(($I52-U$1),$M52)=0,$G52,0))),0)</f>
        <v>0</v>
      </c>
      <c r="V17" s="143">
        <f>IF(V$1&gt;=$I52,IF($M52=0,0,(IF(MOD(($I52-V$1),$M52)=0,$G52,0))),0)</f>
        <v>0</v>
      </c>
      <c r="W17" s="143">
        <f>IF(W$1&gt;=$I52,IF($M52=0,0,(IF(MOD(($I52-W$1),$M52)=0,$G52,0))),0)</f>
        <v>0</v>
      </c>
      <c r="X17" s="143">
        <f>IF(X$1&gt;=$I52,IF($M52=0,0,(IF(MOD(($I52-X$1),$M52)=0,$G52,0))),0)</f>
        <v>0</v>
      </c>
      <c r="Y17" s="176">
        <f t="shared" si="19"/>
        <v>0</v>
      </c>
    </row>
    <row r="18" spans="1:25">
      <c r="A18" s="168" t="e">
        <f>A53</f>
        <v>#N/A</v>
      </c>
      <c r="B18" s="148">
        <f>B53</f>
        <v>0</v>
      </c>
      <c r="C18" s="143">
        <f>IF(C$1&gt;=$I53,IF($M53=0,0,(IF(MOD(($I53-C$1),$M53)=0,$G53,0))),0)</f>
        <v>0</v>
      </c>
      <c r="D18" s="143">
        <f>IF(D$1&gt;=$I53,IF($M53=0,0,(IF(MOD(($I53-D$1),$M53)=0,$G53,0))),0)</f>
        <v>0</v>
      </c>
      <c r="E18" s="143">
        <f>IF(E$1&gt;=$I53,IF($M53=0,0,(IF(MOD(($I53-E$1),$M53)=0,$G53,0))),0)</f>
        <v>0</v>
      </c>
      <c r="F18" s="143">
        <f>IF(F$1&gt;=$I53,IF($M53=0,0,(IF(MOD(($I53-F$1),$M53)=0,$G53,0))),0)</f>
        <v>0</v>
      </c>
      <c r="G18" s="143">
        <f>IF(G$1&gt;=$I53,IF($M53=0,0,(IF(MOD(($I53-G$1),$M53)=0,$G53,0))),0)</f>
        <v>0</v>
      </c>
      <c r="H18" s="143">
        <f>IF(H$1&gt;=$I53,IF($M53=0,0,(IF(MOD(($I53-H$1),$M53)=0,$G53,0))),0)</f>
        <v>0</v>
      </c>
      <c r="I18" s="143">
        <f>IF(I$1&gt;=$I53,IF($M53=0,0,(IF(MOD(($I53-I$1),$M53)=0,$G53,0))),0)</f>
        <v>0</v>
      </c>
      <c r="J18" s="143">
        <f>IF(J$1&gt;=$I53,IF($M53=0,0,(IF(MOD(($I53-J$1),$M53)=0,$G53,0))),0)</f>
        <v>0</v>
      </c>
      <c r="K18" s="143">
        <f>IF(K$1&gt;=$I53,IF($M53=0,0,(IF(MOD(($I53-K$1),$M53)=0,$G53,0))),0)</f>
        <v>0</v>
      </c>
      <c r="L18" s="143">
        <f>IF(L$1&gt;=$I53,IF($M53=0,0,(IF(MOD(($I53-L$1),$M53)=0,$G53,0))),0)</f>
        <v>0</v>
      </c>
      <c r="M18" s="143">
        <f>IF(M$1&gt;=$I53,IF($M53=0,0,(IF(MOD(($I53-M$1),$M53)=0,$G53,0))),0)</f>
        <v>0</v>
      </c>
      <c r="N18" s="143">
        <f>IF(N$1&gt;=$I53,IF($M53=0,0,(IF(MOD(($I53-N$1),$M53)=0,$G53,0))),0)</f>
        <v>0</v>
      </c>
      <c r="O18" s="143">
        <f>IF(O$1&gt;=$I53,IF($M53=0,0,(IF(MOD(($I53-O$1),$M53)=0,$G53,0))),0)</f>
        <v>0</v>
      </c>
      <c r="P18" s="143">
        <f>IF(P$1&gt;=$I53,IF($M53=0,0,(IF(MOD(($I53-P$1),$M53)=0,$G53,0))),0)</f>
        <v>0</v>
      </c>
      <c r="Q18" s="143">
        <f>IF(Q$1&gt;=$I53,IF($M53=0,0,(IF(MOD(($I53-Q$1),$M53)=0,$G53,0))),0)</f>
        <v>0</v>
      </c>
      <c r="R18" s="143">
        <f>IF(R$1&gt;=$I53,IF($M53=0,0,(IF(MOD(($I53-R$1),$M53)=0,$G53,0))),0)</f>
        <v>0</v>
      </c>
      <c r="S18" s="143">
        <f>IF(S$1&gt;=$I53,IF($M53=0,0,(IF(MOD(($I53-S$1),$M53)=0,$G53,0))),0)</f>
        <v>0</v>
      </c>
      <c r="T18" s="143">
        <f>IF(T$1&gt;=$I53,IF($M53=0,0,(IF(MOD(($I53-T$1),$M53)=0,$G53,0))),0)</f>
        <v>0</v>
      </c>
      <c r="U18" s="143">
        <f>IF(U$1&gt;=$I53,IF($M53=0,0,(IF(MOD(($I53-U$1),$M53)=0,$G53,0))),0)</f>
        <v>0</v>
      </c>
      <c r="V18" s="143">
        <f>IF(V$1&gt;=$I53,IF($M53=0,0,(IF(MOD(($I53-V$1),$M53)=0,$G53,0))),0)</f>
        <v>0</v>
      </c>
      <c r="W18" s="143">
        <f>IF(W$1&gt;=$I53,IF($M53=0,0,(IF(MOD(($I53-W$1),$M53)=0,$G53,0))),0)</f>
        <v>0</v>
      </c>
      <c r="X18" s="143">
        <f>IF(X$1&gt;=$I53,IF($M53=0,0,(IF(MOD(($I53-X$1),$M53)=0,$G53,0))),0)</f>
        <v>0</v>
      </c>
      <c r="Y18" s="176">
        <f t="shared" si="19"/>
        <v>0</v>
      </c>
    </row>
    <row r="19" spans="1:25">
      <c r="A19" s="168" t="e">
        <f>A54</f>
        <v>#N/A</v>
      </c>
      <c r="B19" s="148">
        <f>B54</f>
        <v>0</v>
      </c>
      <c r="C19" s="143">
        <f>IF(C$1&gt;=$I54,IF($M54=0,0,(IF(MOD(($I54-C$1),$M54)=0,$G54,0))),0)</f>
        <v>0</v>
      </c>
      <c r="D19" s="143">
        <f>IF(D$1&gt;=$I54,IF($M54=0,0,(IF(MOD(($I54-D$1),$M54)=0,$G54,0))),0)</f>
        <v>0</v>
      </c>
      <c r="E19" s="143">
        <f>IF(E$1&gt;=$I54,IF($M54=0,0,(IF(MOD(($I54-E$1),$M54)=0,$G54,0))),0)</f>
        <v>0</v>
      </c>
      <c r="F19" s="143">
        <f>IF(F$1&gt;=$I54,IF($M54=0,0,(IF(MOD(($I54-F$1),$M54)=0,$G54,0))),0)</f>
        <v>0</v>
      </c>
      <c r="G19" s="143">
        <f>IF(G$1&gt;=$I54,IF($M54=0,0,(IF(MOD(($I54-G$1),$M54)=0,$G54,0))),0)</f>
        <v>0</v>
      </c>
      <c r="H19" s="143">
        <f>IF(H$1&gt;=$I54,IF($M54=0,0,(IF(MOD(($I54-H$1),$M54)=0,$G54,0))),0)</f>
        <v>0</v>
      </c>
      <c r="I19" s="143">
        <f>IF(I$1&gt;=$I54,IF($M54=0,0,(IF(MOD(($I54-I$1),$M54)=0,$G54,0))),0)</f>
        <v>0</v>
      </c>
      <c r="J19" s="143">
        <f>IF(J$1&gt;=$I54,IF($M54=0,0,(IF(MOD(($I54-J$1),$M54)=0,$G54,0))),0)</f>
        <v>0</v>
      </c>
      <c r="K19" s="143">
        <f>IF(K$1&gt;=$I54,IF($M54=0,0,(IF(MOD(($I54-K$1),$M54)=0,$G54,0))),0)</f>
        <v>0</v>
      </c>
      <c r="L19" s="143">
        <f>IF(L$1&gt;=$I54,IF($M54=0,0,(IF(MOD(($I54-L$1),$M54)=0,$G54,0))),0)</f>
        <v>0</v>
      </c>
      <c r="M19" s="143">
        <f>IF(M$1&gt;=$I54,IF($M54=0,0,(IF(MOD(($I54-M$1),$M54)=0,$G54,0))),0)</f>
        <v>0</v>
      </c>
      <c r="N19" s="143">
        <f>IF(N$1&gt;=$I54,IF($M54=0,0,(IF(MOD(($I54-N$1),$M54)=0,$G54,0))),0)</f>
        <v>0</v>
      </c>
      <c r="O19" s="143">
        <f>IF(O$1&gt;=$I54,IF($M54=0,0,(IF(MOD(($I54-O$1),$M54)=0,$G54,0))),0)</f>
        <v>0</v>
      </c>
      <c r="P19" s="143">
        <f>IF(P$1&gt;=$I54,IF($M54=0,0,(IF(MOD(($I54-P$1),$M54)=0,$G54,0))),0)</f>
        <v>0</v>
      </c>
      <c r="Q19" s="143">
        <f>IF(Q$1&gt;=$I54,IF($M54=0,0,(IF(MOD(($I54-Q$1),$M54)=0,$G54,0))),0)</f>
        <v>0</v>
      </c>
      <c r="R19" s="143">
        <f>IF(R$1&gt;=$I54,IF($M54=0,0,(IF(MOD(($I54-R$1),$M54)=0,$G54,0))),0)</f>
        <v>0</v>
      </c>
      <c r="S19" s="143">
        <f>IF(S$1&gt;=$I54,IF($M54=0,0,(IF(MOD(($I54-S$1),$M54)=0,$G54,0))),0)</f>
        <v>0</v>
      </c>
      <c r="T19" s="143">
        <f>IF(T$1&gt;=$I54,IF($M54=0,0,(IF(MOD(($I54-T$1),$M54)=0,$G54,0))),0)</f>
        <v>0</v>
      </c>
      <c r="U19" s="143">
        <f>IF(U$1&gt;=$I54,IF($M54=0,0,(IF(MOD(($I54-U$1),$M54)=0,$G54,0))),0)</f>
        <v>0</v>
      </c>
      <c r="V19" s="143">
        <f>IF(V$1&gt;=$I54,IF($M54=0,0,(IF(MOD(($I54-V$1),$M54)=0,$G54,0))),0)</f>
        <v>0</v>
      </c>
      <c r="W19" s="143">
        <f>IF(W$1&gt;=$I54,IF($M54=0,0,(IF(MOD(($I54-W$1),$M54)=0,$G54,0))),0)</f>
        <v>0</v>
      </c>
      <c r="X19" s="143">
        <f>IF(X$1&gt;=$I54,IF($M54=0,0,(IF(MOD(($I54-X$1),$M54)=0,$G54,0))),0)</f>
        <v>0</v>
      </c>
      <c r="Y19" s="176">
        <f t="shared" si="19"/>
        <v>0</v>
      </c>
    </row>
    <row r="20" spans="1:25">
      <c r="A20" s="168" t="e">
        <f>A55</f>
        <v>#N/A</v>
      </c>
      <c r="B20" s="148">
        <f>B55</f>
        <v>0</v>
      </c>
      <c r="C20" s="143">
        <f>IF(C$1&gt;=$I55,IF($M55=0,0,(IF(MOD(($I55-C$1),$M55)=0,$G55,0))),0)</f>
        <v>0</v>
      </c>
      <c r="D20" s="143">
        <f>IF(D$1&gt;=$I55,IF($M55=0,0,(IF(MOD(($I55-D$1),$M55)=0,$G55,0))),0)</f>
        <v>0</v>
      </c>
      <c r="E20" s="143">
        <f>IF(E$1&gt;=$I55,IF($M55=0,0,(IF(MOD(($I55-E$1),$M55)=0,$G55,0))),0)</f>
        <v>0</v>
      </c>
      <c r="F20" s="143">
        <f>IF(F$1&gt;=$I55,IF($M55=0,0,(IF(MOD(($I55-F$1),$M55)=0,$G55,0))),0)</f>
        <v>0</v>
      </c>
      <c r="G20" s="143">
        <f>IF(G$1&gt;=$I55,IF($M55=0,0,(IF(MOD(($I55-G$1),$M55)=0,$G55,0))),0)</f>
        <v>0</v>
      </c>
      <c r="H20" s="143">
        <f>IF(H$1&gt;=$I55,IF($M55=0,0,(IF(MOD(($I55-H$1),$M55)=0,$G55,0))),0)</f>
        <v>0</v>
      </c>
      <c r="I20" s="143">
        <f>IF(I$1&gt;=$I55,IF($M55=0,0,(IF(MOD(($I55-I$1),$M55)=0,$G55,0))),0)</f>
        <v>0</v>
      </c>
      <c r="J20" s="143">
        <f>IF(J$1&gt;=$I55,IF($M55=0,0,(IF(MOD(($I55-J$1),$M55)=0,$G55,0))),0)</f>
        <v>0</v>
      </c>
      <c r="K20" s="143">
        <f>IF(K$1&gt;=$I55,IF($M55=0,0,(IF(MOD(($I55-K$1),$M55)=0,$G55,0))),0)</f>
        <v>0</v>
      </c>
      <c r="L20" s="143">
        <f>IF(L$1&gt;=$I55,IF($M55=0,0,(IF(MOD(($I55-L$1),$M55)=0,$G55,0))),0)</f>
        <v>0</v>
      </c>
      <c r="M20" s="143">
        <f>IF(M$1&gt;=$I55,IF($M55=0,0,(IF(MOD(($I55-M$1),$M55)=0,$G55,0))),0)</f>
        <v>0</v>
      </c>
      <c r="N20" s="143">
        <f>IF(N$1&gt;=$I55,IF($M55=0,0,(IF(MOD(($I55-N$1),$M55)=0,$G55,0))),0)</f>
        <v>0</v>
      </c>
      <c r="O20" s="143">
        <f>IF(O$1&gt;=$I55,IF($M55=0,0,(IF(MOD(($I55-O$1),$M55)=0,$G55,0))),0)</f>
        <v>0</v>
      </c>
      <c r="P20" s="143">
        <f>IF(P$1&gt;=$I55,IF($M55=0,0,(IF(MOD(($I55-P$1),$M55)=0,$G55,0))),0)</f>
        <v>0</v>
      </c>
      <c r="Q20" s="143">
        <f>IF(Q$1&gt;=$I55,IF($M55=0,0,(IF(MOD(($I55-Q$1),$M55)=0,$G55,0))),0)</f>
        <v>0</v>
      </c>
      <c r="R20" s="143">
        <f>IF(R$1&gt;=$I55,IF($M55=0,0,(IF(MOD(($I55-R$1),$M55)=0,$G55,0))),0)</f>
        <v>0</v>
      </c>
      <c r="S20" s="143">
        <f>IF(S$1&gt;=$I55,IF($M55=0,0,(IF(MOD(($I55-S$1),$M55)=0,$G55,0))),0)</f>
        <v>0</v>
      </c>
      <c r="T20" s="143">
        <f>IF(T$1&gt;=$I55,IF($M55=0,0,(IF(MOD(($I55-T$1),$M55)=0,$G55,0))),0)</f>
        <v>0</v>
      </c>
      <c r="U20" s="143">
        <f>IF(U$1&gt;=$I55,IF($M55=0,0,(IF(MOD(($I55-U$1),$M55)=0,$G55,0))),0)</f>
        <v>0</v>
      </c>
      <c r="V20" s="143">
        <f>IF(V$1&gt;=$I55,IF($M55=0,0,(IF(MOD(($I55-V$1),$M55)=0,$G55,0))),0)</f>
        <v>0</v>
      </c>
      <c r="W20" s="143">
        <f>IF(W$1&gt;=$I55,IF($M55=0,0,(IF(MOD(($I55-W$1),$M55)=0,$G55,0))),0)</f>
        <v>0</v>
      </c>
      <c r="X20" s="143">
        <f>IF(X$1&gt;=$I55,IF($M55=0,0,(IF(MOD(($I55-X$1),$M55)=0,$G55,0))),0)</f>
        <v>0</v>
      </c>
      <c r="Y20" s="176">
        <f t="shared" si="19"/>
        <v>0</v>
      </c>
    </row>
    <row r="21" spans="1:25">
      <c r="A21" s="169"/>
      <c r="B21" s="149" t="str">
        <f>B56</f>
        <v>Tekniske Installationer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</row>
    <row r="22" spans="1:25">
      <c r="A22" s="168" t="e">
        <f>A57</f>
        <v>#N/A</v>
      </c>
      <c r="B22" s="148">
        <f>B57</f>
        <v>0</v>
      </c>
      <c r="C22" s="143">
        <f>IF(C$1&gt;=$I57,IF($M57=0,0,(IF(MOD(($I57-C$1),$M57)=0,$G57,0))),0)</f>
        <v>0</v>
      </c>
      <c r="D22" s="143">
        <f t="shared" ref="D22:X22" si="20">IF(D$1&gt;=$I57,IF($M57=0,0,(IF(MOD(($I57-D$1),$M57)=0,$G57,0))),0)</f>
        <v>0</v>
      </c>
      <c r="E22" s="143">
        <f t="shared" si="20"/>
        <v>0</v>
      </c>
      <c r="F22" s="143">
        <f t="shared" si="20"/>
        <v>0</v>
      </c>
      <c r="G22" s="143">
        <f t="shared" si="20"/>
        <v>0</v>
      </c>
      <c r="H22" s="143">
        <f t="shared" si="20"/>
        <v>0</v>
      </c>
      <c r="I22" s="143">
        <f t="shared" si="20"/>
        <v>0</v>
      </c>
      <c r="J22" s="143">
        <f t="shared" si="20"/>
        <v>0</v>
      </c>
      <c r="K22" s="143">
        <f t="shared" si="20"/>
        <v>0</v>
      </c>
      <c r="L22" s="143">
        <f t="shared" si="20"/>
        <v>0</v>
      </c>
      <c r="M22" s="143">
        <f t="shared" si="20"/>
        <v>0</v>
      </c>
      <c r="N22" s="143">
        <f t="shared" si="20"/>
        <v>0</v>
      </c>
      <c r="O22" s="143">
        <f t="shared" si="20"/>
        <v>0</v>
      </c>
      <c r="P22" s="143">
        <f t="shared" si="20"/>
        <v>0</v>
      </c>
      <c r="Q22" s="143">
        <f t="shared" si="20"/>
        <v>0</v>
      </c>
      <c r="R22" s="143">
        <f t="shared" si="20"/>
        <v>0</v>
      </c>
      <c r="S22" s="143">
        <f t="shared" si="20"/>
        <v>0</v>
      </c>
      <c r="T22" s="143">
        <f t="shared" si="20"/>
        <v>0</v>
      </c>
      <c r="U22" s="143">
        <f t="shared" si="20"/>
        <v>0</v>
      </c>
      <c r="V22" s="143">
        <f t="shared" si="20"/>
        <v>0</v>
      </c>
      <c r="W22" s="143">
        <f t="shared" si="20"/>
        <v>0</v>
      </c>
      <c r="X22" s="143">
        <f t="shared" si="20"/>
        <v>0</v>
      </c>
      <c r="Y22" s="176">
        <f t="shared" si="19"/>
        <v>0</v>
      </c>
    </row>
    <row r="23" spans="1:25">
      <c r="A23" s="168" t="e">
        <f t="shared" ref="A23:B32" si="21">A58</f>
        <v>#N/A</v>
      </c>
      <c r="B23" s="148">
        <f t="shared" si="21"/>
        <v>0</v>
      </c>
      <c r="C23" s="143">
        <f>IF(C21&gt;=$I58,IF($M58=0,0,(IF(MOD(($I58-C$1),$M58)=0,$G58,0))),0)</f>
        <v>0</v>
      </c>
      <c r="D23" s="143">
        <f>IF(D21&gt;=$I58,IF($M58=0,0,(IF(MOD(($I58-D$1),$M58)=0,$G58,0))),0)</f>
        <v>0</v>
      </c>
      <c r="E23" s="143">
        <f>IF(E21&gt;=$I58,IF($M58=0,0,(IF(MOD(($I58-E$1),$M58)=0,$G58,0))),0)</f>
        <v>0</v>
      </c>
      <c r="F23" s="143">
        <f>IF(F21&gt;=$I58,IF($M58=0,0,(IF(MOD(($I58-F$1),$M58)=0,$G58,0))),0)</f>
        <v>0</v>
      </c>
      <c r="G23" s="143">
        <f>IF(G21&gt;=$I58,IF($M58=0,0,(IF(MOD(($I58-G$1),$M58)=0,$G58,0))),0)</f>
        <v>0</v>
      </c>
      <c r="H23" s="143">
        <f>IF(H21&gt;=$I58,IF($M58=0,0,(IF(MOD(($I58-H$1),$M58)=0,$G58,0))),0)</f>
        <v>0</v>
      </c>
      <c r="I23" s="143">
        <f>IF(I21&gt;=$I58,IF($M58=0,0,(IF(MOD(($I58-I$1),$M58)=0,$G58,0))),0)</f>
        <v>0</v>
      </c>
      <c r="J23" s="143">
        <f>IF(J21&gt;=$I58,IF($M58=0,0,(IF(MOD(($I58-J$1),$M58)=0,$G58,0))),0)</f>
        <v>0</v>
      </c>
      <c r="K23" s="143">
        <f>IF(K21&gt;=$I58,IF($M58=0,0,(IF(MOD(($I58-K$1),$M58)=0,$G58,0))),0)</f>
        <v>0</v>
      </c>
      <c r="L23" s="143">
        <f>IF(L21&gt;=$I58,IF($M58=0,0,(IF(MOD(($I58-L$1),$M58)=0,$G58,0))),0)</f>
        <v>0</v>
      </c>
      <c r="M23" s="143">
        <f>IF(M21&gt;=$I58,IF($M58=0,0,(IF(MOD(($I58-M$1),$M58)=0,$G58,0))),0)</f>
        <v>0</v>
      </c>
      <c r="N23" s="143">
        <f>IF(N21&gt;=$I58,IF($M58=0,0,(IF(MOD(($I58-N$1),$M58)=0,$G58,0))),0)</f>
        <v>0</v>
      </c>
      <c r="O23" s="143">
        <f>IF(O21&gt;=$I58,IF($M58=0,0,(IF(MOD(($I58-O$1),$M58)=0,$G58,0))),0)</f>
        <v>0</v>
      </c>
      <c r="P23" s="143">
        <f>IF(P21&gt;=$I58,IF($M58=0,0,(IF(MOD(($I58-P$1),$M58)=0,$G58,0))),0)</f>
        <v>0</v>
      </c>
      <c r="Q23" s="143">
        <f>IF(Q21&gt;=$I58,IF($M58=0,0,(IF(MOD(($I58-Q$1),$M58)=0,$G58,0))),0)</f>
        <v>0</v>
      </c>
      <c r="R23" s="143">
        <f>IF(R21&gt;=$I58,IF($M58=0,0,(IF(MOD(($I58-R$1),$M58)=0,$G58,0))),0)</f>
        <v>0</v>
      </c>
      <c r="S23" s="143">
        <f>IF(S21&gt;=$I58,IF($M58=0,0,(IF(MOD(($I58-S$1),$M58)=0,$G58,0))),0)</f>
        <v>0</v>
      </c>
      <c r="T23" s="143">
        <f>IF(T21&gt;=$I58,IF($M58=0,0,(IF(MOD(($I58-T$1),$M58)=0,$G58,0))),0)</f>
        <v>0</v>
      </c>
      <c r="U23" s="143">
        <f>IF(U21&gt;=$I58,IF($M58=0,0,(IF(MOD(($I58-U$1),$M58)=0,$G58,0))),0)</f>
        <v>0</v>
      </c>
      <c r="V23" s="143">
        <f>IF(V21&gt;=$I58,IF($M58=0,0,(IF(MOD(($I58-V$1),$M58)=0,$G58,0))),0)</f>
        <v>0</v>
      </c>
      <c r="W23" s="143">
        <f>IF(W21&gt;=$I58,IF($M58=0,0,(IF(MOD(($I58-W$1),$M58)=0,$G58,0))),0)</f>
        <v>0</v>
      </c>
      <c r="X23" s="143">
        <f>IF(X21&gt;=$I58,IF($M58=0,0,(IF(MOD(($I58-X$1),$M58)=0,$G58,0))),0)</f>
        <v>0</v>
      </c>
      <c r="Y23" s="176">
        <f t="shared" si="19"/>
        <v>0</v>
      </c>
    </row>
    <row r="24" spans="1:25">
      <c r="A24" s="168" t="e">
        <f t="shared" si="21"/>
        <v>#N/A</v>
      </c>
      <c r="B24" s="148">
        <f t="shared" si="21"/>
        <v>0</v>
      </c>
      <c r="C24" s="143">
        <f>IF(C22&gt;=$I59,IF($M59=0,0,(IF(MOD(($I59-C$1),$M59)=0,$G59,0))),0)</f>
        <v>0</v>
      </c>
      <c r="D24" s="143">
        <f>IF(D22&gt;=$I59,IF($M59=0,0,(IF(MOD(($I59-D$1),$M59)=0,$G59,0))),0)</f>
        <v>0</v>
      </c>
      <c r="E24" s="143">
        <f>IF(E22&gt;=$I59,IF($M59=0,0,(IF(MOD(($I59-E$1),$M59)=0,$G59,0))),0)</f>
        <v>0</v>
      </c>
      <c r="F24" s="143">
        <f>IF(F22&gt;=$I59,IF($M59=0,0,(IF(MOD(($I59-F$1),$M59)=0,$G59,0))),0)</f>
        <v>0</v>
      </c>
      <c r="G24" s="143">
        <f>IF(G22&gt;=$I59,IF($M59=0,0,(IF(MOD(($I59-G$1),$M59)=0,$G59,0))),0)</f>
        <v>0</v>
      </c>
      <c r="H24" s="143">
        <f>IF(H22&gt;=$I59,IF($M59=0,0,(IF(MOD(($I59-H$1),$M59)=0,$G59,0))),0)</f>
        <v>0</v>
      </c>
      <c r="I24" s="143">
        <f>IF(I22&gt;=$I59,IF($M59=0,0,(IF(MOD(($I59-I$1),$M59)=0,$G59,0))),0)</f>
        <v>0</v>
      </c>
      <c r="J24" s="143">
        <f>IF(J22&gt;=$I59,IF($M59=0,0,(IF(MOD(($I59-J$1),$M59)=0,$G59,0))),0)</f>
        <v>0</v>
      </c>
      <c r="K24" s="143">
        <f>IF(K22&gt;=$I59,IF($M59=0,0,(IF(MOD(($I59-K$1),$M59)=0,$G59,0))),0)</f>
        <v>0</v>
      </c>
      <c r="L24" s="143">
        <f>IF(L22&gt;=$I59,IF($M59=0,0,(IF(MOD(($I59-L$1),$M59)=0,$G59,0))),0)</f>
        <v>0</v>
      </c>
      <c r="M24" s="143">
        <f>IF(M22&gt;=$I59,IF($M59=0,0,(IF(MOD(($I59-M$1),$M59)=0,$G59,0))),0)</f>
        <v>0</v>
      </c>
      <c r="N24" s="143">
        <f>IF(N22&gt;=$I59,IF($M59=0,0,(IF(MOD(($I59-N$1),$M59)=0,$G59,0))),0)</f>
        <v>0</v>
      </c>
      <c r="O24" s="143">
        <f>IF(O22&gt;=$I59,IF($M59=0,0,(IF(MOD(($I59-O$1),$M59)=0,$G59,0))),0)</f>
        <v>0</v>
      </c>
      <c r="P24" s="143">
        <f>IF(P22&gt;=$I59,IF($M59=0,0,(IF(MOD(($I59-P$1),$M59)=0,$G59,0))),0)</f>
        <v>0</v>
      </c>
      <c r="Q24" s="143">
        <f>IF(Q22&gt;=$I59,IF($M59=0,0,(IF(MOD(($I59-Q$1),$M59)=0,$G59,0))),0)</f>
        <v>0</v>
      </c>
      <c r="R24" s="143">
        <f>IF(R22&gt;=$I59,IF($M59=0,0,(IF(MOD(($I59-R$1),$M59)=0,$G59,0))),0)</f>
        <v>0</v>
      </c>
      <c r="S24" s="143">
        <f>IF(S22&gt;=$I59,IF($M59=0,0,(IF(MOD(($I59-S$1),$M59)=0,$G59,0))),0)</f>
        <v>0</v>
      </c>
      <c r="T24" s="143">
        <f>IF(T22&gt;=$I59,IF($M59=0,0,(IF(MOD(($I59-T$1),$M59)=0,$G59,0))),0)</f>
        <v>0</v>
      </c>
      <c r="U24" s="143">
        <f>IF(U22&gt;=$I59,IF($M59=0,0,(IF(MOD(($I59-U$1),$M59)=0,$G59,0))),0)</f>
        <v>0</v>
      </c>
      <c r="V24" s="143">
        <f>IF(V22&gt;=$I59,IF($M59=0,0,(IF(MOD(($I59-V$1),$M59)=0,$G59,0))),0)</f>
        <v>0</v>
      </c>
      <c r="W24" s="143">
        <f>IF(W22&gt;=$I59,IF($M59=0,0,(IF(MOD(($I59-W$1),$M59)=0,$G59,0))),0)</f>
        <v>0</v>
      </c>
      <c r="X24" s="143">
        <f>IF(X22&gt;=$I59,IF($M59=0,0,(IF(MOD(($I59-X$1),$M59)=0,$G59,0))),0)</f>
        <v>0</v>
      </c>
      <c r="Y24" s="176">
        <f t="shared" si="19"/>
        <v>0</v>
      </c>
    </row>
    <row r="25" spans="1:25">
      <c r="A25" s="169"/>
      <c r="B25" s="149" t="str">
        <f t="shared" si="21"/>
        <v>Sikringsanlæg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</row>
    <row r="26" spans="1:25">
      <c r="A26" s="168" t="e">
        <f t="shared" si="21"/>
        <v>#N/A</v>
      </c>
      <c r="B26" s="148">
        <f t="shared" si="21"/>
        <v>0</v>
      </c>
      <c r="C26" s="143">
        <f>IF(C$1&gt;=$I61,IF($M61=0,0,(IF(MOD(($I61-C$1),$M61)=0,$G61,0))),0)</f>
        <v>0</v>
      </c>
      <c r="D26" s="143">
        <f>IF(D$1&gt;=$I61,IF($M61=0,0,(IF(MOD(($I61-D$1),$M61)=0,$G61,0))),0)</f>
        <v>0</v>
      </c>
      <c r="E26" s="143">
        <f>IF(E$1&gt;=$I61,IF($M61=0,0,(IF(MOD(($I61-E$1),$M61)=0,$G61,0))),0)</f>
        <v>0</v>
      </c>
      <c r="F26" s="143">
        <f>IF(F$1&gt;=$I61,IF($M61=0,0,(IF(MOD(($I61-F$1),$M61)=0,$G61,0))),0)</f>
        <v>0</v>
      </c>
      <c r="G26" s="143">
        <f>IF(G$1&gt;=$I61,IF($M61=0,0,(IF(MOD(($I61-G$1),$M61)=0,$G61,0))),0)</f>
        <v>0</v>
      </c>
      <c r="H26" s="143">
        <f>IF(H$1&gt;=$I61,IF($M61=0,0,(IF(MOD(($I61-H$1),$M61)=0,$G61,0))),0)</f>
        <v>0</v>
      </c>
      <c r="I26" s="143">
        <f>IF(I$1&gt;=$I61,IF($M61=0,0,(IF(MOD(($I61-I$1),$M61)=0,$G61,0))),0)</f>
        <v>0</v>
      </c>
      <c r="J26" s="143">
        <f>IF(J$1&gt;=$I61,IF($M61=0,0,(IF(MOD(($I61-J$1),$M61)=0,$G61,0))),0)</f>
        <v>0</v>
      </c>
      <c r="K26" s="143">
        <f>IF(K$1&gt;=$I61,IF($M61=0,0,(IF(MOD(($I61-K$1),$M61)=0,$G61,0))),0)</f>
        <v>0</v>
      </c>
      <c r="L26" s="143">
        <f>IF(L$1&gt;=$I61,IF($M61=0,0,(IF(MOD(($I61-L$1),$M61)=0,$G61,0))),0)</f>
        <v>0</v>
      </c>
      <c r="M26" s="143">
        <f>IF(M$1&gt;=$I61,IF($M61=0,0,(IF(MOD(($I61-M$1),$M61)=0,$G61,0))),0)</f>
        <v>0</v>
      </c>
      <c r="N26" s="143">
        <f>IF(N$1&gt;=$I61,IF($M61=0,0,(IF(MOD(($I61-N$1),$M61)=0,$G61,0))),0)</f>
        <v>0</v>
      </c>
      <c r="O26" s="143">
        <f>IF(O$1&gt;=$I61,IF($M61=0,0,(IF(MOD(($I61-O$1),$M61)=0,$G61,0))),0)</f>
        <v>0</v>
      </c>
      <c r="P26" s="143">
        <f>IF(P$1&gt;=$I61,IF($M61=0,0,(IF(MOD(($I61-P$1),$M61)=0,$G61,0))),0)</f>
        <v>0</v>
      </c>
      <c r="Q26" s="143">
        <f>IF(Q$1&gt;=$I61,IF($M61=0,0,(IF(MOD(($I61-Q$1),$M61)=0,$G61,0))),0)</f>
        <v>0</v>
      </c>
      <c r="R26" s="143">
        <f>IF(R$1&gt;=$I61,IF($M61=0,0,(IF(MOD(($I61-R$1),$M61)=0,$G61,0))),0)</f>
        <v>0</v>
      </c>
      <c r="S26" s="143">
        <f>IF(S$1&gt;=$I61,IF($M61=0,0,(IF(MOD(($I61-S$1),$M61)=0,$G61,0))),0)</f>
        <v>0</v>
      </c>
      <c r="T26" s="143">
        <f>IF(T$1&gt;=$I61,IF($M61=0,0,(IF(MOD(($I61-T$1),$M61)=0,$G61,0))),0)</f>
        <v>0</v>
      </c>
      <c r="U26" s="143">
        <f>IF(U$1&gt;=$I61,IF($M61=0,0,(IF(MOD(($I61-U$1),$M61)=0,$G61,0))),0)</f>
        <v>0</v>
      </c>
      <c r="V26" s="143">
        <f>IF(V$1&gt;=$I61,IF($M61=0,0,(IF(MOD(($I61-V$1),$M61)=0,$G61,0))),0)</f>
        <v>0</v>
      </c>
      <c r="W26" s="143">
        <f>IF(W$1&gt;=$I61,IF($M61=0,0,(IF(MOD(($I61-W$1),$M61)=0,$G61,0))),0)</f>
        <v>0</v>
      </c>
      <c r="X26" s="143">
        <f>IF(X$1&gt;=$I61,IF($M61=0,0,(IF(MOD(($I61-X$1),$M61)=0,$G61,0))),0)</f>
        <v>0</v>
      </c>
      <c r="Y26" s="176">
        <f t="shared" si="19"/>
        <v>0</v>
      </c>
    </row>
    <row r="27" spans="1:25">
      <c r="A27" s="168" t="e">
        <f t="shared" si="21"/>
        <v>#N/A</v>
      </c>
      <c r="B27" s="148">
        <f t="shared" si="21"/>
        <v>0</v>
      </c>
      <c r="C27" s="143">
        <f>IF(C$1&gt;=$I62,IF($M62=0,0,(IF(MOD(($I62-C$1),$M62)=0,$G62,0))),0)</f>
        <v>0</v>
      </c>
      <c r="D27" s="143">
        <f>IF(D$1&gt;=$I62,IF($M62=0,0,(IF(MOD(($I62-D$1),$M62)=0,$G62,0))),0)</f>
        <v>0</v>
      </c>
      <c r="E27" s="143">
        <f>IF(E$1&gt;=$I62,IF($M62=0,0,(IF(MOD(($I62-E$1),$M62)=0,$G62,0))),0)</f>
        <v>0</v>
      </c>
      <c r="F27" s="143">
        <f>IF(F$1&gt;=$I62,IF($M62=0,0,(IF(MOD(($I62-F$1),$M62)=0,$G62,0))),0)</f>
        <v>0</v>
      </c>
      <c r="G27" s="143">
        <f>IF(G$1&gt;=$I62,IF($M62=0,0,(IF(MOD(($I62-G$1),$M62)=0,$G62,0))),0)</f>
        <v>0</v>
      </c>
      <c r="H27" s="143">
        <f>IF(H$1&gt;=$I62,IF($M62=0,0,(IF(MOD(($I62-H$1),$M62)=0,$G62,0))),0)</f>
        <v>0</v>
      </c>
      <c r="I27" s="143">
        <f>IF(I$1&gt;=$I62,IF($M62=0,0,(IF(MOD(($I62-I$1),$M62)=0,$G62,0))),0)</f>
        <v>0</v>
      </c>
      <c r="J27" s="143">
        <f>IF(J$1&gt;=$I62,IF($M62=0,0,(IF(MOD(($I62-J$1),$M62)=0,$G62,0))),0)</f>
        <v>0</v>
      </c>
      <c r="K27" s="143">
        <f>IF(K$1&gt;=$I62,IF($M62=0,0,(IF(MOD(($I62-K$1),$M62)=0,$G62,0))),0)</f>
        <v>0</v>
      </c>
      <c r="L27" s="143">
        <f>IF(L$1&gt;=$I62,IF($M62=0,0,(IF(MOD(($I62-L$1),$M62)=0,$G62,0))),0)</f>
        <v>0</v>
      </c>
      <c r="M27" s="143">
        <f>IF(M$1&gt;=$I62,IF($M62=0,0,(IF(MOD(($I62-M$1),$M62)=0,$G62,0))),0)</f>
        <v>0</v>
      </c>
      <c r="N27" s="143">
        <f>IF(N$1&gt;=$I62,IF($M62=0,0,(IF(MOD(($I62-N$1),$M62)=0,$G62,0))),0)</f>
        <v>0</v>
      </c>
      <c r="O27" s="143">
        <f>IF(O$1&gt;=$I62,IF($M62=0,0,(IF(MOD(($I62-O$1),$M62)=0,$G62,0))),0)</f>
        <v>0</v>
      </c>
      <c r="P27" s="143">
        <f>IF(P$1&gt;=$I62,IF($M62=0,0,(IF(MOD(($I62-P$1),$M62)=0,$G62,0))),0)</f>
        <v>0</v>
      </c>
      <c r="Q27" s="143">
        <f>IF(Q$1&gt;=$I62,IF($M62=0,0,(IF(MOD(($I62-Q$1),$M62)=0,$G62,0))),0)</f>
        <v>0</v>
      </c>
      <c r="R27" s="143">
        <f>IF(R$1&gt;=$I62,IF($M62=0,0,(IF(MOD(($I62-R$1),$M62)=0,$G62,0))),0)</f>
        <v>0</v>
      </c>
      <c r="S27" s="143">
        <f>IF(S$1&gt;=$I62,IF($M62=0,0,(IF(MOD(($I62-S$1),$M62)=0,$G62,0))),0)</f>
        <v>0</v>
      </c>
      <c r="T27" s="143">
        <f>IF(T$1&gt;=$I62,IF($M62=0,0,(IF(MOD(($I62-T$1),$M62)=0,$G62,0))),0)</f>
        <v>0</v>
      </c>
      <c r="U27" s="143">
        <f>IF(U$1&gt;=$I62,IF($M62=0,0,(IF(MOD(($I62-U$1),$M62)=0,$G62,0))),0)</f>
        <v>0</v>
      </c>
      <c r="V27" s="143">
        <f>IF(V$1&gt;=$I62,IF($M62=0,0,(IF(MOD(($I62-V$1),$M62)=0,$G62,0))),0)</f>
        <v>0</v>
      </c>
      <c r="W27" s="143">
        <f>IF(W$1&gt;=$I62,IF($M62=0,0,(IF(MOD(($I62-W$1),$M62)=0,$G62,0))),0)</f>
        <v>0</v>
      </c>
      <c r="X27" s="143">
        <f>IF(X$1&gt;=$I62,IF($M62=0,0,(IF(MOD(($I62-X$1),$M62)=0,$G62,0))),0)</f>
        <v>0</v>
      </c>
      <c r="Y27" s="176">
        <f t="shared" si="19"/>
        <v>0</v>
      </c>
    </row>
    <row r="28" spans="1:25">
      <c r="A28" s="168" t="e">
        <f t="shared" si="21"/>
        <v>#N/A</v>
      </c>
      <c r="B28" s="148">
        <f t="shared" si="21"/>
        <v>0</v>
      </c>
      <c r="C28" s="143">
        <f>IF(C$1&gt;=$I63,IF($M63=0,0,(IF(MOD(($I63-C$1),$M63)=0,$G63,0))),0)</f>
        <v>0</v>
      </c>
      <c r="D28" s="143">
        <f>IF(D$1&gt;=$I63,IF($M63=0,0,(IF(MOD(($I63-D$1),$M63)=0,$G63,0))),0)</f>
        <v>0</v>
      </c>
      <c r="E28" s="143">
        <f>IF(E$1&gt;=$I63,IF($M63=0,0,(IF(MOD(($I63-E$1),$M63)=0,$G63,0))),0)</f>
        <v>0</v>
      </c>
      <c r="F28" s="143">
        <f>IF(F$1&gt;=$I63,IF($M63=0,0,(IF(MOD(($I63-F$1),$M63)=0,$G63,0))),0)</f>
        <v>0</v>
      </c>
      <c r="G28" s="143">
        <f>IF(G$1&gt;=$I63,IF($M63=0,0,(IF(MOD(($I63-G$1),$M63)=0,$G63,0))),0)</f>
        <v>0</v>
      </c>
      <c r="H28" s="143">
        <f>IF(H$1&gt;=$I63,IF($M63=0,0,(IF(MOD(($I63-H$1),$M63)=0,$G63,0))),0)</f>
        <v>0</v>
      </c>
      <c r="I28" s="143">
        <f>IF(I$1&gt;=$I63,IF($M63=0,0,(IF(MOD(($I63-I$1),$M63)=0,$G63,0))),0)</f>
        <v>0</v>
      </c>
      <c r="J28" s="143">
        <f>IF(J$1&gt;=$I63,IF($M63=0,0,(IF(MOD(($I63-J$1),$M63)=0,$G63,0))),0)</f>
        <v>0</v>
      </c>
      <c r="K28" s="143">
        <f>IF(K$1&gt;=$I63,IF($M63=0,0,(IF(MOD(($I63-K$1),$M63)=0,$G63,0))),0)</f>
        <v>0</v>
      </c>
      <c r="L28" s="143">
        <f>IF(L$1&gt;=$I63,IF($M63=0,0,(IF(MOD(($I63-L$1),$M63)=0,$G63,0))),0)</f>
        <v>0</v>
      </c>
      <c r="M28" s="143">
        <f>IF(M$1&gt;=$I63,IF($M63=0,0,(IF(MOD(($I63-M$1),$M63)=0,$G63,0))),0)</f>
        <v>0</v>
      </c>
      <c r="N28" s="143">
        <f>IF(N$1&gt;=$I63,IF($M63=0,0,(IF(MOD(($I63-N$1),$M63)=0,$G63,0))),0)</f>
        <v>0</v>
      </c>
      <c r="O28" s="143">
        <f>IF(O$1&gt;=$I63,IF($M63=0,0,(IF(MOD(($I63-O$1),$M63)=0,$G63,0))),0)</f>
        <v>0</v>
      </c>
      <c r="P28" s="143">
        <f>IF(P$1&gt;=$I63,IF($M63=0,0,(IF(MOD(($I63-P$1),$M63)=0,$G63,0))),0)</f>
        <v>0</v>
      </c>
      <c r="Q28" s="143">
        <f>IF(Q$1&gt;=$I63,IF($M63=0,0,(IF(MOD(($I63-Q$1),$M63)=0,$G63,0))),0)</f>
        <v>0</v>
      </c>
      <c r="R28" s="143">
        <f>IF(R$1&gt;=$I63,IF($M63=0,0,(IF(MOD(($I63-R$1),$M63)=0,$G63,0))),0)</f>
        <v>0</v>
      </c>
      <c r="S28" s="143">
        <f>IF(S$1&gt;=$I63,IF($M63=0,0,(IF(MOD(($I63-S$1),$M63)=0,$G63,0))),0)</f>
        <v>0</v>
      </c>
      <c r="T28" s="143">
        <f>IF(T$1&gt;=$I63,IF($M63=0,0,(IF(MOD(($I63-T$1),$M63)=0,$G63,0))),0)</f>
        <v>0</v>
      </c>
      <c r="U28" s="143">
        <f>IF(U$1&gt;=$I63,IF($M63=0,0,(IF(MOD(($I63-U$1),$M63)=0,$G63,0))),0)</f>
        <v>0</v>
      </c>
      <c r="V28" s="143">
        <f>IF(V$1&gt;=$I63,IF($M63=0,0,(IF(MOD(($I63-V$1),$M63)=0,$G63,0))),0)</f>
        <v>0</v>
      </c>
      <c r="W28" s="143">
        <f>IF(W$1&gt;=$I63,IF($M63=0,0,(IF(MOD(($I63-W$1),$M63)=0,$G63,0))),0)</f>
        <v>0</v>
      </c>
      <c r="X28" s="143">
        <f>IF(X$1&gt;=$I63,IF($M63=0,0,(IF(MOD(($I63-X$1),$M63)=0,$G63,0))),0)</f>
        <v>0</v>
      </c>
      <c r="Y28" s="176">
        <f t="shared" si="19"/>
        <v>0</v>
      </c>
    </row>
    <row r="29" spans="1:25" ht="15.75" customHeight="1">
      <c r="A29" s="169"/>
      <c r="B29" s="149" t="str">
        <f t="shared" si="21"/>
        <v>Andet</v>
      </c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</row>
    <row r="30" spans="1:25" ht="15.75" customHeight="1">
      <c r="A30" s="168" t="e">
        <f t="shared" si="21"/>
        <v>#N/A</v>
      </c>
      <c r="B30" s="148">
        <f t="shared" si="21"/>
        <v>0</v>
      </c>
      <c r="C30" s="143">
        <f>IF(C$1&gt;=$I65,IF($M65=0,0,(IF(MOD(($I65-C$1),$M65)=0,$G65,0))),0)</f>
        <v>0</v>
      </c>
      <c r="D30" s="143">
        <f>IF(D$1&gt;=$I65,IF($M65=0,0,(IF(MOD(($I65-D$1),$M65)=0,$G65,0))),0)</f>
        <v>0</v>
      </c>
      <c r="E30" s="143">
        <f>IF(E$1&gt;=$I65,IF($M65=0,0,(IF(MOD(($I65-E$1),$M65)=0,$G65,0))),0)</f>
        <v>0</v>
      </c>
      <c r="F30" s="143">
        <f>IF(F$1&gt;=$I65,IF($M65=0,0,(IF(MOD(($I65-F$1),$M65)=0,$G65,0))),0)</f>
        <v>0</v>
      </c>
      <c r="G30" s="143">
        <f>IF(G$1&gt;=$I65,IF($M65=0,0,(IF(MOD(($I65-G$1),$M65)=0,$G65,0))),0)</f>
        <v>0</v>
      </c>
      <c r="H30" s="143">
        <f>IF(H$1&gt;=$I65,IF($M65=0,0,(IF(MOD(($I65-H$1),$M65)=0,$G65,0))),0)</f>
        <v>0</v>
      </c>
      <c r="I30" s="143">
        <f>IF(I$1&gt;=$I65,IF($M65=0,0,(IF(MOD(($I65-I$1),$M65)=0,$G65,0))),0)</f>
        <v>0</v>
      </c>
      <c r="J30" s="143">
        <f>IF(J$1&gt;=$I65,IF($M65=0,0,(IF(MOD(($I65-J$1),$M65)=0,$G65,0))),0)</f>
        <v>0</v>
      </c>
      <c r="K30" s="143">
        <f>IF(K$1&gt;=$I65,IF($M65=0,0,(IF(MOD(($I65-K$1),$M65)=0,$G65,0))),0)</f>
        <v>0</v>
      </c>
      <c r="L30" s="143">
        <f>IF(L$1&gt;=$I65,IF($M65=0,0,(IF(MOD(($I65-L$1),$M65)=0,$G65,0))),0)</f>
        <v>0</v>
      </c>
      <c r="M30" s="143">
        <f>IF(M$1&gt;=$I65,IF($M65=0,0,(IF(MOD(($I65-M$1),$M65)=0,$G65,0))),0)</f>
        <v>0</v>
      </c>
      <c r="N30" s="143">
        <f>IF(N$1&gt;=$I65,IF($M65=0,0,(IF(MOD(($I65-N$1),$M65)=0,$G65,0))),0)</f>
        <v>0</v>
      </c>
      <c r="O30" s="143">
        <f>IF(O$1&gt;=$I65,IF($M65=0,0,(IF(MOD(($I65-O$1),$M65)=0,$G65,0))),0)</f>
        <v>0</v>
      </c>
      <c r="P30" s="143">
        <f>IF(P$1&gt;=$I65,IF($M65=0,0,(IF(MOD(($I65-P$1),$M65)=0,$G65,0))),0)</f>
        <v>0</v>
      </c>
      <c r="Q30" s="143">
        <f>IF(Q$1&gt;=$I65,IF($M65=0,0,(IF(MOD(($I65-Q$1),$M65)=0,$G65,0))),0)</f>
        <v>0</v>
      </c>
      <c r="R30" s="143">
        <f>IF(R$1&gt;=$I65,IF($M65=0,0,(IF(MOD(($I65-R$1),$M65)=0,$G65,0))),0)</f>
        <v>0</v>
      </c>
      <c r="S30" s="143">
        <f>IF(S$1&gt;=$I65,IF($M65=0,0,(IF(MOD(($I65-S$1),$M65)=0,$G65,0))),0)</f>
        <v>0</v>
      </c>
      <c r="T30" s="143">
        <f>IF(T$1&gt;=$I65,IF($M65=0,0,(IF(MOD(($I65-T$1),$M65)=0,$G65,0))),0)</f>
        <v>0</v>
      </c>
      <c r="U30" s="143">
        <f>IF(U$1&gt;=$I65,IF($M65=0,0,(IF(MOD(($I65-U$1),$M65)=0,$G65,0))),0)</f>
        <v>0</v>
      </c>
      <c r="V30" s="143">
        <f>IF(V$1&gt;=$I65,IF($M65=0,0,(IF(MOD(($I65-V$1),$M65)=0,$G65,0))),0)</f>
        <v>0</v>
      </c>
      <c r="W30" s="143">
        <f>IF(W$1&gt;=$I65,IF($M65=0,0,(IF(MOD(($I65-W$1),$M65)=0,$G65,0))),0)</f>
        <v>0</v>
      </c>
      <c r="X30" s="143">
        <f>IF(X$1&gt;=$I65,IF($M65=0,0,(IF(MOD(($I65-X$1),$M65)=0,$G65,0))),0)</f>
        <v>0</v>
      </c>
      <c r="Y30" s="176">
        <f t="shared" si="19"/>
        <v>0</v>
      </c>
    </row>
    <row r="31" spans="1:25" ht="16.5" customHeight="1">
      <c r="A31" s="168" t="e">
        <f t="shared" si="21"/>
        <v>#N/A</v>
      </c>
      <c r="B31" s="148">
        <f t="shared" si="21"/>
        <v>0</v>
      </c>
      <c r="C31" s="143">
        <f>IF(C$1&gt;=$I66,IF($M66=0,0,(IF(MOD(($I66-C$1),$M66)=0,$G66,0))),0)</f>
        <v>0</v>
      </c>
      <c r="D31" s="143">
        <f>IF(D$1&gt;=$I66,IF($M66=0,0,(IF(MOD(($I66-D$1),$M66)=0,$G66,0))),0)</f>
        <v>0</v>
      </c>
      <c r="E31" s="143">
        <f>IF(E$1&gt;=$I66,IF($M66=0,0,(IF(MOD(($I66-E$1),$M66)=0,$G66,0))),0)</f>
        <v>0</v>
      </c>
      <c r="F31" s="143">
        <f>IF(F$1&gt;=$I66,IF($M66=0,0,(IF(MOD(($I66-F$1),$M66)=0,$G66,0))),0)</f>
        <v>0</v>
      </c>
      <c r="G31" s="143">
        <f>IF(G$1&gt;=$I66,IF($M66=0,0,(IF(MOD(($I66-G$1),$M66)=0,$G66,0))),0)</f>
        <v>0</v>
      </c>
      <c r="H31" s="143">
        <f>IF(H$1&gt;=$I66,IF($M66=0,0,(IF(MOD(($I66-H$1),$M66)=0,$G66,0))),0)</f>
        <v>0</v>
      </c>
      <c r="I31" s="143">
        <f>IF(I$1&gt;=$I66,IF($M66=0,0,(IF(MOD(($I66-I$1),$M66)=0,$G66,0))),0)</f>
        <v>0</v>
      </c>
      <c r="J31" s="143">
        <f>IF(J$1&gt;=$I66,IF($M66=0,0,(IF(MOD(($I66-J$1),$M66)=0,$G66,0))),0)</f>
        <v>0</v>
      </c>
      <c r="K31" s="143">
        <f>IF(K$1&gt;=$I66,IF($M66=0,0,(IF(MOD(($I66-K$1),$M66)=0,$G66,0))),0)</f>
        <v>0</v>
      </c>
      <c r="L31" s="143">
        <f>IF(L$1&gt;=$I66,IF($M66=0,0,(IF(MOD(($I66-L$1),$M66)=0,$G66,0))),0)</f>
        <v>0</v>
      </c>
      <c r="M31" s="143">
        <f>IF(M$1&gt;=$I66,IF($M66=0,0,(IF(MOD(($I66-M$1),$M66)=0,$G66,0))),0)</f>
        <v>0</v>
      </c>
      <c r="N31" s="143">
        <f>IF(N$1&gt;=$I66,IF($M66=0,0,(IF(MOD(($I66-N$1),$M66)=0,$G66,0))),0)</f>
        <v>0</v>
      </c>
      <c r="O31" s="143">
        <f>IF(O$1&gt;=$I66,IF($M66=0,0,(IF(MOD(($I66-O$1),$M66)=0,$G66,0))),0)</f>
        <v>0</v>
      </c>
      <c r="P31" s="143">
        <f>IF(P$1&gt;=$I66,IF($M66=0,0,(IF(MOD(($I66-P$1),$M66)=0,$G66,0))),0)</f>
        <v>0</v>
      </c>
      <c r="Q31" s="143">
        <f>IF(Q$1&gt;=$I66,IF($M66=0,0,(IF(MOD(($I66-Q$1),$M66)=0,$G66,0))),0)</f>
        <v>0</v>
      </c>
      <c r="R31" s="143">
        <f>IF(R$1&gt;=$I66,IF($M66=0,0,(IF(MOD(($I66-R$1),$M66)=0,$G66,0))),0)</f>
        <v>0</v>
      </c>
      <c r="S31" s="143">
        <f>IF(S$1&gt;=$I66,IF($M66=0,0,(IF(MOD(($I66-S$1),$M66)=0,$G66,0))),0)</f>
        <v>0</v>
      </c>
      <c r="T31" s="143">
        <f>IF(T$1&gt;=$I66,IF($M66=0,0,(IF(MOD(($I66-T$1),$M66)=0,$G66,0))),0)</f>
        <v>0</v>
      </c>
      <c r="U31" s="143">
        <f>IF(U$1&gt;=$I66,IF($M66=0,0,(IF(MOD(($I66-U$1),$M66)=0,$G66,0))),0)</f>
        <v>0</v>
      </c>
      <c r="V31" s="143">
        <f>IF(V$1&gt;=$I66,IF($M66=0,0,(IF(MOD(($I66-V$1),$M66)=0,$G66,0))),0)</f>
        <v>0</v>
      </c>
      <c r="W31" s="143">
        <f>IF(W$1&gt;=$I66,IF($M66=0,0,(IF(MOD(($I66-W$1),$M66)=0,$G66,0))),0)</f>
        <v>0</v>
      </c>
      <c r="X31" s="143">
        <f>IF(X$1&gt;=$I66,IF($M66=0,0,(IF(MOD(($I66-X$1),$M66)=0,$G66,0))),0)</f>
        <v>0</v>
      </c>
      <c r="Y31" s="176">
        <f t="shared" si="19"/>
        <v>0</v>
      </c>
    </row>
    <row r="32" spans="1:25">
      <c r="A32" s="168" t="e">
        <f t="shared" si="21"/>
        <v>#N/A</v>
      </c>
      <c r="B32" s="148">
        <f t="shared" si="21"/>
        <v>0</v>
      </c>
      <c r="C32" s="143">
        <f>IF(C$1&gt;=$I67,IF($M67=0,0,(IF(MOD(($I67-C$1),$M67)=0,$G67,0))),0)</f>
        <v>0</v>
      </c>
      <c r="D32" s="143">
        <f>IF(D$1&gt;=$I67,IF($M67=0,0,(IF(MOD(($I67-D$1),$M67)=0,$G67,0))),0)</f>
        <v>0</v>
      </c>
      <c r="E32" s="143">
        <f>IF(E$1&gt;=$I67,IF($M67=0,0,(IF(MOD(($I67-E$1),$M67)=0,$G67,0))),0)</f>
        <v>0</v>
      </c>
      <c r="F32" s="143">
        <f>IF(F$1&gt;=$I67,IF($M67=0,0,(IF(MOD(($I67-F$1),$M67)=0,$G67,0))),0)</f>
        <v>0</v>
      </c>
      <c r="G32" s="143">
        <f>IF(G$1&gt;=$I67,IF($M67=0,0,(IF(MOD(($I67-G$1),$M67)=0,$G67,0))),0)</f>
        <v>0</v>
      </c>
      <c r="H32" s="143">
        <f>IF(H$1&gt;=$I67,IF($M67=0,0,(IF(MOD(($I67-H$1),$M67)=0,$G67,0))),0)</f>
        <v>0</v>
      </c>
      <c r="I32" s="143">
        <f>IF(I$1&gt;=$I67,IF($M67=0,0,(IF(MOD(($I67-I$1),$M67)=0,$G67,0))),0)</f>
        <v>0</v>
      </c>
      <c r="J32" s="143">
        <f>IF(J$1&gt;=$I67,IF($M67=0,0,(IF(MOD(($I67-J$1),$M67)=0,$G67,0))),0)</f>
        <v>0</v>
      </c>
      <c r="K32" s="143">
        <f>IF(K$1&gt;=$I67,IF($M67=0,0,(IF(MOD(($I67-K$1),$M67)=0,$G67,0))),0)</f>
        <v>0</v>
      </c>
      <c r="L32" s="143">
        <f>IF(L$1&gt;=$I67,IF($M67=0,0,(IF(MOD(($I67-L$1),$M67)=0,$G67,0))),0)</f>
        <v>0</v>
      </c>
      <c r="M32" s="143">
        <f>IF(M$1&gt;=$I67,IF($M67=0,0,(IF(MOD(($I67-M$1),$M67)=0,$G67,0))),0)</f>
        <v>0</v>
      </c>
      <c r="N32" s="143">
        <f>IF(N$1&gt;=$I67,IF($M67=0,0,(IF(MOD(($I67-N$1),$M67)=0,$G67,0))),0)</f>
        <v>0</v>
      </c>
      <c r="O32" s="143">
        <f>IF(O$1&gt;=$I67,IF($M67=0,0,(IF(MOD(($I67-O$1),$M67)=0,$G67,0))),0)</f>
        <v>0</v>
      </c>
      <c r="P32" s="143">
        <f>IF(P$1&gt;=$I67,IF($M67=0,0,(IF(MOD(($I67-P$1),$M67)=0,$G67,0))),0)</f>
        <v>0</v>
      </c>
      <c r="Q32" s="143">
        <f>IF(Q$1&gt;=$I67,IF($M67=0,0,(IF(MOD(($I67-Q$1),$M67)=0,$G67,0))),0)</f>
        <v>0</v>
      </c>
      <c r="R32" s="143">
        <f>IF(R$1&gt;=$I67,IF($M67=0,0,(IF(MOD(($I67-R$1),$M67)=0,$G67,0))),0)</f>
        <v>0</v>
      </c>
      <c r="S32" s="143">
        <f>IF(S$1&gt;=$I67,IF($M67=0,0,(IF(MOD(($I67-S$1),$M67)=0,$G67,0))),0)</f>
        <v>0</v>
      </c>
      <c r="T32" s="143">
        <f>IF(T$1&gt;=$I67,IF($M67=0,0,(IF(MOD(($I67-T$1),$M67)=0,$G67,0))),0)</f>
        <v>0</v>
      </c>
      <c r="U32" s="143">
        <f>IF(U$1&gt;=$I67,IF($M67=0,0,(IF(MOD(($I67-U$1),$M67)=0,$G67,0))),0)</f>
        <v>0</v>
      </c>
      <c r="V32" s="143">
        <f>IF(V$1&gt;=$I67,IF($M67=0,0,(IF(MOD(($I67-V$1),$M67)=0,$G67,0))),0)</f>
        <v>0</v>
      </c>
      <c r="W32" s="143">
        <f>IF(W$1&gt;=$I67,IF($M67=0,0,(IF(MOD(($I67-W$1),$M67)=0,$G67,0))),0)</f>
        <v>0</v>
      </c>
      <c r="X32" s="143">
        <f>IF(X$1&gt;=$I67,IF($M67=0,0,(IF(MOD(($I67-X$1),$M67)=0,$G67,0))),0)</f>
        <v>0</v>
      </c>
      <c r="Y32" s="176">
        <f t="shared" si="19"/>
        <v>0</v>
      </c>
    </row>
    <row r="33" spans="1:25">
      <c r="A33" s="170"/>
      <c r="B33" s="150" t="s">
        <v>1017</v>
      </c>
      <c r="C33" s="151">
        <f>SUM(C3:C29)</f>
        <v>0</v>
      </c>
      <c r="D33" s="89">
        <f t="shared" ref="D33:Y33" si="22">SUM(D3:D29)</f>
        <v>0</v>
      </c>
      <c r="E33" s="89">
        <f t="shared" si="22"/>
        <v>34628</v>
      </c>
      <c r="F33" s="89">
        <f t="shared" si="22"/>
        <v>332000</v>
      </c>
      <c r="G33" s="89">
        <f t="shared" si="22"/>
        <v>0</v>
      </c>
      <c r="H33" s="89">
        <f t="shared" si="22"/>
        <v>0</v>
      </c>
      <c r="I33" s="89">
        <f t="shared" si="22"/>
        <v>363000</v>
      </c>
      <c r="J33" s="89">
        <f t="shared" si="22"/>
        <v>0</v>
      </c>
      <c r="K33" s="89">
        <f t="shared" si="22"/>
        <v>0</v>
      </c>
      <c r="L33" s="89">
        <f t="shared" si="22"/>
        <v>396000</v>
      </c>
      <c r="M33" s="89">
        <f t="shared" si="22"/>
        <v>0</v>
      </c>
      <c r="N33" s="89">
        <f t="shared" si="22"/>
        <v>0</v>
      </c>
      <c r="O33" s="89">
        <f t="shared" si="22"/>
        <v>91000</v>
      </c>
      <c r="P33" s="89">
        <f t="shared" si="22"/>
        <v>0</v>
      </c>
      <c r="Q33" s="89">
        <f t="shared" si="22"/>
        <v>0</v>
      </c>
      <c r="R33" s="89">
        <f t="shared" si="22"/>
        <v>91000</v>
      </c>
      <c r="S33" s="89">
        <f t="shared" si="22"/>
        <v>0</v>
      </c>
      <c r="T33" s="89">
        <f t="shared" si="22"/>
        <v>0</v>
      </c>
      <c r="U33" s="89">
        <f t="shared" si="22"/>
        <v>91000</v>
      </c>
      <c r="V33" s="89">
        <f t="shared" si="22"/>
        <v>0</v>
      </c>
      <c r="W33" s="89">
        <f t="shared" si="22"/>
        <v>0</v>
      </c>
      <c r="X33" s="89">
        <f t="shared" si="22"/>
        <v>91000</v>
      </c>
      <c r="Y33" s="4">
        <f t="shared" si="22"/>
        <v>1489628</v>
      </c>
    </row>
    <row r="34" spans="1:25">
      <c r="A34" s="16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>
      <c r="A35" s="171"/>
      <c r="B35" s="110"/>
      <c r="C35" s="16" t="s">
        <v>1018</v>
      </c>
      <c r="D35" s="16" t="s">
        <v>1019</v>
      </c>
      <c r="E35" s="383" t="s">
        <v>1020</v>
      </c>
      <c r="F35" s="384"/>
      <c r="G35" s="383" t="s">
        <v>1021</v>
      </c>
      <c r="H35" s="384"/>
      <c r="I35" s="383" t="s">
        <v>1022</v>
      </c>
      <c r="J35" s="384"/>
      <c r="K35" s="383" t="s">
        <v>1023</v>
      </c>
      <c r="L35" s="384"/>
      <c r="M35" s="383" t="s">
        <v>321</v>
      </c>
      <c r="N35" s="384"/>
      <c r="O35" s="385" t="s">
        <v>1024</v>
      </c>
      <c r="P35" s="386"/>
      <c r="Q35" s="97" t="s">
        <v>1025</v>
      </c>
      <c r="R35" s="16"/>
      <c r="S35" s="16"/>
      <c r="T35" s="382" t="s">
        <v>1026</v>
      </c>
      <c r="U35" s="382"/>
      <c r="V35" s="382"/>
      <c r="W35" s="382"/>
      <c r="X35" s="382"/>
      <c r="Y35" s="382"/>
    </row>
    <row r="36" spans="1:25">
      <c r="A36" s="172"/>
      <c r="B36" s="92" t="s">
        <v>1016</v>
      </c>
      <c r="C36" s="87"/>
      <c r="D36" s="87"/>
      <c r="E36" s="377"/>
      <c r="F36" s="378"/>
      <c r="G36" s="379"/>
      <c r="H36" s="380"/>
      <c r="I36" s="377"/>
      <c r="J36" s="378"/>
      <c r="K36" s="377"/>
      <c r="L36" s="378"/>
      <c r="M36" s="87"/>
      <c r="N36" s="101"/>
      <c r="O36" s="516"/>
      <c r="P36" s="517"/>
      <c r="Q36" s="102"/>
      <c r="R36" s="55"/>
      <c r="S36" s="55"/>
      <c r="T36" s="381"/>
      <c r="U36" s="381"/>
      <c r="V36" s="381"/>
      <c r="W36" s="381"/>
      <c r="X36" s="381"/>
      <c r="Y36" s="381"/>
    </row>
    <row r="37" spans="1:25">
      <c r="A37" s="173"/>
      <c r="B37" s="92" t="s">
        <v>1027</v>
      </c>
      <c r="C37" s="87"/>
      <c r="D37" s="88"/>
      <c r="E37" s="377"/>
      <c r="F37" s="378"/>
      <c r="G37" s="379"/>
      <c r="H37" s="380"/>
      <c r="I37" s="377"/>
      <c r="J37" s="378"/>
      <c r="K37" s="377"/>
      <c r="L37" s="378"/>
      <c r="M37" s="87"/>
      <c r="N37" s="101"/>
      <c r="O37" s="516"/>
      <c r="P37" s="517"/>
      <c r="Q37" s="102"/>
      <c r="R37" s="55"/>
      <c r="S37" s="55"/>
      <c r="T37" s="381"/>
      <c r="U37" s="381"/>
      <c r="V37" s="381"/>
      <c r="W37" s="381"/>
      <c r="X37" s="381"/>
      <c r="Y37" s="381"/>
    </row>
    <row r="38" spans="1:25">
      <c r="A38" s="174">
        <f>VLOOKUP(B38,Priskatalog!A:J,10,FALSE)</f>
        <v>47</v>
      </c>
      <c r="B38" s="146" t="s">
        <v>485</v>
      </c>
      <c r="C38" s="7">
        <v>290</v>
      </c>
      <c r="D38" s="2" t="s">
        <v>785</v>
      </c>
      <c r="E38" s="387">
        <v>1000</v>
      </c>
      <c r="F38" s="388"/>
      <c r="G38" s="389">
        <f>C38*E38</f>
        <v>290000</v>
      </c>
      <c r="H38" s="390"/>
      <c r="I38" s="391">
        <v>2027</v>
      </c>
      <c r="J38" s="388"/>
      <c r="K38" s="391">
        <v>2030</v>
      </c>
      <c r="L38" s="388"/>
      <c r="M38" s="11">
        <v>20</v>
      </c>
      <c r="N38" s="123" t="s">
        <v>1028</v>
      </c>
      <c r="O38" s="518" t="s">
        <v>1068</v>
      </c>
      <c r="P38" s="519"/>
      <c r="Q38" s="95"/>
      <c r="R38" s="2"/>
      <c r="S38" s="2"/>
      <c r="T38" s="392" t="s">
        <v>1185</v>
      </c>
      <c r="U38" s="392"/>
      <c r="V38" s="392"/>
      <c r="W38" s="392"/>
      <c r="X38" s="392"/>
      <c r="Y38" s="392"/>
    </row>
    <row r="39" spans="1:25">
      <c r="A39" s="174">
        <f>VLOOKUP(B39,Priskatalog!A:J,10,FALSE)</f>
        <v>47</v>
      </c>
      <c r="B39" s="147" t="s">
        <v>485</v>
      </c>
      <c r="C39" s="22">
        <v>300</v>
      </c>
      <c r="D39" s="5" t="s">
        <v>785</v>
      </c>
      <c r="E39" s="387">
        <v>1000</v>
      </c>
      <c r="F39" s="388"/>
      <c r="G39" s="389">
        <f t="shared" ref="G39:G67" si="23">C39*E39</f>
        <v>300000</v>
      </c>
      <c r="H39" s="390"/>
      <c r="I39" s="391">
        <v>2030</v>
      </c>
      <c r="J39" s="388"/>
      <c r="K39" s="391">
        <v>2033</v>
      </c>
      <c r="L39" s="387"/>
      <c r="M39" s="5">
        <v>20</v>
      </c>
      <c r="N39" s="123" t="s">
        <v>1028</v>
      </c>
      <c r="O39" s="518" t="s">
        <v>1068</v>
      </c>
      <c r="P39" s="519"/>
      <c r="Q39" s="5"/>
      <c r="R39" s="5"/>
      <c r="S39" s="5"/>
      <c r="T39" s="392" t="s">
        <v>1186</v>
      </c>
      <c r="U39" s="392"/>
      <c r="V39" s="392"/>
      <c r="W39" s="392"/>
      <c r="X39" s="392"/>
      <c r="Y39" s="392"/>
    </row>
    <row r="40" spans="1:25">
      <c r="A40" s="174">
        <f>VLOOKUP(B40,Priskatalog!A:J,10,FALSE)</f>
        <v>47</v>
      </c>
      <c r="B40" s="19" t="s">
        <v>485</v>
      </c>
      <c r="C40" s="22">
        <v>305</v>
      </c>
      <c r="D40" s="5" t="s">
        <v>785</v>
      </c>
      <c r="E40" s="387">
        <v>1000</v>
      </c>
      <c r="F40" s="388"/>
      <c r="G40" s="389">
        <f t="shared" si="23"/>
        <v>305000</v>
      </c>
      <c r="H40" s="390"/>
      <c r="I40" s="391">
        <v>2033</v>
      </c>
      <c r="J40" s="388"/>
      <c r="K40" s="391">
        <v>2036</v>
      </c>
      <c r="L40" s="387"/>
      <c r="M40" s="5">
        <v>20</v>
      </c>
      <c r="N40" s="123" t="s">
        <v>1028</v>
      </c>
      <c r="O40" s="518" t="s">
        <v>1068</v>
      </c>
      <c r="P40" s="519"/>
      <c r="Q40" s="5"/>
      <c r="R40" s="5"/>
      <c r="S40" s="5"/>
      <c r="T40" s="392" t="s">
        <v>1187</v>
      </c>
      <c r="U40" s="392"/>
      <c r="V40" s="392"/>
      <c r="W40" s="392"/>
      <c r="X40" s="392"/>
      <c r="Y40" s="392"/>
    </row>
    <row r="41" spans="1:25">
      <c r="A41" s="174">
        <f>VLOOKUP(B41,Priskatalog!A:J,10,FALSE)</f>
        <v>31</v>
      </c>
      <c r="B41" s="19" t="s">
        <v>399</v>
      </c>
      <c r="C41" s="22">
        <v>11</v>
      </c>
      <c r="D41" s="5" t="s">
        <v>785</v>
      </c>
      <c r="E41" s="387">
        <v>3148</v>
      </c>
      <c r="F41" s="388"/>
      <c r="G41" s="389">
        <f t="shared" ref="G41" si="24">C41*E41</f>
        <v>34628</v>
      </c>
      <c r="H41" s="390"/>
      <c r="I41" s="391">
        <v>2026</v>
      </c>
      <c r="J41" s="388"/>
      <c r="K41" s="391">
        <v>2028</v>
      </c>
      <c r="L41" s="387"/>
      <c r="M41" s="5">
        <v>30</v>
      </c>
      <c r="N41" s="123" t="s">
        <v>1028</v>
      </c>
      <c r="O41" s="518" t="s">
        <v>1068</v>
      </c>
      <c r="P41" s="519"/>
      <c r="Q41" s="5"/>
      <c r="R41" s="5"/>
      <c r="S41" s="5"/>
      <c r="T41" s="392" t="s">
        <v>1188</v>
      </c>
      <c r="U41" s="392"/>
      <c r="V41" s="392"/>
      <c r="W41" s="392"/>
      <c r="X41" s="392"/>
      <c r="Y41" s="392"/>
    </row>
    <row r="42" spans="1:25">
      <c r="A42" s="174">
        <f>VLOOKUP(B42,Priskatalog!A:J,10,FALSE)</f>
        <v>37</v>
      </c>
      <c r="B42" s="146" t="s">
        <v>453</v>
      </c>
      <c r="C42" s="121">
        <v>60</v>
      </c>
      <c r="D42" s="5" t="s">
        <v>345</v>
      </c>
      <c r="E42" s="387">
        <v>700</v>
      </c>
      <c r="F42" s="388"/>
      <c r="G42" s="389">
        <f t="shared" si="23"/>
        <v>42000</v>
      </c>
      <c r="H42" s="390"/>
      <c r="I42" s="391">
        <v>2027</v>
      </c>
      <c r="J42" s="388"/>
      <c r="K42" s="391">
        <v>2030</v>
      </c>
      <c r="L42" s="387"/>
      <c r="M42" s="5">
        <v>3</v>
      </c>
      <c r="N42" s="123" t="s">
        <v>1028</v>
      </c>
      <c r="O42" s="518" t="s">
        <v>1059</v>
      </c>
      <c r="P42" s="519"/>
      <c r="Q42" s="5"/>
      <c r="R42" s="5"/>
      <c r="S42" s="5"/>
      <c r="T42" s="392" t="s">
        <v>1189</v>
      </c>
      <c r="U42" s="392"/>
      <c r="V42" s="392"/>
      <c r="W42" s="392"/>
      <c r="X42" s="392"/>
      <c r="Y42" s="392"/>
    </row>
    <row r="43" spans="1:25">
      <c r="A43" s="174">
        <f>VLOOKUP(B43,Priskatalog!A:J,10,FALSE)</f>
        <v>37</v>
      </c>
      <c r="B43" s="146" t="s">
        <v>453</v>
      </c>
      <c r="C43" s="121">
        <v>30</v>
      </c>
      <c r="D43" s="5" t="s">
        <v>345</v>
      </c>
      <c r="E43" s="387">
        <v>700</v>
      </c>
      <c r="F43" s="388"/>
      <c r="G43" s="389">
        <f t="shared" ref="G43:G46" si="25">C43*E43</f>
        <v>21000</v>
      </c>
      <c r="H43" s="390"/>
      <c r="I43" s="391">
        <v>2030</v>
      </c>
      <c r="J43" s="388"/>
      <c r="K43" s="391">
        <v>2033</v>
      </c>
      <c r="L43" s="387"/>
      <c r="M43" s="5">
        <v>3</v>
      </c>
      <c r="N43" s="123" t="s">
        <v>1028</v>
      </c>
      <c r="O43" s="518" t="s">
        <v>1059</v>
      </c>
      <c r="P43" s="519"/>
      <c r="Q43" s="5"/>
      <c r="R43" s="5"/>
      <c r="S43" s="5"/>
      <c r="T43" s="392" t="s">
        <v>1189</v>
      </c>
      <c r="U43" s="392"/>
      <c r="V43" s="392"/>
      <c r="W43" s="392"/>
      <c r="X43" s="392"/>
      <c r="Y43" s="392"/>
    </row>
    <row r="44" spans="1:25">
      <c r="A44" s="174">
        <f>VLOOKUP(B44,Priskatalog!A:J,10,FALSE)</f>
        <v>37</v>
      </c>
      <c r="B44" s="146" t="s">
        <v>453</v>
      </c>
      <c r="C44" s="121">
        <v>40</v>
      </c>
      <c r="D44" s="5" t="s">
        <v>345</v>
      </c>
      <c r="E44" s="387">
        <v>700</v>
      </c>
      <c r="F44" s="388"/>
      <c r="G44" s="389">
        <f t="shared" ref="G44" si="26">C44*E44</f>
        <v>28000</v>
      </c>
      <c r="H44" s="390"/>
      <c r="I44" s="391">
        <v>2033</v>
      </c>
      <c r="J44" s="388"/>
      <c r="K44" s="391">
        <v>2036</v>
      </c>
      <c r="L44" s="387"/>
      <c r="M44" s="5">
        <v>3</v>
      </c>
      <c r="N44" s="123" t="s">
        <v>1028</v>
      </c>
      <c r="O44" s="518" t="s">
        <v>1059</v>
      </c>
      <c r="P44" s="519"/>
      <c r="Q44" s="5"/>
      <c r="R44" s="5"/>
      <c r="S44" s="5"/>
      <c r="T44" s="392" t="s">
        <v>1189</v>
      </c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25"/>
        <v>0</v>
      </c>
      <c r="H45" s="390"/>
      <c r="I45" s="391"/>
      <c r="J45" s="388"/>
      <c r="K45" s="391"/>
      <c r="L45" s="387"/>
      <c r="M45" s="5"/>
      <c r="N45" s="123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1"/>
      <c r="D46" s="5"/>
      <c r="E46" s="387"/>
      <c r="F46" s="388"/>
      <c r="G46" s="389">
        <f t="shared" si="25"/>
        <v>0</v>
      </c>
      <c r="H46" s="390"/>
      <c r="I46" s="391"/>
      <c r="J46" s="388"/>
      <c r="K46" s="391"/>
      <c r="L46" s="387"/>
      <c r="M46" s="5"/>
      <c r="N46" s="123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23"/>
        <v>0</v>
      </c>
      <c r="H47" s="390"/>
      <c r="I47" s="391"/>
      <c r="J47" s="388"/>
      <c r="K47" s="391"/>
      <c r="L47" s="387"/>
      <c r="M47" s="5"/>
      <c r="N47" s="123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5"/>
      <c r="B48" s="144" t="s">
        <v>1029</v>
      </c>
      <c r="C48" s="145"/>
      <c r="D48" s="24"/>
      <c r="E48" s="396"/>
      <c r="F48" s="378"/>
      <c r="G48" s="379"/>
      <c r="H48" s="380"/>
      <c r="I48" s="377"/>
      <c r="J48" s="378"/>
      <c r="K48" s="377"/>
      <c r="L48" s="396"/>
      <c r="M48" s="24"/>
      <c r="N48" s="24"/>
      <c r="O48" s="516"/>
      <c r="P48" s="517"/>
      <c r="Q48" s="24"/>
      <c r="R48" s="24"/>
      <c r="S48" s="24"/>
      <c r="T48" s="381"/>
      <c r="U48" s="381"/>
      <c r="V48" s="381"/>
      <c r="W48" s="381"/>
      <c r="X48" s="381"/>
      <c r="Y48" s="381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23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4" t="e">
        <f>VLOOKUP(B50,Priskatalog!A:J,10,FALSE)</f>
        <v>#N/A</v>
      </c>
      <c r="B50" s="146"/>
      <c r="C50" s="121"/>
      <c r="D50" s="5"/>
      <c r="E50" s="387"/>
      <c r="F50" s="388"/>
      <c r="G50" s="389">
        <f t="shared" si="23"/>
        <v>0</v>
      </c>
      <c r="H50" s="390"/>
      <c r="I50" s="391"/>
      <c r="J50" s="388"/>
      <c r="K50" s="391"/>
      <c r="L50" s="387"/>
      <c r="M50" s="5"/>
      <c r="N50" s="5" t="s">
        <v>1028</v>
      </c>
      <c r="O50" s="518"/>
      <c r="P50" s="519"/>
      <c r="Q50" s="5"/>
      <c r="R50" s="5"/>
      <c r="S50" s="5"/>
      <c r="T50" s="392"/>
      <c r="U50" s="392"/>
      <c r="V50" s="392"/>
      <c r="W50" s="392"/>
      <c r="X50" s="392"/>
      <c r="Y50" s="392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23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2"/>
      <c r="D52" s="5"/>
      <c r="E52" s="387"/>
      <c r="F52" s="388"/>
      <c r="G52" s="389">
        <f t="shared" si="23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121"/>
      <c r="D53" s="5"/>
      <c r="E53" s="387"/>
      <c r="F53" s="388"/>
      <c r="G53" s="389">
        <f t="shared" si="23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4" t="e">
        <f>VLOOKUP(B54,Priskatalog!A:J,10,FALSE)</f>
        <v>#N/A</v>
      </c>
      <c r="B54" s="146"/>
      <c r="C54" s="121"/>
      <c r="D54" s="5"/>
      <c r="E54" s="387"/>
      <c r="F54" s="388"/>
      <c r="G54" s="389">
        <f t="shared" si="23"/>
        <v>0</v>
      </c>
      <c r="H54" s="390"/>
      <c r="I54" s="391"/>
      <c r="J54" s="388"/>
      <c r="K54" s="391"/>
      <c r="L54" s="387"/>
      <c r="M54" s="5"/>
      <c r="N54" s="5" t="s">
        <v>1028</v>
      </c>
      <c r="O54" s="518"/>
      <c r="P54" s="519"/>
      <c r="Q54" s="5"/>
      <c r="R54" s="5"/>
      <c r="S54" s="5"/>
      <c r="T54" s="392"/>
      <c r="U54" s="392"/>
      <c r="V54" s="392"/>
      <c r="W54" s="392"/>
      <c r="X54" s="392"/>
      <c r="Y54" s="392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23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5"/>
      <c r="B56" s="124" t="s">
        <v>1030</v>
      </c>
      <c r="C56" s="145"/>
      <c r="D56" s="24"/>
      <c r="E56" s="396"/>
      <c r="F56" s="378"/>
      <c r="G56" s="379"/>
      <c r="H56" s="380"/>
      <c r="I56" s="377"/>
      <c r="J56" s="378"/>
      <c r="K56" s="377"/>
      <c r="L56" s="396"/>
      <c r="M56" s="24"/>
      <c r="N56" s="24"/>
      <c r="O56" s="516"/>
      <c r="P56" s="517"/>
      <c r="Q56" s="24"/>
      <c r="R56" s="24"/>
      <c r="S56" s="24"/>
      <c r="T56" s="381"/>
      <c r="U56" s="381"/>
      <c r="V56" s="381"/>
      <c r="W56" s="381"/>
      <c r="X56" s="381"/>
      <c r="Y56" s="381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23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4" t="e">
        <f>VLOOKUP(B58,Priskatalog!A:J,10,FALSE)</f>
        <v>#N/A</v>
      </c>
      <c r="B58" s="146"/>
      <c r="C58" s="121"/>
      <c r="D58" s="5"/>
      <c r="E58" s="387"/>
      <c r="F58" s="388"/>
      <c r="G58" s="389">
        <f t="shared" si="23"/>
        <v>0</v>
      </c>
      <c r="H58" s="390"/>
      <c r="I58" s="391"/>
      <c r="J58" s="388"/>
      <c r="K58" s="391"/>
      <c r="L58" s="387"/>
      <c r="M58" s="5"/>
      <c r="N58" s="5" t="s">
        <v>1028</v>
      </c>
      <c r="O58" s="518"/>
      <c r="P58" s="519"/>
      <c r="Q58" s="5"/>
      <c r="R58" s="5"/>
      <c r="S58" s="5"/>
      <c r="T58" s="392"/>
      <c r="U58" s="392"/>
      <c r="V58" s="392"/>
      <c r="W58" s="392"/>
      <c r="X58" s="392"/>
      <c r="Y58" s="392"/>
    </row>
    <row r="59" spans="1:25">
      <c r="A59" s="174" t="e">
        <f>VLOOKUP(B59,Priskatalog!A:J,10,FALSE)</f>
        <v>#N/A</v>
      </c>
      <c r="B59" s="146"/>
      <c r="C59" s="95"/>
      <c r="D59" s="5"/>
      <c r="E59" s="387"/>
      <c r="F59" s="388"/>
      <c r="G59" s="389">
        <f t="shared" si="23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5"/>
      <c r="B60" s="125" t="s">
        <v>1031</v>
      </c>
      <c r="C60" s="145"/>
      <c r="D60" s="24"/>
      <c r="E60" s="396"/>
      <c r="F60" s="378"/>
      <c r="G60" s="379"/>
      <c r="H60" s="380"/>
      <c r="I60" s="377"/>
      <c r="J60" s="378"/>
      <c r="K60" s="377"/>
      <c r="L60" s="396"/>
      <c r="M60" s="24"/>
      <c r="N60" s="24"/>
      <c r="O60" s="516"/>
      <c r="P60" s="517"/>
      <c r="Q60" s="24"/>
      <c r="R60" s="24"/>
      <c r="S60" s="24"/>
      <c r="T60" s="381"/>
      <c r="U60" s="381"/>
      <c r="V60" s="381"/>
      <c r="W60" s="381"/>
      <c r="X60" s="381"/>
      <c r="Y60" s="381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23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  <row r="62" spans="1:25">
      <c r="A62" s="174" t="e">
        <f>VLOOKUP(B62,Priskatalog!A:J,10,FALSE)</f>
        <v>#N/A</v>
      </c>
      <c r="B62" s="146"/>
      <c r="C62" s="121"/>
      <c r="D62" s="5"/>
      <c r="E62" s="387"/>
      <c r="F62" s="388"/>
      <c r="G62" s="389">
        <f t="shared" si="23"/>
        <v>0</v>
      </c>
      <c r="H62" s="390"/>
      <c r="I62" s="391"/>
      <c r="J62" s="388"/>
      <c r="K62" s="391"/>
      <c r="L62" s="387"/>
      <c r="M62" s="5"/>
      <c r="N62" s="5" t="s">
        <v>1028</v>
      </c>
      <c r="O62" s="518"/>
      <c r="P62" s="519"/>
      <c r="Q62" s="5"/>
      <c r="R62" s="5"/>
      <c r="S62" s="5"/>
      <c r="T62" s="392"/>
      <c r="U62" s="392"/>
      <c r="V62" s="392"/>
      <c r="W62" s="392"/>
      <c r="X62" s="392"/>
      <c r="Y62" s="392"/>
    </row>
    <row r="63" spans="1:25">
      <c r="A63" s="174" t="e">
        <f>VLOOKUP(B63,Priskatalog!A:J,10,FALSE)</f>
        <v>#N/A</v>
      </c>
      <c r="B63" s="146"/>
      <c r="C63" s="121"/>
      <c r="D63" s="5"/>
      <c r="E63" s="387"/>
      <c r="F63" s="388"/>
      <c r="G63" s="389">
        <f t="shared" si="23"/>
        <v>0</v>
      </c>
      <c r="H63" s="390"/>
      <c r="I63" s="391"/>
      <c r="J63" s="388"/>
      <c r="K63" s="391"/>
      <c r="L63" s="387"/>
      <c r="M63" s="5"/>
      <c r="N63" s="5" t="s">
        <v>1028</v>
      </c>
      <c r="O63" s="518"/>
      <c r="P63" s="519"/>
      <c r="Q63" s="5"/>
      <c r="R63" s="5"/>
      <c r="S63" s="5"/>
      <c r="T63" s="392"/>
      <c r="U63" s="392"/>
      <c r="V63" s="392"/>
      <c r="W63" s="392"/>
      <c r="X63" s="392"/>
      <c r="Y63" s="392"/>
    </row>
    <row r="64" spans="1:25">
      <c r="A64" s="175"/>
      <c r="B64" s="144" t="s">
        <v>1032</v>
      </c>
      <c r="C64" s="145"/>
      <c r="D64" s="24"/>
      <c r="E64" s="396"/>
      <c r="F64" s="378"/>
      <c r="G64" s="379"/>
      <c r="H64" s="380"/>
      <c r="I64" s="377"/>
      <c r="J64" s="378"/>
      <c r="K64" s="377"/>
      <c r="L64" s="396"/>
      <c r="M64" s="24"/>
      <c r="N64" s="24"/>
      <c r="O64" s="516"/>
      <c r="P64" s="517"/>
      <c r="Q64" s="24"/>
      <c r="R64" s="24"/>
      <c r="S64" s="24"/>
      <c r="T64" s="381"/>
      <c r="U64" s="381"/>
      <c r="V64" s="381"/>
      <c r="W64" s="381"/>
      <c r="X64" s="381"/>
      <c r="Y64" s="381"/>
    </row>
    <row r="65" spans="1:25">
      <c r="A65" s="174" t="e">
        <f>VLOOKUP(B65,Priskatalog!A:J,10,FALSE)</f>
        <v>#N/A</v>
      </c>
      <c r="B65" s="146"/>
      <c r="C65" s="121"/>
      <c r="D65" s="5"/>
      <c r="E65" s="387"/>
      <c r="F65" s="388"/>
      <c r="G65" s="389">
        <f t="shared" si="23"/>
        <v>0</v>
      </c>
      <c r="H65" s="390"/>
      <c r="I65" s="391"/>
      <c r="J65" s="388"/>
      <c r="K65" s="391"/>
      <c r="L65" s="387"/>
      <c r="M65" s="5"/>
      <c r="N65" s="5" t="s">
        <v>1028</v>
      </c>
      <c r="O65" s="518"/>
      <c r="P65" s="519"/>
      <c r="Q65" s="5"/>
      <c r="R65" s="5"/>
      <c r="S65" s="5"/>
      <c r="T65" s="392"/>
      <c r="U65" s="392"/>
      <c r="V65" s="392"/>
      <c r="W65" s="392"/>
      <c r="X65" s="392"/>
      <c r="Y65" s="392"/>
    </row>
    <row r="66" spans="1:25">
      <c r="A66" s="174" t="e">
        <f>VLOOKUP(B66,Priskatalog!A:J,10,FALSE)</f>
        <v>#N/A</v>
      </c>
      <c r="B66" s="146"/>
      <c r="C66" s="121"/>
      <c r="D66" s="5"/>
      <c r="E66" s="387"/>
      <c r="F66" s="388"/>
      <c r="G66" s="389">
        <f t="shared" si="23"/>
        <v>0</v>
      </c>
      <c r="H66" s="390"/>
      <c r="I66" s="391"/>
      <c r="J66" s="388"/>
      <c r="K66" s="391"/>
      <c r="L66" s="387"/>
      <c r="M66" s="5"/>
      <c r="N66" s="5" t="s">
        <v>1028</v>
      </c>
      <c r="O66" s="518"/>
      <c r="P66" s="519"/>
      <c r="Q66" s="5"/>
      <c r="R66" s="5"/>
      <c r="S66" s="5"/>
      <c r="T66" s="392"/>
      <c r="U66" s="392"/>
      <c r="V66" s="392"/>
      <c r="W66" s="392"/>
      <c r="X66" s="392"/>
      <c r="Y66" s="392"/>
    </row>
    <row r="67" spans="1:25">
      <c r="A67" s="174" t="e">
        <f>VLOOKUP(B67,Priskatalog!A:J,10,FALSE)</f>
        <v>#N/A</v>
      </c>
      <c r="B67" s="146"/>
      <c r="C67" s="121"/>
      <c r="D67" s="5"/>
      <c r="E67" s="387"/>
      <c r="F67" s="388"/>
      <c r="G67" s="389">
        <f t="shared" si="23"/>
        <v>0</v>
      </c>
      <c r="H67" s="390"/>
      <c r="I67" s="391"/>
      <c r="J67" s="388"/>
      <c r="K67" s="391"/>
      <c r="L67" s="387"/>
      <c r="M67" s="5"/>
      <c r="N67" s="5" t="s">
        <v>1028</v>
      </c>
      <c r="O67" s="518"/>
      <c r="P67" s="519"/>
      <c r="Q67" s="5"/>
      <c r="R67" s="5"/>
      <c r="S67" s="5"/>
      <c r="T67" s="392"/>
      <c r="U67" s="392"/>
      <c r="V67" s="392"/>
      <c r="W67" s="392"/>
      <c r="X67" s="392"/>
      <c r="Y67" s="392"/>
    </row>
  </sheetData>
  <mergeCells count="199">
    <mergeCell ref="E46:F46"/>
    <mergeCell ref="G46:H46"/>
    <mergeCell ref="I46:J46"/>
    <mergeCell ref="K46:L46"/>
    <mergeCell ref="O46:P46"/>
    <mergeCell ref="T46:Y46"/>
    <mergeCell ref="E44:F44"/>
    <mergeCell ref="G44:H44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K35:L35"/>
    <mergeCell ref="M35:N35"/>
    <mergeCell ref="O35:P35"/>
    <mergeCell ref="T35:Y35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T37:Y37"/>
    <mergeCell ref="E38:F38"/>
    <mergeCell ref="G38:H38"/>
    <mergeCell ref="I38:J38"/>
    <mergeCell ref="K38:L38"/>
    <mergeCell ref="O38:P38"/>
    <mergeCell ref="T38:Y38"/>
    <mergeCell ref="E37:F37"/>
    <mergeCell ref="G37:H37"/>
    <mergeCell ref="I37:J37"/>
    <mergeCell ref="K37:L37"/>
    <mergeCell ref="O37:P37"/>
    <mergeCell ref="G41:H41"/>
    <mergeCell ref="T41:Y41"/>
    <mergeCell ref="E42:F42"/>
    <mergeCell ref="G42:H42"/>
    <mergeCell ref="I42:J42"/>
    <mergeCell ref="K42:L42"/>
    <mergeCell ref="O42:P42"/>
    <mergeCell ref="T42:Y42"/>
    <mergeCell ref="T39:Y39"/>
    <mergeCell ref="E40:F40"/>
    <mergeCell ref="G40:H40"/>
    <mergeCell ref="I40:J40"/>
    <mergeCell ref="K40:L40"/>
    <mergeCell ref="O40:P40"/>
    <mergeCell ref="T40:Y40"/>
    <mergeCell ref="E39:F39"/>
    <mergeCell ref="G39:H39"/>
    <mergeCell ref="I39:J39"/>
    <mergeCell ref="K39:L39"/>
    <mergeCell ref="O39:P39"/>
    <mergeCell ref="E41:F41"/>
    <mergeCell ref="I41:J41"/>
    <mergeCell ref="K41:L41"/>
    <mergeCell ref="O41:P41"/>
    <mergeCell ref="T48:Y48"/>
    <mergeCell ref="E49:F49"/>
    <mergeCell ref="G49:H49"/>
    <mergeCell ref="I49:J49"/>
    <mergeCell ref="K49:L49"/>
    <mergeCell ref="O49:P49"/>
    <mergeCell ref="T49:Y49"/>
    <mergeCell ref="T43:Y43"/>
    <mergeCell ref="E47:F47"/>
    <mergeCell ref="G47:H47"/>
    <mergeCell ref="I47:J47"/>
    <mergeCell ref="K47:L47"/>
    <mergeCell ref="O47:P47"/>
    <mergeCell ref="T47:Y47"/>
    <mergeCell ref="E43:F43"/>
    <mergeCell ref="G43:H43"/>
    <mergeCell ref="I43:J43"/>
    <mergeCell ref="K43:L43"/>
    <mergeCell ref="O43:P43"/>
    <mergeCell ref="E48:F48"/>
    <mergeCell ref="G48:H48"/>
    <mergeCell ref="I48:J48"/>
    <mergeCell ref="K48:L48"/>
    <mergeCell ref="O48:P48"/>
    <mergeCell ref="I50:J50"/>
    <mergeCell ref="K50:L50"/>
    <mergeCell ref="O50:P50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2:Y62"/>
    <mergeCell ref="E63:F63"/>
    <mergeCell ref="G63:H63"/>
    <mergeCell ref="I63:J63"/>
    <mergeCell ref="K63:L63"/>
    <mergeCell ref="O63:P63"/>
    <mergeCell ref="T63:Y63"/>
    <mergeCell ref="E62:F62"/>
    <mergeCell ref="G62:H62"/>
    <mergeCell ref="I62:J62"/>
    <mergeCell ref="K62:L62"/>
    <mergeCell ref="O62:P62"/>
    <mergeCell ref="T64:Y64"/>
    <mergeCell ref="E65:F65"/>
    <mergeCell ref="G65:H65"/>
    <mergeCell ref="I65:J65"/>
    <mergeCell ref="K65:L65"/>
    <mergeCell ref="O65:P65"/>
    <mergeCell ref="T65:Y65"/>
    <mergeCell ref="E64:F64"/>
    <mergeCell ref="G64:H64"/>
    <mergeCell ref="I64:J64"/>
    <mergeCell ref="K64:L64"/>
    <mergeCell ref="O64:P64"/>
    <mergeCell ref="T66:Y66"/>
    <mergeCell ref="E67:F67"/>
    <mergeCell ref="G67:H67"/>
    <mergeCell ref="I67:J67"/>
    <mergeCell ref="K67:L67"/>
    <mergeCell ref="O67:P67"/>
    <mergeCell ref="T67:Y67"/>
    <mergeCell ref="E66:F66"/>
    <mergeCell ref="G66:H66"/>
    <mergeCell ref="I66:J66"/>
    <mergeCell ref="K66:L66"/>
    <mergeCell ref="O66:P66"/>
  </mergeCells>
  <hyperlinks>
    <hyperlink ref="B1" location="'_Planlagt_drift'!A1" display="Tilbage til årsoversigt" xr:uid="{94E21FDF-BFE6-4CC7-BF19-A2BEF5A8108F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B19D98-BC52-4588-9FD5-2C0D16389794}">
          <x14:formula1>
            <xm:f>Priskatalog!$A$2:$A$167</xm:f>
          </x14:formula1>
          <xm:sqref>A13:A32 B38:B47 B65:B67 B49:B55 B57:B59 B61:B63 A3:B12</xm:sqref>
        </x14:dataValidation>
      </x14:dataValidations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23EC-6392-4F4E-BE34-9FCFA5469A6E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O32:P32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E32:F32"/>
    <mergeCell ref="G32:H32"/>
    <mergeCell ref="I32:J32"/>
    <mergeCell ref="K32:L32"/>
    <mergeCell ref="M32:N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G38:H38"/>
    <mergeCell ref="T38:Y38"/>
    <mergeCell ref="E39:F39"/>
    <mergeCell ref="G39:H39"/>
    <mergeCell ref="I39:J39"/>
    <mergeCell ref="K39:L39"/>
    <mergeCell ref="O39:P39"/>
    <mergeCell ref="T39:Y39"/>
    <mergeCell ref="I42:J42"/>
    <mergeCell ref="K42:L42"/>
    <mergeCell ref="O42:P42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8583B111-7379-4383-8C11-F73B683CA8FC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7E79A9-BF76-4AD6-913F-867D28C121CA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9B3B-196D-4302-B04D-74EE7D9D32B4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40:F40"/>
    <mergeCell ref="G40:H40"/>
    <mergeCell ref="I40:J40"/>
    <mergeCell ref="K40:L40"/>
    <mergeCell ref="O40:P40"/>
    <mergeCell ref="T40:Y40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7FBEEBCB-39F4-4B9E-8165-F176877E535C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854FA0-4978-444A-B02D-8F691229F712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ADE7-CEE1-4360-BDF2-F2872ED9852C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40:F40"/>
    <mergeCell ref="G40:H40"/>
    <mergeCell ref="I40:J40"/>
    <mergeCell ref="K40:L40"/>
    <mergeCell ref="O40:P40"/>
    <mergeCell ref="T40:Y40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E4449FF7-A92E-4D4C-A55B-91C642FBFF5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F82FD8-9650-45B3-9F5C-8D7E096CA07C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2CE4-D9A0-4054-952B-40C86D565B4A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BEDF4272-ED92-4129-B625-47D19A5D57B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7423AB-1251-4DD6-B84C-A6444C2A0F7D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0FE3-0D8B-4195-BD4D-F546C4878E93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40:F40"/>
    <mergeCell ref="G40:H40"/>
    <mergeCell ref="I40:J40"/>
    <mergeCell ref="K40:L40"/>
    <mergeCell ref="O40:P40"/>
    <mergeCell ref="T40:Y40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32DE066E-5256-4D9E-9211-DF2B170DC116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3AB0D-455B-4438-907E-AE944151146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D8C2-BB5E-445A-92A7-0A56DF73A5BD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40:F40"/>
    <mergeCell ref="G40:H40"/>
    <mergeCell ref="I40:J40"/>
    <mergeCell ref="K40:L40"/>
    <mergeCell ref="O40:P40"/>
    <mergeCell ref="T40:Y40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AC45BEA3-4E32-47E6-81B7-2ADC4A600787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294D64-B110-4608-970D-4FF6EE4B9BC1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A18E-FF9C-4E3D-8568-6E0B78423994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4869C767-2754-47B7-B022-EB0D175806F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EB23EA-1821-4E48-8B90-C7DD9B18CF0D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2EC3-B9B0-4F2B-B188-42729471052A}">
  <sheetPr>
    <tabColor rgb="FFFFFF00"/>
  </sheetPr>
  <dimension ref="A1:Y66"/>
  <sheetViews>
    <sheetView topLeftCell="A34"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ht="15.75" customHeigh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ht="15.75" customHeigh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  <row r="62" spans="1:25">
      <c r="A62" s="16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>
      <c r="A63" s="16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>
      <c r="A64" s="16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2:19"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1"/>
      <c r="Q65" s="531"/>
      <c r="R65" s="531"/>
      <c r="S65" s="531"/>
    </row>
    <row r="66" spans="2:19">
      <c r="B66" s="531"/>
      <c r="C66" s="531"/>
      <c r="D66" s="531"/>
      <c r="E66" s="531"/>
      <c r="F66" s="531"/>
      <c r="G66" s="531"/>
      <c r="H66" s="531"/>
      <c r="I66" s="531"/>
      <c r="J66" s="531"/>
      <c r="K66" s="531"/>
      <c r="L66" s="531"/>
      <c r="M66" s="531"/>
      <c r="N66" s="531"/>
      <c r="O66" s="531"/>
      <c r="P66" s="531"/>
      <c r="Q66" s="531"/>
      <c r="R66" s="531"/>
      <c r="S66" s="531"/>
    </row>
  </sheetData>
  <mergeCells count="179">
    <mergeCell ref="B65:S65"/>
    <mergeCell ref="B66:S66"/>
    <mergeCell ref="E60:F60"/>
    <mergeCell ref="G60:H60"/>
    <mergeCell ref="I60:J60"/>
    <mergeCell ref="K60:L60"/>
    <mergeCell ref="O60:P60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O48:P48"/>
    <mergeCell ref="T48:Y48"/>
    <mergeCell ref="E49:F49"/>
    <mergeCell ref="G49:H49"/>
    <mergeCell ref="I49:J49"/>
    <mergeCell ref="K49:L49"/>
    <mergeCell ref="O49:P49"/>
    <mergeCell ref="T49:Y49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E48:F48"/>
    <mergeCell ref="G48:H48"/>
    <mergeCell ref="I48:J48"/>
    <mergeCell ref="K48:L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60:Y60"/>
    <mergeCell ref="E61:F61"/>
    <mergeCell ref="G61:H61"/>
    <mergeCell ref="I61:J61"/>
    <mergeCell ref="K61:L61"/>
    <mergeCell ref="O61:P61"/>
    <mergeCell ref="T61:Y61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</mergeCells>
  <hyperlinks>
    <hyperlink ref="B1" location="'_Planlagt_drift'!A1" display="Tilbage til årsoversigt" xr:uid="{2B54FD78-3567-41F2-AD43-4F46F900B1F2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0D7EA5-C59B-43F1-8534-AF30586409A7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2E41-6831-488F-B6BF-83DBECEAC753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40:F40"/>
    <mergeCell ref="G40:H40"/>
    <mergeCell ref="I40:J40"/>
    <mergeCell ref="K40:L40"/>
    <mergeCell ref="O40:P40"/>
    <mergeCell ref="T40:Y40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986AEAD5-2B46-457F-98CA-004D30E46E0D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C36D0A-F7C4-44D7-ACD7-1815666A61D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1C91-3D86-4BC8-926A-24BF07B62B5E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A65136AE-58FF-496A-81BB-EB86AC8E68F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7A33D9-8B05-42D8-942E-DA850BEE848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E91D-877F-4379-B361-E59B7A3D140A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40:F40"/>
    <mergeCell ref="G40:H40"/>
    <mergeCell ref="I40:J40"/>
    <mergeCell ref="K40:L40"/>
    <mergeCell ref="O40:P40"/>
    <mergeCell ref="T40:Y40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0A4F6E61-1316-41B1-ACDB-15B25C5CBACB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53A0F7-AA24-46C3-A55D-5D9F5F226CDE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595F-C178-4B43-ADB1-5392817312C3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0422D948-F061-4BEE-AAC0-826A577E259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39C744-35BE-4504-ADD5-116B0528092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E150-D378-4B68-B456-AEE921EE88D8}">
  <dimension ref="A1:Y117"/>
  <sheetViews>
    <sheetView topLeftCell="C55" workbookViewId="0">
      <selection activeCell="C55" sqref="C55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3.7109375" style="1" bestFit="1" customWidth="1"/>
    <col min="5" max="6" width="14.7109375" style="1" bestFit="1" customWidth="1"/>
    <col min="7" max="8" width="12.42578125" style="1" bestFit="1" customWidth="1"/>
    <col min="9" max="9" width="13.7109375" style="1" bestFit="1" customWidth="1"/>
    <col min="10" max="10" width="12.42578125" style="1" bestFit="1" customWidth="1"/>
    <col min="11" max="11" width="13.42578125" style="1" bestFit="1" customWidth="1"/>
    <col min="12" max="12" width="13.7109375" style="1" bestFit="1" customWidth="1"/>
    <col min="13" max="13" width="12.42578125" style="1" bestFit="1" customWidth="1"/>
    <col min="14" max="14" width="13.7109375" style="1" bestFit="1" customWidth="1"/>
    <col min="15" max="15" width="12.42578125" style="1" bestFit="1" customWidth="1"/>
    <col min="16" max="16" width="13.42578125" style="1" bestFit="1" customWidth="1"/>
    <col min="17" max="18" width="12.42578125" style="1" bestFit="1" customWidth="1"/>
    <col min="19" max="19" width="13.7109375" style="1" bestFit="1" customWidth="1"/>
    <col min="20" max="20" width="12.42578125" style="1" bestFit="1" customWidth="1"/>
    <col min="21" max="21" width="13.42578125" style="1" bestFit="1" customWidth="1"/>
    <col min="22" max="24" width="12.42578125" style="1" bestFit="1" customWidth="1"/>
    <col min="25" max="25" width="14.42578125" style="1" bestFit="1" customWidth="1"/>
    <col min="26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 t="shared" ref="A3:B30" si="0">A63</f>
        <v>47</v>
      </c>
      <c r="B3" s="148" t="str">
        <f t="shared" si="0"/>
        <v>Tagflade, udskiftning - 2 lag tagpap,plader&amp; lægter</v>
      </c>
      <c r="C3" s="143">
        <f>IF(C$1&gt;=$I63,IF($M63=0,0,(IF(MOD(($I63-C$1),$M63)=0,$G63,0))),0)</f>
        <v>0</v>
      </c>
      <c r="D3" s="143">
        <f t="shared" ref="D3:X3" si="1">IF(D$1&gt;=$I63,IF($M63=0,0,(IF(MOD(($I63-D$1),$M63)=0,$G63,0))),0)</f>
        <v>0</v>
      </c>
      <c r="E3" s="143">
        <f t="shared" si="1"/>
        <v>444000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0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0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0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0</v>
      </c>
      <c r="Y3" s="176">
        <f t="shared" ref="Y3:Y30" si="2">SUM(C3:X3)</f>
        <v>444000</v>
      </c>
    </row>
    <row r="4" spans="1:25">
      <c r="A4" s="168">
        <f t="shared" ref="A4:B4" si="3">A64</f>
        <v>47</v>
      </c>
      <c r="B4" s="148" t="str">
        <f t="shared" si="3"/>
        <v>Tagflade, udskiftning - 2 lag tagpap,plader&amp; lægter</v>
      </c>
      <c r="C4" s="143">
        <f t="shared" ref="C4:X4" si="4">IF(C$1&gt;=$I64,IF($M64=0,0,(IF(MOD(($I64-C$1),$M64)=0,$G64,0))),0)</f>
        <v>0</v>
      </c>
      <c r="D4" s="143">
        <f t="shared" si="4"/>
        <v>0</v>
      </c>
      <c r="E4" s="143">
        <f t="shared" si="4"/>
        <v>0</v>
      </c>
      <c r="F4" s="143">
        <f t="shared" si="4"/>
        <v>624000</v>
      </c>
      <c r="G4" s="143">
        <f t="shared" si="4"/>
        <v>0</v>
      </c>
      <c r="H4" s="143">
        <f t="shared" si="4"/>
        <v>0</v>
      </c>
      <c r="I4" s="143">
        <f t="shared" si="4"/>
        <v>0</v>
      </c>
      <c r="J4" s="143">
        <f t="shared" si="4"/>
        <v>0</v>
      </c>
      <c r="K4" s="143">
        <f t="shared" si="4"/>
        <v>0</v>
      </c>
      <c r="L4" s="143">
        <f t="shared" si="4"/>
        <v>0</v>
      </c>
      <c r="M4" s="143">
        <f t="shared" si="4"/>
        <v>0</v>
      </c>
      <c r="N4" s="143">
        <f t="shared" si="4"/>
        <v>0</v>
      </c>
      <c r="O4" s="143">
        <f t="shared" si="4"/>
        <v>0</v>
      </c>
      <c r="P4" s="143">
        <f t="shared" si="4"/>
        <v>0</v>
      </c>
      <c r="Q4" s="143">
        <f t="shared" si="4"/>
        <v>0</v>
      </c>
      <c r="R4" s="143">
        <f t="shared" si="4"/>
        <v>0</v>
      </c>
      <c r="S4" s="143">
        <f t="shared" si="4"/>
        <v>0</v>
      </c>
      <c r="T4" s="143">
        <f t="shared" si="4"/>
        <v>0</v>
      </c>
      <c r="U4" s="143">
        <f t="shared" si="4"/>
        <v>0</v>
      </c>
      <c r="V4" s="143">
        <f t="shared" si="4"/>
        <v>0</v>
      </c>
      <c r="W4" s="143">
        <f t="shared" si="4"/>
        <v>0</v>
      </c>
      <c r="X4" s="143">
        <f t="shared" si="4"/>
        <v>0</v>
      </c>
      <c r="Y4" s="176">
        <f t="shared" ref="Y4:Y37" si="5">SUM(C4:X4)</f>
        <v>624000</v>
      </c>
    </row>
    <row r="5" spans="1:25">
      <c r="A5" s="168">
        <f t="shared" ref="A5:B5" si="6">A65</f>
        <v>41</v>
      </c>
      <c r="B5" s="148" t="str">
        <f t="shared" si="6"/>
        <v>Facader, malerbehandling - træ</v>
      </c>
      <c r="C5" s="143">
        <f t="shared" ref="C5:X5" si="7">IF(C$1&gt;=$I65,IF($M65=0,0,(IF(MOD(($I65-C$1),$M65)=0,$G65,0))),0)</f>
        <v>0</v>
      </c>
      <c r="D5" s="143">
        <f t="shared" si="7"/>
        <v>5280</v>
      </c>
      <c r="E5" s="143">
        <f t="shared" si="7"/>
        <v>5280</v>
      </c>
      <c r="F5" s="143">
        <f t="shared" si="7"/>
        <v>5280</v>
      </c>
      <c r="G5" s="143">
        <f t="shared" si="7"/>
        <v>5280</v>
      </c>
      <c r="H5" s="143">
        <f t="shared" si="7"/>
        <v>5280</v>
      </c>
      <c r="I5" s="143">
        <f t="shared" si="7"/>
        <v>5280</v>
      </c>
      <c r="J5" s="143">
        <f t="shared" si="7"/>
        <v>5280</v>
      </c>
      <c r="K5" s="143">
        <f t="shared" si="7"/>
        <v>5280</v>
      </c>
      <c r="L5" s="143">
        <f t="shared" si="7"/>
        <v>5280</v>
      </c>
      <c r="M5" s="143">
        <f t="shared" si="7"/>
        <v>5280</v>
      </c>
      <c r="N5" s="143">
        <f t="shared" si="7"/>
        <v>5280</v>
      </c>
      <c r="O5" s="143">
        <f t="shared" si="7"/>
        <v>5280</v>
      </c>
      <c r="P5" s="143">
        <f t="shared" si="7"/>
        <v>5280</v>
      </c>
      <c r="Q5" s="143">
        <f t="shared" si="7"/>
        <v>5280</v>
      </c>
      <c r="R5" s="143">
        <f t="shared" si="7"/>
        <v>5280</v>
      </c>
      <c r="S5" s="143">
        <f t="shared" si="7"/>
        <v>5280</v>
      </c>
      <c r="T5" s="143">
        <f t="shared" si="7"/>
        <v>5280</v>
      </c>
      <c r="U5" s="143">
        <f t="shared" si="7"/>
        <v>5280</v>
      </c>
      <c r="V5" s="143">
        <f t="shared" si="7"/>
        <v>5280</v>
      </c>
      <c r="W5" s="143">
        <f t="shared" si="7"/>
        <v>5280</v>
      </c>
      <c r="X5" s="143">
        <f t="shared" si="7"/>
        <v>5280</v>
      </c>
      <c r="Y5" s="176">
        <f t="shared" si="5"/>
        <v>110880</v>
      </c>
    </row>
    <row r="6" spans="1:25">
      <c r="A6" s="168">
        <f t="shared" ref="A6:B6" si="8">A66</f>
        <v>41</v>
      </c>
      <c r="B6" s="148" t="str">
        <f t="shared" si="8"/>
        <v>Facader, afrensning</v>
      </c>
      <c r="C6" s="143">
        <f t="shared" ref="C6:X6" si="9">IF(C$1&gt;=$I66,IF($M66=0,0,(IF(MOD(($I66-C$1),$M66)=0,$G66,0))),0)</f>
        <v>0</v>
      </c>
      <c r="D6" s="143">
        <f t="shared" si="9"/>
        <v>0</v>
      </c>
      <c r="E6" s="143">
        <f t="shared" si="9"/>
        <v>5850</v>
      </c>
      <c r="F6" s="143">
        <f t="shared" si="9"/>
        <v>0</v>
      </c>
      <c r="G6" s="143">
        <f t="shared" si="9"/>
        <v>0</v>
      </c>
      <c r="H6" s="143">
        <f t="shared" si="9"/>
        <v>0</v>
      </c>
      <c r="I6" s="143">
        <f t="shared" si="9"/>
        <v>0</v>
      </c>
      <c r="J6" s="143">
        <f t="shared" si="9"/>
        <v>0</v>
      </c>
      <c r="K6" s="143">
        <f t="shared" si="9"/>
        <v>0</v>
      </c>
      <c r="L6" s="143">
        <f t="shared" si="9"/>
        <v>0</v>
      </c>
      <c r="M6" s="143">
        <f t="shared" si="9"/>
        <v>0</v>
      </c>
      <c r="N6" s="143">
        <f t="shared" si="9"/>
        <v>0</v>
      </c>
      <c r="O6" s="143">
        <f t="shared" si="9"/>
        <v>5850</v>
      </c>
      <c r="P6" s="143">
        <f t="shared" si="9"/>
        <v>0</v>
      </c>
      <c r="Q6" s="143">
        <f t="shared" si="9"/>
        <v>0</v>
      </c>
      <c r="R6" s="143">
        <f t="shared" si="9"/>
        <v>0</v>
      </c>
      <c r="S6" s="143">
        <f t="shared" si="9"/>
        <v>0</v>
      </c>
      <c r="T6" s="143">
        <f t="shared" si="9"/>
        <v>0</v>
      </c>
      <c r="U6" s="143">
        <f t="shared" si="9"/>
        <v>0</v>
      </c>
      <c r="V6" s="143">
        <f t="shared" si="9"/>
        <v>0</v>
      </c>
      <c r="W6" s="143">
        <f t="shared" si="9"/>
        <v>0</v>
      </c>
      <c r="X6" s="143">
        <f t="shared" si="9"/>
        <v>0</v>
      </c>
      <c r="Y6" s="176">
        <f t="shared" si="5"/>
        <v>11700</v>
      </c>
    </row>
    <row r="7" spans="1:25">
      <c r="A7" s="168">
        <f t="shared" ref="A7:B7" si="10">A67</f>
        <v>41</v>
      </c>
      <c r="B7" s="148" t="str">
        <f t="shared" si="10"/>
        <v>Facader, malerbehandling -tegl/beton</v>
      </c>
      <c r="C7" s="143">
        <f t="shared" ref="C7:X7" si="11">IF(C$1&gt;=$I67,IF($M67=0,0,(IF(MOD(($I67-C$1),$M67)=0,$G67,0))),0)</f>
        <v>0</v>
      </c>
      <c r="D7" s="143">
        <f t="shared" si="11"/>
        <v>12400</v>
      </c>
      <c r="E7" s="143">
        <f t="shared" si="11"/>
        <v>0</v>
      </c>
      <c r="F7" s="143">
        <f t="shared" si="11"/>
        <v>0</v>
      </c>
      <c r="G7" s="143">
        <f t="shared" si="11"/>
        <v>0</v>
      </c>
      <c r="H7" s="143">
        <f t="shared" si="11"/>
        <v>0</v>
      </c>
      <c r="I7" s="143">
        <f t="shared" si="11"/>
        <v>12400</v>
      </c>
      <c r="J7" s="143">
        <f t="shared" si="11"/>
        <v>0</v>
      </c>
      <c r="K7" s="143">
        <f t="shared" si="11"/>
        <v>0</v>
      </c>
      <c r="L7" s="143">
        <f t="shared" si="11"/>
        <v>0</v>
      </c>
      <c r="M7" s="143">
        <f t="shared" si="11"/>
        <v>0</v>
      </c>
      <c r="N7" s="143">
        <f t="shared" si="11"/>
        <v>12400</v>
      </c>
      <c r="O7" s="143">
        <f t="shared" si="11"/>
        <v>0</v>
      </c>
      <c r="P7" s="143">
        <f t="shared" si="11"/>
        <v>0</v>
      </c>
      <c r="Q7" s="143">
        <f t="shared" si="11"/>
        <v>0</v>
      </c>
      <c r="R7" s="143">
        <f t="shared" si="11"/>
        <v>0</v>
      </c>
      <c r="S7" s="143">
        <f t="shared" si="11"/>
        <v>12400</v>
      </c>
      <c r="T7" s="143">
        <f t="shared" si="11"/>
        <v>0</v>
      </c>
      <c r="U7" s="143">
        <f t="shared" si="11"/>
        <v>0</v>
      </c>
      <c r="V7" s="143">
        <f t="shared" si="11"/>
        <v>0</v>
      </c>
      <c r="W7" s="143">
        <f t="shared" si="11"/>
        <v>0</v>
      </c>
      <c r="X7" s="143">
        <f t="shared" si="11"/>
        <v>12400</v>
      </c>
      <c r="Y7" s="176">
        <f t="shared" si="5"/>
        <v>62000</v>
      </c>
    </row>
    <row r="8" spans="1:25">
      <c r="A8" s="168">
        <f t="shared" ref="A8:B8" si="12">A68</f>
        <v>41</v>
      </c>
      <c r="B8" s="148" t="str">
        <f t="shared" si="12"/>
        <v>Facader, malerbehandling - træ</v>
      </c>
      <c r="C8" s="143">
        <f t="shared" ref="C8:X8" si="13">IF(C$1&gt;=$I68,IF($M68=0,0,(IF(MOD(($I68-C$1),$M68)=0,$G68,0))),0)</f>
        <v>0</v>
      </c>
      <c r="D8" s="143">
        <f t="shared" si="13"/>
        <v>5456</v>
      </c>
      <c r="E8" s="143">
        <f t="shared" si="13"/>
        <v>5456</v>
      </c>
      <c r="F8" s="143">
        <f t="shared" si="13"/>
        <v>5456</v>
      </c>
      <c r="G8" s="143">
        <f t="shared" si="13"/>
        <v>5456</v>
      </c>
      <c r="H8" s="143">
        <f t="shared" si="13"/>
        <v>5456</v>
      </c>
      <c r="I8" s="143">
        <f t="shared" si="13"/>
        <v>5456</v>
      </c>
      <c r="J8" s="143">
        <f t="shared" si="13"/>
        <v>5456</v>
      </c>
      <c r="K8" s="143">
        <f t="shared" si="13"/>
        <v>5456</v>
      </c>
      <c r="L8" s="143">
        <f t="shared" si="13"/>
        <v>5456</v>
      </c>
      <c r="M8" s="143">
        <f t="shared" si="13"/>
        <v>5456</v>
      </c>
      <c r="N8" s="143">
        <f t="shared" si="13"/>
        <v>5456</v>
      </c>
      <c r="O8" s="143">
        <f t="shared" si="13"/>
        <v>5456</v>
      </c>
      <c r="P8" s="143">
        <f t="shared" si="13"/>
        <v>5456</v>
      </c>
      <c r="Q8" s="143">
        <f t="shared" si="13"/>
        <v>5456</v>
      </c>
      <c r="R8" s="143">
        <f t="shared" si="13"/>
        <v>5456</v>
      </c>
      <c r="S8" s="143">
        <f t="shared" si="13"/>
        <v>5456</v>
      </c>
      <c r="T8" s="143">
        <f t="shared" si="13"/>
        <v>5456</v>
      </c>
      <c r="U8" s="143">
        <f t="shared" si="13"/>
        <v>5456</v>
      </c>
      <c r="V8" s="143">
        <f t="shared" si="13"/>
        <v>5456</v>
      </c>
      <c r="W8" s="143">
        <f t="shared" si="13"/>
        <v>5456</v>
      </c>
      <c r="X8" s="143">
        <f t="shared" si="13"/>
        <v>5456</v>
      </c>
      <c r="Y8" s="176">
        <f t="shared" si="5"/>
        <v>114576</v>
      </c>
    </row>
    <row r="9" spans="1:25">
      <c r="A9" s="168">
        <f t="shared" ref="A9:B9" si="14">A69</f>
        <v>41</v>
      </c>
      <c r="B9" s="148" t="str">
        <f t="shared" si="14"/>
        <v>Udhæng, malerbehandling</v>
      </c>
      <c r="C9" s="143">
        <f t="shared" ref="C9:X9" si="15">IF(C$1&gt;=$I69,IF($M69=0,0,(IF(MOD(($I69-C$1),$M69)=0,$G69,0))),0)</f>
        <v>0</v>
      </c>
      <c r="D9" s="143">
        <f t="shared" si="15"/>
        <v>0</v>
      </c>
      <c r="E9" s="143">
        <f t="shared" si="15"/>
        <v>12000</v>
      </c>
      <c r="F9" s="143">
        <f t="shared" si="15"/>
        <v>0</v>
      </c>
      <c r="G9" s="143">
        <f t="shared" si="15"/>
        <v>0</v>
      </c>
      <c r="H9" s="143">
        <f t="shared" si="15"/>
        <v>0</v>
      </c>
      <c r="I9" s="143">
        <f t="shared" si="15"/>
        <v>0</v>
      </c>
      <c r="J9" s="143">
        <f t="shared" si="15"/>
        <v>12000</v>
      </c>
      <c r="K9" s="143">
        <f t="shared" si="15"/>
        <v>0</v>
      </c>
      <c r="L9" s="143">
        <f t="shared" si="15"/>
        <v>0</v>
      </c>
      <c r="M9" s="143">
        <f t="shared" si="15"/>
        <v>0</v>
      </c>
      <c r="N9" s="143">
        <f t="shared" si="15"/>
        <v>0</v>
      </c>
      <c r="O9" s="143">
        <f t="shared" si="15"/>
        <v>12000</v>
      </c>
      <c r="P9" s="143">
        <f t="shared" si="15"/>
        <v>0</v>
      </c>
      <c r="Q9" s="143">
        <f t="shared" si="15"/>
        <v>0</v>
      </c>
      <c r="R9" s="143">
        <f t="shared" si="15"/>
        <v>0</v>
      </c>
      <c r="S9" s="143">
        <f t="shared" si="15"/>
        <v>0</v>
      </c>
      <c r="T9" s="143">
        <f t="shared" si="15"/>
        <v>12000</v>
      </c>
      <c r="U9" s="143">
        <f t="shared" si="15"/>
        <v>0</v>
      </c>
      <c r="V9" s="143">
        <f t="shared" si="15"/>
        <v>0</v>
      </c>
      <c r="W9" s="143">
        <f t="shared" si="15"/>
        <v>0</v>
      </c>
      <c r="X9" s="143">
        <f t="shared" si="15"/>
        <v>0</v>
      </c>
      <c r="Y9" s="176">
        <f t="shared" si="5"/>
        <v>48000</v>
      </c>
    </row>
    <row r="10" spans="1:25">
      <c r="A10" s="168">
        <f t="shared" ref="A10:B10" si="16">A70</f>
        <v>41</v>
      </c>
      <c r="B10" s="148" t="str">
        <f t="shared" si="16"/>
        <v>Vinduer, malerbehandling</v>
      </c>
      <c r="C10" s="143">
        <f t="shared" ref="C10:X10" si="17">IF(C$1&gt;=$I70,IF($M70=0,0,(IF(MOD(($I70-C$1),$M70)=0,$G70,0))),0)</f>
        <v>0</v>
      </c>
      <c r="D10" s="143">
        <f t="shared" si="17"/>
        <v>0</v>
      </c>
      <c r="E10" s="143">
        <f t="shared" si="17"/>
        <v>0</v>
      </c>
      <c r="F10" s="143">
        <f t="shared" si="17"/>
        <v>8370</v>
      </c>
      <c r="G10" s="143">
        <f t="shared" si="17"/>
        <v>0</v>
      </c>
      <c r="H10" s="143">
        <f t="shared" si="17"/>
        <v>0</v>
      </c>
      <c r="I10" s="143">
        <f t="shared" si="17"/>
        <v>0</v>
      </c>
      <c r="J10" s="143">
        <f t="shared" si="17"/>
        <v>0</v>
      </c>
      <c r="K10" s="143">
        <f t="shared" si="17"/>
        <v>0</v>
      </c>
      <c r="L10" s="143">
        <f t="shared" si="17"/>
        <v>0</v>
      </c>
      <c r="M10" s="143">
        <f t="shared" si="17"/>
        <v>0</v>
      </c>
      <c r="N10" s="143">
        <f t="shared" si="17"/>
        <v>0</v>
      </c>
      <c r="O10" s="143">
        <f t="shared" si="17"/>
        <v>0</v>
      </c>
      <c r="P10" s="143">
        <f t="shared" si="17"/>
        <v>0</v>
      </c>
      <c r="Q10" s="143">
        <f t="shared" si="17"/>
        <v>0</v>
      </c>
      <c r="R10" s="143">
        <f t="shared" si="17"/>
        <v>0</v>
      </c>
      <c r="S10" s="143">
        <f t="shared" si="17"/>
        <v>0</v>
      </c>
      <c r="T10" s="143">
        <f t="shared" si="17"/>
        <v>0</v>
      </c>
      <c r="U10" s="143">
        <f t="shared" si="17"/>
        <v>0</v>
      </c>
      <c r="V10" s="143">
        <f t="shared" si="17"/>
        <v>0</v>
      </c>
      <c r="W10" s="143">
        <f t="shared" si="17"/>
        <v>0</v>
      </c>
      <c r="X10" s="143">
        <f t="shared" si="17"/>
        <v>0</v>
      </c>
      <c r="Y10" s="176">
        <f t="shared" si="5"/>
        <v>8370</v>
      </c>
    </row>
    <row r="11" spans="1:25">
      <c r="A11" s="168">
        <f t="shared" ref="A11:B11" si="18">A71</f>
        <v>41</v>
      </c>
      <c r="B11" s="148" t="str">
        <f t="shared" si="18"/>
        <v>Vinduer, malerbehandling</v>
      </c>
      <c r="C11" s="143">
        <f t="shared" ref="C11:X11" si="19">IF(C$1&gt;=$I71,IF($M71=0,0,(IF(MOD(($I71-C$1),$M71)=0,$G71,0))),0)</f>
        <v>0</v>
      </c>
      <c r="D11" s="143">
        <f t="shared" si="19"/>
        <v>0</v>
      </c>
      <c r="E11" s="143">
        <f t="shared" si="19"/>
        <v>5580</v>
      </c>
      <c r="F11" s="143">
        <f t="shared" si="19"/>
        <v>0</v>
      </c>
      <c r="G11" s="143">
        <f t="shared" si="19"/>
        <v>0</v>
      </c>
      <c r="H11" s="143">
        <f t="shared" si="19"/>
        <v>0</v>
      </c>
      <c r="I11" s="143">
        <f t="shared" si="19"/>
        <v>0</v>
      </c>
      <c r="J11" s="143">
        <f t="shared" si="19"/>
        <v>0</v>
      </c>
      <c r="K11" s="143">
        <f t="shared" si="19"/>
        <v>0</v>
      </c>
      <c r="L11" s="143">
        <f t="shared" si="19"/>
        <v>0</v>
      </c>
      <c r="M11" s="143">
        <f t="shared" si="19"/>
        <v>0</v>
      </c>
      <c r="N11" s="143">
        <f t="shared" si="19"/>
        <v>0</v>
      </c>
      <c r="O11" s="143">
        <f t="shared" si="19"/>
        <v>0</v>
      </c>
      <c r="P11" s="143">
        <f t="shared" si="19"/>
        <v>0</v>
      </c>
      <c r="Q11" s="143">
        <f t="shared" si="19"/>
        <v>0</v>
      </c>
      <c r="R11" s="143">
        <f t="shared" si="19"/>
        <v>0</v>
      </c>
      <c r="S11" s="143">
        <f t="shared" si="19"/>
        <v>0</v>
      </c>
      <c r="T11" s="143">
        <f t="shared" si="19"/>
        <v>0</v>
      </c>
      <c r="U11" s="143">
        <f t="shared" si="19"/>
        <v>0</v>
      </c>
      <c r="V11" s="143">
        <f t="shared" si="19"/>
        <v>0</v>
      </c>
      <c r="W11" s="143">
        <f t="shared" si="19"/>
        <v>0</v>
      </c>
      <c r="X11" s="143">
        <f t="shared" si="19"/>
        <v>0</v>
      </c>
      <c r="Y11" s="176">
        <f t="shared" si="5"/>
        <v>5580</v>
      </c>
    </row>
    <row r="12" spans="1:25">
      <c r="A12" s="168">
        <f t="shared" ref="A12:B12" si="20">A72</f>
        <v>41</v>
      </c>
      <c r="B12" s="148" t="str">
        <f t="shared" si="20"/>
        <v>Vinduer, malerbehandling</v>
      </c>
      <c r="C12" s="143">
        <f t="shared" ref="C12:X12" si="21">IF(C$1&gt;=$I72,IF($M72=0,0,(IF(MOD(($I72-C$1),$M72)=0,$G72,0))),0)</f>
        <v>0</v>
      </c>
      <c r="D12" s="143">
        <f t="shared" si="21"/>
        <v>0</v>
      </c>
      <c r="E12" s="143">
        <f t="shared" si="21"/>
        <v>0</v>
      </c>
      <c r="F12" s="143">
        <f t="shared" si="21"/>
        <v>0</v>
      </c>
      <c r="G12" s="143">
        <f t="shared" si="21"/>
        <v>8928</v>
      </c>
      <c r="H12" s="143">
        <f t="shared" si="21"/>
        <v>0</v>
      </c>
      <c r="I12" s="143">
        <f t="shared" si="21"/>
        <v>0</v>
      </c>
      <c r="J12" s="143">
        <f t="shared" si="21"/>
        <v>0</v>
      </c>
      <c r="K12" s="143">
        <f t="shared" si="21"/>
        <v>0</v>
      </c>
      <c r="L12" s="143">
        <f t="shared" si="21"/>
        <v>0</v>
      </c>
      <c r="M12" s="143">
        <f t="shared" si="21"/>
        <v>0</v>
      </c>
      <c r="N12" s="143">
        <f t="shared" si="21"/>
        <v>0</v>
      </c>
      <c r="O12" s="143">
        <f t="shared" si="21"/>
        <v>0</v>
      </c>
      <c r="P12" s="143">
        <f t="shared" si="21"/>
        <v>0</v>
      </c>
      <c r="Q12" s="143">
        <f t="shared" si="21"/>
        <v>0</v>
      </c>
      <c r="R12" s="143">
        <f t="shared" si="21"/>
        <v>0</v>
      </c>
      <c r="S12" s="143">
        <f t="shared" si="21"/>
        <v>0</v>
      </c>
      <c r="T12" s="143">
        <f t="shared" si="21"/>
        <v>0</v>
      </c>
      <c r="U12" s="143">
        <f t="shared" si="21"/>
        <v>0</v>
      </c>
      <c r="V12" s="143">
        <f t="shared" si="21"/>
        <v>0</v>
      </c>
      <c r="W12" s="143">
        <f t="shared" si="21"/>
        <v>0</v>
      </c>
      <c r="X12" s="143">
        <f t="shared" si="21"/>
        <v>0</v>
      </c>
      <c r="Y12" s="176">
        <f t="shared" si="5"/>
        <v>8928</v>
      </c>
    </row>
    <row r="13" spans="1:25">
      <c r="A13" s="168">
        <f t="shared" ref="A13:B13" si="22">A73</f>
        <v>31</v>
      </c>
      <c r="B13" s="148" t="str">
        <f t="shared" si="22"/>
        <v>Vinduer, udskiftning - gående</v>
      </c>
      <c r="C13" s="143">
        <f t="shared" ref="C13:X13" si="23">IF(C$1&gt;=$I73,IF($M73=0,0,(IF(MOD(($I73-C$1),$M73)=0,$G73,0))),0)</f>
        <v>0</v>
      </c>
      <c r="D13" s="143">
        <f t="shared" si="23"/>
        <v>0</v>
      </c>
      <c r="E13" s="143">
        <f t="shared" si="23"/>
        <v>0</v>
      </c>
      <c r="F13" s="143">
        <f t="shared" si="23"/>
        <v>0</v>
      </c>
      <c r="G13" s="143">
        <f t="shared" si="23"/>
        <v>0</v>
      </c>
      <c r="H13" s="143">
        <f t="shared" si="23"/>
        <v>0</v>
      </c>
      <c r="I13" s="143">
        <f t="shared" si="23"/>
        <v>0</v>
      </c>
      <c r="J13" s="143">
        <f t="shared" si="23"/>
        <v>0</v>
      </c>
      <c r="K13" s="143">
        <f t="shared" si="23"/>
        <v>122310</v>
      </c>
      <c r="L13" s="143">
        <f t="shared" si="23"/>
        <v>0</v>
      </c>
      <c r="M13" s="143">
        <f t="shared" si="23"/>
        <v>0</v>
      </c>
      <c r="N13" s="143">
        <f t="shared" si="23"/>
        <v>0</v>
      </c>
      <c r="O13" s="143">
        <f t="shared" si="23"/>
        <v>0</v>
      </c>
      <c r="P13" s="143">
        <f t="shared" si="23"/>
        <v>0</v>
      </c>
      <c r="Q13" s="143">
        <f t="shared" si="23"/>
        <v>0</v>
      </c>
      <c r="R13" s="143">
        <f t="shared" si="23"/>
        <v>0</v>
      </c>
      <c r="S13" s="143">
        <f t="shared" si="23"/>
        <v>0</v>
      </c>
      <c r="T13" s="143">
        <f t="shared" si="23"/>
        <v>0</v>
      </c>
      <c r="U13" s="143">
        <f t="shared" si="23"/>
        <v>0</v>
      </c>
      <c r="V13" s="143">
        <f t="shared" si="23"/>
        <v>0</v>
      </c>
      <c r="W13" s="143">
        <f t="shared" si="23"/>
        <v>0</v>
      </c>
      <c r="X13" s="143">
        <f t="shared" si="23"/>
        <v>0</v>
      </c>
      <c r="Y13" s="176">
        <f t="shared" si="5"/>
        <v>122310</v>
      </c>
    </row>
    <row r="14" spans="1:25">
      <c r="A14" s="168">
        <f t="shared" ref="A14:B14" si="24">A74</f>
        <v>31</v>
      </c>
      <c r="B14" s="148" t="str">
        <f t="shared" si="24"/>
        <v>Vinduer, udskiftning - gående</v>
      </c>
      <c r="C14" s="143">
        <f t="shared" ref="C14:X14" si="25">IF(C$1&gt;=$I74,IF($M74=0,0,(IF(MOD(($I74-C$1),$M74)=0,$G74,0))),0)</f>
        <v>0</v>
      </c>
      <c r="D14" s="143">
        <f t="shared" si="25"/>
        <v>0</v>
      </c>
      <c r="E14" s="143">
        <f t="shared" si="25"/>
        <v>0</v>
      </c>
      <c r="F14" s="143">
        <f t="shared" si="25"/>
        <v>0</v>
      </c>
      <c r="G14" s="143">
        <f t="shared" si="25"/>
        <v>0</v>
      </c>
      <c r="H14" s="143">
        <f t="shared" si="25"/>
        <v>0</v>
      </c>
      <c r="I14" s="143">
        <f t="shared" si="25"/>
        <v>0</v>
      </c>
      <c r="J14" s="143">
        <f t="shared" si="25"/>
        <v>81540</v>
      </c>
      <c r="K14" s="143">
        <f t="shared" si="25"/>
        <v>0</v>
      </c>
      <c r="L14" s="143">
        <f t="shared" si="25"/>
        <v>0</v>
      </c>
      <c r="M14" s="143">
        <f t="shared" si="25"/>
        <v>0</v>
      </c>
      <c r="N14" s="143">
        <f t="shared" si="25"/>
        <v>0</v>
      </c>
      <c r="O14" s="143">
        <f t="shared" si="25"/>
        <v>0</v>
      </c>
      <c r="P14" s="143">
        <f t="shared" si="25"/>
        <v>0</v>
      </c>
      <c r="Q14" s="143">
        <f t="shared" si="25"/>
        <v>0</v>
      </c>
      <c r="R14" s="143">
        <f t="shared" si="25"/>
        <v>0</v>
      </c>
      <c r="S14" s="143">
        <f t="shared" si="25"/>
        <v>0</v>
      </c>
      <c r="T14" s="143">
        <f t="shared" si="25"/>
        <v>0</v>
      </c>
      <c r="U14" s="143">
        <f t="shared" si="25"/>
        <v>0</v>
      </c>
      <c r="V14" s="143">
        <f t="shared" si="25"/>
        <v>0</v>
      </c>
      <c r="W14" s="143">
        <f t="shared" si="25"/>
        <v>0</v>
      </c>
      <c r="X14" s="143">
        <f t="shared" si="25"/>
        <v>0</v>
      </c>
      <c r="Y14" s="176">
        <f t="shared" si="5"/>
        <v>81540</v>
      </c>
    </row>
    <row r="15" spans="1:25">
      <c r="A15" s="168">
        <f t="shared" ref="A15:B15" si="26">A75</f>
        <v>31</v>
      </c>
      <c r="B15" s="148" t="str">
        <f t="shared" si="26"/>
        <v>Vinduer, udskiftning - gående</v>
      </c>
      <c r="C15" s="143">
        <f t="shared" ref="C15:X15" si="27">IF(C$1&gt;=$I75,IF($M75=0,0,(IF(MOD(($I75-C$1),$M75)=0,$G75,0))),0)</f>
        <v>0</v>
      </c>
      <c r="D15" s="143">
        <f t="shared" si="27"/>
        <v>0</v>
      </c>
      <c r="E15" s="143">
        <f t="shared" si="27"/>
        <v>0</v>
      </c>
      <c r="F15" s="143">
        <f t="shared" si="27"/>
        <v>0</v>
      </c>
      <c r="G15" s="143">
        <f t="shared" si="27"/>
        <v>0</v>
      </c>
      <c r="H15" s="143">
        <f t="shared" si="27"/>
        <v>0</v>
      </c>
      <c r="I15" s="143">
        <f t="shared" si="27"/>
        <v>0</v>
      </c>
      <c r="J15" s="143">
        <f t="shared" si="27"/>
        <v>0</v>
      </c>
      <c r="K15" s="143">
        <f t="shared" si="27"/>
        <v>0</v>
      </c>
      <c r="L15" s="143">
        <f t="shared" si="27"/>
        <v>130464</v>
      </c>
      <c r="M15" s="143">
        <f t="shared" si="27"/>
        <v>0</v>
      </c>
      <c r="N15" s="143">
        <f t="shared" si="27"/>
        <v>0</v>
      </c>
      <c r="O15" s="143">
        <f t="shared" si="27"/>
        <v>0</v>
      </c>
      <c r="P15" s="143">
        <f t="shared" si="27"/>
        <v>0</v>
      </c>
      <c r="Q15" s="143">
        <f t="shared" si="27"/>
        <v>0</v>
      </c>
      <c r="R15" s="143">
        <f t="shared" si="27"/>
        <v>0</v>
      </c>
      <c r="S15" s="143">
        <f t="shared" si="27"/>
        <v>0</v>
      </c>
      <c r="T15" s="143">
        <f t="shared" si="27"/>
        <v>0</v>
      </c>
      <c r="U15" s="143">
        <f t="shared" si="27"/>
        <v>0</v>
      </c>
      <c r="V15" s="143">
        <f t="shared" si="27"/>
        <v>0</v>
      </c>
      <c r="W15" s="143">
        <f t="shared" si="27"/>
        <v>0</v>
      </c>
      <c r="X15" s="143">
        <f t="shared" si="27"/>
        <v>0</v>
      </c>
      <c r="Y15" s="176">
        <f t="shared" si="5"/>
        <v>130464</v>
      </c>
    </row>
    <row r="16" spans="1:25">
      <c r="A16" s="168">
        <f t="shared" ref="A16:B16" si="28">A76</f>
        <v>31</v>
      </c>
      <c r="B16" s="148" t="str">
        <f t="shared" si="28"/>
        <v>Vinduer, udskiftning - gående</v>
      </c>
      <c r="C16" s="143">
        <f t="shared" ref="C16:X16" si="29">IF(C$1&gt;=$I76,IF($M76=0,0,(IF(MOD(($I76-C$1),$M76)=0,$G76,0))),0)</f>
        <v>0</v>
      </c>
      <c r="D16" s="143">
        <f t="shared" si="29"/>
        <v>86976</v>
      </c>
      <c r="E16" s="143">
        <f t="shared" si="29"/>
        <v>0</v>
      </c>
      <c r="F16" s="143">
        <f t="shared" si="29"/>
        <v>0</v>
      </c>
      <c r="G16" s="143">
        <f t="shared" si="29"/>
        <v>0</v>
      </c>
      <c r="H16" s="143">
        <f t="shared" si="29"/>
        <v>0</v>
      </c>
      <c r="I16" s="143">
        <f t="shared" si="29"/>
        <v>0</v>
      </c>
      <c r="J16" s="143">
        <f t="shared" si="29"/>
        <v>0</v>
      </c>
      <c r="K16" s="143">
        <f t="shared" si="29"/>
        <v>0</v>
      </c>
      <c r="L16" s="143">
        <f t="shared" si="29"/>
        <v>0</v>
      </c>
      <c r="M16" s="143">
        <f t="shared" si="29"/>
        <v>0</v>
      </c>
      <c r="N16" s="143">
        <f t="shared" si="29"/>
        <v>0</v>
      </c>
      <c r="O16" s="143">
        <f t="shared" si="29"/>
        <v>0</v>
      </c>
      <c r="P16" s="143">
        <f t="shared" si="29"/>
        <v>0</v>
      </c>
      <c r="Q16" s="143">
        <f t="shared" si="29"/>
        <v>0</v>
      </c>
      <c r="R16" s="143">
        <f t="shared" si="29"/>
        <v>0</v>
      </c>
      <c r="S16" s="143">
        <f t="shared" si="29"/>
        <v>0</v>
      </c>
      <c r="T16" s="143">
        <f t="shared" si="29"/>
        <v>0</v>
      </c>
      <c r="U16" s="143">
        <f t="shared" si="29"/>
        <v>0</v>
      </c>
      <c r="V16" s="143">
        <f t="shared" si="29"/>
        <v>0</v>
      </c>
      <c r="W16" s="143">
        <f t="shared" si="29"/>
        <v>0</v>
      </c>
      <c r="X16" s="143">
        <f t="shared" si="29"/>
        <v>0</v>
      </c>
      <c r="Y16" s="176">
        <f t="shared" si="5"/>
        <v>86976</v>
      </c>
    </row>
    <row r="17" spans="1:25">
      <c r="A17" s="168">
        <f t="shared" ref="A17:B17" si="30">A77</f>
        <v>31</v>
      </c>
      <c r="B17" s="148" t="str">
        <f t="shared" si="30"/>
        <v>Vinduer, udskiftning - gående</v>
      </c>
      <c r="C17" s="143">
        <f t="shared" ref="C17:X17" si="31">IF(C$1&gt;=$I77,IF($M77=0,0,(IF(MOD(($I77-C$1),$M77)=0,$G77,0))),0)</f>
        <v>0</v>
      </c>
      <c r="D17" s="143">
        <f t="shared" si="31"/>
        <v>0</v>
      </c>
      <c r="E17" s="143">
        <f t="shared" si="31"/>
        <v>37776</v>
      </c>
      <c r="F17" s="143">
        <f t="shared" si="31"/>
        <v>0</v>
      </c>
      <c r="G17" s="143">
        <f t="shared" si="31"/>
        <v>0</v>
      </c>
      <c r="H17" s="143">
        <f t="shared" si="31"/>
        <v>0</v>
      </c>
      <c r="I17" s="143">
        <f t="shared" si="31"/>
        <v>0</v>
      </c>
      <c r="J17" s="143">
        <f t="shared" si="31"/>
        <v>0</v>
      </c>
      <c r="K17" s="143">
        <f t="shared" si="31"/>
        <v>0</v>
      </c>
      <c r="L17" s="143">
        <f t="shared" si="31"/>
        <v>0</v>
      </c>
      <c r="M17" s="143">
        <f t="shared" si="31"/>
        <v>0</v>
      </c>
      <c r="N17" s="143">
        <f t="shared" si="31"/>
        <v>0</v>
      </c>
      <c r="O17" s="143">
        <f t="shared" si="31"/>
        <v>0</v>
      </c>
      <c r="P17" s="143">
        <f t="shared" si="31"/>
        <v>0</v>
      </c>
      <c r="Q17" s="143">
        <f t="shared" si="31"/>
        <v>0</v>
      </c>
      <c r="R17" s="143">
        <f t="shared" si="31"/>
        <v>0</v>
      </c>
      <c r="S17" s="143">
        <f t="shared" si="31"/>
        <v>0</v>
      </c>
      <c r="T17" s="143">
        <f t="shared" si="31"/>
        <v>0</v>
      </c>
      <c r="U17" s="143">
        <f t="shared" si="31"/>
        <v>0</v>
      </c>
      <c r="V17" s="143">
        <f t="shared" si="31"/>
        <v>0</v>
      </c>
      <c r="W17" s="143">
        <f t="shared" si="31"/>
        <v>0</v>
      </c>
      <c r="X17" s="143">
        <f t="shared" si="31"/>
        <v>0</v>
      </c>
      <c r="Y17" s="176">
        <f t="shared" si="5"/>
        <v>37776</v>
      </c>
    </row>
    <row r="18" spans="1:25">
      <c r="A18" s="168">
        <f t="shared" ref="A18:B18" si="32">A78</f>
        <v>31</v>
      </c>
      <c r="B18" s="148" t="str">
        <f t="shared" si="32"/>
        <v>Vinduer, udskiftning - gående</v>
      </c>
      <c r="C18" s="143">
        <f t="shared" ref="C18:X18" si="33">IF(C$1&gt;=$I78,IF($M78=0,0,(IF(MOD(($I78-C$1),$M78)=0,$G78,0))),0)</f>
        <v>0</v>
      </c>
      <c r="D18" s="143">
        <f t="shared" si="33"/>
        <v>0</v>
      </c>
      <c r="E18" s="143">
        <f t="shared" si="33"/>
        <v>0</v>
      </c>
      <c r="F18" s="143">
        <f t="shared" si="33"/>
        <v>0</v>
      </c>
      <c r="G18" s="143">
        <f t="shared" si="33"/>
        <v>97848</v>
      </c>
      <c r="H18" s="143">
        <f t="shared" si="33"/>
        <v>0</v>
      </c>
      <c r="I18" s="143">
        <f t="shared" si="33"/>
        <v>0</v>
      </c>
      <c r="J18" s="143">
        <f t="shared" si="33"/>
        <v>0</v>
      </c>
      <c r="K18" s="143">
        <f t="shared" si="33"/>
        <v>0</v>
      </c>
      <c r="L18" s="143">
        <f t="shared" si="33"/>
        <v>0</v>
      </c>
      <c r="M18" s="143">
        <f t="shared" si="33"/>
        <v>0</v>
      </c>
      <c r="N18" s="143">
        <f t="shared" si="33"/>
        <v>0</v>
      </c>
      <c r="O18" s="143">
        <f t="shared" si="33"/>
        <v>0</v>
      </c>
      <c r="P18" s="143">
        <f t="shared" si="33"/>
        <v>0</v>
      </c>
      <c r="Q18" s="143">
        <f t="shared" si="33"/>
        <v>0</v>
      </c>
      <c r="R18" s="143">
        <f t="shared" si="33"/>
        <v>0</v>
      </c>
      <c r="S18" s="143">
        <f t="shared" si="33"/>
        <v>0</v>
      </c>
      <c r="T18" s="143">
        <f t="shared" si="33"/>
        <v>0</v>
      </c>
      <c r="U18" s="143">
        <f t="shared" si="33"/>
        <v>0</v>
      </c>
      <c r="V18" s="143">
        <f t="shared" si="33"/>
        <v>0</v>
      </c>
      <c r="W18" s="143">
        <f t="shared" si="33"/>
        <v>0</v>
      </c>
      <c r="X18" s="143">
        <f t="shared" si="33"/>
        <v>0</v>
      </c>
      <c r="Y18" s="176">
        <f t="shared" si="5"/>
        <v>97848</v>
      </c>
    </row>
    <row r="19" spans="1:25">
      <c r="A19" s="168">
        <f t="shared" ref="A19:B19" si="34">A79</f>
        <v>31</v>
      </c>
      <c r="B19" s="148" t="str">
        <f t="shared" si="34"/>
        <v>Vinduer, udskiftning - gående</v>
      </c>
      <c r="C19" s="143">
        <f t="shared" ref="C19:X19" si="35">IF(C$1&gt;=$I79,IF($M79=0,0,(IF(MOD(($I79-C$1),$M79)=0,$G79,0))),0)</f>
        <v>0</v>
      </c>
      <c r="D19" s="143">
        <f t="shared" si="35"/>
        <v>0</v>
      </c>
      <c r="E19" s="143">
        <f t="shared" si="35"/>
        <v>0</v>
      </c>
      <c r="F19" s="143">
        <f t="shared" si="35"/>
        <v>0</v>
      </c>
      <c r="G19" s="143">
        <f t="shared" si="35"/>
        <v>0</v>
      </c>
      <c r="H19" s="143">
        <f t="shared" si="35"/>
        <v>0</v>
      </c>
      <c r="I19" s="143">
        <f t="shared" si="35"/>
        <v>108720</v>
      </c>
      <c r="J19" s="143">
        <f t="shared" si="35"/>
        <v>0</v>
      </c>
      <c r="K19" s="143">
        <f t="shared" si="35"/>
        <v>0</v>
      </c>
      <c r="L19" s="143">
        <f t="shared" si="35"/>
        <v>0</v>
      </c>
      <c r="M19" s="143">
        <f t="shared" si="35"/>
        <v>0</v>
      </c>
      <c r="N19" s="143">
        <f t="shared" si="35"/>
        <v>0</v>
      </c>
      <c r="O19" s="143">
        <f t="shared" si="35"/>
        <v>0</v>
      </c>
      <c r="P19" s="143">
        <f t="shared" si="35"/>
        <v>0</v>
      </c>
      <c r="Q19" s="143">
        <f t="shared" si="35"/>
        <v>0</v>
      </c>
      <c r="R19" s="143">
        <f t="shared" si="35"/>
        <v>0</v>
      </c>
      <c r="S19" s="143">
        <f t="shared" si="35"/>
        <v>0</v>
      </c>
      <c r="T19" s="143">
        <f t="shared" si="35"/>
        <v>0</v>
      </c>
      <c r="U19" s="143">
        <f t="shared" si="35"/>
        <v>0</v>
      </c>
      <c r="V19" s="143">
        <f t="shared" si="35"/>
        <v>0</v>
      </c>
      <c r="W19" s="143">
        <f t="shared" si="35"/>
        <v>0</v>
      </c>
      <c r="X19" s="143">
        <f t="shared" si="35"/>
        <v>0</v>
      </c>
      <c r="Y19" s="176">
        <f t="shared" si="5"/>
        <v>108720</v>
      </c>
    </row>
    <row r="20" spans="1:25">
      <c r="A20" s="168">
        <f t="shared" ref="A20:B20" si="36">A80</f>
        <v>31</v>
      </c>
      <c r="B20" s="148" t="str">
        <f t="shared" si="36"/>
        <v>Døre, udskiftning</v>
      </c>
      <c r="C20" s="143">
        <f t="shared" ref="C20:X20" si="37">IF(C$1&gt;=$I80,IF($M80=0,0,(IF(MOD(($I80-C$1),$M80)=0,$G80,0))),0)</f>
        <v>0</v>
      </c>
      <c r="D20" s="143">
        <f t="shared" si="37"/>
        <v>47220</v>
      </c>
      <c r="E20" s="143">
        <f t="shared" si="37"/>
        <v>0</v>
      </c>
      <c r="F20" s="143">
        <f t="shared" si="37"/>
        <v>0</v>
      </c>
      <c r="G20" s="143">
        <f t="shared" si="37"/>
        <v>0</v>
      </c>
      <c r="H20" s="143">
        <f t="shared" si="37"/>
        <v>0</v>
      </c>
      <c r="I20" s="143">
        <f t="shared" si="37"/>
        <v>0</v>
      </c>
      <c r="J20" s="143">
        <f t="shared" si="37"/>
        <v>0</v>
      </c>
      <c r="K20" s="143">
        <f t="shared" si="37"/>
        <v>0</v>
      </c>
      <c r="L20" s="143">
        <f t="shared" si="37"/>
        <v>0</v>
      </c>
      <c r="M20" s="143">
        <f t="shared" si="37"/>
        <v>0</v>
      </c>
      <c r="N20" s="143">
        <f t="shared" si="37"/>
        <v>0</v>
      </c>
      <c r="O20" s="143">
        <f t="shared" si="37"/>
        <v>0</v>
      </c>
      <c r="P20" s="143">
        <f t="shared" si="37"/>
        <v>0</v>
      </c>
      <c r="Q20" s="143">
        <f t="shared" si="37"/>
        <v>0</v>
      </c>
      <c r="R20" s="143">
        <f t="shared" si="37"/>
        <v>0</v>
      </c>
      <c r="S20" s="143">
        <f t="shared" si="37"/>
        <v>0</v>
      </c>
      <c r="T20" s="143">
        <f t="shared" si="37"/>
        <v>0</v>
      </c>
      <c r="U20" s="143">
        <f t="shared" si="37"/>
        <v>0</v>
      </c>
      <c r="V20" s="143">
        <f t="shared" si="37"/>
        <v>0</v>
      </c>
      <c r="W20" s="143">
        <f t="shared" si="37"/>
        <v>0</v>
      </c>
      <c r="X20" s="143">
        <f t="shared" si="37"/>
        <v>0</v>
      </c>
      <c r="Y20" s="176">
        <f t="shared" si="5"/>
        <v>47220</v>
      </c>
    </row>
    <row r="21" spans="1:25">
      <c r="A21" s="168">
        <f t="shared" ref="A21:B21" si="38">A81</f>
        <v>31</v>
      </c>
      <c r="B21" s="148" t="str">
        <f t="shared" si="38"/>
        <v>Døre, eftergåelse før malerbeandling</v>
      </c>
      <c r="C21" s="143">
        <f t="shared" ref="C21:X21" si="39">IF(C$1&gt;=$I81,IF($M81=0,0,(IF(MOD(($I81-C$1),$M81)=0,$G81,0))),0)</f>
        <v>3000</v>
      </c>
      <c r="D21" s="143">
        <f t="shared" si="39"/>
        <v>3000</v>
      </c>
      <c r="E21" s="143">
        <f t="shared" si="39"/>
        <v>3000</v>
      </c>
      <c r="F21" s="143">
        <f t="shared" si="39"/>
        <v>3000</v>
      </c>
      <c r="G21" s="143">
        <f t="shared" si="39"/>
        <v>3000</v>
      </c>
      <c r="H21" s="143">
        <f t="shared" si="39"/>
        <v>3000</v>
      </c>
      <c r="I21" s="143">
        <f t="shared" si="39"/>
        <v>3000</v>
      </c>
      <c r="J21" s="143">
        <f t="shared" si="39"/>
        <v>3000</v>
      </c>
      <c r="K21" s="143">
        <f t="shared" si="39"/>
        <v>3000</v>
      </c>
      <c r="L21" s="143">
        <f t="shared" si="39"/>
        <v>3000</v>
      </c>
      <c r="M21" s="143">
        <f t="shared" si="39"/>
        <v>3000</v>
      </c>
      <c r="N21" s="143">
        <f t="shared" si="39"/>
        <v>3000</v>
      </c>
      <c r="O21" s="143">
        <f t="shared" si="39"/>
        <v>3000</v>
      </c>
      <c r="P21" s="143">
        <f t="shared" si="39"/>
        <v>3000</v>
      </c>
      <c r="Q21" s="143">
        <f t="shared" si="39"/>
        <v>3000</v>
      </c>
      <c r="R21" s="143">
        <f t="shared" si="39"/>
        <v>3000</v>
      </c>
      <c r="S21" s="143">
        <f t="shared" si="39"/>
        <v>3000</v>
      </c>
      <c r="T21" s="143">
        <f t="shared" si="39"/>
        <v>3000</v>
      </c>
      <c r="U21" s="143">
        <f t="shared" si="39"/>
        <v>3000</v>
      </c>
      <c r="V21" s="143">
        <f t="shared" si="39"/>
        <v>3000</v>
      </c>
      <c r="W21" s="143">
        <f t="shared" si="39"/>
        <v>3000</v>
      </c>
      <c r="X21" s="143">
        <f t="shared" si="39"/>
        <v>3000</v>
      </c>
      <c r="Y21" s="176">
        <f t="shared" si="5"/>
        <v>66000</v>
      </c>
    </row>
    <row r="22" spans="1:25">
      <c r="A22" s="168">
        <f t="shared" ref="A22:B22" si="40">A82</f>
        <v>37</v>
      </c>
      <c r="B22" s="148" t="str">
        <f t="shared" si="40"/>
        <v>Udhæng, udskift udhængsbrædder</v>
      </c>
      <c r="C22" s="143">
        <f t="shared" ref="C22:X22" si="41">IF(C$1&gt;=$I82,IF($M82=0,0,(IF(MOD(($I82-C$1),$M82)=0,$G82,0))),0)</f>
        <v>0</v>
      </c>
      <c r="D22" s="143">
        <f t="shared" si="41"/>
        <v>24000</v>
      </c>
      <c r="E22" s="143">
        <f t="shared" si="41"/>
        <v>0</v>
      </c>
      <c r="F22" s="143">
        <f t="shared" si="41"/>
        <v>0</v>
      </c>
      <c r="G22" s="143">
        <f t="shared" si="41"/>
        <v>0</v>
      </c>
      <c r="H22" s="143">
        <f t="shared" si="41"/>
        <v>0</v>
      </c>
      <c r="I22" s="143">
        <f t="shared" si="41"/>
        <v>0</v>
      </c>
      <c r="J22" s="143">
        <f t="shared" si="41"/>
        <v>0</v>
      </c>
      <c r="K22" s="143">
        <f t="shared" si="41"/>
        <v>0</v>
      </c>
      <c r="L22" s="143">
        <f t="shared" si="41"/>
        <v>0</v>
      </c>
      <c r="M22" s="143">
        <f t="shared" si="41"/>
        <v>0</v>
      </c>
      <c r="N22" s="143">
        <f t="shared" si="41"/>
        <v>0</v>
      </c>
      <c r="O22" s="143">
        <f t="shared" si="41"/>
        <v>0</v>
      </c>
      <c r="P22" s="143">
        <f t="shared" si="41"/>
        <v>0</v>
      </c>
      <c r="Q22" s="143">
        <f t="shared" si="41"/>
        <v>0</v>
      </c>
      <c r="R22" s="143">
        <f t="shared" si="41"/>
        <v>0</v>
      </c>
      <c r="S22" s="143">
        <f t="shared" si="41"/>
        <v>0</v>
      </c>
      <c r="T22" s="143">
        <f t="shared" si="41"/>
        <v>0</v>
      </c>
      <c r="U22" s="143">
        <f t="shared" si="41"/>
        <v>0</v>
      </c>
      <c r="V22" s="143">
        <f t="shared" si="41"/>
        <v>0</v>
      </c>
      <c r="W22" s="143">
        <f t="shared" si="41"/>
        <v>0</v>
      </c>
      <c r="X22" s="143">
        <f t="shared" si="41"/>
        <v>0</v>
      </c>
      <c r="Y22" s="176">
        <f t="shared" si="5"/>
        <v>24000</v>
      </c>
    </row>
    <row r="23" spans="1:25">
      <c r="A23" s="168">
        <f t="shared" ref="A23:B23" si="42">A83</f>
        <v>37</v>
      </c>
      <c r="B23" s="148" t="str">
        <f t="shared" si="42"/>
        <v>Tagnedløb, udskiftning - zink</v>
      </c>
      <c r="C23" s="143">
        <f t="shared" ref="C23:X23" si="43">IF(C$1&gt;=$I83,IF($M83=0,0,(IF(MOD(($I83-C$1),$M83)=0,$G83,0))),0)</f>
        <v>0</v>
      </c>
      <c r="D23" s="143">
        <f t="shared" si="43"/>
        <v>0</v>
      </c>
      <c r="E23" s="143">
        <f t="shared" si="43"/>
        <v>9750</v>
      </c>
      <c r="F23" s="143">
        <f t="shared" si="43"/>
        <v>0</v>
      </c>
      <c r="G23" s="143">
        <f t="shared" si="43"/>
        <v>0</v>
      </c>
      <c r="H23" s="143">
        <f t="shared" si="43"/>
        <v>0</v>
      </c>
      <c r="I23" s="143">
        <f t="shared" si="43"/>
        <v>0</v>
      </c>
      <c r="J23" s="143">
        <f t="shared" si="43"/>
        <v>0</v>
      </c>
      <c r="K23" s="143">
        <f t="shared" si="43"/>
        <v>0</v>
      </c>
      <c r="L23" s="143">
        <f t="shared" si="43"/>
        <v>0</v>
      </c>
      <c r="M23" s="143">
        <f t="shared" si="43"/>
        <v>0</v>
      </c>
      <c r="N23" s="143">
        <f t="shared" si="43"/>
        <v>0</v>
      </c>
      <c r="O23" s="143">
        <f t="shared" si="43"/>
        <v>0</v>
      </c>
      <c r="P23" s="143">
        <f t="shared" si="43"/>
        <v>0</v>
      </c>
      <c r="Q23" s="143">
        <f t="shared" si="43"/>
        <v>0</v>
      </c>
      <c r="R23" s="143">
        <f t="shared" si="43"/>
        <v>0</v>
      </c>
      <c r="S23" s="143">
        <f t="shared" si="43"/>
        <v>0</v>
      </c>
      <c r="T23" s="143">
        <f t="shared" si="43"/>
        <v>0</v>
      </c>
      <c r="U23" s="143">
        <f t="shared" si="43"/>
        <v>0</v>
      </c>
      <c r="V23" s="143">
        <f t="shared" si="43"/>
        <v>0</v>
      </c>
      <c r="W23" s="143">
        <f t="shared" si="43"/>
        <v>0</v>
      </c>
      <c r="X23" s="143">
        <f t="shared" si="43"/>
        <v>0</v>
      </c>
      <c r="Y23" s="176">
        <f t="shared" si="5"/>
        <v>9750</v>
      </c>
    </row>
    <row r="24" spans="1:25">
      <c r="A24" s="168">
        <f t="shared" ref="A24:B24" si="44">A84</f>
        <v>37</v>
      </c>
      <c r="B24" s="148" t="str">
        <f t="shared" si="44"/>
        <v>Tagrende, udskiftning - zink</v>
      </c>
      <c r="C24" s="143">
        <f t="shared" ref="C24:X24" si="45">IF(C$1&gt;=$I84,IF($M84=0,0,(IF(MOD(($I84-C$1),$M84)=0,$G84,0))),0)</f>
        <v>0</v>
      </c>
      <c r="D24" s="143">
        <f t="shared" si="45"/>
        <v>0</v>
      </c>
      <c r="E24" s="143">
        <f t="shared" si="45"/>
        <v>53100</v>
      </c>
      <c r="F24" s="143">
        <f t="shared" si="45"/>
        <v>0</v>
      </c>
      <c r="G24" s="143">
        <f t="shared" si="45"/>
        <v>0</v>
      </c>
      <c r="H24" s="143">
        <f t="shared" si="45"/>
        <v>0</v>
      </c>
      <c r="I24" s="143">
        <f t="shared" si="45"/>
        <v>0</v>
      </c>
      <c r="J24" s="143">
        <f t="shared" si="45"/>
        <v>0</v>
      </c>
      <c r="K24" s="143">
        <f t="shared" si="45"/>
        <v>0</v>
      </c>
      <c r="L24" s="143">
        <f t="shared" si="45"/>
        <v>0</v>
      </c>
      <c r="M24" s="143">
        <f t="shared" si="45"/>
        <v>0</v>
      </c>
      <c r="N24" s="143">
        <f t="shared" si="45"/>
        <v>0</v>
      </c>
      <c r="O24" s="143">
        <f t="shared" si="45"/>
        <v>0</v>
      </c>
      <c r="P24" s="143">
        <f t="shared" si="45"/>
        <v>0</v>
      </c>
      <c r="Q24" s="143">
        <f t="shared" si="45"/>
        <v>0</v>
      </c>
      <c r="R24" s="143">
        <f t="shared" si="45"/>
        <v>0</v>
      </c>
      <c r="S24" s="143">
        <f t="shared" si="45"/>
        <v>0</v>
      </c>
      <c r="T24" s="143">
        <f t="shared" si="45"/>
        <v>0</v>
      </c>
      <c r="U24" s="143">
        <f t="shared" si="45"/>
        <v>0</v>
      </c>
      <c r="V24" s="143">
        <f t="shared" si="45"/>
        <v>0</v>
      </c>
      <c r="W24" s="143">
        <f t="shared" si="45"/>
        <v>0</v>
      </c>
      <c r="X24" s="143">
        <f t="shared" si="45"/>
        <v>0</v>
      </c>
      <c r="Y24" s="176">
        <f t="shared" si="5"/>
        <v>53100</v>
      </c>
    </row>
    <row r="25" spans="1:25">
      <c r="A25" s="168">
        <f t="shared" ref="A25:B25" si="46">A85</f>
        <v>37</v>
      </c>
      <c r="B25" s="148" t="str">
        <f t="shared" si="46"/>
        <v>Tagrende, udskiftning - zink</v>
      </c>
      <c r="C25" s="143">
        <f t="shared" ref="C25:X25" si="47">IF(C$1&gt;=$I85,IF($M85=0,0,(IF(MOD(($I85-C$1),$M85)=0,$G85,0))),0)</f>
        <v>0</v>
      </c>
      <c r="D25" s="143">
        <f t="shared" si="47"/>
        <v>0</v>
      </c>
      <c r="E25" s="143">
        <f t="shared" si="47"/>
        <v>0</v>
      </c>
      <c r="F25" s="143">
        <f t="shared" si="47"/>
        <v>0</v>
      </c>
      <c r="G25" s="143">
        <f t="shared" si="47"/>
        <v>0</v>
      </c>
      <c r="H25" s="143">
        <f t="shared" si="47"/>
        <v>0</v>
      </c>
      <c r="I25" s="143">
        <f t="shared" si="47"/>
        <v>0</v>
      </c>
      <c r="J25" s="143">
        <f t="shared" si="47"/>
        <v>0</v>
      </c>
      <c r="K25" s="143">
        <f t="shared" si="47"/>
        <v>0</v>
      </c>
      <c r="L25" s="143">
        <f t="shared" si="47"/>
        <v>62540</v>
      </c>
      <c r="M25" s="143">
        <f t="shared" si="47"/>
        <v>0</v>
      </c>
      <c r="N25" s="143">
        <f t="shared" si="47"/>
        <v>0</v>
      </c>
      <c r="O25" s="143">
        <f t="shared" si="47"/>
        <v>0</v>
      </c>
      <c r="P25" s="143">
        <f t="shared" si="47"/>
        <v>0</v>
      </c>
      <c r="Q25" s="143">
        <f t="shared" si="47"/>
        <v>0</v>
      </c>
      <c r="R25" s="143">
        <f t="shared" si="47"/>
        <v>0</v>
      </c>
      <c r="S25" s="143">
        <f t="shared" si="47"/>
        <v>0</v>
      </c>
      <c r="T25" s="143">
        <f t="shared" si="47"/>
        <v>0</v>
      </c>
      <c r="U25" s="143">
        <f t="shared" si="47"/>
        <v>0</v>
      </c>
      <c r="V25" s="143">
        <f t="shared" si="47"/>
        <v>0</v>
      </c>
      <c r="W25" s="143">
        <f t="shared" si="47"/>
        <v>0</v>
      </c>
      <c r="X25" s="143">
        <f t="shared" si="47"/>
        <v>0</v>
      </c>
      <c r="Y25" s="176">
        <f t="shared" si="5"/>
        <v>62540</v>
      </c>
    </row>
    <row r="26" spans="1:25">
      <c r="A26" s="168">
        <f t="shared" ref="A26:B26" si="48">A86</f>
        <v>37</v>
      </c>
      <c r="B26" s="148" t="str">
        <f t="shared" si="48"/>
        <v>Tagrende, udskiftning - zink</v>
      </c>
      <c r="C26" s="143">
        <f t="shared" ref="C26:X26" si="49">IF(C$1&gt;=$I86,IF($M86=0,0,(IF(MOD(($I86-C$1),$M86)=0,$G86,0))),0)</f>
        <v>0</v>
      </c>
      <c r="D26" s="143">
        <f t="shared" si="49"/>
        <v>0</v>
      </c>
      <c r="E26" s="143">
        <f t="shared" si="49"/>
        <v>0</v>
      </c>
      <c r="F26" s="143">
        <f t="shared" si="49"/>
        <v>0</v>
      </c>
      <c r="G26" s="143">
        <f t="shared" si="49"/>
        <v>0</v>
      </c>
      <c r="H26" s="143">
        <f t="shared" si="49"/>
        <v>0</v>
      </c>
      <c r="I26" s="143">
        <f t="shared" si="49"/>
        <v>0</v>
      </c>
      <c r="J26" s="143">
        <f t="shared" si="49"/>
        <v>0</v>
      </c>
      <c r="K26" s="143">
        <f t="shared" si="49"/>
        <v>0</v>
      </c>
      <c r="L26" s="143">
        <f t="shared" si="49"/>
        <v>0</v>
      </c>
      <c r="M26" s="143">
        <f t="shared" si="49"/>
        <v>0</v>
      </c>
      <c r="N26" s="143">
        <f t="shared" si="49"/>
        <v>62540</v>
      </c>
      <c r="O26" s="143">
        <f t="shared" si="49"/>
        <v>0</v>
      </c>
      <c r="P26" s="143">
        <f t="shared" si="49"/>
        <v>0</v>
      </c>
      <c r="Q26" s="143">
        <f t="shared" si="49"/>
        <v>0</v>
      </c>
      <c r="R26" s="143">
        <f t="shared" si="49"/>
        <v>0</v>
      </c>
      <c r="S26" s="143">
        <f t="shared" si="49"/>
        <v>0</v>
      </c>
      <c r="T26" s="143">
        <f t="shared" si="49"/>
        <v>0</v>
      </c>
      <c r="U26" s="143">
        <f t="shared" si="49"/>
        <v>0</v>
      </c>
      <c r="V26" s="143">
        <f t="shared" si="49"/>
        <v>0</v>
      </c>
      <c r="W26" s="143">
        <f t="shared" si="49"/>
        <v>0</v>
      </c>
      <c r="X26" s="143">
        <f t="shared" si="49"/>
        <v>0</v>
      </c>
      <c r="Y26" s="176">
        <f t="shared" si="5"/>
        <v>62540</v>
      </c>
    </row>
    <row r="27" spans="1:25">
      <c r="A27" s="168">
        <f t="shared" ref="A27:B27" si="50">A87</f>
        <v>37</v>
      </c>
      <c r="B27" s="148" t="str">
        <f t="shared" si="50"/>
        <v>Tagrende, udskiftning - zink</v>
      </c>
      <c r="C27" s="143">
        <f t="shared" ref="C27:X27" si="51">IF(C$1&gt;=$I87,IF($M87=0,0,(IF(MOD(($I87-C$1),$M87)=0,$G87,0))),0)</f>
        <v>0</v>
      </c>
      <c r="D27" s="143">
        <f t="shared" si="51"/>
        <v>0</v>
      </c>
      <c r="E27" s="143">
        <f t="shared" si="51"/>
        <v>0</v>
      </c>
      <c r="F27" s="143">
        <f t="shared" si="51"/>
        <v>0</v>
      </c>
      <c r="G27" s="143">
        <f t="shared" si="51"/>
        <v>0</v>
      </c>
      <c r="H27" s="143">
        <f t="shared" si="51"/>
        <v>0</v>
      </c>
      <c r="I27" s="143">
        <f t="shared" si="51"/>
        <v>0</v>
      </c>
      <c r="J27" s="143">
        <f t="shared" si="51"/>
        <v>0</v>
      </c>
      <c r="K27" s="143">
        <f t="shared" si="51"/>
        <v>0</v>
      </c>
      <c r="L27" s="143">
        <f t="shared" si="51"/>
        <v>0</v>
      </c>
      <c r="M27" s="143">
        <f t="shared" si="51"/>
        <v>0</v>
      </c>
      <c r="N27" s="143">
        <f t="shared" si="51"/>
        <v>0</v>
      </c>
      <c r="O27" s="143">
        <f t="shared" si="51"/>
        <v>0</v>
      </c>
      <c r="P27" s="143">
        <f t="shared" si="51"/>
        <v>62540</v>
      </c>
      <c r="Q27" s="143">
        <f t="shared" si="51"/>
        <v>0</v>
      </c>
      <c r="R27" s="143">
        <f t="shared" si="51"/>
        <v>0</v>
      </c>
      <c r="S27" s="143">
        <f t="shared" si="51"/>
        <v>0</v>
      </c>
      <c r="T27" s="143">
        <f t="shared" si="51"/>
        <v>0</v>
      </c>
      <c r="U27" s="143">
        <f t="shared" si="51"/>
        <v>0</v>
      </c>
      <c r="V27" s="143">
        <f t="shared" si="51"/>
        <v>0</v>
      </c>
      <c r="W27" s="143">
        <f t="shared" si="51"/>
        <v>0</v>
      </c>
      <c r="X27" s="143">
        <f t="shared" si="51"/>
        <v>0</v>
      </c>
      <c r="Y27" s="176">
        <f t="shared" si="5"/>
        <v>62540</v>
      </c>
    </row>
    <row r="28" spans="1:25">
      <c r="A28" s="168">
        <f t="shared" ref="A28:B28" si="52">A88</f>
        <v>37</v>
      </c>
      <c r="B28" s="148" t="str">
        <f t="shared" si="52"/>
        <v>Tagrende, udskiftning - zink</v>
      </c>
      <c r="C28" s="143">
        <f t="shared" ref="C28:X28" si="53">IF(C$1&gt;=$I88,IF($M88=0,0,(IF(MOD(($I88-C$1),$M88)=0,$G88,0))),0)</f>
        <v>0</v>
      </c>
      <c r="D28" s="143">
        <f t="shared" si="53"/>
        <v>0</v>
      </c>
      <c r="E28" s="143">
        <f t="shared" si="53"/>
        <v>0</v>
      </c>
      <c r="F28" s="143">
        <f t="shared" si="53"/>
        <v>0</v>
      </c>
      <c r="G28" s="143">
        <f t="shared" si="53"/>
        <v>0</v>
      </c>
      <c r="H28" s="143">
        <f t="shared" si="53"/>
        <v>0</v>
      </c>
      <c r="I28" s="143">
        <f t="shared" si="53"/>
        <v>0</v>
      </c>
      <c r="J28" s="143">
        <f t="shared" si="53"/>
        <v>0</v>
      </c>
      <c r="K28" s="143">
        <f t="shared" si="53"/>
        <v>0</v>
      </c>
      <c r="L28" s="143">
        <f t="shared" si="53"/>
        <v>0</v>
      </c>
      <c r="M28" s="143">
        <f t="shared" si="53"/>
        <v>0</v>
      </c>
      <c r="N28" s="143">
        <f t="shared" si="53"/>
        <v>0</v>
      </c>
      <c r="O28" s="143">
        <f t="shared" si="53"/>
        <v>0</v>
      </c>
      <c r="P28" s="143">
        <f t="shared" si="53"/>
        <v>0</v>
      </c>
      <c r="Q28" s="143">
        <f t="shared" si="53"/>
        <v>0</v>
      </c>
      <c r="R28" s="143">
        <f t="shared" si="53"/>
        <v>62540</v>
      </c>
      <c r="S28" s="143">
        <f t="shared" si="53"/>
        <v>0</v>
      </c>
      <c r="T28" s="143">
        <f t="shared" si="53"/>
        <v>0</v>
      </c>
      <c r="U28" s="143">
        <f t="shared" si="53"/>
        <v>0</v>
      </c>
      <c r="V28" s="143">
        <f t="shared" si="53"/>
        <v>0</v>
      </c>
      <c r="W28" s="143">
        <f t="shared" si="53"/>
        <v>0</v>
      </c>
      <c r="X28" s="143">
        <f t="shared" si="53"/>
        <v>0</v>
      </c>
      <c r="Y28" s="176">
        <f t="shared" si="5"/>
        <v>62540</v>
      </c>
    </row>
    <row r="29" spans="1:25">
      <c r="A29" s="168">
        <f t="shared" ref="A29:B29" si="54">A89</f>
        <v>37</v>
      </c>
      <c r="B29" s="148" t="str">
        <f t="shared" si="54"/>
        <v>Tagnedløb, udskiftning - zink</v>
      </c>
      <c r="C29" s="143">
        <f t="shared" ref="C29:X29" si="55">IF(C$1&gt;=$I89,IF($M89=0,0,(IF(MOD(($I89-C$1),$M89)=0,$G89,0))),0)</f>
        <v>0</v>
      </c>
      <c r="D29" s="143">
        <f t="shared" si="55"/>
        <v>0</v>
      </c>
      <c r="E29" s="143">
        <f t="shared" si="55"/>
        <v>0</v>
      </c>
      <c r="F29" s="143">
        <f t="shared" si="55"/>
        <v>0</v>
      </c>
      <c r="G29" s="143">
        <f t="shared" si="55"/>
        <v>0</v>
      </c>
      <c r="H29" s="143">
        <f t="shared" si="55"/>
        <v>0</v>
      </c>
      <c r="I29" s="143">
        <f t="shared" si="55"/>
        <v>0</v>
      </c>
      <c r="J29" s="143">
        <f t="shared" si="55"/>
        <v>0</v>
      </c>
      <c r="K29" s="143">
        <f t="shared" si="55"/>
        <v>0</v>
      </c>
      <c r="L29" s="143">
        <f t="shared" si="55"/>
        <v>7800</v>
      </c>
      <c r="M29" s="143">
        <f t="shared" si="55"/>
        <v>0</v>
      </c>
      <c r="N29" s="143">
        <f t="shared" si="55"/>
        <v>0</v>
      </c>
      <c r="O29" s="143">
        <f t="shared" si="55"/>
        <v>0</v>
      </c>
      <c r="P29" s="143">
        <f t="shared" si="55"/>
        <v>0</v>
      </c>
      <c r="Q29" s="143">
        <f t="shared" si="55"/>
        <v>0</v>
      </c>
      <c r="R29" s="143">
        <f t="shared" si="55"/>
        <v>0</v>
      </c>
      <c r="S29" s="143">
        <f t="shared" si="55"/>
        <v>0</v>
      </c>
      <c r="T29" s="143">
        <f t="shared" si="55"/>
        <v>0</v>
      </c>
      <c r="U29" s="143">
        <f t="shared" si="55"/>
        <v>0</v>
      </c>
      <c r="V29" s="143">
        <f t="shared" si="55"/>
        <v>0</v>
      </c>
      <c r="W29" s="143">
        <f t="shared" si="55"/>
        <v>0</v>
      </c>
      <c r="X29" s="143">
        <f t="shared" si="55"/>
        <v>0</v>
      </c>
      <c r="Y29" s="176">
        <f t="shared" si="5"/>
        <v>7800</v>
      </c>
    </row>
    <row r="30" spans="1:25">
      <c r="A30" s="168">
        <f t="shared" ref="A30:B30" si="56">A90</f>
        <v>37</v>
      </c>
      <c r="B30" s="148" t="str">
        <f t="shared" si="56"/>
        <v>Tagnedløb, udskiftning - zink</v>
      </c>
      <c r="C30" s="143">
        <f t="shared" ref="C30:X30" si="57">IF(C$1&gt;=$I90,IF($M90=0,0,(IF(MOD(($I90-C$1),$M90)=0,$G90,0))),0)</f>
        <v>0</v>
      </c>
      <c r="D30" s="143">
        <f t="shared" si="57"/>
        <v>0</v>
      </c>
      <c r="E30" s="143">
        <f t="shared" si="57"/>
        <v>0</v>
      </c>
      <c r="F30" s="143">
        <f t="shared" si="57"/>
        <v>0</v>
      </c>
      <c r="G30" s="143">
        <f t="shared" si="57"/>
        <v>0</v>
      </c>
      <c r="H30" s="143">
        <f t="shared" si="57"/>
        <v>0</v>
      </c>
      <c r="I30" s="143">
        <f t="shared" si="57"/>
        <v>0</v>
      </c>
      <c r="J30" s="143">
        <f t="shared" si="57"/>
        <v>0</v>
      </c>
      <c r="K30" s="143">
        <f t="shared" si="57"/>
        <v>0</v>
      </c>
      <c r="L30" s="143">
        <f t="shared" si="57"/>
        <v>0</v>
      </c>
      <c r="M30" s="143">
        <f t="shared" si="57"/>
        <v>0</v>
      </c>
      <c r="N30" s="143">
        <f t="shared" si="57"/>
        <v>7800</v>
      </c>
      <c r="O30" s="143">
        <f t="shared" si="57"/>
        <v>0</v>
      </c>
      <c r="P30" s="143">
        <f t="shared" si="57"/>
        <v>0</v>
      </c>
      <c r="Q30" s="143">
        <f t="shared" si="57"/>
        <v>0</v>
      </c>
      <c r="R30" s="143">
        <f t="shared" si="57"/>
        <v>0</v>
      </c>
      <c r="S30" s="143">
        <f t="shared" si="57"/>
        <v>0</v>
      </c>
      <c r="T30" s="143">
        <f t="shared" si="57"/>
        <v>0</v>
      </c>
      <c r="U30" s="143">
        <f t="shared" si="57"/>
        <v>0</v>
      </c>
      <c r="V30" s="143">
        <f t="shared" si="57"/>
        <v>0</v>
      </c>
      <c r="W30" s="143">
        <f t="shared" si="57"/>
        <v>0</v>
      </c>
      <c r="X30" s="143">
        <f t="shared" si="57"/>
        <v>0</v>
      </c>
      <c r="Y30" s="176">
        <f t="shared" si="5"/>
        <v>7800</v>
      </c>
    </row>
    <row r="31" spans="1:25">
      <c r="A31" s="168">
        <f t="shared" ref="A31:B31" si="58">A91</f>
        <v>37</v>
      </c>
      <c r="B31" s="148" t="str">
        <f t="shared" si="58"/>
        <v>Tagnedløb, udskiftning - zink</v>
      </c>
      <c r="C31" s="143">
        <f t="shared" ref="C31:X31" si="59">IF(C$1&gt;=$I91,IF($M91=0,0,(IF(MOD(($I91-C$1),$M91)=0,$G91,0))),0)</f>
        <v>0</v>
      </c>
      <c r="D31" s="143">
        <f t="shared" si="59"/>
        <v>0</v>
      </c>
      <c r="E31" s="143">
        <f t="shared" si="59"/>
        <v>0</v>
      </c>
      <c r="F31" s="143">
        <f t="shared" si="59"/>
        <v>0</v>
      </c>
      <c r="G31" s="143">
        <f t="shared" si="59"/>
        <v>0</v>
      </c>
      <c r="H31" s="143">
        <f t="shared" si="59"/>
        <v>0</v>
      </c>
      <c r="I31" s="143">
        <f t="shared" si="59"/>
        <v>0</v>
      </c>
      <c r="J31" s="143">
        <f t="shared" si="59"/>
        <v>0</v>
      </c>
      <c r="K31" s="143">
        <f t="shared" si="59"/>
        <v>0</v>
      </c>
      <c r="L31" s="143">
        <f t="shared" si="59"/>
        <v>0</v>
      </c>
      <c r="M31" s="143">
        <f t="shared" si="59"/>
        <v>0</v>
      </c>
      <c r="N31" s="143">
        <f t="shared" si="59"/>
        <v>0</v>
      </c>
      <c r="O31" s="143">
        <f t="shared" si="59"/>
        <v>0</v>
      </c>
      <c r="P31" s="143">
        <f t="shared" si="59"/>
        <v>7800</v>
      </c>
      <c r="Q31" s="143">
        <f t="shared" si="59"/>
        <v>0</v>
      </c>
      <c r="R31" s="143">
        <f t="shared" si="59"/>
        <v>0</v>
      </c>
      <c r="S31" s="143">
        <f t="shared" si="59"/>
        <v>0</v>
      </c>
      <c r="T31" s="143">
        <f t="shared" si="59"/>
        <v>0</v>
      </c>
      <c r="U31" s="143">
        <f t="shared" si="59"/>
        <v>0</v>
      </c>
      <c r="V31" s="143">
        <f t="shared" si="59"/>
        <v>0</v>
      </c>
      <c r="W31" s="143">
        <f t="shared" si="59"/>
        <v>0</v>
      </c>
      <c r="X31" s="143">
        <f t="shared" si="59"/>
        <v>0</v>
      </c>
      <c r="Y31" s="176">
        <f t="shared" si="5"/>
        <v>7800</v>
      </c>
    </row>
    <row r="32" spans="1:25">
      <c r="A32" s="168">
        <f t="shared" ref="A32:B32" si="60">A92</f>
        <v>37</v>
      </c>
      <c r="B32" s="148" t="str">
        <f t="shared" si="60"/>
        <v>Tagnedløb, udskiftning - zink</v>
      </c>
      <c r="C32" s="143">
        <f t="shared" ref="C32:X32" si="61">IF(C$1&gt;=$I92,IF($M92=0,0,(IF(MOD(($I92-C$1),$M92)=0,$G92,0))),0)</f>
        <v>0</v>
      </c>
      <c r="D32" s="143">
        <f t="shared" si="61"/>
        <v>0</v>
      </c>
      <c r="E32" s="143">
        <f t="shared" si="61"/>
        <v>0</v>
      </c>
      <c r="F32" s="143">
        <f t="shared" si="61"/>
        <v>0</v>
      </c>
      <c r="G32" s="143">
        <f t="shared" si="61"/>
        <v>0</v>
      </c>
      <c r="H32" s="143">
        <f t="shared" si="61"/>
        <v>0</v>
      </c>
      <c r="I32" s="143">
        <f t="shared" si="61"/>
        <v>0</v>
      </c>
      <c r="J32" s="143">
        <f t="shared" si="61"/>
        <v>0</v>
      </c>
      <c r="K32" s="143">
        <f t="shared" si="61"/>
        <v>0</v>
      </c>
      <c r="L32" s="143">
        <f t="shared" si="61"/>
        <v>0</v>
      </c>
      <c r="M32" s="143">
        <f t="shared" si="61"/>
        <v>0</v>
      </c>
      <c r="N32" s="143">
        <f t="shared" si="61"/>
        <v>0</v>
      </c>
      <c r="O32" s="143">
        <f t="shared" si="61"/>
        <v>0</v>
      </c>
      <c r="P32" s="143">
        <f t="shared" si="61"/>
        <v>0</v>
      </c>
      <c r="Q32" s="143">
        <f t="shared" si="61"/>
        <v>0</v>
      </c>
      <c r="R32" s="143">
        <f t="shared" si="61"/>
        <v>7800</v>
      </c>
      <c r="S32" s="143">
        <f t="shared" si="61"/>
        <v>0</v>
      </c>
      <c r="T32" s="143">
        <f t="shared" si="61"/>
        <v>0</v>
      </c>
      <c r="U32" s="143">
        <f t="shared" si="61"/>
        <v>0</v>
      </c>
      <c r="V32" s="143">
        <f t="shared" si="61"/>
        <v>0</v>
      </c>
      <c r="W32" s="143">
        <f t="shared" si="61"/>
        <v>0</v>
      </c>
      <c r="X32" s="143">
        <f t="shared" si="61"/>
        <v>0</v>
      </c>
      <c r="Y32" s="176">
        <f t="shared" si="5"/>
        <v>7800</v>
      </c>
    </row>
    <row r="33" spans="1:25">
      <c r="A33" s="168">
        <f t="shared" ref="A33:B33" si="62">A93</f>
        <v>21</v>
      </c>
      <c r="B33" s="148" t="str">
        <f t="shared" si="62"/>
        <v>Facader, eftergang af murværk og fuger</v>
      </c>
      <c r="C33" s="143">
        <f t="shared" ref="C33:X33" si="63">IF(C$1&gt;=$I93,IF($M93=0,0,(IF(MOD(($I93-C$1),$M93)=0,$G93,0))),0)</f>
        <v>0</v>
      </c>
      <c r="D33" s="143">
        <f t="shared" si="63"/>
        <v>0</v>
      </c>
      <c r="E33" s="143">
        <f t="shared" si="63"/>
        <v>0</v>
      </c>
      <c r="F33" s="143">
        <f t="shared" si="63"/>
        <v>0</v>
      </c>
      <c r="G33" s="143">
        <f t="shared" si="63"/>
        <v>21750</v>
      </c>
      <c r="H33" s="143">
        <f t="shared" si="63"/>
        <v>0</v>
      </c>
      <c r="I33" s="143">
        <f t="shared" si="63"/>
        <v>21750</v>
      </c>
      <c r="J33" s="143">
        <f t="shared" si="63"/>
        <v>0</v>
      </c>
      <c r="K33" s="143">
        <f t="shared" si="63"/>
        <v>21750</v>
      </c>
      <c r="L33" s="143">
        <f t="shared" si="63"/>
        <v>0</v>
      </c>
      <c r="M33" s="143">
        <f t="shared" si="63"/>
        <v>21750</v>
      </c>
      <c r="N33" s="143">
        <f t="shared" si="63"/>
        <v>0</v>
      </c>
      <c r="O33" s="143">
        <f t="shared" si="63"/>
        <v>21750</v>
      </c>
      <c r="P33" s="143">
        <f t="shared" si="63"/>
        <v>0</v>
      </c>
      <c r="Q33" s="143">
        <f t="shared" si="63"/>
        <v>21750</v>
      </c>
      <c r="R33" s="143">
        <f t="shared" si="63"/>
        <v>0</v>
      </c>
      <c r="S33" s="143">
        <f t="shared" si="63"/>
        <v>21750</v>
      </c>
      <c r="T33" s="143">
        <f t="shared" si="63"/>
        <v>0</v>
      </c>
      <c r="U33" s="143">
        <f t="shared" si="63"/>
        <v>21750</v>
      </c>
      <c r="V33" s="143">
        <f t="shared" si="63"/>
        <v>0</v>
      </c>
      <c r="W33" s="143">
        <f t="shared" si="63"/>
        <v>21750</v>
      </c>
      <c r="X33" s="143">
        <f t="shared" si="63"/>
        <v>0</v>
      </c>
      <c r="Y33" s="176">
        <f t="shared" si="5"/>
        <v>195750</v>
      </c>
    </row>
    <row r="34" spans="1:25">
      <c r="A34" s="168">
        <f t="shared" ref="A34:B34" si="64">A94</f>
        <v>37</v>
      </c>
      <c r="B34" s="148" t="str">
        <f t="shared" si="64"/>
        <v>Tage og komplementering - tagrende, rensning</v>
      </c>
      <c r="C34" s="143">
        <f t="shared" ref="C34:X34" si="65">IF(C$1&gt;=$I94,IF($M94=0,0,(IF(MOD(($I94-C$1),$M94)=0,$G94,0))),0)</f>
        <v>0</v>
      </c>
      <c r="D34" s="143">
        <f t="shared" si="65"/>
        <v>0</v>
      </c>
      <c r="E34" s="143">
        <f t="shared" si="65"/>
        <v>0</v>
      </c>
      <c r="F34" s="143">
        <f t="shared" si="65"/>
        <v>0</v>
      </c>
      <c r="G34" s="143">
        <f t="shared" si="65"/>
        <v>0</v>
      </c>
      <c r="H34" s="143">
        <f t="shared" si="65"/>
        <v>0</v>
      </c>
      <c r="I34" s="143">
        <f t="shared" si="65"/>
        <v>0</v>
      </c>
      <c r="J34" s="143">
        <f t="shared" si="65"/>
        <v>0</v>
      </c>
      <c r="K34" s="143">
        <f t="shared" si="65"/>
        <v>0</v>
      </c>
      <c r="L34" s="143">
        <f t="shared" si="65"/>
        <v>0</v>
      </c>
      <c r="M34" s="143">
        <f t="shared" si="65"/>
        <v>0</v>
      </c>
      <c r="N34" s="143">
        <f t="shared" si="65"/>
        <v>0</v>
      </c>
      <c r="O34" s="143">
        <f t="shared" si="65"/>
        <v>0</v>
      </c>
      <c r="P34" s="143">
        <f t="shared" si="65"/>
        <v>0</v>
      </c>
      <c r="Q34" s="143">
        <f t="shared" si="65"/>
        <v>0</v>
      </c>
      <c r="R34" s="143">
        <f t="shared" si="65"/>
        <v>0</v>
      </c>
      <c r="S34" s="143">
        <f t="shared" si="65"/>
        <v>0</v>
      </c>
      <c r="T34" s="143">
        <f t="shared" si="65"/>
        <v>0</v>
      </c>
      <c r="U34" s="143">
        <f t="shared" si="65"/>
        <v>0</v>
      </c>
      <c r="V34" s="143">
        <f t="shared" si="65"/>
        <v>0</v>
      </c>
      <c r="W34" s="143">
        <f t="shared" si="65"/>
        <v>0</v>
      </c>
      <c r="X34" s="143">
        <f t="shared" si="65"/>
        <v>0</v>
      </c>
      <c r="Y34" s="176">
        <f t="shared" si="5"/>
        <v>0</v>
      </c>
    </row>
    <row r="35" spans="1:25">
      <c r="A35" s="168">
        <f t="shared" ref="A35:B35" si="66">A95</f>
        <v>37</v>
      </c>
      <c r="B35" s="148" t="str">
        <f t="shared" si="66"/>
        <v>Tage og komplementering - tagrende, rensning</v>
      </c>
      <c r="C35" s="143">
        <f t="shared" ref="C35:X35" si="67">IF(C$1&gt;=$I95,IF($M95=0,0,(IF(MOD(($I95-C$1),$M95)=0,$G95,0))),0)</f>
        <v>0</v>
      </c>
      <c r="D35" s="143">
        <f t="shared" si="67"/>
        <v>0</v>
      </c>
      <c r="E35" s="143">
        <f t="shared" si="67"/>
        <v>0</v>
      </c>
      <c r="F35" s="143">
        <f t="shared" si="67"/>
        <v>0</v>
      </c>
      <c r="G35" s="143">
        <f t="shared" si="67"/>
        <v>0</v>
      </c>
      <c r="H35" s="143">
        <f t="shared" si="67"/>
        <v>0</v>
      </c>
      <c r="I35" s="143">
        <f t="shared" si="67"/>
        <v>0</v>
      </c>
      <c r="J35" s="143">
        <f t="shared" si="67"/>
        <v>0</v>
      </c>
      <c r="K35" s="143">
        <f t="shared" si="67"/>
        <v>0</v>
      </c>
      <c r="L35" s="143">
        <f t="shared" si="67"/>
        <v>0</v>
      </c>
      <c r="M35" s="143">
        <f t="shared" si="67"/>
        <v>0</v>
      </c>
      <c r="N35" s="143">
        <f t="shared" si="67"/>
        <v>0</v>
      </c>
      <c r="O35" s="143">
        <f t="shared" si="67"/>
        <v>0</v>
      </c>
      <c r="P35" s="143">
        <f t="shared" si="67"/>
        <v>0</v>
      </c>
      <c r="Q35" s="143">
        <f t="shared" si="67"/>
        <v>0</v>
      </c>
      <c r="R35" s="143">
        <f t="shared" si="67"/>
        <v>0</v>
      </c>
      <c r="S35" s="143">
        <f t="shared" si="67"/>
        <v>0</v>
      </c>
      <c r="T35" s="143">
        <f t="shared" si="67"/>
        <v>0</v>
      </c>
      <c r="U35" s="143">
        <f t="shared" si="67"/>
        <v>0</v>
      </c>
      <c r="V35" s="143">
        <f t="shared" si="67"/>
        <v>0</v>
      </c>
      <c r="W35" s="143">
        <f t="shared" si="67"/>
        <v>0</v>
      </c>
      <c r="X35" s="143">
        <f t="shared" si="67"/>
        <v>0</v>
      </c>
      <c r="Y35" s="176">
        <f t="shared" si="5"/>
        <v>0</v>
      </c>
    </row>
    <row r="36" spans="1:25">
      <c r="A36" s="168">
        <f t="shared" ref="A36:B36" si="68">A96</f>
        <v>37</v>
      </c>
      <c r="B36" s="148" t="str">
        <f t="shared" si="68"/>
        <v>Tage og komplementering - tagrende, rensning</v>
      </c>
      <c r="C36" s="143">
        <f t="shared" ref="C36:X36" si="69">IF(C$1&gt;=$I96,IF($M96=0,0,(IF(MOD(($I96-C$1),$M96)=0,$G96,0))),0)</f>
        <v>0</v>
      </c>
      <c r="D36" s="143">
        <f t="shared" si="69"/>
        <v>0</v>
      </c>
      <c r="E36" s="143">
        <f t="shared" si="69"/>
        <v>0</v>
      </c>
      <c r="F36" s="143">
        <f t="shared" si="69"/>
        <v>0</v>
      </c>
      <c r="G36" s="143">
        <f t="shared" si="69"/>
        <v>0</v>
      </c>
      <c r="H36" s="143">
        <f t="shared" si="69"/>
        <v>0</v>
      </c>
      <c r="I36" s="143">
        <f t="shared" si="69"/>
        <v>0</v>
      </c>
      <c r="J36" s="143">
        <f t="shared" si="69"/>
        <v>0</v>
      </c>
      <c r="K36" s="143">
        <f t="shared" si="69"/>
        <v>0</v>
      </c>
      <c r="L36" s="143">
        <f t="shared" si="69"/>
        <v>0</v>
      </c>
      <c r="M36" s="143">
        <f t="shared" si="69"/>
        <v>0</v>
      </c>
      <c r="N36" s="143">
        <f t="shared" si="69"/>
        <v>0</v>
      </c>
      <c r="O36" s="143">
        <f t="shared" si="69"/>
        <v>0</v>
      </c>
      <c r="P36" s="143">
        <f t="shared" si="69"/>
        <v>0</v>
      </c>
      <c r="Q36" s="143">
        <f t="shared" si="69"/>
        <v>0</v>
      </c>
      <c r="R36" s="143">
        <f t="shared" si="69"/>
        <v>0</v>
      </c>
      <c r="S36" s="143">
        <f t="shared" si="69"/>
        <v>0</v>
      </c>
      <c r="T36" s="143">
        <f t="shared" si="69"/>
        <v>0</v>
      </c>
      <c r="U36" s="143">
        <f t="shared" si="69"/>
        <v>0</v>
      </c>
      <c r="V36" s="143">
        <f t="shared" si="69"/>
        <v>0</v>
      </c>
      <c r="W36" s="143">
        <f t="shared" si="69"/>
        <v>0</v>
      </c>
      <c r="X36" s="143">
        <f t="shared" si="69"/>
        <v>0</v>
      </c>
      <c r="Y36" s="176">
        <f t="shared" si="5"/>
        <v>0</v>
      </c>
    </row>
    <row r="37" spans="1:25">
      <c r="A37" s="168">
        <f t="shared" ref="A37:B37" si="70">A97</f>
        <v>37</v>
      </c>
      <c r="B37" s="148" t="str">
        <f t="shared" si="70"/>
        <v>Tage og komplementering - tagrende, rensning</v>
      </c>
      <c r="C37" s="143">
        <f t="shared" ref="C37:X37" si="71">IF(C$1&gt;=$I97,IF($M97=0,0,(IF(MOD(($I97-C$1),$M97)=0,$G97,0))),0)</f>
        <v>0</v>
      </c>
      <c r="D37" s="143">
        <f t="shared" si="71"/>
        <v>0</v>
      </c>
      <c r="E37" s="143">
        <f t="shared" si="71"/>
        <v>0</v>
      </c>
      <c r="F37" s="143">
        <f t="shared" si="71"/>
        <v>0</v>
      </c>
      <c r="G37" s="143">
        <f t="shared" si="71"/>
        <v>0</v>
      </c>
      <c r="H37" s="143">
        <f t="shared" si="71"/>
        <v>0</v>
      </c>
      <c r="I37" s="143">
        <f t="shared" si="71"/>
        <v>0</v>
      </c>
      <c r="J37" s="143">
        <f t="shared" si="71"/>
        <v>0</v>
      </c>
      <c r="K37" s="143">
        <f t="shared" si="71"/>
        <v>0</v>
      </c>
      <c r="L37" s="143">
        <f t="shared" si="71"/>
        <v>0</v>
      </c>
      <c r="M37" s="143">
        <f t="shared" si="71"/>
        <v>0</v>
      </c>
      <c r="N37" s="143">
        <f t="shared" si="71"/>
        <v>0</v>
      </c>
      <c r="O37" s="143">
        <f t="shared" si="71"/>
        <v>0</v>
      </c>
      <c r="P37" s="143">
        <f t="shared" si="71"/>
        <v>0</v>
      </c>
      <c r="Q37" s="143">
        <f t="shared" si="71"/>
        <v>0</v>
      </c>
      <c r="R37" s="143">
        <f t="shared" si="71"/>
        <v>0</v>
      </c>
      <c r="S37" s="143">
        <f t="shared" si="71"/>
        <v>0</v>
      </c>
      <c r="T37" s="143">
        <f t="shared" si="71"/>
        <v>0</v>
      </c>
      <c r="U37" s="143">
        <f t="shared" si="71"/>
        <v>0</v>
      </c>
      <c r="V37" s="143">
        <f t="shared" si="71"/>
        <v>0</v>
      </c>
      <c r="W37" s="143">
        <f t="shared" si="71"/>
        <v>0</v>
      </c>
      <c r="X37" s="143">
        <f t="shared" si="71"/>
        <v>0</v>
      </c>
      <c r="Y37" s="176">
        <f t="shared" si="5"/>
        <v>0</v>
      </c>
    </row>
    <row r="38" spans="1:25">
      <c r="A38" s="169"/>
      <c r="B38" s="149" t="str">
        <f t="shared" ref="B38:B47" si="72">B98</f>
        <v>Indv. Vedligehold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</row>
    <row r="39" spans="1:25">
      <c r="A39" s="168" t="e">
        <f t="shared" ref="A39:A45" si="73">A99</f>
        <v>#N/A</v>
      </c>
      <c r="B39" s="148">
        <f t="shared" si="72"/>
        <v>0</v>
      </c>
      <c r="C39" s="143">
        <f>IF(C$1&gt;=$I99,IF($M99=0,0,(IF(MOD(($I99-C$1),$M99)=0,$G99,0))),0)</f>
        <v>0</v>
      </c>
      <c r="D39" s="143">
        <f t="shared" ref="D39:X39" si="74">IF(D$1&gt;=$I99,IF($M99=0,0,(IF(MOD(($I99-D$1),$M99)=0,$G99,0))),0)</f>
        <v>0</v>
      </c>
      <c r="E39" s="143">
        <f t="shared" si="74"/>
        <v>0</v>
      </c>
      <c r="F39" s="143">
        <f t="shared" si="74"/>
        <v>0</v>
      </c>
      <c r="G39" s="143">
        <f t="shared" si="74"/>
        <v>0</v>
      </c>
      <c r="H39" s="143">
        <f t="shared" si="74"/>
        <v>0</v>
      </c>
      <c r="I39" s="143">
        <f t="shared" si="74"/>
        <v>0</v>
      </c>
      <c r="J39" s="143">
        <f t="shared" si="74"/>
        <v>0</v>
      </c>
      <c r="K39" s="143">
        <f t="shared" si="74"/>
        <v>0</v>
      </c>
      <c r="L39" s="143">
        <f t="shared" si="74"/>
        <v>0</v>
      </c>
      <c r="M39" s="143">
        <f t="shared" si="74"/>
        <v>0</v>
      </c>
      <c r="N39" s="143">
        <f t="shared" si="74"/>
        <v>0</v>
      </c>
      <c r="O39" s="143">
        <f t="shared" si="74"/>
        <v>0</v>
      </c>
      <c r="P39" s="143">
        <f t="shared" si="74"/>
        <v>0</v>
      </c>
      <c r="Q39" s="143">
        <f t="shared" si="74"/>
        <v>0</v>
      </c>
      <c r="R39" s="143">
        <f t="shared" si="74"/>
        <v>0</v>
      </c>
      <c r="S39" s="143">
        <f t="shared" si="74"/>
        <v>0</v>
      </c>
      <c r="T39" s="143">
        <f t="shared" si="74"/>
        <v>0</v>
      </c>
      <c r="U39" s="143">
        <f t="shared" si="74"/>
        <v>0</v>
      </c>
      <c r="V39" s="143">
        <f t="shared" si="74"/>
        <v>0</v>
      </c>
      <c r="W39" s="143">
        <f t="shared" si="74"/>
        <v>0</v>
      </c>
      <c r="X39" s="143">
        <f t="shared" si="74"/>
        <v>0</v>
      </c>
      <c r="Y39" s="176">
        <f t="shared" ref="Y39:Y57" si="75">SUM(C39:X39)</f>
        <v>0</v>
      </c>
    </row>
    <row r="40" spans="1:25">
      <c r="A40" s="168" t="e">
        <f t="shared" si="73"/>
        <v>#N/A</v>
      </c>
      <c r="B40" s="148">
        <f t="shared" si="72"/>
        <v>0</v>
      </c>
      <c r="C40" s="143">
        <f t="shared" ref="C40:X40" si="76">IF(C$1&gt;=$I100,IF($M100=0,0,(IF(MOD(($I100-C$1),$M100)=0,$G100,0))),0)</f>
        <v>0</v>
      </c>
      <c r="D40" s="143">
        <f t="shared" si="76"/>
        <v>0</v>
      </c>
      <c r="E40" s="143">
        <f t="shared" si="76"/>
        <v>0</v>
      </c>
      <c r="F40" s="143">
        <f t="shared" si="76"/>
        <v>0</v>
      </c>
      <c r="G40" s="143">
        <f t="shared" si="76"/>
        <v>0</v>
      </c>
      <c r="H40" s="143">
        <f t="shared" si="76"/>
        <v>0</v>
      </c>
      <c r="I40" s="143">
        <f t="shared" si="76"/>
        <v>0</v>
      </c>
      <c r="J40" s="143">
        <f t="shared" si="76"/>
        <v>0</v>
      </c>
      <c r="K40" s="143">
        <f t="shared" si="76"/>
        <v>0</v>
      </c>
      <c r="L40" s="143">
        <f t="shared" si="76"/>
        <v>0</v>
      </c>
      <c r="M40" s="143">
        <f t="shared" si="76"/>
        <v>0</v>
      </c>
      <c r="N40" s="143">
        <f t="shared" si="76"/>
        <v>0</v>
      </c>
      <c r="O40" s="143">
        <f t="shared" si="76"/>
        <v>0</v>
      </c>
      <c r="P40" s="143">
        <f t="shared" si="76"/>
        <v>0</v>
      </c>
      <c r="Q40" s="143">
        <f t="shared" si="76"/>
        <v>0</v>
      </c>
      <c r="R40" s="143">
        <f t="shared" si="76"/>
        <v>0</v>
      </c>
      <c r="S40" s="143">
        <f t="shared" si="76"/>
        <v>0</v>
      </c>
      <c r="T40" s="143">
        <f t="shared" si="76"/>
        <v>0</v>
      </c>
      <c r="U40" s="143">
        <f t="shared" si="76"/>
        <v>0</v>
      </c>
      <c r="V40" s="143">
        <f t="shared" si="76"/>
        <v>0</v>
      </c>
      <c r="W40" s="143">
        <f t="shared" si="76"/>
        <v>0</v>
      </c>
      <c r="X40" s="143">
        <f t="shared" si="76"/>
        <v>0</v>
      </c>
      <c r="Y40" s="176">
        <f t="shared" si="75"/>
        <v>0</v>
      </c>
    </row>
    <row r="41" spans="1:25">
      <c r="A41" s="168" t="e">
        <f t="shared" si="73"/>
        <v>#N/A</v>
      </c>
      <c r="B41" s="148">
        <f t="shared" si="72"/>
        <v>0</v>
      </c>
      <c r="C41" s="143">
        <f t="shared" ref="C41:X41" si="77">IF(C$1&gt;=$I101,IF($M101=0,0,(IF(MOD(($I101-C$1),$M101)=0,$G101,0))),0)</f>
        <v>0</v>
      </c>
      <c r="D41" s="143">
        <f t="shared" si="77"/>
        <v>0</v>
      </c>
      <c r="E41" s="143">
        <f t="shared" si="77"/>
        <v>0</v>
      </c>
      <c r="F41" s="143">
        <f t="shared" si="77"/>
        <v>0</v>
      </c>
      <c r="G41" s="143">
        <f t="shared" si="77"/>
        <v>0</v>
      </c>
      <c r="H41" s="143">
        <f t="shared" si="77"/>
        <v>0</v>
      </c>
      <c r="I41" s="143">
        <f t="shared" si="77"/>
        <v>0</v>
      </c>
      <c r="J41" s="143">
        <f t="shared" si="77"/>
        <v>0</v>
      </c>
      <c r="K41" s="143">
        <f t="shared" si="77"/>
        <v>0</v>
      </c>
      <c r="L41" s="143">
        <f t="shared" si="77"/>
        <v>0</v>
      </c>
      <c r="M41" s="143">
        <f t="shared" si="77"/>
        <v>0</v>
      </c>
      <c r="N41" s="143">
        <f t="shared" si="77"/>
        <v>0</v>
      </c>
      <c r="O41" s="143">
        <f t="shared" si="77"/>
        <v>0</v>
      </c>
      <c r="P41" s="143">
        <f t="shared" si="77"/>
        <v>0</v>
      </c>
      <c r="Q41" s="143">
        <f t="shared" si="77"/>
        <v>0</v>
      </c>
      <c r="R41" s="143">
        <f t="shared" si="77"/>
        <v>0</v>
      </c>
      <c r="S41" s="143">
        <f t="shared" si="77"/>
        <v>0</v>
      </c>
      <c r="T41" s="143">
        <f t="shared" si="77"/>
        <v>0</v>
      </c>
      <c r="U41" s="143">
        <f t="shared" si="77"/>
        <v>0</v>
      </c>
      <c r="V41" s="143">
        <f t="shared" si="77"/>
        <v>0</v>
      </c>
      <c r="W41" s="143">
        <f t="shared" si="77"/>
        <v>0</v>
      </c>
      <c r="X41" s="143">
        <f t="shared" si="77"/>
        <v>0</v>
      </c>
      <c r="Y41" s="176">
        <f t="shared" si="75"/>
        <v>0</v>
      </c>
    </row>
    <row r="42" spans="1:25">
      <c r="A42" s="168" t="e">
        <f t="shared" si="73"/>
        <v>#N/A</v>
      </c>
      <c r="B42" s="148">
        <f t="shared" si="72"/>
        <v>0</v>
      </c>
      <c r="C42" s="143">
        <f t="shared" ref="C42:X42" si="78">IF(C$1&gt;=$I102,IF($M102=0,0,(IF(MOD(($I102-C$1),$M102)=0,$G102,0))),0)</f>
        <v>0</v>
      </c>
      <c r="D42" s="143">
        <f t="shared" si="78"/>
        <v>0</v>
      </c>
      <c r="E42" s="143">
        <f t="shared" si="78"/>
        <v>0</v>
      </c>
      <c r="F42" s="143">
        <f t="shared" si="78"/>
        <v>0</v>
      </c>
      <c r="G42" s="143">
        <f t="shared" si="78"/>
        <v>0</v>
      </c>
      <c r="H42" s="143">
        <f t="shared" si="78"/>
        <v>0</v>
      </c>
      <c r="I42" s="143">
        <f t="shared" si="78"/>
        <v>0</v>
      </c>
      <c r="J42" s="143">
        <f t="shared" si="78"/>
        <v>0</v>
      </c>
      <c r="K42" s="143">
        <f t="shared" si="78"/>
        <v>0</v>
      </c>
      <c r="L42" s="143">
        <f t="shared" si="78"/>
        <v>0</v>
      </c>
      <c r="M42" s="143">
        <f t="shared" si="78"/>
        <v>0</v>
      </c>
      <c r="N42" s="143">
        <f t="shared" si="78"/>
        <v>0</v>
      </c>
      <c r="O42" s="143">
        <f t="shared" si="78"/>
        <v>0</v>
      </c>
      <c r="P42" s="143">
        <f t="shared" si="78"/>
        <v>0</v>
      </c>
      <c r="Q42" s="143">
        <f t="shared" si="78"/>
        <v>0</v>
      </c>
      <c r="R42" s="143">
        <f t="shared" si="78"/>
        <v>0</v>
      </c>
      <c r="S42" s="143">
        <f t="shared" si="78"/>
        <v>0</v>
      </c>
      <c r="T42" s="143">
        <f t="shared" si="78"/>
        <v>0</v>
      </c>
      <c r="U42" s="143">
        <f t="shared" si="78"/>
        <v>0</v>
      </c>
      <c r="V42" s="143">
        <f t="shared" si="78"/>
        <v>0</v>
      </c>
      <c r="W42" s="143">
        <f t="shared" si="78"/>
        <v>0</v>
      </c>
      <c r="X42" s="143">
        <f t="shared" si="78"/>
        <v>0</v>
      </c>
      <c r="Y42" s="176">
        <f t="shared" si="75"/>
        <v>0</v>
      </c>
    </row>
    <row r="43" spans="1:25">
      <c r="A43" s="168" t="e">
        <f t="shared" si="73"/>
        <v>#N/A</v>
      </c>
      <c r="B43" s="148">
        <f t="shared" si="72"/>
        <v>0</v>
      </c>
      <c r="C43" s="143">
        <f t="shared" ref="C43:X43" si="79">IF(C$1&gt;=$I103,IF($M103=0,0,(IF(MOD(($I103-C$1),$M103)=0,$G103,0))),0)</f>
        <v>0</v>
      </c>
      <c r="D43" s="143">
        <f t="shared" si="79"/>
        <v>0</v>
      </c>
      <c r="E43" s="143">
        <f t="shared" si="79"/>
        <v>0</v>
      </c>
      <c r="F43" s="143">
        <f t="shared" si="79"/>
        <v>0</v>
      </c>
      <c r="G43" s="143">
        <f t="shared" si="79"/>
        <v>0</v>
      </c>
      <c r="H43" s="143">
        <f t="shared" si="79"/>
        <v>0</v>
      </c>
      <c r="I43" s="143">
        <f t="shared" si="79"/>
        <v>0</v>
      </c>
      <c r="J43" s="143">
        <f t="shared" si="79"/>
        <v>0</v>
      </c>
      <c r="K43" s="143">
        <f t="shared" si="79"/>
        <v>0</v>
      </c>
      <c r="L43" s="143">
        <f t="shared" si="79"/>
        <v>0</v>
      </c>
      <c r="M43" s="143">
        <f t="shared" si="79"/>
        <v>0</v>
      </c>
      <c r="N43" s="143">
        <f t="shared" si="79"/>
        <v>0</v>
      </c>
      <c r="O43" s="143">
        <f t="shared" si="79"/>
        <v>0</v>
      </c>
      <c r="P43" s="143">
        <f t="shared" si="79"/>
        <v>0</v>
      </c>
      <c r="Q43" s="143">
        <f t="shared" si="79"/>
        <v>0</v>
      </c>
      <c r="R43" s="143">
        <f t="shared" si="79"/>
        <v>0</v>
      </c>
      <c r="S43" s="143">
        <f t="shared" si="79"/>
        <v>0</v>
      </c>
      <c r="T43" s="143">
        <f t="shared" si="79"/>
        <v>0</v>
      </c>
      <c r="U43" s="143">
        <f t="shared" si="79"/>
        <v>0</v>
      </c>
      <c r="V43" s="143">
        <f t="shared" si="79"/>
        <v>0</v>
      </c>
      <c r="W43" s="143">
        <f t="shared" si="79"/>
        <v>0</v>
      </c>
      <c r="X43" s="143">
        <f t="shared" si="79"/>
        <v>0</v>
      </c>
      <c r="Y43" s="176">
        <f t="shared" si="75"/>
        <v>0</v>
      </c>
    </row>
    <row r="44" spans="1:25">
      <c r="A44" s="168" t="e">
        <f t="shared" si="73"/>
        <v>#N/A</v>
      </c>
      <c r="B44" s="148">
        <f t="shared" si="72"/>
        <v>0</v>
      </c>
      <c r="C44" s="143">
        <f t="shared" ref="C44:X44" si="80">IF(C$1&gt;=$I104,IF($M104=0,0,(IF(MOD(($I104-C$1),$M104)=0,$G104,0))),0)</f>
        <v>0</v>
      </c>
      <c r="D44" s="143">
        <f t="shared" si="80"/>
        <v>0</v>
      </c>
      <c r="E44" s="143">
        <f t="shared" si="80"/>
        <v>0</v>
      </c>
      <c r="F44" s="143">
        <f t="shared" si="80"/>
        <v>0</v>
      </c>
      <c r="G44" s="143">
        <f t="shared" si="80"/>
        <v>0</v>
      </c>
      <c r="H44" s="143">
        <f t="shared" si="80"/>
        <v>0</v>
      </c>
      <c r="I44" s="143">
        <f t="shared" si="80"/>
        <v>0</v>
      </c>
      <c r="J44" s="143">
        <f t="shared" si="80"/>
        <v>0</v>
      </c>
      <c r="K44" s="143">
        <f t="shared" si="80"/>
        <v>0</v>
      </c>
      <c r="L44" s="143">
        <f t="shared" si="80"/>
        <v>0</v>
      </c>
      <c r="M44" s="143">
        <f t="shared" si="80"/>
        <v>0</v>
      </c>
      <c r="N44" s="143">
        <f t="shared" si="80"/>
        <v>0</v>
      </c>
      <c r="O44" s="143">
        <f t="shared" si="80"/>
        <v>0</v>
      </c>
      <c r="P44" s="143">
        <f t="shared" si="80"/>
        <v>0</v>
      </c>
      <c r="Q44" s="143">
        <f t="shared" si="80"/>
        <v>0</v>
      </c>
      <c r="R44" s="143">
        <f t="shared" si="80"/>
        <v>0</v>
      </c>
      <c r="S44" s="143">
        <f t="shared" si="80"/>
        <v>0</v>
      </c>
      <c r="T44" s="143">
        <f t="shared" si="80"/>
        <v>0</v>
      </c>
      <c r="U44" s="143">
        <f t="shared" si="80"/>
        <v>0</v>
      </c>
      <c r="V44" s="143">
        <f t="shared" si="80"/>
        <v>0</v>
      </c>
      <c r="W44" s="143">
        <f t="shared" si="80"/>
        <v>0</v>
      </c>
      <c r="X44" s="143">
        <f t="shared" si="80"/>
        <v>0</v>
      </c>
      <c r="Y44" s="176">
        <f t="shared" si="75"/>
        <v>0</v>
      </c>
    </row>
    <row r="45" spans="1:25">
      <c r="A45" s="168" t="e">
        <f t="shared" si="73"/>
        <v>#N/A</v>
      </c>
      <c r="B45" s="148">
        <f t="shared" si="72"/>
        <v>0</v>
      </c>
      <c r="C45" s="143">
        <f t="shared" ref="C45:X45" si="81">IF(C$1&gt;=$I105,IF($M105=0,0,(IF(MOD(($I105-C$1),$M105)=0,$G105,0))),0)</f>
        <v>0</v>
      </c>
      <c r="D45" s="143">
        <f t="shared" si="81"/>
        <v>0</v>
      </c>
      <c r="E45" s="143">
        <f t="shared" si="81"/>
        <v>0</v>
      </c>
      <c r="F45" s="143">
        <f t="shared" si="81"/>
        <v>0</v>
      </c>
      <c r="G45" s="143">
        <f t="shared" si="81"/>
        <v>0</v>
      </c>
      <c r="H45" s="143">
        <f t="shared" si="81"/>
        <v>0</v>
      </c>
      <c r="I45" s="143">
        <f t="shared" si="81"/>
        <v>0</v>
      </c>
      <c r="J45" s="143">
        <f t="shared" si="81"/>
        <v>0</v>
      </c>
      <c r="K45" s="143">
        <f t="shared" si="81"/>
        <v>0</v>
      </c>
      <c r="L45" s="143">
        <f t="shared" si="81"/>
        <v>0</v>
      </c>
      <c r="M45" s="143">
        <f t="shared" si="81"/>
        <v>0</v>
      </c>
      <c r="N45" s="143">
        <f t="shared" si="81"/>
        <v>0</v>
      </c>
      <c r="O45" s="143">
        <f t="shared" si="81"/>
        <v>0</v>
      </c>
      <c r="P45" s="143">
        <f t="shared" si="81"/>
        <v>0</v>
      </c>
      <c r="Q45" s="143">
        <f t="shared" si="81"/>
        <v>0</v>
      </c>
      <c r="R45" s="143">
        <f t="shared" si="81"/>
        <v>0</v>
      </c>
      <c r="S45" s="143">
        <f t="shared" si="81"/>
        <v>0</v>
      </c>
      <c r="T45" s="143">
        <f t="shared" si="81"/>
        <v>0</v>
      </c>
      <c r="U45" s="143">
        <f t="shared" si="81"/>
        <v>0</v>
      </c>
      <c r="V45" s="143">
        <f t="shared" si="81"/>
        <v>0</v>
      </c>
      <c r="W45" s="143">
        <f t="shared" si="81"/>
        <v>0</v>
      </c>
      <c r="X45" s="143">
        <f t="shared" si="81"/>
        <v>0</v>
      </c>
      <c r="Y45" s="176">
        <f t="shared" si="75"/>
        <v>0</v>
      </c>
    </row>
    <row r="46" spans="1:25">
      <c r="A46" s="169"/>
      <c r="B46" s="149" t="str">
        <f t="shared" si="72"/>
        <v>Tekniske Installationer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</row>
    <row r="47" spans="1:25">
      <c r="A47" s="168" t="e">
        <f>A107</f>
        <v>#N/A</v>
      </c>
      <c r="B47" s="148">
        <f t="shared" si="72"/>
        <v>0</v>
      </c>
      <c r="C47" s="143">
        <f>IF(C$1&gt;=$I107,IF($M107=0,0,(IF(MOD(($I107-C$1),$M107)=0,$G107,0))),0)</f>
        <v>0</v>
      </c>
      <c r="D47" s="143">
        <f t="shared" ref="D47:X47" si="82">IF(D$1&gt;=$I107,IF($M107=0,0,(IF(MOD(($I107-D$1),$M107)=0,$G107,0))),0)</f>
        <v>0</v>
      </c>
      <c r="E47" s="143">
        <f t="shared" si="82"/>
        <v>0</v>
      </c>
      <c r="F47" s="143">
        <f t="shared" si="82"/>
        <v>0</v>
      </c>
      <c r="G47" s="143">
        <f t="shared" si="82"/>
        <v>0</v>
      </c>
      <c r="H47" s="143">
        <f t="shared" si="82"/>
        <v>0</v>
      </c>
      <c r="I47" s="143">
        <f t="shared" si="82"/>
        <v>0</v>
      </c>
      <c r="J47" s="143">
        <f t="shared" si="82"/>
        <v>0</v>
      </c>
      <c r="K47" s="143">
        <f t="shared" si="82"/>
        <v>0</v>
      </c>
      <c r="L47" s="143">
        <f t="shared" si="82"/>
        <v>0</v>
      </c>
      <c r="M47" s="143">
        <f t="shared" si="82"/>
        <v>0</v>
      </c>
      <c r="N47" s="143">
        <f t="shared" si="82"/>
        <v>0</v>
      </c>
      <c r="O47" s="143">
        <f t="shared" si="82"/>
        <v>0</v>
      </c>
      <c r="P47" s="143">
        <f t="shared" si="82"/>
        <v>0</v>
      </c>
      <c r="Q47" s="143">
        <f t="shared" si="82"/>
        <v>0</v>
      </c>
      <c r="R47" s="143">
        <f t="shared" si="82"/>
        <v>0</v>
      </c>
      <c r="S47" s="143">
        <f t="shared" si="82"/>
        <v>0</v>
      </c>
      <c r="T47" s="143">
        <f t="shared" si="82"/>
        <v>0</v>
      </c>
      <c r="U47" s="143">
        <f t="shared" si="82"/>
        <v>0</v>
      </c>
      <c r="V47" s="143">
        <f t="shared" si="82"/>
        <v>0</v>
      </c>
      <c r="W47" s="143">
        <f t="shared" si="82"/>
        <v>0</v>
      </c>
      <c r="X47" s="143">
        <f t="shared" si="82"/>
        <v>0</v>
      </c>
      <c r="Y47" s="176">
        <f t="shared" si="75"/>
        <v>0</v>
      </c>
    </row>
    <row r="48" spans="1:25">
      <c r="A48" s="168" t="e">
        <f t="shared" ref="A48:B57" si="83">A108</f>
        <v>#N/A</v>
      </c>
      <c r="B48" s="148">
        <f t="shared" si="83"/>
        <v>0</v>
      </c>
      <c r="C48" s="143">
        <f t="shared" ref="C48:X48" si="84">IF(C$1&gt;=$I108,IF($M108=0,0,(IF(MOD(($I108-C$1),$M108)=0,$G108,0))),0)</f>
        <v>0</v>
      </c>
      <c r="D48" s="143">
        <f t="shared" si="84"/>
        <v>0</v>
      </c>
      <c r="E48" s="143">
        <f t="shared" si="84"/>
        <v>0</v>
      </c>
      <c r="F48" s="143">
        <f t="shared" si="84"/>
        <v>0</v>
      </c>
      <c r="G48" s="143">
        <f t="shared" si="84"/>
        <v>0</v>
      </c>
      <c r="H48" s="143">
        <f t="shared" si="84"/>
        <v>0</v>
      </c>
      <c r="I48" s="143">
        <f t="shared" si="84"/>
        <v>0</v>
      </c>
      <c r="J48" s="143">
        <f t="shared" si="84"/>
        <v>0</v>
      </c>
      <c r="K48" s="143">
        <f t="shared" si="84"/>
        <v>0</v>
      </c>
      <c r="L48" s="143">
        <f t="shared" si="84"/>
        <v>0</v>
      </c>
      <c r="M48" s="143">
        <f t="shared" si="84"/>
        <v>0</v>
      </c>
      <c r="N48" s="143">
        <f t="shared" si="84"/>
        <v>0</v>
      </c>
      <c r="O48" s="143">
        <f t="shared" si="84"/>
        <v>0</v>
      </c>
      <c r="P48" s="143">
        <f t="shared" si="84"/>
        <v>0</v>
      </c>
      <c r="Q48" s="143">
        <f t="shared" si="84"/>
        <v>0</v>
      </c>
      <c r="R48" s="143">
        <f t="shared" si="84"/>
        <v>0</v>
      </c>
      <c r="S48" s="143">
        <f t="shared" si="84"/>
        <v>0</v>
      </c>
      <c r="T48" s="143">
        <f t="shared" si="84"/>
        <v>0</v>
      </c>
      <c r="U48" s="143">
        <f t="shared" si="84"/>
        <v>0</v>
      </c>
      <c r="V48" s="143">
        <f t="shared" si="84"/>
        <v>0</v>
      </c>
      <c r="W48" s="143">
        <f t="shared" si="84"/>
        <v>0</v>
      </c>
      <c r="X48" s="143">
        <f t="shared" si="84"/>
        <v>0</v>
      </c>
      <c r="Y48" s="176">
        <f t="shared" si="75"/>
        <v>0</v>
      </c>
    </row>
    <row r="49" spans="1:25">
      <c r="A49" s="168" t="e">
        <f t="shared" si="83"/>
        <v>#N/A</v>
      </c>
      <c r="B49" s="148">
        <f t="shared" si="83"/>
        <v>0</v>
      </c>
      <c r="C49" s="143">
        <f t="shared" ref="C49:X49" si="85">IF(C$1&gt;=$I109,IF($M109=0,0,(IF(MOD(($I109-C$1),$M109)=0,$G109,0))),0)</f>
        <v>0</v>
      </c>
      <c r="D49" s="143">
        <f t="shared" si="85"/>
        <v>0</v>
      </c>
      <c r="E49" s="143">
        <f t="shared" si="85"/>
        <v>0</v>
      </c>
      <c r="F49" s="143">
        <f t="shared" si="85"/>
        <v>0</v>
      </c>
      <c r="G49" s="143">
        <f t="shared" si="85"/>
        <v>0</v>
      </c>
      <c r="H49" s="143">
        <f t="shared" si="85"/>
        <v>0</v>
      </c>
      <c r="I49" s="143">
        <f t="shared" si="85"/>
        <v>0</v>
      </c>
      <c r="J49" s="143">
        <f t="shared" si="85"/>
        <v>0</v>
      </c>
      <c r="K49" s="143">
        <f t="shared" si="85"/>
        <v>0</v>
      </c>
      <c r="L49" s="143">
        <f t="shared" si="85"/>
        <v>0</v>
      </c>
      <c r="M49" s="143">
        <f t="shared" si="85"/>
        <v>0</v>
      </c>
      <c r="N49" s="143">
        <f t="shared" si="85"/>
        <v>0</v>
      </c>
      <c r="O49" s="143">
        <f t="shared" si="85"/>
        <v>0</v>
      </c>
      <c r="P49" s="143">
        <f t="shared" si="85"/>
        <v>0</v>
      </c>
      <c r="Q49" s="143">
        <f t="shared" si="85"/>
        <v>0</v>
      </c>
      <c r="R49" s="143">
        <f t="shared" si="85"/>
        <v>0</v>
      </c>
      <c r="S49" s="143">
        <f t="shared" si="85"/>
        <v>0</v>
      </c>
      <c r="T49" s="143">
        <f t="shared" si="85"/>
        <v>0</v>
      </c>
      <c r="U49" s="143">
        <f t="shared" si="85"/>
        <v>0</v>
      </c>
      <c r="V49" s="143">
        <f t="shared" si="85"/>
        <v>0</v>
      </c>
      <c r="W49" s="143">
        <f t="shared" si="85"/>
        <v>0</v>
      </c>
      <c r="X49" s="143">
        <f t="shared" si="85"/>
        <v>0</v>
      </c>
      <c r="Y49" s="176">
        <f t="shared" si="75"/>
        <v>0</v>
      </c>
    </row>
    <row r="50" spans="1:25">
      <c r="A50" s="169"/>
      <c r="B50" s="149" t="str">
        <f t="shared" si="83"/>
        <v>Sikringsanlæg</v>
      </c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</row>
    <row r="51" spans="1:25">
      <c r="A51" s="168" t="e">
        <f t="shared" si="83"/>
        <v>#N/A</v>
      </c>
      <c r="B51" s="148">
        <f t="shared" si="83"/>
        <v>0</v>
      </c>
      <c r="C51" s="143">
        <f>IF(C$1&gt;=$I111,IF($M111=0,0,(IF(MOD(($I111-C$1),$M111)=0,$G111,0))),0)</f>
        <v>0</v>
      </c>
      <c r="D51" s="143">
        <f t="shared" ref="D51:X51" si="86">IF(D$1&gt;=$I111,IF($M111=0,0,(IF(MOD(($I111-D$1),$M111)=0,$G111,0))),0)</f>
        <v>0</v>
      </c>
      <c r="E51" s="143">
        <f t="shared" si="86"/>
        <v>0</v>
      </c>
      <c r="F51" s="143">
        <f t="shared" si="86"/>
        <v>0</v>
      </c>
      <c r="G51" s="143">
        <f t="shared" si="86"/>
        <v>0</v>
      </c>
      <c r="H51" s="143">
        <f t="shared" si="86"/>
        <v>0</v>
      </c>
      <c r="I51" s="143">
        <f t="shared" si="86"/>
        <v>0</v>
      </c>
      <c r="J51" s="143">
        <f t="shared" si="86"/>
        <v>0</v>
      </c>
      <c r="K51" s="143">
        <f t="shared" si="86"/>
        <v>0</v>
      </c>
      <c r="L51" s="143">
        <f t="shared" si="86"/>
        <v>0</v>
      </c>
      <c r="M51" s="143">
        <f t="shared" si="86"/>
        <v>0</v>
      </c>
      <c r="N51" s="143">
        <f t="shared" si="86"/>
        <v>0</v>
      </c>
      <c r="O51" s="143">
        <f t="shared" si="86"/>
        <v>0</v>
      </c>
      <c r="P51" s="143">
        <f t="shared" si="86"/>
        <v>0</v>
      </c>
      <c r="Q51" s="143">
        <f t="shared" si="86"/>
        <v>0</v>
      </c>
      <c r="R51" s="143">
        <f t="shared" si="86"/>
        <v>0</v>
      </c>
      <c r="S51" s="143">
        <f t="shared" si="86"/>
        <v>0</v>
      </c>
      <c r="T51" s="143">
        <f t="shared" si="86"/>
        <v>0</v>
      </c>
      <c r="U51" s="143">
        <f t="shared" si="86"/>
        <v>0</v>
      </c>
      <c r="V51" s="143">
        <f t="shared" si="86"/>
        <v>0</v>
      </c>
      <c r="W51" s="143">
        <f t="shared" si="86"/>
        <v>0</v>
      </c>
      <c r="X51" s="143">
        <f t="shared" si="86"/>
        <v>0</v>
      </c>
      <c r="Y51" s="176">
        <f t="shared" si="75"/>
        <v>0</v>
      </c>
    </row>
    <row r="52" spans="1:25">
      <c r="A52" s="168" t="e">
        <f t="shared" si="83"/>
        <v>#N/A</v>
      </c>
      <c r="B52" s="148">
        <f t="shared" si="83"/>
        <v>0</v>
      </c>
      <c r="C52" s="143">
        <f t="shared" ref="C52:X52" si="87">IF(C$1&gt;=$I112,IF($M112=0,0,(IF(MOD(($I112-C$1),$M112)=0,$G112,0))),0)</f>
        <v>0</v>
      </c>
      <c r="D52" s="143">
        <f t="shared" si="87"/>
        <v>0</v>
      </c>
      <c r="E52" s="143">
        <f t="shared" si="87"/>
        <v>0</v>
      </c>
      <c r="F52" s="143">
        <f t="shared" si="87"/>
        <v>0</v>
      </c>
      <c r="G52" s="143">
        <f t="shared" si="87"/>
        <v>0</v>
      </c>
      <c r="H52" s="143">
        <f t="shared" si="87"/>
        <v>0</v>
      </c>
      <c r="I52" s="143">
        <f t="shared" si="87"/>
        <v>0</v>
      </c>
      <c r="J52" s="143">
        <f t="shared" si="87"/>
        <v>0</v>
      </c>
      <c r="K52" s="143">
        <f t="shared" si="87"/>
        <v>0</v>
      </c>
      <c r="L52" s="143">
        <f t="shared" si="87"/>
        <v>0</v>
      </c>
      <c r="M52" s="143">
        <f t="shared" si="87"/>
        <v>0</v>
      </c>
      <c r="N52" s="143">
        <f t="shared" si="87"/>
        <v>0</v>
      </c>
      <c r="O52" s="143">
        <f t="shared" si="87"/>
        <v>0</v>
      </c>
      <c r="P52" s="143">
        <f t="shared" si="87"/>
        <v>0</v>
      </c>
      <c r="Q52" s="143">
        <f t="shared" si="87"/>
        <v>0</v>
      </c>
      <c r="R52" s="143">
        <f t="shared" si="87"/>
        <v>0</v>
      </c>
      <c r="S52" s="143">
        <f t="shared" si="87"/>
        <v>0</v>
      </c>
      <c r="T52" s="143">
        <f t="shared" si="87"/>
        <v>0</v>
      </c>
      <c r="U52" s="143">
        <f t="shared" si="87"/>
        <v>0</v>
      </c>
      <c r="V52" s="143">
        <f t="shared" si="87"/>
        <v>0</v>
      </c>
      <c r="W52" s="143">
        <f t="shared" si="87"/>
        <v>0</v>
      </c>
      <c r="X52" s="143">
        <f t="shared" si="87"/>
        <v>0</v>
      </c>
      <c r="Y52" s="176">
        <f t="shared" si="75"/>
        <v>0</v>
      </c>
    </row>
    <row r="53" spans="1:25">
      <c r="A53" s="168" t="e">
        <f t="shared" si="83"/>
        <v>#N/A</v>
      </c>
      <c r="B53" s="148">
        <f t="shared" si="83"/>
        <v>0</v>
      </c>
      <c r="C53" s="143">
        <f t="shared" ref="C53:X53" si="88">IF(C$1&gt;=$I113,IF($M113=0,0,(IF(MOD(($I113-C$1),$M113)=0,$G113,0))),0)</f>
        <v>0</v>
      </c>
      <c r="D53" s="143">
        <f t="shared" si="88"/>
        <v>0</v>
      </c>
      <c r="E53" s="143">
        <f t="shared" si="88"/>
        <v>0</v>
      </c>
      <c r="F53" s="143">
        <f t="shared" si="88"/>
        <v>0</v>
      </c>
      <c r="G53" s="143">
        <f t="shared" si="88"/>
        <v>0</v>
      </c>
      <c r="H53" s="143">
        <f t="shared" si="88"/>
        <v>0</v>
      </c>
      <c r="I53" s="143">
        <f t="shared" si="88"/>
        <v>0</v>
      </c>
      <c r="J53" s="143">
        <f t="shared" si="88"/>
        <v>0</v>
      </c>
      <c r="K53" s="143">
        <f t="shared" si="88"/>
        <v>0</v>
      </c>
      <c r="L53" s="143">
        <f t="shared" si="88"/>
        <v>0</v>
      </c>
      <c r="M53" s="143">
        <f t="shared" si="88"/>
        <v>0</v>
      </c>
      <c r="N53" s="143">
        <f t="shared" si="88"/>
        <v>0</v>
      </c>
      <c r="O53" s="143">
        <f t="shared" si="88"/>
        <v>0</v>
      </c>
      <c r="P53" s="143">
        <f t="shared" si="88"/>
        <v>0</v>
      </c>
      <c r="Q53" s="143">
        <f t="shared" si="88"/>
        <v>0</v>
      </c>
      <c r="R53" s="143">
        <f t="shared" si="88"/>
        <v>0</v>
      </c>
      <c r="S53" s="143">
        <f t="shared" si="88"/>
        <v>0</v>
      </c>
      <c r="T53" s="143">
        <f t="shared" si="88"/>
        <v>0</v>
      </c>
      <c r="U53" s="143">
        <f t="shared" si="88"/>
        <v>0</v>
      </c>
      <c r="V53" s="143">
        <f t="shared" si="88"/>
        <v>0</v>
      </c>
      <c r="W53" s="143">
        <f t="shared" si="88"/>
        <v>0</v>
      </c>
      <c r="X53" s="143">
        <f t="shared" si="88"/>
        <v>0</v>
      </c>
      <c r="Y53" s="176">
        <f t="shared" si="75"/>
        <v>0</v>
      </c>
    </row>
    <row r="54" spans="1:25">
      <c r="A54" s="169"/>
      <c r="B54" s="149" t="str">
        <f t="shared" si="83"/>
        <v>Andet</v>
      </c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</row>
    <row r="55" spans="1:25">
      <c r="A55" s="168" t="e">
        <f t="shared" si="83"/>
        <v>#N/A</v>
      </c>
      <c r="B55" s="148">
        <f t="shared" si="83"/>
        <v>0</v>
      </c>
      <c r="C55" s="143">
        <f>IF(C$1&gt;=$I115,IF($M115=0,0,(IF(MOD(($I115-C$1),$M115)=0,$G115,0))),0)</f>
        <v>0</v>
      </c>
      <c r="D55" s="143">
        <f t="shared" ref="D55:X55" si="89">IF(D$1&gt;=$I115,IF($M115=0,0,(IF(MOD(($I115-D$1),$M115)=0,$G115,0))),0)</f>
        <v>0</v>
      </c>
      <c r="E55" s="143">
        <f t="shared" si="89"/>
        <v>0</v>
      </c>
      <c r="F55" s="143">
        <f t="shared" si="89"/>
        <v>0</v>
      </c>
      <c r="G55" s="143">
        <f t="shared" si="89"/>
        <v>0</v>
      </c>
      <c r="H55" s="143">
        <f t="shared" si="89"/>
        <v>0</v>
      </c>
      <c r="I55" s="143">
        <f t="shared" si="89"/>
        <v>0</v>
      </c>
      <c r="J55" s="143">
        <f t="shared" si="89"/>
        <v>0</v>
      </c>
      <c r="K55" s="143">
        <f t="shared" si="89"/>
        <v>0</v>
      </c>
      <c r="L55" s="143">
        <f t="shared" si="89"/>
        <v>0</v>
      </c>
      <c r="M55" s="143">
        <f t="shared" si="89"/>
        <v>0</v>
      </c>
      <c r="N55" s="143">
        <f t="shared" si="89"/>
        <v>0</v>
      </c>
      <c r="O55" s="143">
        <f t="shared" si="89"/>
        <v>0</v>
      </c>
      <c r="P55" s="143">
        <f t="shared" si="89"/>
        <v>0</v>
      </c>
      <c r="Q55" s="143">
        <f t="shared" si="89"/>
        <v>0</v>
      </c>
      <c r="R55" s="143">
        <f t="shared" si="89"/>
        <v>0</v>
      </c>
      <c r="S55" s="143">
        <f t="shared" si="89"/>
        <v>0</v>
      </c>
      <c r="T55" s="143">
        <f t="shared" si="89"/>
        <v>0</v>
      </c>
      <c r="U55" s="143">
        <f t="shared" si="89"/>
        <v>0</v>
      </c>
      <c r="V55" s="143">
        <f t="shared" si="89"/>
        <v>0</v>
      </c>
      <c r="W55" s="143">
        <f t="shared" si="89"/>
        <v>0</v>
      </c>
      <c r="X55" s="143">
        <f t="shared" si="89"/>
        <v>0</v>
      </c>
      <c r="Y55" s="176">
        <f t="shared" si="75"/>
        <v>0</v>
      </c>
    </row>
    <row r="56" spans="1:25">
      <c r="A56" s="168" t="e">
        <f t="shared" si="83"/>
        <v>#N/A</v>
      </c>
      <c r="B56" s="148">
        <f t="shared" si="83"/>
        <v>0</v>
      </c>
      <c r="C56" s="143">
        <f t="shared" ref="C56:X56" si="90">IF(C$1&gt;=$I116,IF($M116=0,0,(IF(MOD(($I116-C$1),$M116)=0,$G116,0))),0)</f>
        <v>0</v>
      </c>
      <c r="D56" s="143">
        <f t="shared" si="90"/>
        <v>0</v>
      </c>
      <c r="E56" s="143">
        <f t="shared" si="90"/>
        <v>0</v>
      </c>
      <c r="F56" s="143">
        <f t="shared" si="90"/>
        <v>0</v>
      </c>
      <c r="G56" s="143">
        <f t="shared" si="90"/>
        <v>0</v>
      </c>
      <c r="H56" s="143">
        <f t="shared" si="90"/>
        <v>0</v>
      </c>
      <c r="I56" s="143">
        <f t="shared" si="90"/>
        <v>0</v>
      </c>
      <c r="J56" s="143">
        <f t="shared" si="90"/>
        <v>0</v>
      </c>
      <c r="K56" s="143">
        <f t="shared" si="90"/>
        <v>0</v>
      </c>
      <c r="L56" s="143">
        <f t="shared" si="90"/>
        <v>0</v>
      </c>
      <c r="M56" s="143">
        <f t="shared" si="90"/>
        <v>0</v>
      </c>
      <c r="N56" s="143">
        <f t="shared" si="90"/>
        <v>0</v>
      </c>
      <c r="O56" s="143">
        <f t="shared" si="90"/>
        <v>0</v>
      </c>
      <c r="P56" s="143">
        <f t="shared" si="90"/>
        <v>0</v>
      </c>
      <c r="Q56" s="143">
        <f t="shared" si="90"/>
        <v>0</v>
      </c>
      <c r="R56" s="143">
        <f t="shared" si="90"/>
        <v>0</v>
      </c>
      <c r="S56" s="143">
        <f t="shared" si="90"/>
        <v>0</v>
      </c>
      <c r="T56" s="143">
        <f t="shared" si="90"/>
        <v>0</v>
      </c>
      <c r="U56" s="143">
        <f t="shared" si="90"/>
        <v>0</v>
      </c>
      <c r="V56" s="143">
        <f t="shared" si="90"/>
        <v>0</v>
      </c>
      <c r="W56" s="143">
        <f t="shared" si="90"/>
        <v>0</v>
      </c>
      <c r="X56" s="143">
        <f t="shared" si="90"/>
        <v>0</v>
      </c>
      <c r="Y56" s="176">
        <f t="shared" si="75"/>
        <v>0</v>
      </c>
    </row>
    <row r="57" spans="1:25">
      <c r="A57" s="168" t="e">
        <f t="shared" si="83"/>
        <v>#N/A</v>
      </c>
      <c r="B57" s="148">
        <f t="shared" si="83"/>
        <v>0</v>
      </c>
      <c r="C57" s="143">
        <f t="shared" ref="C57:X57" si="91">IF(C$1&gt;=$I117,IF($M117=0,0,(IF(MOD(($I117-C$1),$M117)=0,$G117,0))),0)</f>
        <v>0</v>
      </c>
      <c r="D57" s="143">
        <f t="shared" si="91"/>
        <v>0</v>
      </c>
      <c r="E57" s="143">
        <f t="shared" si="91"/>
        <v>0</v>
      </c>
      <c r="F57" s="143">
        <f t="shared" si="91"/>
        <v>0</v>
      </c>
      <c r="G57" s="143">
        <f t="shared" si="91"/>
        <v>0</v>
      </c>
      <c r="H57" s="143">
        <f t="shared" si="91"/>
        <v>0</v>
      </c>
      <c r="I57" s="143">
        <f t="shared" si="91"/>
        <v>0</v>
      </c>
      <c r="J57" s="143">
        <f t="shared" si="91"/>
        <v>0</v>
      </c>
      <c r="K57" s="143">
        <f t="shared" si="91"/>
        <v>0</v>
      </c>
      <c r="L57" s="143">
        <f t="shared" si="91"/>
        <v>0</v>
      </c>
      <c r="M57" s="143">
        <f t="shared" si="91"/>
        <v>0</v>
      </c>
      <c r="N57" s="143">
        <f t="shared" si="91"/>
        <v>0</v>
      </c>
      <c r="O57" s="143">
        <f t="shared" si="91"/>
        <v>0</v>
      </c>
      <c r="P57" s="143">
        <f t="shared" si="91"/>
        <v>0</v>
      </c>
      <c r="Q57" s="143">
        <f t="shared" si="91"/>
        <v>0</v>
      </c>
      <c r="R57" s="143">
        <f t="shared" si="91"/>
        <v>0</v>
      </c>
      <c r="S57" s="143">
        <f t="shared" si="91"/>
        <v>0</v>
      </c>
      <c r="T57" s="143">
        <f t="shared" si="91"/>
        <v>0</v>
      </c>
      <c r="U57" s="143">
        <f t="shared" si="91"/>
        <v>0</v>
      </c>
      <c r="V57" s="143">
        <f t="shared" si="91"/>
        <v>0</v>
      </c>
      <c r="W57" s="143">
        <f t="shared" si="91"/>
        <v>0</v>
      </c>
      <c r="X57" s="143">
        <f t="shared" si="91"/>
        <v>0</v>
      </c>
      <c r="Y57" s="176">
        <f t="shared" si="75"/>
        <v>0</v>
      </c>
    </row>
    <row r="58" spans="1:25">
      <c r="A58" s="170"/>
      <c r="B58" s="150" t="s">
        <v>1017</v>
      </c>
      <c r="C58" s="151">
        <f>SUM(C3:C54)</f>
        <v>3000</v>
      </c>
      <c r="D58" s="89">
        <f t="shared" ref="D58:Y58" si="92">SUM(D3:D54)</f>
        <v>184332</v>
      </c>
      <c r="E58" s="89">
        <f t="shared" si="92"/>
        <v>581792</v>
      </c>
      <c r="F58" s="89">
        <f t="shared" si="92"/>
        <v>646106</v>
      </c>
      <c r="G58" s="89">
        <f t="shared" si="92"/>
        <v>142262</v>
      </c>
      <c r="H58" s="89">
        <f t="shared" si="92"/>
        <v>13736</v>
      </c>
      <c r="I58" s="89">
        <f t="shared" si="92"/>
        <v>156606</v>
      </c>
      <c r="J58" s="89">
        <f t="shared" si="92"/>
        <v>107276</v>
      </c>
      <c r="K58" s="89">
        <f t="shared" si="92"/>
        <v>157796</v>
      </c>
      <c r="L58" s="89">
        <f t="shared" si="92"/>
        <v>214540</v>
      </c>
      <c r="M58" s="89">
        <f t="shared" si="92"/>
        <v>35486</v>
      </c>
      <c r="N58" s="89">
        <f t="shared" si="92"/>
        <v>96476</v>
      </c>
      <c r="O58" s="89">
        <f t="shared" si="92"/>
        <v>53336</v>
      </c>
      <c r="P58" s="89">
        <f t="shared" si="92"/>
        <v>84076</v>
      </c>
      <c r="Q58" s="89">
        <f t="shared" si="92"/>
        <v>35486</v>
      </c>
      <c r="R58" s="89">
        <f t="shared" si="92"/>
        <v>84076</v>
      </c>
      <c r="S58" s="89">
        <f t="shared" si="92"/>
        <v>47886</v>
      </c>
      <c r="T58" s="89">
        <f t="shared" si="92"/>
        <v>25736</v>
      </c>
      <c r="U58" s="89">
        <f t="shared" si="92"/>
        <v>35486</v>
      </c>
      <c r="V58" s="89">
        <f t="shared" si="92"/>
        <v>13736</v>
      </c>
      <c r="W58" s="89">
        <f t="shared" si="92"/>
        <v>35486</v>
      </c>
      <c r="X58" s="89">
        <f t="shared" si="92"/>
        <v>26136</v>
      </c>
      <c r="Y58" s="4">
        <f t="shared" si="92"/>
        <v>2780848</v>
      </c>
    </row>
    <row r="59" spans="1:25">
      <c r="A59" s="166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>
      <c r="A60" s="171"/>
      <c r="B60" s="110"/>
      <c r="C60" s="16" t="s">
        <v>1018</v>
      </c>
      <c r="D60" s="16" t="s">
        <v>1019</v>
      </c>
      <c r="E60" s="383" t="s">
        <v>1020</v>
      </c>
      <c r="F60" s="384"/>
      <c r="G60" s="383" t="s">
        <v>1021</v>
      </c>
      <c r="H60" s="384"/>
      <c r="I60" s="383" t="s">
        <v>1022</v>
      </c>
      <c r="J60" s="384"/>
      <c r="K60" s="383" t="s">
        <v>1023</v>
      </c>
      <c r="L60" s="384"/>
      <c r="M60" s="383" t="s">
        <v>321</v>
      </c>
      <c r="N60" s="384"/>
      <c r="O60" s="385" t="s">
        <v>1024</v>
      </c>
      <c r="P60" s="386"/>
      <c r="Q60" s="97" t="s">
        <v>1025</v>
      </c>
      <c r="R60" s="16"/>
      <c r="S60" s="16"/>
      <c r="T60" s="382" t="s">
        <v>1026</v>
      </c>
      <c r="U60" s="382"/>
      <c r="V60" s="382"/>
      <c r="W60" s="382"/>
      <c r="X60" s="382"/>
      <c r="Y60" s="382"/>
    </row>
    <row r="61" spans="1:25">
      <c r="A61" s="172"/>
      <c r="B61" s="92" t="s">
        <v>1016</v>
      </c>
      <c r="C61" s="87"/>
      <c r="D61" s="87"/>
      <c r="E61" s="377"/>
      <c r="F61" s="378"/>
      <c r="G61" s="379"/>
      <c r="H61" s="380"/>
      <c r="I61" s="377"/>
      <c r="J61" s="378"/>
      <c r="K61" s="377"/>
      <c r="L61" s="378"/>
      <c r="M61" s="87"/>
      <c r="N61" s="101"/>
      <c r="O61" s="516"/>
      <c r="P61" s="517"/>
      <c r="Q61" s="102"/>
      <c r="R61" s="55"/>
      <c r="S61" s="55"/>
      <c r="T61" s="381"/>
      <c r="U61" s="381"/>
      <c r="V61" s="381"/>
      <c r="W61" s="381"/>
      <c r="X61" s="381"/>
      <c r="Y61" s="381"/>
    </row>
    <row r="62" spans="1:25">
      <c r="A62" s="173"/>
      <c r="B62" s="92" t="s">
        <v>1027</v>
      </c>
      <c r="C62" s="87"/>
      <c r="D62" s="88"/>
      <c r="E62" s="377"/>
      <c r="F62" s="378"/>
      <c r="G62" s="379"/>
      <c r="H62" s="380"/>
      <c r="I62" s="377"/>
      <c r="J62" s="378"/>
      <c r="K62" s="377"/>
      <c r="L62" s="378"/>
      <c r="M62" s="87"/>
      <c r="N62" s="101"/>
      <c r="O62" s="516"/>
      <c r="P62" s="517"/>
      <c r="Q62" s="102"/>
      <c r="R62" s="55"/>
      <c r="S62" s="55"/>
      <c r="T62" s="381"/>
      <c r="U62" s="381"/>
      <c r="V62" s="381"/>
      <c r="W62" s="381"/>
      <c r="X62" s="381"/>
      <c r="Y62" s="381"/>
    </row>
    <row r="63" spans="1:25" ht="15.75" customHeight="1">
      <c r="A63" s="174">
        <f>VLOOKUP(B63,Priskatalog!A:J,10,FALSE)</f>
        <v>47</v>
      </c>
      <c r="B63" s="146" t="s">
        <v>485</v>
      </c>
      <c r="C63" s="7">
        <v>370</v>
      </c>
      <c r="D63" s="2" t="s">
        <v>337</v>
      </c>
      <c r="E63" s="387">
        <v>1200</v>
      </c>
      <c r="F63" s="388"/>
      <c r="G63" s="389">
        <f t="shared" ref="G63:G70" si="93">C63*E63</f>
        <v>444000</v>
      </c>
      <c r="H63" s="390"/>
      <c r="I63" s="391">
        <v>2026</v>
      </c>
      <c r="J63" s="388"/>
      <c r="K63" s="391">
        <v>2028</v>
      </c>
      <c r="L63" s="388"/>
      <c r="M63" s="11">
        <v>20</v>
      </c>
      <c r="N63" s="123" t="s">
        <v>1028</v>
      </c>
      <c r="O63" s="518" t="s">
        <v>1068</v>
      </c>
      <c r="P63" s="519"/>
      <c r="Q63" s="95"/>
      <c r="R63" s="2"/>
      <c r="S63" s="2"/>
      <c r="T63" s="392" t="s">
        <v>1190</v>
      </c>
      <c r="U63" s="392"/>
      <c r="V63" s="392"/>
      <c r="W63" s="392"/>
      <c r="X63" s="392"/>
      <c r="Y63" s="392"/>
    </row>
    <row r="64" spans="1:25" ht="15.75" customHeight="1">
      <c r="A64" s="174">
        <f>VLOOKUP(B64,Priskatalog!A:J,10,FALSE)</f>
        <v>47</v>
      </c>
      <c r="B64" s="147" t="s">
        <v>485</v>
      </c>
      <c r="C64" s="7">
        <v>520</v>
      </c>
      <c r="D64" s="2" t="s">
        <v>337</v>
      </c>
      <c r="E64" s="387">
        <v>1200</v>
      </c>
      <c r="F64" s="388"/>
      <c r="G64" s="425">
        <f t="shared" si="93"/>
        <v>624000</v>
      </c>
      <c r="H64" s="426"/>
      <c r="I64" s="391">
        <v>2027</v>
      </c>
      <c r="J64" s="388"/>
      <c r="K64" s="391">
        <v>2029</v>
      </c>
      <c r="L64" s="388"/>
      <c r="M64" s="11">
        <v>20</v>
      </c>
      <c r="N64" s="123" t="s">
        <v>1028</v>
      </c>
      <c r="O64" s="518" t="s">
        <v>1068</v>
      </c>
      <c r="P64" s="519"/>
      <c r="Q64" s="95"/>
      <c r="R64" s="2"/>
      <c r="S64" s="2"/>
      <c r="T64" s="392" t="s">
        <v>1191</v>
      </c>
      <c r="U64" s="392"/>
      <c r="V64" s="392"/>
      <c r="W64" s="392"/>
      <c r="X64" s="392"/>
      <c r="Y64" s="392"/>
    </row>
    <row r="65" spans="1:25">
      <c r="A65" s="174">
        <f>VLOOKUP(B65,Priskatalog!A:J,10,FALSE)</f>
        <v>41</v>
      </c>
      <c r="B65" s="19" t="s">
        <v>374</v>
      </c>
      <c r="C65" s="7">
        <v>60</v>
      </c>
      <c r="D65" s="2" t="s">
        <v>337</v>
      </c>
      <c r="E65" s="387">
        <v>88</v>
      </c>
      <c r="F65" s="388"/>
      <c r="G65" s="425">
        <f t="shared" si="93"/>
        <v>5280</v>
      </c>
      <c r="H65" s="426"/>
      <c r="I65" s="391">
        <v>2025</v>
      </c>
      <c r="J65" s="388"/>
      <c r="K65" s="391">
        <v>2045</v>
      </c>
      <c r="L65" s="388"/>
      <c r="M65" s="11">
        <v>1</v>
      </c>
      <c r="N65" s="123" t="s">
        <v>1028</v>
      </c>
      <c r="O65" s="518" t="s">
        <v>1059</v>
      </c>
      <c r="P65" s="519"/>
      <c r="Q65" s="95"/>
      <c r="R65" s="2"/>
      <c r="S65" s="2"/>
      <c r="T65" s="392" t="s">
        <v>1192</v>
      </c>
      <c r="U65" s="392"/>
      <c r="V65" s="392"/>
      <c r="W65" s="392"/>
      <c r="X65" s="392"/>
      <c r="Y65" s="392"/>
    </row>
    <row r="66" spans="1:25">
      <c r="A66" s="174">
        <f>VLOOKUP(B66,Priskatalog!A:J,10,FALSE)</f>
        <v>41</v>
      </c>
      <c r="B66" s="152" t="s">
        <v>353</v>
      </c>
      <c r="C66" s="7">
        <v>150</v>
      </c>
      <c r="D66" s="2" t="s">
        <v>337</v>
      </c>
      <c r="E66" s="387">
        <v>39</v>
      </c>
      <c r="F66" s="388"/>
      <c r="G66" s="425">
        <f t="shared" si="93"/>
        <v>5850</v>
      </c>
      <c r="H66" s="426"/>
      <c r="I66" s="391">
        <v>2026</v>
      </c>
      <c r="J66" s="388"/>
      <c r="K66" s="391">
        <v>2028</v>
      </c>
      <c r="L66" s="388"/>
      <c r="M66" s="11">
        <v>10</v>
      </c>
      <c r="N66" s="123" t="s">
        <v>1028</v>
      </c>
      <c r="O66" s="518" t="s">
        <v>1059</v>
      </c>
      <c r="P66" s="519"/>
      <c r="Q66" s="95"/>
      <c r="R66" s="2"/>
      <c r="S66" s="2"/>
      <c r="T66" s="393" t="s">
        <v>1193</v>
      </c>
      <c r="U66" s="394"/>
      <c r="V66" s="394"/>
      <c r="W66" s="394"/>
      <c r="X66" s="394"/>
      <c r="Y66" s="395"/>
    </row>
    <row r="67" spans="1:25">
      <c r="A67" s="174">
        <f>VLOOKUP(B67,Priskatalog!A:J,10,FALSE)</f>
        <v>41</v>
      </c>
      <c r="B67" s="146" t="s">
        <v>369</v>
      </c>
      <c r="C67" s="7">
        <v>100</v>
      </c>
      <c r="D67" s="2" t="s">
        <v>337</v>
      </c>
      <c r="E67" s="387">
        <v>124</v>
      </c>
      <c r="F67" s="388"/>
      <c r="G67" s="425">
        <f t="shared" si="93"/>
        <v>12400</v>
      </c>
      <c r="H67" s="426"/>
      <c r="I67" s="391">
        <v>2025</v>
      </c>
      <c r="J67" s="388"/>
      <c r="K67" s="391">
        <v>2027</v>
      </c>
      <c r="L67" s="388"/>
      <c r="M67" s="11">
        <v>5</v>
      </c>
      <c r="N67" s="123" t="s">
        <v>1028</v>
      </c>
      <c r="O67" s="518" t="s">
        <v>1059</v>
      </c>
      <c r="P67" s="519"/>
      <c r="Q67" s="95"/>
      <c r="R67" s="2"/>
      <c r="S67" s="2"/>
      <c r="T67" s="392" t="s">
        <v>1194</v>
      </c>
      <c r="U67" s="392"/>
      <c r="V67" s="392"/>
      <c r="W67" s="392"/>
      <c r="X67" s="392"/>
      <c r="Y67" s="392"/>
    </row>
    <row r="68" spans="1:25">
      <c r="A68" s="174">
        <f>VLOOKUP(B68,Priskatalog!A:J,10,FALSE)</f>
        <v>41</v>
      </c>
      <c r="B68" s="146" t="s">
        <v>374</v>
      </c>
      <c r="C68" s="121">
        <v>62</v>
      </c>
      <c r="D68" s="5" t="s">
        <v>337</v>
      </c>
      <c r="E68" s="419">
        <v>88</v>
      </c>
      <c r="F68" s="388"/>
      <c r="G68" s="425">
        <f t="shared" si="93"/>
        <v>5456</v>
      </c>
      <c r="H68" s="426"/>
      <c r="I68" s="391">
        <v>2025</v>
      </c>
      <c r="J68" s="388"/>
      <c r="K68" s="391">
        <v>2028</v>
      </c>
      <c r="L68" s="420"/>
      <c r="M68" s="5">
        <v>1</v>
      </c>
      <c r="N68" s="123" t="s">
        <v>1028</v>
      </c>
      <c r="O68" s="518" t="s">
        <v>1059</v>
      </c>
      <c r="P68" s="519"/>
      <c r="Q68" s="5"/>
      <c r="R68" s="5"/>
      <c r="S68" s="5"/>
      <c r="T68" s="393" t="s">
        <v>1195</v>
      </c>
      <c r="U68" s="394"/>
      <c r="V68" s="394"/>
      <c r="W68" s="394"/>
      <c r="X68" s="394"/>
      <c r="Y68" s="395"/>
    </row>
    <row r="69" spans="1:25">
      <c r="A69" s="174">
        <f>VLOOKUP(B69,Priskatalog!A:J,10,FALSE)</f>
        <v>41</v>
      </c>
      <c r="B69" s="146" t="s">
        <v>469</v>
      </c>
      <c r="C69" s="7">
        <v>100</v>
      </c>
      <c r="D69" s="2" t="s">
        <v>337</v>
      </c>
      <c r="E69" s="387">
        <v>120</v>
      </c>
      <c r="F69" s="388"/>
      <c r="G69" s="425">
        <f t="shared" si="93"/>
        <v>12000</v>
      </c>
      <c r="H69" s="426"/>
      <c r="I69" s="391">
        <v>2026</v>
      </c>
      <c r="J69" s="388"/>
      <c r="K69" s="391">
        <v>2027</v>
      </c>
      <c r="L69" s="388"/>
      <c r="M69" s="11">
        <v>5</v>
      </c>
      <c r="N69" s="123" t="s">
        <v>1028</v>
      </c>
      <c r="O69" s="518" t="s">
        <v>1059</v>
      </c>
      <c r="P69" s="519"/>
      <c r="Q69" s="95"/>
      <c r="R69" s="2"/>
      <c r="S69" s="2"/>
      <c r="T69" s="393" t="s">
        <v>1196</v>
      </c>
      <c r="U69" s="394"/>
      <c r="V69" s="394"/>
      <c r="W69" s="394"/>
      <c r="X69" s="394"/>
      <c r="Y69" s="395"/>
    </row>
    <row r="70" spans="1:25">
      <c r="A70" s="174">
        <f>VLOOKUP(B70,Priskatalog!A:J,10,FALSE)</f>
        <v>41</v>
      </c>
      <c r="B70" s="146" t="s">
        <v>405</v>
      </c>
      <c r="C70" s="121">
        <v>45</v>
      </c>
      <c r="D70" s="5" t="s">
        <v>337</v>
      </c>
      <c r="E70" s="419">
        <v>186</v>
      </c>
      <c r="F70" s="388"/>
      <c r="G70" s="425">
        <f t="shared" si="93"/>
        <v>8370</v>
      </c>
      <c r="H70" s="426"/>
      <c r="I70" s="391">
        <v>2027</v>
      </c>
      <c r="J70" s="388"/>
      <c r="K70" s="391">
        <v>2030</v>
      </c>
      <c r="L70" s="420"/>
      <c r="M70" s="5">
        <v>40</v>
      </c>
      <c r="N70" s="123" t="s">
        <v>1028</v>
      </c>
      <c r="O70" s="518" t="s">
        <v>1059</v>
      </c>
      <c r="P70" s="519"/>
      <c r="Q70" s="5"/>
      <c r="R70" s="5"/>
      <c r="S70" s="5"/>
      <c r="T70" s="393" t="s">
        <v>1197</v>
      </c>
      <c r="U70" s="394"/>
      <c r="V70" s="394"/>
      <c r="W70" s="394"/>
      <c r="X70" s="394"/>
      <c r="Y70" s="395"/>
    </row>
    <row r="71" spans="1:25">
      <c r="A71" s="174">
        <f>VLOOKUP(B71,Priskatalog!A:J,10,FALSE)</f>
        <v>41</v>
      </c>
      <c r="B71" s="146" t="s">
        <v>405</v>
      </c>
      <c r="C71" s="121">
        <v>30</v>
      </c>
      <c r="D71" s="5" t="s">
        <v>337</v>
      </c>
      <c r="E71" s="419">
        <v>186</v>
      </c>
      <c r="F71" s="388"/>
      <c r="G71" s="425">
        <f t="shared" ref="G71" si="94">C71*E71</f>
        <v>5580</v>
      </c>
      <c r="H71" s="426"/>
      <c r="I71" s="391">
        <v>2026</v>
      </c>
      <c r="J71" s="388"/>
      <c r="K71" s="391">
        <v>2030</v>
      </c>
      <c r="L71" s="420"/>
      <c r="M71" s="5">
        <v>40</v>
      </c>
      <c r="N71" s="123" t="s">
        <v>1028</v>
      </c>
      <c r="O71" s="518" t="s">
        <v>1059</v>
      </c>
      <c r="P71" s="519"/>
      <c r="Q71" s="5"/>
      <c r="R71" s="5"/>
      <c r="S71" s="5"/>
      <c r="T71" s="393" t="s">
        <v>1086</v>
      </c>
      <c r="U71" s="394"/>
      <c r="V71" s="394"/>
      <c r="W71" s="394"/>
      <c r="X71" s="394"/>
      <c r="Y71" s="395"/>
    </row>
    <row r="72" spans="1:25">
      <c r="A72" s="174">
        <f>VLOOKUP(B72,Priskatalog!A:J,10,FALSE)</f>
        <v>41</v>
      </c>
      <c r="B72" s="146" t="s">
        <v>405</v>
      </c>
      <c r="C72" s="121">
        <v>48</v>
      </c>
      <c r="D72" s="5" t="s">
        <v>337</v>
      </c>
      <c r="E72" s="419">
        <v>186</v>
      </c>
      <c r="F72" s="388"/>
      <c r="G72" s="425">
        <f t="shared" ref="G72" si="95">C72*E72</f>
        <v>8928</v>
      </c>
      <c r="H72" s="426"/>
      <c r="I72" s="391">
        <v>2028</v>
      </c>
      <c r="J72" s="388"/>
      <c r="K72" s="391">
        <v>2030</v>
      </c>
      <c r="L72" s="420"/>
      <c r="M72" s="5">
        <v>40</v>
      </c>
      <c r="N72" s="123" t="s">
        <v>1028</v>
      </c>
      <c r="O72" s="518" t="s">
        <v>1059</v>
      </c>
      <c r="P72" s="519"/>
      <c r="Q72" s="5"/>
      <c r="R72" s="5"/>
      <c r="S72" s="5"/>
      <c r="T72" s="393" t="s">
        <v>1198</v>
      </c>
      <c r="U72" s="394"/>
      <c r="V72" s="394"/>
      <c r="W72" s="394"/>
      <c r="X72" s="394"/>
      <c r="Y72" s="395"/>
    </row>
    <row r="73" spans="1:25">
      <c r="A73" s="174">
        <f>VLOOKUP(B73,Priskatalog!A:J,10,FALSE)</f>
        <v>31</v>
      </c>
      <c r="B73" s="146" t="s">
        <v>399</v>
      </c>
      <c r="C73" s="121">
        <v>45</v>
      </c>
      <c r="D73" s="5" t="s">
        <v>337</v>
      </c>
      <c r="E73" s="419">
        <v>2718</v>
      </c>
      <c r="F73" s="388"/>
      <c r="G73" s="425">
        <f>C73*E73</f>
        <v>122310</v>
      </c>
      <c r="H73" s="426"/>
      <c r="I73" s="391">
        <v>2032</v>
      </c>
      <c r="J73" s="388"/>
      <c r="K73" s="391">
        <v>2034</v>
      </c>
      <c r="L73" s="420"/>
      <c r="M73" s="5">
        <v>30</v>
      </c>
      <c r="N73" s="123" t="s">
        <v>1028</v>
      </c>
      <c r="O73" s="518" t="s">
        <v>1059</v>
      </c>
      <c r="P73" s="519"/>
      <c r="Q73" s="5"/>
      <c r="R73" s="5"/>
      <c r="S73" s="5"/>
      <c r="T73" s="393" t="s">
        <v>1197</v>
      </c>
      <c r="U73" s="394"/>
      <c r="V73" s="394"/>
      <c r="W73" s="394"/>
      <c r="X73" s="394"/>
      <c r="Y73" s="395"/>
    </row>
    <row r="74" spans="1:25">
      <c r="A74" s="174">
        <f>VLOOKUP(B74,Priskatalog!A:J,10,FALSE)</f>
        <v>31</v>
      </c>
      <c r="B74" s="146" t="s">
        <v>399</v>
      </c>
      <c r="C74" s="121">
        <v>30</v>
      </c>
      <c r="D74" s="5" t="s">
        <v>337</v>
      </c>
      <c r="E74" s="419">
        <v>2718</v>
      </c>
      <c r="F74" s="388"/>
      <c r="G74" s="425">
        <f t="shared" ref="G74:G77" si="96">C74*E74</f>
        <v>81540</v>
      </c>
      <c r="H74" s="426"/>
      <c r="I74" s="391">
        <v>2031</v>
      </c>
      <c r="J74" s="388"/>
      <c r="K74" s="391">
        <v>2033</v>
      </c>
      <c r="L74" s="420"/>
      <c r="M74" s="5">
        <v>30</v>
      </c>
      <c r="N74" s="123" t="s">
        <v>1028</v>
      </c>
      <c r="O74" s="518" t="s">
        <v>1059</v>
      </c>
      <c r="P74" s="519"/>
      <c r="Q74" s="5"/>
      <c r="R74" s="5"/>
      <c r="S74" s="5"/>
      <c r="T74" s="393" t="s">
        <v>1086</v>
      </c>
      <c r="U74" s="394"/>
      <c r="V74" s="394"/>
      <c r="W74" s="394"/>
      <c r="X74" s="394"/>
      <c r="Y74" s="395"/>
    </row>
    <row r="75" spans="1:25">
      <c r="A75" s="174">
        <f>VLOOKUP(B75,Priskatalog!A:J,10,FALSE)</f>
        <v>31</v>
      </c>
      <c r="B75" s="146" t="s">
        <v>399</v>
      </c>
      <c r="C75" s="121">
        <v>48</v>
      </c>
      <c r="D75" s="5" t="s">
        <v>337</v>
      </c>
      <c r="E75" s="419">
        <v>2718</v>
      </c>
      <c r="F75" s="388"/>
      <c r="G75" s="425">
        <f t="shared" si="96"/>
        <v>130464</v>
      </c>
      <c r="H75" s="426"/>
      <c r="I75" s="391">
        <v>2033</v>
      </c>
      <c r="J75" s="388"/>
      <c r="K75" s="391">
        <v>2035</v>
      </c>
      <c r="L75" s="420"/>
      <c r="M75" s="5">
        <v>30</v>
      </c>
      <c r="N75" s="123" t="s">
        <v>1028</v>
      </c>
      <c r="O75" s="518" t="s">
        <v>1059</v>
      </c>
      <c r="P75" s="519"/>
      <c r="Q75" s="5"/>
      <c r="R75" s="5"/>
      <c r="S75" s="5"/>
      <c r="T75" s="393" t="s">
        <v>1198</v>
      </c>
      <c r="U75" s="394"/>
      <c r="V75" s="394"/>
      <c r="W75" s="394"/>
      <c r="X75" s="394"/>
      <c r="Y75" s="395"/>
    </row>
    <row r="76" spans="1:25">
      <c r="A76" s="174">
        <f>VLOOKUP(B76,Priskatalog!A:J,10,FALSE)</f>
        <v>31</v>
      </c>
      <c r="B76" s="146" t="s">
        <v>399</v>
      </c>
      <c r="C76" s="121">
        <v>32</v>
      </c>
      <c r="D76" s="5" t="s">
        <v>337</v>
      </c>
      <c r="E76" s="419">
        <v>2718</v>
      </c>
      <c r="F76" s="388"/>
      <c r="G76" s="425">
        <f t="shared" si="96"/>
        <v>86976</v>
      </c>
      <c r="H76" s="426"/>
      <c r="I76" s="391">
        <v>2025</v>
      </c>
      <c r="J76" s="388"/>
      <c r="K76" s="391">
        <v>2027</v>
      </c>
      <c r="L76" s="420"/>
      <c r="M76" s="5">
        <v>30</v>
      </c>
      <c r="N76" s="123" t="s">
        <v>1028</v>
      </c>
      <c r="O76" s="518" t="s">
        <v>1059</v>
      </c>
      <c r="P76" s="519"/>
      <c r="Q76" s="5"/>
      <c r="R76" s="5"/>
      <c r="S76" s="5"/>
      <c r="T76" s="393" t="s">
        <v>1199</v>
      </c>
      <c r="U76" s="394"/>
      <c r="V76" s="394"/>
      <c r="W76" s="394"/>
      <c r="X76" s="394"/>
      <c r="Y76" s="395"/>
    </row>
    <row r="77" spans="1:25">
      <c r="A77" s="174">
        <f>VLOOKUP(B77,Priskatalog!A:J,10,FALSE)</f>
        <v>31</v>
      </c>
      <c r="B77" s="146" t="s">
        <v>399</v>
      </c>
      <c r="C77" s="121">
        <v>12</v>
      </c>
      <c r="D77" s="5" t="s">
        <v>337</v>
      </c>
      <c r="E77" s="419">
        <v>3148</v>
      </c>
      <c r="F77" s="388"/>
      <c r="G77" s="425">
        <f t="shared" si="96"/>
        <v>37776</v>
      </c>
      <c r="H77" s="426"/>
      <c r="I77" s="391">
        <v>2026</v>
      </c>
      <c r="J77" s="388"/>
      <c r="K77" s="391">
        <v>2028</v>
      </c>
      <c r="L77" s="420"/>
      <c r="M77" s="5">
        <v>30</v>
      </c>
      <c r="N77" s="123" t="s">
        <v>1028</v>
      </c>
      <c r="O77" s="518" t="s">
        <v>1059</v>
      </c>
      <c r="P77" s="519"/>
      <c r="Q77" s="5"/>
      <c r="R77" s="5"/>
      <c r="S77" s="5"/>
      <c r="T77" s="393" t="s">
        <v>1200</v>
      </c>
      <c r="U77" s="394"/>
      <c r="V77" s="394"/>
      <c r="W77" s="394"/>
      <c r="X77" s="394"/>
      <c r="Y77" s="395"/>
    </row>
    <row r="78" spans="1:25">
      <c r="A78" s="174">
        <f>VLOOKUP(B78,Priskatalog!A:J,10,FALSE)</f>
        <v>31</v>
      </c>
      <c r="B78" s="146" t="s">
        <v>399</v>
      </c>
      <c r="C78" s="121">
        <v>36</v>
      </c>
      <c r="D78" s="5" t="s">
        <v>337</v>
      </c>
      <c r="E78" s="419">
        <v>2718</v>
      </c>
      <c r="F78" s="388"/>
      <c r="G78" s="425">
        <f>C78*E78</f>
        <v>97848</v>
      </c>
      <c r="H78" s="426"/>
      <c r="I78" s="391">
        <v>2028</v>
      </c>
      <c r="J78" s="388"/>
      <c r="K78" s="391">
        <v>2030</v>
      </c>
      <c r="L78" s="420"/>
      <c r="M78" s="5">
        <v>30</v>
      </c>
      <c r="N78" s="123" t="s">
        <v>1028</v>
      </c>
      <c r="O78" s="522" t="s">
        <v>1059</v>
      </c>
      <c r="P78" s="523"/>
      <c r="Q78" s="5"/>
      <c r="R78" s="5"/>
      <c r="S78" s="5"/>
      <c r="T78" s="393" t="s">
        <v>1201</v>
      </c>
      <c r="U78" s="394"/>
      <c r="V78" s="394"/>
      <c r="W78" s="394"/>
      <c r="X78" s="394"/>
      <c r="Y78" s="395"/>
    </row>
    <row r="79" spans="1:25">
      <c r="A79" s="174">
        <f>VLOOKUP(B79,Priskatalog!A:J,10,FALSE)</f>
        <v>31</v>
      </c>
      <c r="B79" s="146" t="s">
        <v>399</v>
      </c>
      <c r="C79" s="121">
        <v>40</v>
      </c>
      <c r="D79" s="5" t="s">
        <v>337</v>
      </c>
      <c r="E79" s="419">
        <v>2718</v>
      </c>
      <c r="F79" s="388"/>
      <c r="G79" s="425">
        <f>C79*E79</f>
        <v>108720</v>
      </c>
      <c r="H79" s="426"/>
      <c r="I79" s="391">
        <v>2030</v>
      </c>
      <c r="J79" s="388"/>
      <c r="K79" s="391">
        <v>2032</v>
      </c>
      <c r="L79" s="420"/>
      <c r="M79" s="5">
        <v>30</v>
      </c>
      <c r="N79" s="123" t="s">
        <v>1028</v>
      </c>
      <c r="O79" s="522" t="s">
        <v>1059</v>
      </c>
      <c r="P79" s="523"/>
      <c r="Q79" s="5"/>
      <c r="R79" s="5"/>
      <c r="S79" s="5"/>
      <c r="T79" s="393" t="s">
        <v>1202</v>
      </c>
      <c r="U79" s="394"/>
      <c r="V79" s="394"/>
      <c r="W79" s="394"/>
      <c r="X79" s="394"/>
      <c r="Y79" s="395"/>
    </row>
    <row r="80" spans="1:25">
      <c r="A80" s="174">
        <f>VLOOKUP(B80,Priskatalog!A:J,10,FALSE)</f>
        <v>31</v>
      </c>
      <c r="B80" s="146" t="s">
        <v>378</v>
      </c>
      <c r="C80" s="121">
        <v>6</v>
      </c>
      <c r="D80" s="5" t="s">
        <v>349</v>
      </c>
      <c r="E80" s="419">
        <v>7870</v>
      </c>
      <c r="F80" s="388"/>
      <c r="G80" s="425">
        <f>C80*E80</f>
        <v>47220</v>
      </c>
      <c r="H80" s="426"/>
      <c r="I80" s="391">
        <v>2025</v>
      </c>
      <c r="J80" s="388"/>
      <c r="K80" s="391">
        <v>2027</v>
      </c>
      <c r="L80" s="420"/>
      <c r="M80" s="5">
        <v>30</v>
      </c>
      <c r="N80" s="123" t="s">
        <v>1028</v>
      </c>
      <c r="O80" s="522" t="s">
        <v>1059</v>
      </c>
      <c r="P80" s="523"/>
      <c r="Q80" s="5"/>
      <c r="R80" s="5"/>
      <c r="S80" s="5"/>
      <c r="T80" s="393"/>
      <c r="U80" s="394"/>
      <c r="V80" s="394"/>
      <c r="W80" s="394"/>
      <c r="X80" s="394"/>
      <c r="Y80" s="395"/>
    </row>
    <row r="81" spans="1:25">
      <c r="A81" s="174">
        <f>VLOOKUP(B81,Priskatalog!A:J,10,FALSE)</f>
        <v>31</v>
      </c>
      <c r="B81" s="146" t="s">
        <v>383</v>
      </c>
      <c r="C81" s="121">
        <v>50</v>
      </c>
      <c r="D81" s="5" t="s">
        <v>337</v>
      </c>
      <c r="E81" s="419">
        <v>60</v>
      </c>
      <c r="F81" s="388"/>
      <c r="G81" s="425">
        <f>C81*E81</f>
        <v>3000</v>
      </c>
      <c r="H81" s="426"/>
      <c r="I81" s="391">
        <v>2024</v>
      </c>
      <c r="J81" s="388"/>
      <c r="K81" s="391">
        <v>2045</v>
      </c>
      <c r="L81" s="420"/>
      <c r="M81" s="5">
        <v>1</v>
      </c>
      <c r="N81" s="123" t="s">
        <v>1028</v>
      </c>
      <c r="O81" s="522" t="s">
        <v>1059</v>
      </c>
      <c r="P81" s="523"/>
      <c r="Q81" s="5"/>
      <c r="R81" s="5"/>
      <c r="S81" s="5"/>
      <c r="T81" s="393"/>
      <c r="U81" s="394"/>
      <c r="V81" s="394"/>
      <c r="W81" s="394"/>
      <c r="X81" s="394"/>
      <c r="Y81" s="395"/>
    </row>
    <row r="82" spans="1:25">
      <c r="A82" s="174">
        <f>VLOOKUP(B82,Priskatalog!A:J,10,FALSE)</f>
        <v>37</v>
      </c>
      <c r="B82" s="146" t="s">
        <v>467</v>
      </c>
      <c r="C82" s="7">
        <v>40</v>
      </c>
      <c r="D82" s="2" t="s">
        <v>337</v>
      </c>
      <c r="E82" s="387">
        <v>600</v>
      </c>
      <c r="F82" s="388"/>
      <c r="G82" s="425">
        <f>C82*E82</f>
        <v>24000</v>
      </c>
      <c r="H82" s="426"/>
      <c r="I82" s="391">
        <v>2025</v>
      </c>
      <c r="J82" s="388"/>
      <c r="K82" s="391">
        <v>2027</v>
      </c>
      <c r="L82" s="388"/>
      <c r="M82" s="11">
        <v>50</v>
      </c>
      <c r="N82" s="123" t="s">
        <v>1028</v>
      </c>
      <c r="O82" s="518" t="s">
        <v>1059</v>
      </c>
      <c r="P82" s="519"/>
      <c r="Q82" s="95"/>
      <c r="R82" s="2"/>
      <c r="S82" s="2"/>
      <c r="T82" s="392" t="s">
        <v>1203</v>
      </c>
      <c r="U82" s="392"/>
      <c r="V82" s="392"/>
      <c r="W82" s="392"/>
      <c r="X82" s="392"/>
      <c r="Y82" s="392"/>
    </row>
    <row r="83" spans="1:25">
      <c r="A83" s="174">
        <f>VLOOKUP(B83,Priskatalog!A:J,10,FALSE)</f>
        <v>37</v>
      </c>
      <c r="B83" s="146" t="s">
        <v>449</v>
      </c>
      <c r="C83" s="121">
        <v>25</v>
      </c>
      <c r="D83" s="5" t="s">
        <v>1060</v>
      </c>
      <c r="E83" s="419">
        <v>390</v>
      </c>
      <c r="F83" s="388"/>
      <c r="G83" s="425">
        <f t="shared" ref="G83:G97" si="97">C83*E83</f>
        <v>9750</v>
      </c>
      <c r="H83" s="426"/>
      <c r="I83" s="391">
        <v>2026</v>
      </c>
      <c r="J83" s="388"/>
      <c r="K83" s="391">
        <v>2028</v>
      </c>
      <c r="L83" s="420"/>
      <c r="M83" s="5">
        <v>20</v>
      </c>
      <c r="N83" s="123" t="s">
        <v>1028</v>
      </c>
      <c r="O83" s="522" t="s">
        <v>1059</v>
      </c>
      <c r="P83" s="523"/>
      <c r="Q83" s="5"/>
      <c r="R83" s="5"/>
      <c r="S83" s="5"/>
      <c r="T83" s="393" t="s">
        <v>1204</v>
      </c>
      <c r="U83" s="394"/>
      <c r="V83" s="394"/>
      <c r="W83" s="394"/>
      <c r="X83" s="394"/>
      <c r="Y83" s="395"/>
    </row>
    <row r="84" spans="1:25">
      <c r="A84" s="174">
        <f>VLOOKUP(B84,Priskatalog!A:J,10,FALSE)</f>
        <v>37</v>
      </c>
      <c r="B84" s="146" t="s">
        <v>453</v>
      </c>
      <c r="C84" s="121">
        <v>90</v>
      </c>
      <c r="D84" s="5" t="s">
        <v>1060</v>
      </c>
      <c r="E84" s="419">
        <v>590</v>
      </c>
      <c r="F84" s="388"/>
      <c r="G84" s="425">
        <f t="shared" si="97"/>
        <v>53100</v>
      </c>
      <c r="H84" s="426"/>
      <c r="I84" s="391">
        <v>2026</v>
      </c>
      <c r="J84" s="388"/>
      <c r="K84" s="391">
        <v>2028</v>
      </c>
      <c r="L84" s="420"/>
      <c r="M84" s="5">
        <v>20</v>
      </c>
      <c r="N84" s="123" t="s">
        <v>1028</v>
      </c>
      <c r="O84" s="522" t="s">
        <v>1059</v>
      </c>
      <c r="P84" s="523"/>
      <c r="Q84" s="5"/>
      <c r="R84" s="5"/>
      <c r="S84" s="5"/>
      <c r="T84" s="409" t="s">
        <v>1204</v>
      </c>
      <c r="U84" s="410"/>
      <c r="V84" s="410"/>
      <c r="W84" s="410"/>
      <c r="X84" s="410"/>
      <c r="Y84" s="411"/>
    </row>
    <row r="85" spans="1:25">
      <c r="A85" s="174">
        <f>VLOOKUP(B85,Priskatalog!A:J,10,FALSE)</f>
        <v>37</v>
      </c>
      <c r="B85" s="146" t="s">
        <v>453</v>
      </c>
      <c r="C85" s="121">
        <v>106</v>
      </c>
      <c r="D85" s="5" t="s">
        <v>1060</v>
      </c>
      <c r="E85" s="418">
        <v>590</v>
      </c>
      <c r="F85" s="398"/>
      <c r="G85" s="399">
        <f t="shared" ref="G85:G96" si="98">C85*E85</f>
        <v>62540</v>
      </c>
      <c r="H85" s="400"/>
      <c r="I85" s="401">
        <v>2033</v>
      </c>
      <c r="J85" s="398"/>
      <c r="K85" s="401">
        <v>2035</v>
      </c>
      <c r="L85" s="417"/>
      <c r="M85" s="5">
        <v>20</v>
      </c>
      <c r="N85" s="123" t="s">
        <v>1028</v>
      </c>
      <c r="O85" s="522" t="s">
        <v>1059</v>
      </c>
      <c r="P85" s="523"/>
      <c r="Q85" s="5"/>
      <c r="R85" s="5"/>
      <c r="S85" s="5"/>
      <c r="T85" s="409"/>
      <c r="U85" s="410"/>
      <c r="V85" s="410"/>
      <c r="W85" s="410"/>
      <c r="X85" s="410"/>
      <c r="Y85" s="411"/>
    </row>
    <row r="86" spans="1:25">
      <c r="A86" s="174">
        <f>VLOOKUP(B86,Priskatalog!A:J,10,FALSE)</f>
        <v>37</v>
      </c>
      <c r="B86" s="146" t="s">
        <v>453</v>
      </c>
      <c r="C86" s="121">
        <v>106</v>
      </c>
      <c r="D86" s="5" t="s">
        <v>1060</v>
      </c>
      <c r="E86" s="418">
        <v>590</v>
      </c>
      <c r="F86" s="398"/>
      <c r="G86" s="399">
        <f t="shared" si="98"/>
        <v>62540</v>
      </c>
      <c r="H86" s="400"/>
      <c r="I86" s="401">
        <v>2035</v>
      </c>
      <c r="J86" s="398"/>
      <c r="K86" s="401">
        <v>2037</v>
      </c>
      <c r="L86" s="417"/>
      <c r="M86" s="5">
        <v>20</v>
      </c>
      <c r="N86" s="123" t="s">
        <v>1028</v>
      </c>
      <c r="O86" s="522" t="s">
        <v>1059</v>
      </c>
      <c r="P86" s="523"/>
      <c r="Q86" s="5"/>
      <c r="R86" s="5"/>
      <c r="S86" s="5"/>
      <c r="T86" s="409"/>
      <c r="U86" s="410"/>
      <c r="V86" s="410"/>
      <c r="W86" s="410"/>
      <c r="X86" s="410"/>
      <c r="Y86" s="411"/>
    </row>
    <row r="87" spans="1:25">
      <c r="A87" s="174">
        <f>VLOOKUP(B87,Priskatalog!A:J,10,FALSE)</f>
        <v>37</v>
      </c>
      <c r="B87" s="146" t="s">
        <v>453</v>
      </c>
      <c r="C87" s="121">
        <v>106</v>
      </c>
      <c r="D87" s="5" t="s">
        <v>1060</v>
      </c>
      <c r="E87" s="418">
        <v>590</v>
      </c>
      <c r="F87" s="398"/>
      <c r="G87" s="399">
        <f t="shared" si="98"/>
        <v>62540</v>
      </c>
      <c r="H87" s="400"/>
      <c r="I87" s="401">
        <v>2037</v>
      </c>
      <c r="J87" s="398"/>
      <c r="K87" s="401">
        <v>2039</v>
      </c>
      <c r="L87" s="417"/>
      <c r="M87" s="5">
        <v>20</v>
      </c>
      <c r="N87" s="123" t="s">
        <v>1028</v>
      </c>
      <c r="O87" s="522" t="s">
        <v>1059</v>
      </c>
      <c r="P87" s="523"/>
      <c r="Q87" s="5"/>
      <c r="R87" s="5"/>
      <c r="S87" s="5"/>
      <c r="T87" s="409"/>
      <c r="U87" s="410"/>
      <c r="V87" s="410"/>
      <c r="W87" s="410"/>
      <c r="X87" s="410"/>
      <c r="Y87" s="411"/>
    </row>
    <row r="88" spans="1:25">
      <c r="A88" s="174">
        <f>VLOOKUP(B88,Priskatalog!A:J,10,FALSE)</f>
        <v>37</v>
      </c>
      <c r="B88" s="146" t="s">
        <v>453</v>
      </c>
      <c r="C88" s="121">
        <v>106</v>
      </c>
      <c r="D88" s="5" t="s">
        <v>1060</v>
      </c>
      <c r="E88" s="418">
        <v>590</v>
      </c>
      <c r="F88" s="398"/>
      <c r="G88" s="399">
        <f t="shared" si="98"/>
        <v>62540</v>
      </c>
      <c r="H88" s="400"/>
      <c r="I88" s="401">
        <v>2039</v>
      </c>
      <c r="J88" s="398"/>
      <c r="K88" s="401">
        <v>2041</v>
      </c>
      <c r="L88" s="417"/>
      <c r="M88" s="5">
        <v>20</v>
      </c>
      <c r="N88" s="123" t="s">
        <v>1028</v>
      </c>
      <c r="O88" s="522" t="s">
        <v>1059</v>
      </c>
      <c r="P88" s="523"/>
      <c r="Q88" s="5"/>
      <c r="R88" s="5"/>
      <c r="S88" s="5"/>
      <c r="T88" s="409"/>
      <c r="U88" s="410"/>
      <c r="V88" s="410"/>
      <c r="W88" s="410"/>
      <c r="X88" s="410"/>
      <c r="Y88" s="411"/>
    </row>
    <row r="89" spans="1:25">
      <c r="A89" s="174">
        <f>VLOOKUP(B89,Priskatalog!A:J,10,FALSE)</f>
        <v>37</v>
      </c>
      <c r="B89" s="146" t="s">
        <v>449</v>
      </c>
      <c r="C89" s="121">
        <v>20</v>
      </c>
      <c r="D89" s="5" t="s">
        <v>1060</v>
      </c>
      <c r="E89" s="418">
        <v>390</v>
      </c>
      <c r="F89" s="398"/>
      <c r="G89" s="399">
        <f t="shared" si="98"/>
        <v>7800</v>
      </c>
      <c r="H89" s="400"/>
      <c r="I89" s="401">
        <v>2033</v>
      </c>
      <c r="J89" s="398"/>
      <c r="K89" s="401">
        <v>2035</v>
      </c>
      <c r="L89" s="417"/>
      <c r="M89" s="5">
        <v>20</v>
      </c>
      <c r="N89" s="123" t="s">
        <v>1028</v>
      </c>
      <c r="O89" s="522" t="s">
        <v>1059</v>
      </c>
      <c r="P89" s="523"/>
      <c r="Q89" s="5"/>
      <c r="R89" s="5"/>
      <c r="S89" s="5"/>
      <c r="T89" s="409"/>
      <c r="U89" s="410"/>
      <c r="V89" s="410"/>
      <c r="W89" s="410"/>
      <c r="X89" s="410"/>
      <c r="Y89" s="411"/>
    </row>
    <row r="90" spans="1:25">
      <c r="A90" s="174">
        <f>VLOOKUP(B90,Priskatalog!A:J,10,FALSE)</f>
        <v>37</v>
      </c>
      <c r="B90" s="146" t="s">
        <v>449</v>
      </c>
      <c r="C90" s="121">
        <v>20</v>
      </c>
      <c r="D90" s="5" t="s">
        <v>1060</v>
      </c>
      <c r="E90" s="418">
        <v>390</v>
      </c>
      <c r="F90" s="398"/>
      <c r="G90" s="399">
        <f t="shared" si="98"/>
        <v>7800</v>
      </c>
      <c r="H90" s="400"/>
      <c r="I90" s="401">
        <v>2035</v>
      </c>
      <c r="J90" s="398"/>
      <c r="K90" s="401">
        <v>2037</v>
      </c>
      <c r="L90" s="417"/>
      <c r="M90" s="5">
        <v>20</v>
      </c>
      <c r="N90" s="123" t="s">
        <v>1028</v>
      </c>
      <c r="O90" s="522" t="s">
        <v>1059</v>
      </c>
      <c r="P90" s="523"/>
      <c r="Q90" s="5"/>
      <c r="R90" s="5"/>
      <c r="S90" s="5"/>
      <c r="T90" s="409"/>
      <c r="U90" s="410"/>
      <c r="V90" s="410"/>
      <c r="W90" s="410"/>
      <c r="X90" s="410"/>
      <c r="Y90" s="411"/>
    </row>
    <row r="91" spans="1:25">
      <c r="A91" s="174">
        <f>VLOOKUP(B91,Priskatalog!A:J,10,FALSE)</f>
        <v>37</v>
      </c>
      <c r="B91" s="146" t="s">
        <v>449</v>
      </c>
      <c r="C91" s="121">
        <v>20</v>
      </c>
      <c r="D91" s="5" t="s">
        <v>1060</v>
      </c>
      <c r="E91" s="418">
        <v>390</v>
      </c>
      <c r="F91" s="398"/>
      <c r="G91" s="399">
        <f t="shared" si="98"/>
        <v>7800</v>
      </c>
      <c r="H91" s="400"/>
      <c r="I91" s="401">
        <v>2037</v>
      </c>
      <c r="J91" s="398"/>
      <c r="K91" s="401">
        <v>2039</v>
      </c>
      <c r="L91" s="417"/>
      <c r="M91" s="5">
        <v>20</v>
      </c>
      <c r="N91" s="123" t="s">
        <v>1028</v>
      </c>
      <c r="O91" s="522" t="s">
        <v>1059</v>
      </c>
      <c r="P91" s="523"/>
      <c r="Q91" s="5"/>
      <c r="R91" s="5"/>
      <c r="S91" s="5"/>
      <c r="T91" s="409"/>
      <c r="U91" s="410"/>
      <c r="V91" s="410"/>
      <c r="W91" s="410"/>
      <c r="X91" s="410"/>
      <c r="Y91" s="411"/>
    </row>
    <row r="92" spans="1:25">
      <c r="A92" s="174">
        <f>VLOOKUP(B92,Priskatalog!A:J,10,FALSE)</f>
        <v>37</v>
      </c>
      <c r="B92" s="146" t="s">
        <v>449</v>
      </c>
      <c r="C92" s="121">
        <v>20</v>
      </c>
      <c r="D92" s="5" t="s">
        <v>1060</v>
      </c>
      <c r="E92" s="418">
        <v>390</v>
      </c>
      <c r="F92" s="398"/>
      <c r="G92" s="399">
        <f t="shared" si="98"/>
        <v>7800</v>
      </c>
      <c r="H92" s="400"/>
      <c r="I92" s="401">
        <v>2039</v>
      </c>
      <c r="J92" s="398"/>
      <c r="K92" s="401">
        <v>2041</v>
      </c>
      <c r="L92" s="417"/>
      <c r="M92" s="5">
        <v>20</v>
      </c>
      <c r="N92" s="123" t="s">
        <v>1028</v>
      </c>
      <c r="O92" s="522" t="s">
        <v>1059</v>
      </c>
      <c r="P92" s="523"/>
      <c r="Q92" s="5"/>
      <c r="R92" s="5"/>
      <c r="S92" s="5"/>
      <c r="T92" s="409"/>
      <c r="U92" s="410"/>
      <c r="V92" s="410"/>
      <c r="W92" s="410"/>
      <c r="X92" s="410"/>
      <c r="Y92" s="411"/>
    </row>
    <row r="93" spans="1:25">
      <c r="A93" s="174">
        <f>VLOOKUP(B93,Priskatalog!A:J,10,FALSE)</f>
        <v>21</v>
      </c>
      <c r="B93" s="146" t="s">
        <v>340</v>
      </c>
      <c r="C93" s="121">
        <v>15</v>
      </c>
      <c r="D93" s="5" t="s">
        <v>337</v>
      </c>
      <c r="E93" s="418">
        <v>1450</v>
      </c>
      <c r="F93" s="398"/>
      <c r="G93" s="399">
        <f t="shared" si="98"/>
        <v>21750</v>
      </c>
      <c r="H93" s="400"/>
      <c r="I93" s="401">
        <v>2028</v>
      </c>
      <c r="J93" s="398"/>
      <c r="K93" s="401">
        <v>2045</v>
      </c>
      <c r="L93" s="417"/>
      <c r="M93" s="5">
        <v>2</v>
      </c>
      <c r="N93" s="123" t="s">
        <v>1028</v>
      </c>
      <c r="O93" s="522"/>
      <c r="P93" s="523"/>
      <c r="Q93" s="5"/>
      <c r="R93" s="5"/>
      <c r="S93" s="5"/>
      <c r="T93" s="409"/>
      <c r="U93" s="410"/>
      <c r="V93" s="410"/>
      <c r="W93" s="410"/>
      <c r="X93" s="410"/>
      <c r="Y93" s="411"/>
    </row>
    <row r="94" spans="1:25">
      <c r="A94" s="174">
        <f>VLOOKUP(B94,Priskatalog!A:J,10,FALSE)</f>
        <v>37</v>
      </c>
      <c r="B94" s="146" t="s">
        <v>457</v>
      </c>
      <c r="C94" s="121"/>
      <c r="D94" s="5"/>
      <c r="E94" s="418"/>
      <c r="F94" s="398"/>
      <c r="G94" s="399">
        <f t="shared" si="98"/>
        <v>0</v>
      </c>
      <c r="H94" s="400"/>
      <c r="I94" s="401"/>
      <c r="J94" s="398"/>
      <c r="K94" s="401"/>
      <c r="L94" s="417"/>
      <c r="M94" s="5"/>
      <c r="N94" s="123" t="s">
        <v>1028</v>
      </c>
      <c r="O94" s="522"/>
      <c r="P94" s="523"/>
      <c r="Q94" s="5"/>
      <c r="R94" s="5"/>
      <c r="S94" s="5"/>
      <c r="T94" s="409"/>
      <c r="U94" s="410"/>
      <c r="V94" s="410"/>
      <c r="W94" s="410"/>
      <c r="X94" s="410"/>
      <c r="Y94" s="411"/>
    </row>
    <row r="95" spans="1:25">
      <c r="A95" s="174">
        <f>VLOOKUP(B95,Priskatalog!A:J,10,FALSE)</f>
        <v>37</v>
      </c>
      <c r="B95" s="146" t="s">
        <v>457</v>
      </c>
      <c r="C95" s="121"/>
      <c r="D95" s="5"/>
      <c r="E95" s="418"/>
      <c r="F95" s="398"/>
      <c r="G95" s="399">
        <f t="shared" si="98"/>
        <v>0</v>
      </c>
      <c r="H95" s="400"/>
      <c r="I95" s="401"/>
      <c r="J95" s="398"/>
      <c r="K95" s="401"/>
      <c r="L95" s="417"/>
      <c r="M95" s="5"/>
      <c r="N95" s="123" t="s">
        <v>1028</v>
      </c>
      <c r="O95" s="522"/>
      <c r="P95" s="523"/>
      <c r="Q95" s="5"/>
      <c r="R95" s="5"/>
      <c r="S95" s="5"/>
      <c r="T95" s="409"/>
      <c r="U95" s="410"/>
      <c r="V95" s="410"/>
      <c r="W95" s="410"/>
      <c r="X95" s="410"/>
      <c r="Y95" s="411"/>
    </row>
    <row r="96" spans="1:25">
      <c r="A96" s="174">
        <f>VLOOKUP(B96,Priskatalog!A:J,10,FALSE)</f>
        <v>37</v>
      </c>
      <c r="B96" s="146" t="s">
        <v>457</v>
      </c>
      <c r="C96" s="121"/>
      <c r="D96" s="5"/>
      <c r="E96" s="418"/>
      <c r="F96" s="398"/>
      <c r="G96" s="399">
        <f t="shared" si="98"/>
        <v>0</v>
      </c>
      <c r="H96" s="400"/>
      <c r="I96" s="401"/>
      <c r="J96" s="398"/>
      <c r="K96" s="401"/>
      <c r="L96" s="417"/>
      <c r="M96" s="5"/>
      <c r="N96" s="123" t="s">
        <v>1028</v>
      </c>
      <c r="O96" s="522"/>
      <c r="P96" s="523"/>
      <c r="Q96" s="5"/>
      <c r="R96" s="5"/>
      <c r="S96" s="5"/>
      <c r="T96" s="409"/>
      <c r="U96" s="410"/>
      <c r="V96" s="410"/>
      <c r="W96" s="410"/>
      <c r="X96" s="410"/>
      <c r="Y96" s="411"/>
    </row>
    <row r="97" spans="1:25">
      <c r="A97" s="174">
        <f>VLOOKUP(B97,Priskatalog!A:J,10,FALSE)</f>
        <v>37</v>
      </c>
      <c r="B97" s="146" t="s">
        <v>457</v>
      </c>
      <c r="C97" s="121"/>
      <c r="D97" s="5"/>
      <c r="E97" s="419"/>
      <c r="F97" s="388"/>
      <c r="G97" s="425">
        <f t="shared" si="97"/>
        <v>0</v>
      </c>
      <c r="H97" s="426"/>
      <c r="I97" s="391"/>
      <c r="J97" s="388"/>
      <c r="K97" s="391"/>
      <c r="L97" s="420"/>
      <c r="M97" s="5"/>
      <c r="N97" s="123" t="s">
        <v>1028</v>
      </c>
      <c r="O97" s="518"/>
      <c r="P97" s="519"/>
      <c r="Q97" s="5"/>
      <c r="R97" s="5"/>
      <c r="S97" s="5"/>
      <c r="T97" s="393"/>
      <c r="U97" s="394"/>
      <c r="V97" s="394"/>
      <c r="W97" s="394"/>
      <c r="X97" s="394"/>
      <c r="Y97" s="395"/>
    </row>
    <row r="98" spans="1:25">
      <c r="A98" s="175"/>
      <c r="B98" s="144" t="s">
        <v>1029</v>
      </c>
      <c r="C98" s="145"/>
      <c r="D98" s="24"/>
      <c r="E98" s="396"/>
      <c r="F98" s="378"/>
      <c r="G98" s="379"/>
      <c r="H98" s="380"/>
      <c r="I98" s="377"/>
      <c r="J98" s="378"/>
      <c r="K98" s="377"/>
      <c r="L98" s="396"/>
      <c r="M98" s="24"/>
      <c r="N98" s="24"/>
      <c r="O98" s="516"/>
      <c r="P98" s="517"/>
      <c r="Q98" s="24"/>
      <c r="R98" s="24"/>
      <c r="S98" s="24"/>
      <c r="T98" s="381"/>
      <c r="U98" s="381"/>
      <c r="V98" s="381"/>
      <c r="W98" s="381"/>
      <c r="X98" s="381"/>
      <c r="Y98" s="381"/>
    </row>
    <row r="99" spans="1:25">
      <c r="A99" s="174" t="e">
        <f>VLOOKUP(B99,Priskatalog!A:J,10,FALSE)</f>
        <v>#N/A</v>
      </c>
      <c r="B99" s="146"/>
      <c r="C99" s="121"/>
      <c r="D99" s="5"/>
      <c r="E99" s="387"/>
      <c r="F99" s="388"/>
      <c r="G99" s="389">
        <f t="shared" ref="G99:G117" si="99">C99*E99</f>
        <v>0</v>
      </c>
      <c r="H99" s="390"/>
      <c r="I99" s="391"/>
      <c r="J99" s="388"/>
      <c r="K99" s="391"/>
      <c r="L99" s="387"/>
      <c r="M99" s="5"/>
      <c r="N99" s="5" t="s">
        <v>1028</v>
      </c>
      <c r="O99" s="518"/>
      <c r="P99" s="519"/>
      <c r="Q99" s="5"/>
      <c r="R99" s="5"/>
      <c r="S99" s="5"/>
      <c r="T99" s="392"/>
      <c r="U99" s="392"/>
      <c r="V99" s="392"/>
      <c r="W99" s="392"/>
      <c r="X99" s="392"/>
      <c r="Y99" s="392"/>
    </row>
    <row r="100" spans="1:25">
      <c r="A100" s="174" t="e">
        <f>VLOOKUP(B100,Priskatalog!A:J,10,FALSE)</f>
        <v>#N/A</v>
      </c>
      <c r="B100" s="146"/>
      <c r="C100" s="121"/>
      <c r="D100" s="5"/>
      <c r="E100" s="387"/>
      <c r="F100" s="388"/>
      <c r="G100" s="389">
        <f t="shared" si="99"/>
        <v>0</v>
      </c>
      <c r="H100" s="390"/>
      <c r="I100" s="391"/>
      <c r="J100" s="388"/>
      <c r="K100" s="391"/>
      <c r="L100" s="387"/>
      <c r="M100" s="5"/>
      <c r="N100" s="5" t="s">
        <v>1028</v>
      </c>
      <c r="O100" s="518"/>
      <c r="P100" s="519"/>
      <c r="Q100" s="5"/>
      <c r="R100" s="5"/>
      <c r="S100" s="5"/>
      <c r="T100" s="392"/>
      <c r="U100" s="392"/>
      <c r="V100" s="392"/>
      <c r="W100" s="392"/>
      <c r="X100" s="392"/>
      <c r="Y100" s="392"/>
    </row>
    <row r="101" spans="1:25">
      <c r="A101" s="174" t="e">
        <f>VLOOKUP(B101,Priskatalog!A:J,10,FALSE)</f>
        <v>#N/A</v>
      </c>
      <c r="B101" s="146"/>
      <c r="C101" s="121"/>
      <c r="D101" s="5"/>
      <c r="E101" s="387"/>
      <c r="F101" s="388"/>
      <c r="G101" s="389">
        <f t="shared" si="99"/>
        <v>0</v>
      </c>
      <c r="H101" s="390"/>
      <c r="I101" s="391"/>
      <c r="J101" s="388"/>
      <c r="K101" s="391"/>
      <c r="L101" s="387"/>
      <c r="M101" s="5"/>
      <c r="N101" s="5" t="s">
        <v>1028</v>
      </c>
      <c r="O101" s="518"/>
      <c r="P101" s="519"/>
      <c r="Q101" s="5"/>
      <c r="R101" s="5"/>
      <c r="S101" s="5"/>
      <c r="T101" s="392"/>
      <c r="U101" s="392"/>
      <c r="V101" s="392"/>
      <c r="W101" s="392"/>
      <c r="X101" s="392"/>
      <c r="Y101" s="392"/>
    </row>
    <row r="102" spans="1:25">
      <c r="A102" s="174" t="e">
        <f>VLOOKUP(B102,Priskatalog!A:J,10,FALSE)</f>
        <v>#N/A</v>
      </c>
      <c r="B102" s="146"/>
      <c r="C102" s="122"/>
      <c r="D102" s="5"/>
      <c r="E102" s="387"/>
      <c r="F102" s="388"/>
      <c r="G102" s="389">
        <f t="shared" si="99"/>
        <v>0</v>
      </c>
      <c r="H102" s="390"/>
      <c r="I102" s="391"/>
      <c r="J102" s="388"/>
      <c r="K102" s="391"/>
      <c r="L102" s="387"/>
      <c r="M102" s="5"/>
      <c r="N102" s="5" t="s">
        <v>1028</v>
      </c>
      <c r="O102" s="518"/>
      <c r="P102" s="519"/>
      <c r="Q102" s="5"/>
      <c r="R102" s="5"/>
      <c r="S102" s="5"/>
      <c r="T102" s="392"/>
      <c r="U102" s="392"/>
      <c r="V102" s="392"/>
      <c r="W102" s="392"/>
      <c r="X102" s="392"/>
      <c r="Y102" s="392"/>
    </row>
    <row r="103" spans="1:25">
      <c r="A103" s="174" t="e">
        <f>VLOOKUP(B103,Priskatalog!A:J,10,FALSE)</f>
        <v>#N/A</v>
      </c>
      <c r="B103" s="146"/>
      <c r="C103" s="121"/>
      <c r="D103" s="5"/>
      <c r="E103" s="387"/>
      <c r="F103" s="388"/>
      <c r="G103" s="389">
        <f t="shared" si="99"/>
        <v>0</v>
      </c>
      <c r="H103" s="390"/>
      <c r="I103" s="391"/>
      <c r="J103" s="388"/>
      <c r="K103" s="391"/>
      <c r="L103" s="387"/>
      <c r="M103" s="5"/>
      <c r="N103" s="5" t="s">
        <v>1028</v>
      </c>
      <c r="O103" s="518"/>
      <c r="P103" s="519"/>
      <c r="Q103" s="5"/>
      <c r="R103" s="5"/>
      <c r="S103" s="5"/>
      <c r="T103" s="392"/>
      <c r="U103" s="392"/>
      <c r="V103" s="392"/>
      <c r="W103" s="392"/>
      <c r="X103" s="392"/>
      <c r="Y103" s="392"/>
    </row>
    <row r="104" spans="1:25">
      <c r="A104" s="174" t="e">
        <f>VLOOKUP(B104,Priskatalog!A:J,10,FALSE)</f>
        <v>#N/A</v>
      </c>
      <c r="B104" s="146"/>
      <c r="C104" s="121"/>
      <c r="D104" s="5"/>
      <c r="E104" s="387"/>
      <c r="F104" s="388"/>
      <c r="G104" s="389">
        <f t="shared" si="99"/>
        <v>0</v>
      </c>
      <c r="H104" s="390"/>
      <c r="I104" s="391"/>
      <c r="J104" s="388"/>
      <c r="K104" s="391"/>
      <c r="L104" s="387"/>
      <c r="M104" s="5"/>
      <c r="N104" s="5" t="s">
        <v>1028</v>
      </c>
      <c r="O104" s="518"/>
      <c r="P104" s="519"/>
      <c r="Q104" s="5"/>
      <c r="R104" s="5"/>
      <c r="S104" s="5"/>
      <c r="T104" s="392"/>
      <c r="U104" s="392"/>
      <c r="V104" s="392"/>
      <c r="W104" s="392"/>
      <c r="X104" s="392"/>
      <c r="Y104" s="392"/>
    </row>
    <row r="105" spans="1:25">
      <c r="A105" s="174" t="e">
        <f>VLOOKUP(B105,Priskatalog!A:J,10,FALSE)</f>
        <v>#N/A</v>
      </c>
      <c r="B105" s="146"/>
      <c r="C105" s="121"/>
      <c r="D105" s="5"/>
      <c r="E105" s="387"/>
      <c r="F105" s="388"/>
      <c r="G105" s="389">
        <f t="shared" si="99"/>
        <v>0</v>
      </c>
      <c r="H105" s="390"/>
      <c r="I105" s="391"/>
      <c r="J105" s="388"/>
      <c r="K105" s="391"/>
      <c r="L105" s="387"/>
      <c r="M105" s="5"/>
      <c r="N105" s="5" t="s">
        <v>1028</v>
      </c>
      <c r="O105" s="518"/>
      <c r="P105" s="519"/>
      <c r="Q105" s="5"/>
      <c r="R105" s="5"/>
      <c r="S105" s="5"/>
      <c r="T105" s="392"/>
      <c r="U105" s="392"/>
      <c r="V105" s="392"/>
      <c r="W105" s="392"/>
      <c r="X105" s="392"/>
      <c r="Y105" s="392"/>
    </row>
    <row r="106" spans="1:25">
      <c r="A106" s="175"/>
      <c r="B106" s="124" t="s">
        <v>1030</v>
      </c>
      <c r="C106" s="145"/>
      <c r="D106" s="24"/>
      <c r="E106" s="396"/>
      <c r="F106" s="378"/>
      <c r="G106" s="379"/>
      <c r="H106" s="380"/>
      <c r="I106" s="377"/>
      <c r="J106" s="378"/>
      <c r="K106" s="377"/>
      <c r="L106" s="396"/>
      <c r="M106" s="24"/>
      <c r="N106" s="24"/>
      <c r="O106" s="516"/>
      <c r="P106" s="517"/>
      <c r="Q106" s="24"/>
      <c r="R106" s="24"/>
      <c r="S106" s="24"/>
      <c r="T106" s="381"/>
      <c r="U106" s="381"/>
      <c r="V106" s="381"/>
      <c r="W106" s="381"/>
      <c r="X106" s="381"/>
      <c r="Y106" s="381"/>
    </row>
    <row r="107" spans="1:25">
      <c r="A107" s="174" t="e">
        <f>VLOOKUP(B107,Priskatalog!A:J,10,FALSE)</f>
        <v>#N/A</v>
      </c>
      <c r="B107" s="146"/>
      <c r="C107" s="121"/>
      <c r="D107" s="5"/>
      <c r="E107" s="387"/>
      <c r="F107" s="388"/>
      <c r="G107" s="389">
        <f t="shared" si="99"/>
        <v>0</v>
      </c>
      <c r="H107" s="390"/>
      <c r="I107" s="391"/>
      <c r="J107" s="388"/>
      <c r="K107" s="391"/>
      <c r="L107" s="387"/>
      <c r="M107" s="5"/>
      <c r="N107" s="5" t="s">
        <v>1028</v>
      </c>
      <c r="O107" s="518"/>
      <c r="P107" s="519"/>
      <c r="Q107" s="5"/>
      <c r="R107" s="5"/>
      <c r="S107" s="5"/>
      <c r="T107" s="392"/>
      <c r="U107" s="392"/>
      <c r="V107" s="392"/>
      <c r="W107" s="392"/>
      <c r="X107" s="392"/>
      <c r="Y107" s="392"/>
    </row>
    <row r="108" spans="1:25">
      <c r="A108" s="174" t="e">
        <f>VLOOKUP(B108,Priskatalog!A:J,10,FALSE)</f>
        <v>#N/A</v>
      </c>
      <c r="B108" s="146"/>
      <c r="C108" s="121"/>
      <c r="D108" s="5"/>
      <c r="E108" s="387"/>
      <c r="F108" s="388"/>
      <c r="G108" s="389">
        <f t="shared" si="99"/>
        <v>0</v>
      </c>
      <c r="H108" s="390"/>
      <c r="I108" s="391"/>
      <c r="J108" s="388"/>
      <c r="K108" s="391"/>
      <c r="L108" s="387"/>
      <c r="M108" s="5"/>
      <c r="N108" s="5" t="s">
        <v>1028</v>
      </c>
      <c r="O108" s="518"/>
      <c r="P108" s="519"/>
      <c r="Q108" s="5"/>
      <c r="R108" s="5"/>
      <c r="S108" s="5"/>
      <c r="T108" s="392"/>
      <c r="U108" s="392"/>
      <c r="V108" s="392"/>
      <c r="W108" s="392"/>
      <c r="X108" s="392"/>
      <c r="Y108" s="392"/>
    </row>
    <row r="109" spans="1:25">
      <c r="A109" s="174" t="e">
        <f>VLOOKUP(B109,Priskatalog!A:J,10,FALSE)</f>
        <v>#N/A</v>
      </c>
      <c r="B109" s="146"/>
      <c r="C109" s="95"/>
      <c r="D109" s="5"/>
      <c r="E109" s="387"/>
      <c r="F109" s="388"/>
      <c r="G109" s="389">
        <f t="shared" si="99"/>
        <v>0</v>
      </c>
      <c r="H109" s="390"/>
      <c r="I109" s="391"/>
      <c r="J109" s="388"/>
      <c r="K109" s="391"/>
      <c r="L109" s="387"/>
      <c r="M109" s="5"/>
      <c r="N109" s="5" t="s">
        <v>1028</v>
      </c>
      <c r="O109" s="518"/>
      <c r="P109" s="519"/>
      <c r="Q109" s="5"/>
      <c r="R109" s="5"/>
      <c r="S109" s="5"/>
      <c r="T109" s="392"/>
      <c r="U109" s="392"/>
      <c r="V109" s="392"/>
      <c r="W109" s="392"/>
      <c r="X109" s="392"/>
      <c r="Y109" s="392"/>
    </row>
    <row r="110" spans="1:25">
      <c r="A110" s="175"/>
      <c r="B110" s="125" t="s">
        <v>1031</v>
      </c>
      <c r="C110" s="145"/>
      <c r="D110" s="24"/>
      <c r="E110" s="396"/>
      <c r="F110" s="378"/>
      <c r="G110" s="379"/>
      <c r="H110" s="380"/>
      <c r="I110" s="377"/>
      <c r="J110" s="378"/>
      <c r="K110" s="377"/>
      <c r="L110" s="396"/>
      <c r="M110" s="24"/>
      <c r="N110" s="24"/>
      <c r="O110" s="516"/>
      <c r="P110" s="517"/>
      <c r="Q110" s="24"/>
      <c r="R110" s="24"/>
      <c r="S110" s="24"/>
      <c r="T110" s="381"/>
      <c r="U110" s="381"/>
      <c r="V110" s="381"/>
      <c r="W110" s="381"/>
      <c r="X110" s="381"/>
      <c r="Y110" s="381"/>
    </row>
    <row r="111" spans="1:25">
      <c r="A111" s="174" t="e">
        <f>VLOOKUP(B111,Priskatalog!A:J,10,FALSE)</f>
        <v>#N/A</v>
      </c>
      <c r="B111" s="146"/>
      <c r="C111" s="121"/>
      <c r="D111" s="5"/>
      <c r="E111" s="387"/>
      <c r="F111" s="388"/>
      <c r="G111" s="389">
        <f t="shared" si="99"/>
        <v>0</v>
      </c>
      <c r="H111" s="390"/>
      <c r="I111" s="391"/>
      <c r="J111" s="388"/>
      <c r="K111" s="391"/>
      <c r="L111" s="387"/>
      <c r="M111" s="5"/>
      <c r="N111" s="5" t="s">
        <v>1028</v>
      </c>
      <c r="O111" s="518"/>
      <c r="P111" s="519"/>
      <c r="Q111" s="5"/>
      <c r="R111" s="5"/>
      <c r="S111" s="5"/>
      <c r="T111" s="392"/>
      <c r="U111" s="392"/>
      <c r="V111" s="392"/>
      <c r="W111" s="392"/>
      <c r="X111" s="392"/>
      <c r="Y111" s="392"/>
    </row>
    <row r="112" spans="1:25">
      <c r="A112" s="174" t="e">
        <f>VLOOKUP(B112,Priskatalog!A:J,10,FALSE)</f>
        <v>#N/A</v>
      </c>
      <c r="B112" s="146"/>
      <c r="C112" s="121"/>
      <c r="D112" s="5"/>
      <c r="E112" s="387"/>
      <c r="F112" s="388"/>
      <c r="G112" s="389">
        <f t="shared" si="99"/>
        <v>0</v>
      </c>
      <c r="H112" s="390"/>
      <c r="I112" s="391"/>
      <c r="J112" s="388"/>
      <c r="K112" s="391"/>
      <c r="L112" s="387"/>
      <c r="M112" s="5"/>
      <c r="N112" s="5" t="s">
        <v>1028</v>
      </c>
      <c r="O112" s="518"/>
      <c r="P112" s="519"/>
      <c r="Q112" s="5"/>
      <c r="R112" s="5"/>
      <c r="S112" s="5"/>
      <c r="T112" s="392"/>
      <c r="U112" s="392"/>
      <c r="V112" s="392"/>
      <c r="W112" s="392"/>
      <c r="X112" s="392"/>
      <c r="Y112" s="392"/>
    </row>
    <row r="113" spans="1:25">
      <c r="A113" s="174" t="e">
        <f>VLOOKUP(B113,Priskatalog!A:J,10,FALSE)</f>
        <v>#N/A</v>
      </c>
      <c r="B113" s="146"/>
      <c r="C113" s="121"/>
      <c r="D113" s="5"/>
      <c r="E113" s="387"/>
      <c r="F113" s="388"/>
      <c r="G113" s="389">
        <f t="shared" si="99"/>
        <v>0</v>
      </c>
      <c r="H113" s="390"/>
      <c r="I113" s="391"/>
      <c r="J113" s="388"/>
      <c r="K113" s="391"/>
      <c r="L113" s="387"/>
      <c r="M113" s="5"/>
      <c r="N113" s="5" t="s">
        <v>1028</v>
      </c>
      <c r="O113" s="518"/>
      <c r="P113" s="519"/>
      <c r="Q113" s="5"/>
      <c r="R113" s="5"/>
      <c r="S113" s="5"/>
      <c r="T113" s="392"/>
      <c r="U113" s="392"/>
      <c r="V113" s="392"/>
      <c r="W113" s="392"/>
      <c r="X113" s="392"/>
      <c r="Y113" s="392"/>
    </row>
    <row r="114" spans="1:25">
      <c r="A114" s="175"/>
      <c r="B114" s="144" t="s">
        <v>1032</v>
      </c>
      <c r="C114" s="145"/>
      <c r="D114" s="24"/>
      <c r="E114" s="396"/>
      <c r="F114" s="378"/>
      <c r="G114" s="379"/>
      <c r="H114" s="380"/>
      <c r="I114" s="377"/>
      <c r="J114" s="378"/>
      <c r="K114" s="377"/>
      <c r="L114" s="396"/>
      <c r="M114" s="24"/>
      <c r="N114" s="24"/>
      <c r="O114" s="516"/>
      <c r="P114" s="517"/>
      <c r="Q114" s="24"/>
      <c r="R114" s="24"/>
      <c r="S114" s="24"/>
      <c r="T114" s="381"/>
      <c r="U114" s="381"/>
      <c r="V114" s="381"/>
      <c r="W114" s="381"/>
      <c r="X114" s="381"/>
      <c r="Y114" s="381"/>
    </row>
    <row r="115" spans="1:25">
      <c r="A115" s="174" t="e">
        <f>VLOOKUP(B115,Priskatalog!A:J,10,FALSE)</f>
        <v>#N/A</v>
      </c>
      <c r="B115" s="146"/>
      <c r="C115" s="121"/>
      <c r="D115" s="5"/>
      <c r="E115" s="387"/>
      <c r="F115" s="388"/>
      <c r="G115" s="389">
        <f t="shared" si="99"/>
        <v>0</v>
      </c>
      <c r="H115" s="390"/>
      <c r="I115" s="391"/>
      <c r="J115" s="388"/>
      <c r="K115" s="391"/>
      <c r="L115" s="387"/>
      <c r="M115" s="5"/>
      <c r="N115" s="5" t="s">
        <v>1028</v>
      </c>
      <c r="O115" s="518"/>
      <c r="P115" s="519"/>
      <c r="Q115" s="5"/>
      <c r="R115" s="5"/>
      <c r="S115" s="5"/>
      <c r="T115" s="392"/>
      <c r="U115" s="392"/>
      <c r="V115" s="392"/>
      <c r="W115" s="392"/>
      <c r="X115" s="392"/>
      <c r="Y115" s="392"/>
    </row>
    <row r="116" spans="1:25">
      <c r="A116" s="174" t="e">
        <f>VLOOKUP(B116,Priskatalog!A:J,10,FALSE)</f>
        <v>#N/A</v>
      </c>
      <c r="B116" s="146"/>
      <c r="C116" s="121"/>
      <c r="D116" s="5"/>
      <c r="E116" s="387"/>
      <c r="F116" s="388"/>
      <c r="G116" s="389">
        <f t="shared" si="99"/>
        <v>0</v>
      </c>
      <c r="H116" s="390"/>
      <c r="I116" s="391"/>
      <c r="J116" s="388"/>
      <c r="K116" s="391"/>
      <c r="L116" s="387"/>
      <c r="M116" s="5"/>
      <c r="N116" s="5" t="s">
        <v>1028</v>
      </c>
      <c r="O116" s="518"/>
      <c r="P116" s="519"/>
      <c r="Q116" s="5"/>
      <c r="R116" s="5"/>
      <c r="S116" s="5"/>
      <c r="T116" s="392"/>
      <c r="U116" s="392"/>
      <c r="V116" s="392"/>
      <c r="W116" s="392"/>
      <c r="X116" s="392"/>
      <c r="Y116" s="392"/>
    </row>
    <row r="117" spans="1:25">
      <c r="A117" s="174" t="e">
        <f>VLOOKUP(B117,Priskatalog!A:J,10,FALSE)</f>
        <v>#N/A</v>
      </c>
      <c r="B117" s="146"/>
      <c r="C117" s="121"/>
      <c r="D117" s="5"/>
      <c r="E117" s="387"/>
      <c r="F117" s="388"/>
      <c r="G117" s="389">
        <f t="shared" si="99"/>
        <v>0</v>
      </c>
      <c r="H117" s="390"/>
      <c r="I117" s="391"/>
      <c r="J117" s="388"/>
      <c r="K117" s="391"/>
      <c r="L117" s="387"/>
      <c r="M117" s="5"/>
      <c r="N117" s="5" t="s">
        <v>1028</v>
      </c>
      <c r="O117" s="518"/>
      <c r="P117" s="519"/>
      <c r="Q117" s="5"/>
      <c r="R117" s="5"/>
      <c r="S117" s="5"/>
      <c r="T117" s="392"/>
      <c r="U117" s="392"/>
      <c r="V117" s="392"/>
      <c r="W117" s="392"/>
      <c r="X117" s="392"/>
      <c r="Y117" s="392"/>
    </row>
  </sheetData>
  <mergeCells count="349">
    <mergeCell ref="O60:P60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M60:N60"/>
    <mergeCell ref="T62:Y62"/>
    <mergeCell ref="E63:F63"/>
    <mergeCell ref="G63:H63"/>
    <mergeCell ref="I63:J63"/>
    <mergeCell ref="K63:L63"/>
    <mergeCell ref="O63:P63"/>
    <mergeCell ref="T63:Y63"/>
    <mergeCell ref="E62:F62"/>
    <mergeCell ref="G62:H62"/>
    <mergeCell ref="I62:J62"/>
    <mergeCell ref="K62:L62"/>
    <mergeCell ref="O62:P62"/>
    <mergeCell ref="T64:Y64"/>
    <mergeCell ref="E65:F65"/>
    <mergeCell ref="G65:H65"/>
    <mergeCell ref="I65:J65"/>
    <mergeCell ref="K65:L65"/>
    <mergeCell ref="O65:P65"/>
    <mergeCell ref="T65:Y65"/>
    <mergeCell ref="E64:F64"/>
    <mergeCell ref="G64:H64"/>
    <mergeCell ref="I64:J64"/>
    <mergeCell ref="K64:L64"/>
    <mergeCell ref="O64:P64"/>
    <mergeCell ref="T82:Y82"/>
    <mergeCell ref="E68:F68"/>
    <mergeCell ref="G68:H68"/>
    <mergeCell ref="I68:J68"/>
    <mergeCell ref="K68:L68"/>
    <mergeCell ref="O68:P68"/>
    <mergeCell ref="T68:Y68"/>
    <mergeCell ref="E82:F82"/>
    <mergeCell ref="G82:H82"/>
    <mergeCell ref="I82:J82"/>
    <mergeCell ref="E69:F69"/>
    <mergeCell ref="G69:H69"/>
    <mergeCell ref="I69:J69"/>
    <mergeCell ref="K69:L69"/>
    <mergeCell ref="O69:P69"/>
    <mergeCell ref="T69:Y69"/>
    <mergeCell ref="E73:F73"/>
    <mergeCell ref="G73:H73"/>
    <mergeCell ref="I73:J73"/>
    <mergeCell ref="K73:L73"/>
    <mergeCell ref="O73:P73"/>
    <mergeCell ref="T73:Y73"/>
    <mergeCell ref="E80:F80"/>
    <mergeCell ref="G80:H80"/>
    <mergeCell ref="T98:Y98"/>
    <mergeCell ref="E99:F99"/>
    <mergeCell ref="G99:H99"/>
    <mergeCell ref="I99:J99"/>
    <mergeCell ref="K99:L99"/>
    <mergeCell ref="O99:P99"/>
    <mergeCell ref="T99:Y99"/>
    <mergeCell ref="E98:F98"/>
    <mergeCell ref="G98:H98"/>
    <mergeCell ref="I98:J98"/>
    <mergeCell ref="K98:L98"/>
    <mergeCell ref="O98:P98"/>
    <mergeCell ref="T100:Y100"/>
    <mergeCell ref="E101:F101"/>
    <mergeCell ref="G101:H101"/>
    <mergeCell ref="I101:J101"/>
    <mergeCell ref="K101:L101"/>
    <mergeCell ref="O101:P101"/>
    <mergeCell ref="T101:Y101"/>
    <mergeCell ref="E100:F100"/>
    <mergeCell ref="G100:H100"/>
    <mergeCell ref="I100:J100"/>
    <mergeCell ref="K100:L100"/>
    <mergeCell ref="O100:P100"/>
    <mergeCell ref="T102:Y102"/>
    <mergeCell ref="E103:F103"/>
    <mergeCell ref="G103:H103"/>
    <mergeCell ref="I103:J103"/>
    <mergeCell ref="K103:L103"/>
    <mergeCell ref="O103:P103"/>
    <mergeCell ref="T103:Y103"/>
    <mergeCell ref="E102:F102"/>
    <mergeCell ref="G102:H102"/>
    <mergeCell ref="I102:J102"/>
    <mergeCell ref="K102:L102"/>
    <mergeCell ref="O102:P102"/>
    <mergeCell ref="T106:Y106"/>
    <mergeCell ref="E107:F107"/>
    <mergeCell ref="G107:H107"/>
    <mergeCell ref="I107:J107"/>
    <mergeCell ref="K107:L107"/>
    <mergeCell ref="O107:P107"/>
    <mergeCell ref="T107:Y107"/>
    <mergeCell ref="T104:Y104"/>
    <mergeCell ref="E105:F105"/>
    <mergeCell ref="G105:H105"/>
    <mergeCell ref="I105:J105"/>
    <mergeCell ref="K105:L105"/>
    <mergeCell ref="O105:P105"/>
    <mergeCell ref="T105:Y105"/>
    <mergeCell ref="E104:F104"/>
    <mergeCell ref="G104:H104"/>
    <mergeCell ref="I104:J104"/>
    <mergeCell ref="K104:L104"/>
    <mergeCell ref="O104:P104"/>
    <mergeCell ref="E106:F106"/>
    <mergeCell ref="G106:H106"/>
    <mergeCell ref="I106:J106"/>
    <mergeCell ref="K106:L106"/>
    <mergeCell ref="O106:P106"/>
    <mergeCell ref="K108:L108"/>
    <mergeCell ref="O108:P108"/>
    <mergeCell ref="T108:Y108"/>
    <mergeCell ref="E109:F109"/>
    <mergeCell ref="G109:H109"/>
    <mergeCell ref="I109:J109"/>
    <mergeCell ref="K109:L109"/>
    <mergeCell ref="O109:P109"/>
    <mergeCell ref="T109:Y109"/>
    <mergeCell ref="E108:F108"/>
    <mergeCell ref="G108:H108"/>
    <mergeCell ref="I108:J108"/>
    <mergeCell ref="T110:Y110"/>
    <mergeCell ref="E111:F111"/>
    <mergeCell ref="G111:H111"/>
    <mergeCell ref="I111:J111"/>
    <mergeCell ref="K111:L111"/>
    <mergeCell ref="O111:P111"/>
    <mergeCell ref="T111:Y111"/>
    <mergeCell ref="E110:F110"/>
    <mergeCell ref="G110:H110"/>
    <mergeCell ref="I110:J110"/>
    <mergeCell ref="K110:L110"/>
    <mergeCell ref="O110:P110"/>
    <mergeCell ref="T112:Y112"/>
    <mergeCell ref="E113:F113"/>
    <mergeCell ref="G113:H113"/>
    <mergeCell ref="I113:J113"/>
    <mergeCell ref="K113:L113"/>
    <mergeCell ref="O113:P113"/>
    <mergeCell ref="T113:Y113"/>
    <mergeCell ref="E112:F112"/>
    <mergeCell ref="G112:H112"/>
    <mergeCell ref="I112:J112"/>
    <mergeCell ref="K112:L112"/>
    <mergeCell ref="O112:P112"/>
    <mergeCell ref="T114:Y114"/>
    <mergeCell ref="E115:F115"/>
    <mergeCell ref="G115:H115"/>
    <mergeCell ref="I115:J115"/>
    <mergeCell ref="K115:L115"/>
    <mergeCell ref="O115:P115"/>
    <mergeCell ref="T115:Y115"/>
    <mergeCell ref="E114:F114"/>
    <mergeCell ref="G114:H114"/>
    <mergeCell ref="I114:J114"/>
    <mergeCell ref="K114:L114"/>
    <mergeCell ref="O114:P114"/>
    <mergeCell ref="T116:Y116"/>
    <mergeCell ref="E117:F117"/>
    <mergeCell ref="G117:H117"/>
    <mergeCell ref="I117:J117"/>
    <mergeCell ref="K117:L117"/>
    <mergeCell ref="O117:P117"/>
    <mergeCell ref="T117:Y117"/>
    <mergeCell ref="E116:F116"/>
    <mergeCell ref="G116:H116"/>
    <mergeCell ref="I116:J116"/>
    <mergeCell ref="K116:L116"/>
    <mergeCell ref="O116:P116"/>
    <mergeCell ref="T78:Y78"/>
    <mergeCell ref="E70:F70"/>
    <mergeCell ref="G70:H70"/>
    <mergeCell ref="I70:J70"/>
    <mergeCell ref="K70:L70"/>
    <mergeCell ref="O70:P70"/>
    <mergeCell ref="T70:Y70"/>
    <mergeCell ref="T66:Y66"/>
    <mergeCell ref="E67:F67"/>
    <mergeCell ref="G67:H67"/>
    <mergeCell ref="I67:J67"/>
    <mergeCell ref="E75:F75"/>
    <mergeCell ref="G75:H75"/>
    <mergeCell ref="K67:L67"/>
    <mergeCell ref="O67:P67"/>
    <mergeCell ref="T67:Y67"/>
    <mergeCell ref="G66:H66"/>
    <mergeCell ref="E66:F66"/>
    <mergeCell ref="I66:J66"/>
    <mergeCell ref="K66:L66"/>
    <mergeCell ref="O66:P66"/>
    <mergeCell ref="E78:F78"/>
    <mergeCell ref="G78:H78"/>
    <mergeCell ref="I78:J78"/>
    <mergeCell ref="K78:L78"/>
    <mergeCell ref="O78:P78"/>
    <mergeCell ref="E97:F97"/>
    <mergeCell ref="G97:H97"/>
    <mergeCell ref="I97:J97"/>
    <mergeCell ref="K97:L97"/>
    <mergeCell ref="O97:P97"/>
    <mergeCell ref="T97:Y97"/>
    <mergeCell ref="E83:F83"/>
    <mergeCell ref="G83:H83"/>
    <mergeCell ref="I83:J83"/>
    <mergeCell ref="K83:L83"/>
    <mergeCell ref="O83:P83"/>
    <mergeCell ref="T83:Y83"/>
    <mergeCell ref="E84:F84"/>
    <mergeCell ref="G84:H84"/>
    <mergeCell ref="I84:J84"/>
    <mergeCell ref="K84:L84"/>
    <mergeCell ref="O84:P84"/>
    <mergeCell ref="T84:Y84"/>
    <mergeCell ref="E88:F88"/>
    <mergeCell ref="G88:H88"/>
    <mergeCell ref="I88:J88"/>
    <mergeCell ref="K88:L88"/>
    <mergeCell ref="O88:P88"/>
    <mergeCell ref="T88:Y88"/>
    <mergeCell ref="E71:F71"/>
    <mergeCell ref="G71:H71"/>
    <mergeCell ref="I71:J71"/>
    <mergeCell ref="K71:L71"/>
    <mergeCell ref="O71:P71"/>
    <mergeCell ref="T71:Y71"/>
    <mergeCell ref="E72:F72"/>
    <mergeCell ref="G72:H72"/>
    <mergeCell ref="I72:J72"/>
    <mergeCell ref="K72:L72"/>
    <mergeCell ref="O72:P72"/>
    <mergeCell ref="T72:Y72"/>
    <mergeCell ref="E74:F74"/>
    <mergeCell ref="G74:H74"/>
    <mergeCell ref="I74:J74"/>
    <mergeCell ref="K74:L74"/>
    <mergeCell ref="O74:P74"/>
    <mergeCell ref="T74:Y74"/>
    <mergeCell ref="I75:J75"/>
    <mergeCell ref="K75:L75"/>
    <mergeCell ref="O75:P75"/>
    <mergeCell ref="T75:Y75"/>
    <mergeCell ref="E76:F76"/>
    <mergeCell ref="G76:H76"/>
    <mergeCell ref="I76:J76"/>
    <mergeCell ref="K76:L76"/>
    <mergeCell ref="O76:P76"/>
    <mergeCell ref="T76:Y76"/>
    <mergeCell ref="E77:F77"/>
    <mergeCell ref="G77:H77"/>
    <mergeCell ref="I77:J77"/>
    <mergeCell ref="K77:L77"/>
    <mergeCell ref="O77:P77"/>
    <mergeCell ref="T77:Y77"/>
    <mergeCell ref="E79:F79"/>
    <mergeCell ref="G79:H79"/>
    <mergeCell ref="I79:J79"/>
    <mergeCell ref="K79:L79"/>
    <mergeCell ref="O79:P79"/>
    <mergeCell ref="T79:Y79"/>
    <mergeCell ref="E85:F85"/>
    <mergeCell ref="G85:H85"/>
    <mergeCell ref="I85:J85"/>
    <mergeCell ref="K85:L85"/>
    <mergeCell ref="O85:P85"/>
    <mergeCell ref="T85:Y85"/>
    <mergeCell ref="E81:F81"/>
    <mergeCell ref="G81:H81"/>
    <mergeCell ref="I81:J81"/>
    <mergeCell ref="K81:L81"/>
    <mergeCell ref="O81:P81"/>
    <mergeCell ref="T81:Y81"/>
    <mergeCell ref="I80:J80"/>
    <mergeCell ref="K80:L80"/>
    <mergeCell ref="O80:P80"/>
    <mergeCell ref="T80:Y80"/>
    <mergeCell ref="K82:L82"/>
    <mergeCell ref="O82:P82"/>
    <mergeCell ref="E86:F86"/>
    <mergeCell ref="G86:H86"/>
    <mergeCell ref="I86:J86"/>
    <mergeCell ref="K86:L86"/>
    <mergeCell ref="O86:P86"/>
    <mergeCell ref="T86:Y86"/>
    <mergeCell ref="E87:F87"/>
    <mergeCell ref="G87:H87"/>
    <mergeCell ref="I87:J87"/>
    <mergeCell ref="K87:L87"/>
    <mergeCell ref="O87:P87"/>
    <mergeCell ref="T87:Y87"/>
    <mergeCell ref="E89:F89"/>
    <mergeCell ref="G89:H89"/>
    <mergeCell ref="I89:J89"/>
    <mergeCell ref="K89:L89"/>
    <mergeCell ref="O89:P89"/>
    <mergeCell ref="T89:Y89"/>
    <mergeCell ref="E90:F90"/>
    <mergeCell ref="G90:H90"/>
    <mergeCell ref="I90:J90"/>
    <mergeCell ref="K90:L90"/>
    <mergeCell ref="O90:P90"/>
    <mergeCell ref="T90:Y90"/>
    <mergeCell ref="E91:F91"/>
    <mergeCell ref="G91:H91"/>
    <mergeCell ref="I91:J91"/>
    <mergeCell ref="K91:L91"/>
    <mergeCell ref="O91:P91"/>
    <mergeCell ref="T91:Y91"/>
    <mergeCell ref="E93:F93"/>
    <mergeCell ref="G93:H93"/>
    <mergeCell ref="I93:J93"/>
    <mergeCell ref="K93:L93"/>
    <mergeCell ref="O93:P93"/>
    <mergeCell ref="T93:Y93"/>
    <mergeCell ref="E92:F92"/>
    <mergeCell ref="G92:H92"/>
    <mergeCell ref="I92:J92"/>
    <mergeCell ref="K92:L92"/>
    <mergeCell ref="O92:P92"/>
    <mergeCell ref="T92:Y92"/>
    <mergeCell ref="E96:F96"/>
    <mergeCell ref="G96:H96"/>
    <mergeCell ref="I96:J96"/>
    <mergeCell ref="K96:L96"/>
    <mergeCell ref="O96:P96"/>
    <mergeCell ref="T96:Y96"/>
    <mergeCell ref="E94:F94"/>
    <mergeCell ref="G94:H94"/>
    <mergeCell ref="I94:J94"/>
    <mergeCell ref="K94:L94"/>
    <mergeCell ref="O94:P94"/>
    <mergeCell ref="T94:Y94"/>
    <mergeCell ref="E95:F95"/>
    <mergeCell ref="G95:H95"/>
    <mergeCell ref="I95:J95"/>
    <mergeCell ref="K95:L95"/>
    <mergeCell ref="O95:P95"/>
    <mergeCell ref="T95:Y95"/>
  </mergeCells>
  <hyperlinks>
    <hyperlink ref="B1" location="'_Planlagt_drift'!A1" display="Tilbage til årsoversigt" xr:uid="{9534A0A9-82FF-4F5A-BCE4-2F103D8EF4A7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1B13AB-7D5B-4D7D-AD01-52DA5A994255}">
          <x14:formula1>
            <xm:f>Priskatalog!$A$2:$A$167</xm:f>
          </x14:formula1>
          <xm:sqref>B63:B97 B115:B117 B99:B105 B107:B109 B111:B113 A38:A57 A3:B37</xm:sqref>
        </x14:dataValidation>
      </x14:dataValidations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5DDB-20B7-427D-B8F0-64886C646054}">
  <sheetPr>
    <tabColor rgb="FFFFFF00"/>
  </sheetPr>
  <dimension ref="A1:Y65"/>
  <sheetViews>
    <sheetView workbookViewId="0">
      <selection activeCell="C11" sqref="C11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5.7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ht="16.5" customHeigh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 ht="30.75" customHeight="1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28.5" customHeigh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ht="30.75" customHeigh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ht="31.5" customHeigh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ht="17.25" customHeigh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ht="29.25" customHeigh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ht="29.25" customHeigh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  <row r="62" spans="1:25">
      <c r="A62" s="16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>
      <c r="A63" s="16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>
      <c r="A64" s="16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2:19"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1"/>
      <c r="Q65" s="531"/>
      <c r="R65" s="531"/>
      <c r="S65" s="531"/>
    </row>
  </sheetData>
  <mergeCells count="178">
    <mergeCell ref="B65:S65"/>
    <mergeCell ref="E48:F48"/>
    <mergeCell ref="G48:H48"/>
    <mergeCell ref="E36:F36"/>
    <mergeCell ref="G36:H36"/>
    <mergeCell ref="I36:J36"/>
    <mergeCell ref="K36:L36"/>
    <mergeCell ref="O36:P36"/>
    <mergeCell ref="G38:H38"/>
    <mergeCell ref="E40:F40"/>
    <mergeCell ref="G40:H40"/>
    <mergeCell ref="I40:J40"/>
    <mergeCell ref="K40:L40"/>
    <mergeCell ref="O40:P40"/>
    <mergeCell ref="I48:J48"/>
    <mergeCell ref="K48:L48"/>
    <mergeCell ref="O48:P48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T36:Y36"/>
    <mergeCell ref="E37:F37"/>
    <mergeCell ref="G37:H37"/>
    <mergeCell ref="I37:J37"/>
    <mergeCell ref="K37:L37"/>
    <mergeCell ref="O37:P37"/>
    <mergeCell ref="T37:Y37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40:Y40"/>
    <mergeCell ref="E41:F41"/>
    <mergeCell ref="G41:H41"/>
    <mergeCell ref="I41:J41"/>
    <mergeCell ref="K41:L41"/>
    <mergeCell ref="O41:P41"/>
    <mergeCell ref="T41:Y41"/>
    <mergeCell ref="T38:Y38"/>
    <mergeCell ref="E39:F39"/>
    <mergeCell ref="G39:H39"/>
    <mergeCell ref="I39:J39"/>
    <mergeCell ref="K39:L39"/>
    <mergeCell ref="O39:P39"/>
    <mergeCell ref="T39:Y39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D44CD076-AD8C-4823-B97D-70121D93FBAC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460B7C-0981-4C49-9090-0D3CB9CD621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E1B2-B913-40EF-9991-CE082C042D43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5:F35"/>
    <mergeCell ref="G35:H35"/>
    <mergeCell ref="I35:J35"/>
    <mergeCell ref="K35:L35"/>
    <mergeCell ref="O35:P35"/>
    <mergeCell ref="T35:Y35"/>
    <mergeCell ref="E36:F36"/>
    <mergeCell ref="G36:H36"/>
    <mergeCell ref="I36:J36"/>
    <mergeCell ref="K36:L36"/>
    <mergeCell ref="O36:P36"/>
    <mergeCell ref="O33:P33"/>
    <mergeCell ref="T33:Y33"/>
    <mergeCell ref="E34:F34"/>
    <mergeCell ref="G34:H34"/>
    <mergeCell ref="I34:J34"/>
    <mergeCell ref="K34:L34"/>
    <mergeCell ref="O34:P34"/>
    <mergeCell ref="T34:Y34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T39:Y39"/>
    <mergeCell ref="T36:Y36"/>
    <mergeCell ref="E37:F37"/>
    <mergeCell ref="G37:H37"/>
    <mergeCell ref="I37:J37"/>
    <mergeCell ref="K37:L37"/>
    <mergeCell ref="O37:P37"/>
    <mergeCell ref="T37:Y37"/>
    <mergeCell ref="T41:Y41"/>
    <mergeCell ref="E40:F40"/>
    <mergeCell ref="G40:H40"/>
    <mergeCell ref="I40:J40"/>
    <mergeCell ref="K40:L40"/>
    <mergeCell ref="O40:P40"/>
    <mergeCell ref="T40:Y40"/>
    <mergeCell ref="G38:H38"/>
    <mergeCell ref="T38:Y38"/>
    <mergeCell ref="E39:F39"/>
    <mergeCell ref="G39:H39"/>
    <mergeCell ref="I39:J39"/>
    <mergeCell ref="K39:L39"/>
    <mergeCell ref="O39:P39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A5BEBBF7-078E-48D9-9E29-57976E1EB51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AB4D0C-ABAC-4618-A7F0-FFCACC7AED9F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4583-2D94-485E-BCC9-A6E59A5B3BB7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O32:P32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E32:F32"/>
    <mergeCell ref="G32:H32"/>
    <mergeCell ref="I32:J32"/>
    <mergeCell ref="K32:L32"/>
    <mergeCell ref="M32:N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G38:H38"/>
    <mergeCell ref="T38:Y38"/>
    <mergeCell ref="E39:F39"/>
    <mergeCell ref="G39:H39"/>
    <mergeCell ref="I39:J39"/>
    <mergeCell ref="K39:L39"/>
    <mergeCell ref="O39:P39"/>
    <mergeCell ref="T39:Y39"/>
    <mergeCell ref="I42:J42"/>
    <mergeCell ref="K42:L42"/>
    <mergeCell ref="O42:P42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4ADD10AB-8FF9-4193-BE62-CCCC28EE185D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E8E680-4D56-49B7-A7EA-2DEE74FE9094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D7D3-DEFC-4DE1-9AF5-A3E5B1A7B5C3}">
  <sheetPr>
    <tabColor rgb="FFFFFF00"/>
  </sheetPr>
  <dimension ref="A1:AK252"/>
  <sheetViews>
    <sheetView topLeftCell="A24" workbookViewId="0">
      <selection activeCell="A71" sqref="A63:Y71"/>
    </sheetView>
  </sheetViews>
  <sheetFormatPr defaultColWidth="8.7109375" defaultRowHeight="15"/>
  <cols>
    <col min="1" max="1" width="13.85546875" style="1" customWidth="1"/>
    <col min="2" max="2" width="48.42578125" style="1" bestFit="1" customWidth="1"/>
    <col min="3" max="3" width="13.28515625" style="1" customWidth="1"/>
    <col min="4" max="4" width="14.28515625" style="1" bestFit="1" customWidth="1"/>
    <col min="5" max="5" width="17" style="1" customWidth="1"/>
    <col min="6" max="6" width="13.7109375" style="1" bestFit="1" customWidth="1"/>
    <col min="7" max="7" width="14.28515625" style="1" bestFit="1" customWidth="1"/>
    <col min="8" max="8" width="13.7109375" style="1" bestFit="1" customWidth="1"/>
    <col min="9" max="9" width="14.28515625" style="1" bestFit="1" customWidth="1"/>
    <col min="10" max="12" width="13.7109375" style="1" bestFit="1" customWidth="1"/>
    <col min="13" max="15" width="14.28515625" style="1" bestFit="1" customWidth="1"/>
    <col min="16" max="16" width="13.5703125" style="1" bestFit="1" customWidth="1"/>
    <col min="17" max="17" width="13.7109375" style="1" bestFit="1" customWidth="1"/>
    <col min="18" max="19" width="13.5703125" style="1" bestFit="1" customWidth="1"/>
    <col min="20" max="20" width="13.7109375" style="1" bestFit="1" customWidth="1"/>
    <col min="21" max="22" width="13.5703125" style="1" bestFit="1" customWidth="1"/>
    <col min="23" max="23" width="13.7109375" style="1" bestFit="1" customWidth="1"/>
    <col min="24" max="24" width="13.5703125" style="1" bestFit="1" customWidth="1"/>
    <col min="25" max="25" width="15.42578125" style="1" customWidth="1"/>
    <col min="26" max="27" width="8.7109375" style="1"/>
    <col min="28" max="43" width="8.7109375" style="1" customWidth="1"/>
    <col min="44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9">
        <f t="shared" ref="A3:B3" si="0">A81</f>
        <v>0</v>
      </c>
      <c r="B3" s="362" t="str">
        <f t="shared" si="0"/>
        <v>Udv. Vedligehold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</row>
    <row r="4" spans="1:25">
      <c r="A4" s="169">
        <f t="shared" ref="A4:B4" si="1">A82</f>
        <v>0</v>
      </c>
      <c r="B4" s="362" t="str">
        <f t="shared" si="1"/>
        <v>Generelt: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</row>
    <row r="5" spans="1:25">
      <c r="A5" s="168">
        <f t="shared" ref="A5:B5" si="2">A83</f>
        <v>21</v>
      </c>
      <c r="B5" s="148" t="str">
        <f t="shared" si="2"/>
        <v>Facader, eftergang af murværk og fuger</v>
      </c>
      <c r="C5" s="143">
        <f>IF(C$1&gt;=$I83,IF($M83=0,0,(IF(MOD(($I83-C$1),$M83)=0,$G83,0))),0)</f>
        <v>0</v>
      </c>
      <c r="D5" s="143">
        <f>IF(D$1&gt;=$I83,IF($M83=0,0,(IF(MOD(($I83-D$1),$M83)=0,$G83,0))),0)</f>
        <v>0</v>
      </c>
      <c r="E5" s="143">
        <f>IF(E$1&gt;=$I83,IF($M83=0,0,(IF(MOD(($I83-E$1),$M83)=0,$G83,0))),0)</f>
        <v>17000</v>
      </c>
      <c r="F5" s="143">
        <f>IF(F$1&gt;=$I83,IF($M83=0,0,(IF(MOD(($I83-F$1),$M83)=0,$G83,0))),0)</f>
        <v>0</v>
      </c>
      <c r="G5" s="143">
        <f>IF(G$1&gt;=$I83,IF($M83=0,0,(IF(MOD(($I83-G$1),$M83)=0,$G83,0))),0)</f>
        <v>0</v>
      </c>
      <c r="H5" s="143">
        <f>IF(H$1&gt;=$I83,IF($M83=0,0,(IF(MOD(($I83-H$1),$M83)=0,$G83,0))),0)</f>
        <v>17000</v>
      </c>
      <c r="I5" s="143">
        <f>IF(I$1&gt;=$I83,IF($M83=0,0,(IF(MOD(($I83-I$1),$M83)=0,$G83,0))),0)</f>
        <v>0</v>
      </c>
      <c r="J5" s="143">
        <f>IF(J$1&gt;=$I83,IF($M83=0,0,(IF(MOD(($I83-J$1),$M83)=0,$G83,0))),0)</f>
        <v>0</v>
      </c>
      <c r="K5" s="143">
        <f>IF(K$1&gt;=$I83,IF($M83=0,0,(IF(MOD(($I83-K$1),$M83)=0,$G83,0))),0)</f>
        <v>17000</v>
      </c>
      <c r="L5" s="143">
        <f>IF(L$1&gt;=$I83,IF($M83=0,0,(IF(MOD(($I83-L$1),$M83)=0,$G83,0))),0)</f>
        <v>0</v>
      </c>
      <c r="M5" s="143">
        <f>IF(M$1&gt;=$I83,IF($M83=0,0,(IF(MOD(($I83-M$1),$M83)=0,$G83,0))),0)</f>
        <v>0</v>
      </c>
      <c r="N5" s="143">
        <f>IF(N$1&gt;=$I83,IF($M83=0,0,(IF(MOD(($I83-N$1),$M83)=0,$G83,0))),0)</f>
        <v>17000</v>
      </c>
      <c r="O5" s="143">
        <f>IF(O$1&gt;=$I83,IF($M83=0,0,(IF(MOD(($I83-O$1),$M83)=0,$G83,0))),0)</f>
        <v>0</v>
      </c>
      <c r="P5" s="143">
        <f>IF(P$1&gt;=$I83,IF($M83=0,0,(IF(MOD(($I83-P$1),$M83)=0,$G83,0))),0)</f>
        <v>0</v>
      </c>
      <c r="Q5" s="143">
        <f>IF(Q$1&gt;=$I83,IF($M83=0,0,(IF(MOD(($I83-Q$1),$M83)=0,$G83,0))),0)</f>
        <v>17000</v>
      </c>
      <c r="R5" s="143">
        <f>IF(R$1&gt;=$I83,IF($M83=0,0,(IF(MOD(($I83-R$1),$M83)=0,$G83,0))),0)</f>
        <v>0</v>
      </c>
      <c r="S5" s="143">
        <f>IF(S$1&gt;=$I83,IF($M83=0,0,(IF(MOD(($I83-S$1),$M83)=0,$G83,0))),0)</f>
        <v>0</v>
      </c>
      <c r="T5" s="143">
        <f>IF(T$1&gt;=$I83,IF($M83=0,0,(IF(MOD(($I83-T$1),$M83)=0,$G83,0))),0)</f>
        <v>17000</v>
      </c>
      <c r="U5" s="143">
        <f>IF(U$1&gt;=$I83,IF($M83=0,0,(IF(MOD(($I83-U$1),$M83)=0,$G83,0))),0)</f>
        <v>0</v>
      </c>
      <c r="V5" s="143">
        <f>IF(V$1&gt;=$I83,IF($M83=0,0,(IF(MOD(($I83-V$1),$M83)=0,$G83,0))),0)</f>
        <v>0</v>
      </c>
      <c r="W5" s="143">
        <f>IF(W$1&gt;=$I83,IF($M83=0,0,(IF(MOD(($I83-W$1),$M83)=0,$G83,0))),0)</f>
        <v>17000</v>
      </c>
      <c r="X5" s="143">
        <f>IF(X$1&gt;=$I83,IF($M83=0,0,(IF(MOD(($I83-X$1),$M83)=0,$G83,0))),0)</f>
        <v>0</v>
      </c>
      <c r="Y5" s="176">
        <f t="shared" ref="Y5:Y8" si="3">SUM(C5:X5)</f>
        <v>119000</v>
      </c>
    </row>
    <row r="6" spans="1:25">
      <c r="A6" s="168">
        <f>A84</f>
        <v>41</v>
      </c>
      <c r="B6" s="148" t="str">
        <f>B84</f>
        <v>Udhæng, malerbehandling</v>
      </c>
      <c r="C6" s="143">
        <f>IF(C$1&gt;=$I84,IF($M84=0,0,(IF(MOD(($I84-C$1),$M84)=0,$G84,0))),0)</f>
        <v>0</v>
      </c>
      <c r="D6" s="143">
        <f>IF(D$1&gt;=$I84,IF($M84=0,0,(IF(MOD(($I84-D$1),$M84)=0,$G84,0))),0)</f>
        <v>4200</v>
      </c>
      <c r="E6" s="143">
        <f>IF(E$1&gt;=$I84,IF($M84=0,0,(IF(MOD(($I84-E$1),$M84)=0,$G84,0))),0)</f>
        <v>0</v>
      </c>
      <c r="F6" s="143">
        <f>IF(F$1&gt;=$I84,IF($M84=0,0,(IF(MOD(($I84-F$1),$M84)=0,$G84,0))),0)</f>
        <v>4200</v>
      </c>
      <c r="G6" s="143">
        <f>IF(G$1&gt;=$I84,IF($M84=0,0,(IF(MOD(($I84-G$1),$M84)=0,$G84,0))),0)</f>
        <v>0</v>
      </c>
      <c r="H6" s="143">
        <f>IF(H$1&gt;=$I84,IF($M84=0,0,(IF(MOD(($I84-H$1),$M84)=0,$G84,0))),0)</f>
        <v>4200</v>
      </c>
      <c r="I6" s="143">
        <f>IF(I$1&gt;=$I84,IF($M84=0,0,(IF(MOD(($I84-I$1),$M84)=0,$G84,0))),0)</f>
        <v>0</v>
      </c>
      <c r="J6" s="143">
        <f>IF(J$1&gt;=$I84,IF($M84=0,0,(IF(MOD(($I84-J$1),$M84)=0,$G84,0))),0)</f>
        <v>4200</v>
      </c>
      <c r="K6" s="143">
        <f>IF(K$1&gt;=$I84,IF($M84=0,0,(IF(MOD(($I84-K$1),$M84)=0,$G84,0))),0)</f>
        <v>0</v>
      </c>
      <c r="L6" s="143">
        <f>IF(L$1&gt;=$I84,IF($M84=0,0,(IF(MOD(($I84-L$1),$M84)=0,$G84,0))),0)</f>
        <v>4200</v>
      </c>
      <c r="M6" s="143">
        <f>IF(M$1&gt;=$I84,IF($M84=0,0,(IF(MOD(($I84-M$1),$M84)=0,$G84,0))),0)</f>
        <v>0</v>
      </c>
      <c r="N6" s="143">
        <f>IF(N$1&gt;=$I84,IF($M84=0,0,(IF(MOD(($I84-N$1),$M84)=0,$G84,0))),0)</f>
        <v>4200</v>
      </c>
      <c r="O6" s="143">
        <f>IF(O$1&gt;=$I84,IF($M84=0,0,(IF(MOD(($I84-O$1),$M84)=0,$G84,0))),0)</f>
        <v>0</v>
      </c>
      <c r="P6" s="143">
        <f>IF(P$1&gt;=$I84,IF($M84=0,0,(IF(MOD(($I84-P$1),$M84)=0,$G84,0))),0)</f>
        <v>4200</v>
      </c>
      <c r="Q6" s="143">
        <f>IF(Q$1&gt;=$I84,IF($M84=0,0,(IF(MOD(($I84-Q$1),$M84)=0,$G84,0))),0)</f>
        <v>0</v>
      </c>
      <c r="R6" s="143">
        <f>IF(R$1&gt;=$I84,IF($M84=0,0,(IF(MOD(($I84-R$1),$M84)=0,$G84,0))),0)</f>
        <v>4200</v>
      </c>
      <c r="S6" s="143">
        <f>IF(S$1&gt;=$I84,IF($M84=0,0,(IF(MOD(($I84-S$1),$M84)=0,$G84,0))),0)</f>
        <v>0</v>
      </c>
      <c r="T6" s="143">
        <f>IF(T$1&gt;=$I84,IF($M84=0,0,(IF(MOD(($I84-T$1),$M84)=0,$G84,0))),0)</f>
        <v>4200</v>
      </c>
      <c r="U6" s="143">
        <f>IF(U$1&gt;=$I84,IF($M84=0,0,(IF(MOD(($I84-U$1),$M84)=0,$G84,0))),0)</f>
        <v>0</v>
      </c>
      <c r="V6" s="143">
        <f>IF(V$1&gt;=$I84,IF($M84=0,0,(IF(MOD(($I84-V$1),$M84)=0,$G84,0))),0)</f>
        <v>4200</v>
      </c>
      <c r="W6" s="143">
        <f>IF(W$1&gt;=$I84,IF($M84=0,0,(IF(MOD(($I84-W$1),$M84)=0,$G84,0))),0)</f>
        <v>0</v>
      </c>
      <c r="X6" s="143">
        <f>IF(X$1&gt;=$I84,IF($M84=0,0,(IF(MOD(($I84-X$1),$M84)=0,$G84,0))),0)</f>
        <v>4200</v>
      </c>
      <c r="Y6" s="176">
        <f>SUM(C6:X6)</f>
        <v>46200</v>
      </c>
    </row>
    <row r="7" spans="1:25">
      <c r="A7" s="168">
        <f>A85</f>
        <v>41</v>
      </c>
      <c r="B7" s="148" t="str">
        <f>B85</f>
        <v>Fundament, malerbehandling</v>
      </c>
      <c r="C7" s="143">
        <f>IF(C$1&gt;=$I85,IF($M85=0,0,(IF(MOD(($I85-C$1),$M85)=0,$G85,0))),0)</f>
        <v>0</v>
      </c>
      <c r="D7" s="143">
        <f>IF(D$1&gt;=$I85,IF($M85=0,0,(IF(MOD(($I85-D$1),$M85)=0,$G85,0))),0)</f>
        <v>0</v>
      </c>
      <c r="E7" s="143">
        <f>IF(E$1&gt;=$I85,IF($M85=0,0,(IF(MOD(($I85-E$1),$M85)=0,$G85,0))),0)</f>
        <v>3600</v>
      </c>
      <c r="F7" s="143">
        <f>IF(F$1&gt;=$I85,IF($M85=0,0,(IF(MOD(($I85-F$1),$M85)=0,$G85,0))),0)</f>
        <v>0</v>
      </c>
      <c r="G7" s="143">
        <f>IF(G$1&gt;=$I85,IF($M85=0,0,(IF(MOD(($I85-G$1),$M85)=0,$G85,0))),0)</f>
        <v>3600</v>
      </c>
      <c r="H7" s="143">
        <f>IF(H$1&gt;=$I85,IF($M85=0,0,(IF(MOD(($I85-H$1),$M85)=0,$G85,0))),0)</f>
        <v>0</v>
      </c>
      <c r="I7" s="143">
        <f>IF(I$1&gt;=$I85,IF($M85=0,0,(IF(MOD(($I85-I$1),$M85)=0,$G85,0))),0)</f>
        <v>3600</v>
      </c>
      <c r="J7" s="143">
        <f>IF(J$1&gt;=$I85,IF($M85=0,0,(IF(MOD(($I85-J$1),$M85)=0,$G85,0))),0)</f>
        <v>0</v>
      </c>
      <c r="K7" s="143">
        <f>IF(K$1&gt;=$I85,IF($M85=0,0,(IF(MOD(($I85-K$1),$M85)=0,$G85,0))),0)</f>
        <v>3600</v>
      </c>
      <c r="L7" s="143">
        <f>IF(L$1&gt;=$I85,IF($M85=0,0,(IF(MOD(($I85-L$1),$M85)=0,$G85,0))),0)</f>
        <v>0</v>
      </c>
      <c r="M7" s="143">
        <f>IF(M$1&gt;=$I85,IF($M85=0,0,(IF(MOD(($I85-M$1),$M85)=0,$G85,0))),0)</f>
        <v>3600</v>
      </c>
      <c r="N7" s="143">
        <f>IF(N$1&gt;=$I85,IF($M85=0,0,(IF(MOD(($I85-N$1),$M85)=0,$G85,0))),0)</f>
        <v>0</v>
      </c>
      <c r="O7" s="143">
        <f>IF(O$1&gt;=$I85,IF($M85=0,0,(IF(MOD(($I85-O$1),$M85)=0,$G85,0))),0)</f>
        <v>3600</v>
      </c>
      <c r="P7" s="143">
        <f>IF(P$1&gt;=$I85,IF($M85=0,0,(IF(MOD(($I85-P$1),$M85)=0,$G85,0))),0)</f>
        <v>0</v>
      </c>
      <c r="Q7" s="143">
        <f>IF(Q$1&gt;=$I85,IF($M85=0,0,(IF(MOD(($I85-Q$1),$M85)=0,$G85,0))),0)</f>
        <v>3600</v>
      </c>
      <c r="R7" s="143">
        <f>IF(R$1&gt;=$I85,IF($M85=0,0,(IF(MOD(($I85-R$1),$M85)=0,$G85,0))),0)</f>
        <v>0</v>
      </c>
      <c r="S7" s="143">
        <f>IF(S$1&gt;=$I85,IF($M85=0,0,(IF(MOD(($I85-S$1),$M85)=0,$G85,0))),0)</f>
        <v>3600</v>
      </c>
      <c r="T7" s="143">
        <f>IF(T$1&gt;=$I85,IF($M85=0,0,(IF(MOD(($I85-T$1),$M85)=0,$G85,0))),0)</f>
        <v>0</v>
      </c>
      <c r="U7" s="143">
        <f>IF(U$1&gt;=$I85,IF($M85=0,0,(IF(MOD(($I85-U$1),$M85)=0,$G85,0))),0)</f>
        <v>3600</v>
      </c>
      <c r="V7" s="143">
        <f>IF(V$1&gt;=$I85,IF($M85=0,0,(IF(MOD(($I85-V$1),$M85)=0,$G85,0))),0)</f>
        <v>0</v>
      </c>
      <c r="W7" s="143">
        <f>IF(W$1&gt;=$I85,IF($M85=0,0,(IF(MOD(($I85-W$1),$M85)=0,$G85,0))),0)</f>
        <v>3600</v>
      </c>
      <c r="X7" s="143">
        <f>IF(X$1&gt;=$I85,IF($M85=0,0,(IF(MOD(($I85-X$1),$M85)=0,$G85,0))),0)</f>
        <v>0</v>
      </c>
      <c r="Y7" s="176">
        <f>SUM(C7:X7)</f>
        <v>36000</v>
      </c>
    </row>
    <row r="8" spans="1:25">
      <c r="A8" s="168">
        <f>A86</f>
        <v>31</v>
      </c>
      <c r="B8" s="148" t="str">
        <f>B86</f>
        <v>Vinduer, udskiftning - sålbænke</v>
      </c>
      <c r="C8" s="143">
        <f>IF(C$1&gt;=$I86,IF($M86=0,0,(IF(MOD(($I86-C$1),$M86)=0,$G86,0))),0)</f>
        <v>0</v>
      </c>
      <c r="D8" s="143">
        <f>IF(D$1&gt;=$I86,IF($M86=0,0,(IF(MOD(($I86-D$1),$M86)=0,$G86,0))),0)</f>
        <v>7250</v>
      </c>
      <c r="E8" s="143">
        <f>IF(E$1&gt;=$I86,IF($M86=0,0,(IF(MOD(($I86-E$1),$M86)=0,$G86,0))),0)</f>
        <v>0</v>
      </c>
      <c r="F8" s="143">
        <f>IF(F$1&gt;=$I86,IF($M86=0,0,(IF(MOD(($I86-F$1),$M86)=0,$G86,0))),0)</f>
        <v>0</v>
      </c>
      <c r="G8" s="143">
        <f>IF(G$1&gt;=$I86,IF($M86=0,0,(IF(MOD(($I86-G$1),$M86)=0,$G86,0))),0)</f>
        <v>7250</v>
      </c>
      <c r="H8" s="143">
        <f>IF(H$1&gt;=$I86,IF($M86=0,0,(IF(MOD(($I86-H$1),$M86)=0,$G86,0))),0)</f>
        <v>0</v>
      </c>
      <c r="I8" s="143">
        <f>IF(I$1&gt;=$I86,IF($M86=0,0,(IF(MOD(($I86-I$1),$M86)=0,$G86,0))),0)</f>
        <v>0</v>
      </c>
      <c r="J8" s="143">
        <f>IF(J$1&gt;=$I86,IF($M86=0,0,(IF(MOD(($I86-J$1),$M86)=0,$G86,0))),0)</f>
        <v>7250</v>
      </c>
      <c r="K8" s="143">
        <f>IF(K$1&gt;=$I86,IF($M86=0,0,(IF(MOD(($I86-K$1),$M86)=0,$G86,0))),0)</f>
        <v>0</v>
      </c>
      <c r="L8" s="143">
        <f>IF(L$1&gt;=$I86,IF($M86=0,0,(IF(MOD(($I86-L$1),$M86)=0,$G86,0))),0)</f>
        <v>0</v>
      </c>
      <c r="M8" s="143">
        <f>IF(M$1&gt;=$I86,IF($M86=0,0,(IF(MOD(($I86-M$1),$M86)=0,$G86,0))),0)</f>
        <v>7250</v>
      </c>
      <c r="N8" s="143">
        <f>IF(N$1&gt;=$I86,IF($M86=0,0,(IF(MOD(($I86-N$1),$M86)=0,$G86,0))),0)</f>
        <v>0</v>
      </c>
      <c r="O8" s="143">
        <f>IF(O$1&gt;=$I86,IF($M86=0,0,(IF(MOD(($I86-O$1),$M86)=0,$G86,0))),0)</f>
        <v>0</v>
      </c>
      <c r="P8" s="143">
        <f>IF(P$1&gt;=$I86,IF($M86=0,0,(IF(MOD(($I86-P$1),$M86)=0,$G86,0))),0)</f>
        <v>7250</v>
      </c>
      <c r="Q8" s="143">
        <f>IF(Q$1&gt;=$I86,IF($M86=0,0,(IF(MOD(($I86-Q$1),$M86)=0,$G86,0))),0)</f>
        <v>0</v>
      </c>
      <c r="R8" s="143">
        <f>IF(R$1&gt;=$I86,IF($M86=0,0,(IF(MOD(($I86-R$1),$M86)=0,$G86,0))),0)</f>
        <v>0</v>
      </c>
      <c r="S8" s="143">
        <f>IF(S$1&gt;=$I86,IF($M86=0,0,(IF(MOD(($I86-S$1),$M86)=0,$G86,0))),0)</f>
        <v>7250</v>
      </c>
      <c r="T8" s="143">
        <f>IF(T$1&gt;=$I86,IF($M86=0,0,(IF(MOD(($I86-T$1),$M86)=0,$G86,0))),0)</f>
        <v>0</v>
      </c>
      <c r="U8" s="143">
        <f>IF(U$1&gt;=$I86,IF($M86=0,0,(IF(MOD(($I86-U$1),$M86)=0,$G86,0))),0)</f>
        <v>0</v>
      </c>
      <c r="V8" s="143">
        <f>IF(V$1&gt;=$I86,IF($M86=0,0,(IF(MOD(($I86-V$1),$M86)=0,$G86,0))),0)</f>
        <v>7250</v>
      </c>
      <c r="W8" s="143">
        <f>IF(W$1&gt;=$I86,IF($M86=0,0,(IF(MOD(($I86-W$1),$M86)=0,$G86,0))),0)</f>
        <v>0</v>
      </c>
      <c r="X8" s="143">
        <f>IF(X$1&gt;=$I86,IF($M86=0,0,(IF(MOD(($I86-X$1),$M86)=0,$G86,0))),0)</f>
        <v>0</v>
      </c>
      <c r="Y8" s="176">
        <f>SUM(C8:X8)</f>
        <v>50750</v>
      </c>
    </row>
    <row r="9" spans="1:25">
      <c r="A9" s="237">
        <f>A87</f>
        <v>0</v>
      </c>
      <c r="B9" s="230" t="str">
        <f>B87</f>
        <v>Bygning 1</v>
      </c>
      <c r="C9" s="238">
        <f>IF(C$1&gt;=$I87,IF($M87=0,0,(IF(MOD(($I87-C$1),$M87)=0,$G87,0))),0)</f>
        <v>0</v>
      </c>
      <c r="D9" s="238">
        <f>IF(D$1&gt;=$I87,IF($M87=0,0,(IF(MOD(($I87-D$1),$M87)=0,$G87,0))),0)</f>
        <v>0</v>
      </c>
      <c r="E9" s="238">
        <f>IF(E$1&gt;=$I87,IF($M87=0,0,(IF(MOD(($I87-E$1),$M87)=0,$G87,0))),0)</f>
        <v>0</v>
      </c>
      <c r="F9" s="238">
        <f>IF(F$1&gt;=$I87,IF($M87=0,0,(IF(MOD(($I87-F$1),$M87)=0,$G87,0))),0)</f>
        <v>0</v>
      </c>
      <c r="G9" s="238">
        <f>IF(G$1&gt;=$I87,IF($M87=0,0,(IF(MOD(($I87-G$1),$M87)=0,$G87,0))),0)</f>
        <v>0</v>
      </c>
      <c r="H9" s="238">
        <f>IF(H$1&gt;=$I87,IF($M87=0,0,(IF(MOD(($I87-H$1),$M87)=0,$G87,0))),0)</f>
        <v>0</v>
      </c>
      <c r="I9" s="238">
        <f>IF(I$1&gt;=$I87,IF($M87=0,0,(IF(MOD(($I87-I$1),$M87)=0,$G87,0))),0)</f>
        <v>0</v>
      </c>
      <c r="J9" s="238">
        <f>IF(J$1&gt;=$I87,IF($M87=0,0,(IF(MOD(($I87-J$1),$M87)=0,$G87,0))),0)</f>
        <v>0</v>
      </c>
      <c r="K9" s="238">
        <f>IF(K$1&gt;=$I87,IF($M87=0,0,(IF(MOD(($I87-K$1),$M87)=0,$G87,0))),0)</f>
        <v>0</v>
      </c>
      <c r="L9" s="238">
        <f>IF(L$1&gt;=$I87,IF($M87=0,0,(IF(MOD(($I87-L$1),$M87)=0,$G87,0))),0)</f>
        <v>0</v>
      </c>
      <c r="M9" s="238">
        <f>IF(M$1&gt;=$I87,IF($M87=0,0,(IF(MOD(($I87-M$1),$M87)=0,$G87,0))),0)</f>
        <v>0</v>
      </c>
      <c r="N9" s="238">
        <f>IF(N$1&gt;=$I87,IF($M87=0,0,(IF(MOD(($I87-N$1),$M87)=0,$G87,0))),0)</f>
        <v>0</v>
      </c>
      <c r="O9" s="238">
        <f>IF(O$1&gt;=$I87,IF($M87=0,0,(IF(MOD(($I87-O$1),$M87)=0,$G87,0))),0)</f>
        <v>0</v>
      </c>
      <c r="P9" s="238">
        <f>IF(P$1&gt;=$I87,IF($M87=0,0,(IF(MOD(($I87-P$1),$M87)=0,$G87,0))),0)</f>
        <v>0</v>
      </c>
      <c r="Q9" s="238">
        <f>IF(Q$1&gt;=$I87,IF($M87=0,0,(IF(MOD(($I87-Q$1),$M87)=0,$G87,0))),0)</f>
        <v>0</v>
      </c>
      <c r="R9" s="238">
        <f>IF(R$1&gt;=$I87,IF($M87=0,0,(IF(MOD(($I87-R$1),$M87)=0,$G87,0))),0)</f>
        <v>0</v>
      </c>
      <c r="S9" s="238">
        <f>IF(S$1&gt;=$I87,IF($M87=0,0,(IF(MOD(($I87-S$1),$M87)=0,$G87,0))),0)</f>
        <v>0</v>
      </c>
      <c r="T9" s="238">
        <f>IF(T$1&gt;=$I87,IF($M87=0,0,(IF(MOD(($I87-T$1),$M87)=0,$G87,0))),0)</f>
        <v>0</v>
      </c>
      <c r="U9" s="238">
        <f>IF(U$1&gt;=$I87,IF($M87=0,0,(IF(MOD(($I87-U$1),$M87)=0,$G87,0))),0)</f>
        <v>0</v>
      </c>
      <c r="V9" s="238">
        <f>IF(V$1&gt;=$I87,IF($M87=0,0,(IF(MOD(($I87-V$1),$M87)=0,$G87,0))),0)</f>
        <v>0</v>
      </c>
      <c r="W9" s="238">
        <f>IF(W$1&gt;=$I87,IF($M87=0,0,(IF(MOD(($I87-W$1),$M87)=0,$G87,0))),0)</f>
        <v>0</v>
      </c>
      <c r="X9" s="238">
        <f>IF(X$1&gt;=$I87,IF($M87=0,0,(IF(MOD(($I87-X$1),$M87)=0,$G87,0))),0)</f>
        <v>0</v>
      </c>
      <c r="Y9" s="239">
        <f>SUM(C9:X9)</f>
        <v>0</v>
      </c>
    </row>
    <row r="10" spans="1:25">
      <c r="A10" s="168">
        <f>A88</f>
        <v>47</v>
      </c>
      <c r="B10" s="148" t="str">
        <f>B88</f>
        <v>Tagflade, udskiftning - bølgeeternit</v>
      </c>
      <c r="C10" s="143">
        <f>IF(C$1&gt;=$I88,IF($M88=0,0,(IF(MOD(($I88-C$1),$M88)=0,$G88,0))),0)</f>
        <v>0</v>
      </c>
      <c r="D10" s="143">
        <f>IF(D$1&gt;=$I88,IF($M88=0,0,(IF(MOD(($I88-D$1),$M88)=0,$G88,0))),0)</f>
        <v>0</v>
      </c>
      <c r="E10" s="143">
        <f>IF(E$1&gt;=$I88,IF($M88=0,0,(IF(MOD(($I88-E$1),$M88)=0,$G88,0))),0)</f>
        <v>1083000</v>
      </c>
      <c r="F10" s="143">
        <f>IF(F$1&gt;=$I88,IF($M88=0,0,(IF(MOD(($I88-F$1),$M88)=0,$G88,0))),0)</f>
        <v>0</v>
      </c>
      <c r="G10" s="143">
        <f>IF(G$1&gt;=$I88,IF($M88=0,0,(IF(MOD(($I88-G$1),$M88)=0,$G88,0))),0)</f>
        <v>0</v>
      </c>
      <c r="H10" s="143">
        <f>IF(H$1&gt;=$I88,IF($M88=0,0,(IF(MOD(($I88-H$1),$M88)=0,$G88,0))),0)</f>
        <v>0</v>
      </c>
      <c r="I10" s="143">
        <f>IF(I$1&gt;=$I88,IF($M88=0,0,(IF(MOD(($I88-I$1),$M88)=0,$G88,0))),0)</f>
        <v>0</v>
      </c>
      <c r="J10" s="143">
        <f>IF(J$1&gt;=$I88,IF($M88=0,0,(IF(MOD(($I88-J$1),$M88)=0,$G88,0))),0)</f>
        <v>0</v>
      </c>
      <c r="K10" s="143">
        <f>IF(K$1&gt;=$I88,IF($M88=0,0,(IF(MOD(($I88-K$1),$M88)=0,$G88,0))),0)</f>
        <v>0</v>
      </c>
      <c r="L10" s="143">
        <f>IF(L$1&gt;=$I88,IF($M88=0,0,(IF(MOD(($I88-L$1),$M88)=0,$G88,0))),0)</f>
        <v>0</v>
      </c>
      <c r="M10" s="143">
        <f>IF(M$1&gt;=$I88,IF($M88=0,0,(IF(MOD(($I88-M$1),$M88)=0,$G88,0))),0)</f>
        <v>0</v>
      </c>
      <c r="N10" s="143">
        <f>IF(N$1&gt;=$I88,IF($M88=0,0,(IF(MOD(($I88-N$1),$M88)=0,$G88,0))),0)</f>
        <v>0</v>
      </c>
      <c r="O10" s="143">
        <f>IF(O$1&gt;=$I88,IF($M88=0,0,(IF(MOD(($I88-O$1),$M88)=0,$G88,0))),0)</f>
        <v>0</v>
      </c>
      <c r="P10" s="143">
        <f>IF(P$1&gt;=$I88,IF($M88=0,0,(IF(MOD(($I88-P$1),$M88)=0,$G88,0))),0)</f>
        <v>0</v>
      </c>
      <c r="Q10" s="143">
        <f>IF(Q$1&gt;=$I88,IF($M88=0,0,(IF(MOD(($I88-Q$1),$M88)=0,$G88,0))),0)</f>
        <v>0</v>
      </c>
      <c r="R10" s="143">
        <f>IF(R$1&gt;=$I88,IF($M88=0,0,(IF(MOD(($I88-R$1),$M88)=0,$G88,0))),0)</f>
        <v>0</v>
      </c>
      <c r="S10" s="143">
        <f>IF(S$1&gt;=$I88,IF($M88=0,0,(IF(MOD(($I88-S$1),$M88)=0,$G88,0))),0)</f>
        <v>0</v>
      </c>
      <c r="T10" s="143">
        <f>IF(T$1&gt;=$I88,IF($M88=0,0,(IF(MOD(($I88-T$1),$M88)=0,$G88,0))),0)</f>
        <v>0</v>
      </c>
      <c r="U10" s="143">
        <f>IF(U$1&gt;=$I88,IF($M88=0,0,(IF(MOD(($I88-U$1),$M88)=0,$G88,0))),0)</f>
        <v>0</v>
      </c>
      <c r="V10" s="143">
        <f>IF(V$1&gt;=$I88,IF($M88=0,0,(IF(MOD(($I88-V$1),$M88)=0,$G88,0))),0)</f>
        <v>0</v>
      </c>
      <c r="W10" s="143">
        <f>IF(W$1&gt;=$I88,IF($M88=0,0,(IF(MOD(($I88-W$1),$M88)=0,$G88,0))),0)</f>
        <v>0</v>
      </c>
      <c r="X10" s="143">
        <f>IF(X$1&gt;=$I88,IF($M88=0,0,(IF(MOD(($I88-X$1),$M88)=0,$G88,0))),0)</f>
        <v>0</v>
      </c>
      <c r="Y10" s="176">
        <f>SUM(C10:X10)</f>
        <v>1083000</v>
      </c>
    </row>
    <row r="11" spans="1:25">
      <c r="A11" s="168">
        <f>A89</f>
        <v>37</v>
      </c>
      <c r="B11" s="148" t="str">
        <f>B89</f>
        <v>Tagnedløb, udskiftning - zink</v>
      </c>
      <c r="C11" s="143">
        <f>IF(C$1&gt;=$I89,IF($M89=0,0,(IF(MOD(($I89-C$1),$M89)=0,$G89,0))),0)</f>
        <v>0</v>
      </c>
      <c r="D11" s="143">
        <f>IF(D$1&gt;=$I89,IF($M89=0,0,(IF(MOD(($I89-D$1),$M89)=0,$G89,0))),0)</f>
        <v>0</v>
      </c>
      <c r="E11" s="143">
        <f>IF(E$1&gt;=$I89,IF($M89=0,0,(IF(MOD(($I89-E$1),$M89)=0,$G89,0))),0)</f>
        <v>26400</v>
      </c>
      <c r="F11" s="143">
        <f>IF(F$1&gt;=$I89,IF($M89=0,0,(IF(MOD(($I89-F$1),$M89)=0,$G89,0))),0)</f>
        <v>0</v>
      </c>
      <c r="G11" s="143">
        <f>IF(G$1&gt;=$I89,IF($M89=0,0,(IF(MOD(($I89-G$1),$M89)=0,$G89,0))),0)</f>
        <v>0</v>
      </c>
      <c r="H11" s="143">
        <f>IF(H$1&gt;=$I89,IF($M89=0,0,(IF(MOD(($I89-H$1),$M89)=0,$G89,0))),0)</f>
        <v>0</v>
      </c>
      <c r="I11" s="143">
        <f>IF(I$1&gt;=$I89,IF($M89=0,0,(IF(MOD(($I89-I$1),$M89)=0,$G89,0))),0)</f>
        <v>0</v>
      </c>
      <c r="J11" s="143">
        <f>IF(J$1&gt;=$I89,IF($M89=0,0,(IF(MOD(($I89-J$1),$M89)=0,$G89,0))),0)</f>
        <v>0</v>
      </c>
      <c r="K11" s="143">
        <f>IF(K$1&gt;=$I89,IF($M89=0,0,(IF(MOD(($I89-K$1),$M89)=0,$G89,0))),0)</f>
        <v>0</v>
      </c>
      <c r="L11" s="143">
        <f>IF(L$1&gt;=$I89,IF($M89=0,0,(IF(MOD(($I89-L$1),$M89)=0,$G89,0))),0)</f>
        <v>0</v>
      </c>
      <c r="M11" s="143">
        <f>IF(M$1&gt;=$I89,IF($M89=0,0,(IF(MOD(($I89-M$1),$M89)=0,$G89,0))),0)</f>
        <v>0</v>
      </c>
      <c r="N11" s="143">
        <f>IF(N$1&gt;=$I89,IF($M89=0,0,(IF(MOD(($I89-N$1),$M89)=0,$G89,0))),0)</f>
        <v>0</v>
      </c>
      <c r="O11" s="143">
        <f>IF(O$1&gt;=$I89,IF($M89=0,0,(IF(MOD(($I89-O$1),$M89)=0,$G89,0))),0)</f>
        <v>0</v>
      </c>
      <c r="P11" s="143">
        <f>IF(P$1&gt;=$I89,IF($M89=0,0,(IF(MOD(($I89-P$1),$M89)=0,$G89,0))),0)</f>
        <v>0</v>
      </c>
      <c r="Q11" s="143">
        <f>IF(Q$1&gt;=$I89,IF($M89=0,0,(IF(MOD(($I89-Q$1),$M89)=0,$G89,0))),0)</f>
        <v>0</v>
      </c>
      <c r="R11" s="143">
        <f>IF(R$1&gt;=$I89,IF($M89=0,0,(IF(MOD(($I89-R$1),$M89)=0,$G89,0))),0)</f>
        <v>0</v>
      </c>
      <c r="S11" s="143">
        <f>IF(S$1&gt;=$I89,IF($M89=0,0,(IF(MOD(($I89-S$1),$M89)=0,$G89,0))),0)</f>
        <v>0</v>
      </c>
      <c r="T11" s="143">
        <f>IF(T$1&gt;=$I89,IF($M89=0,0,(IF(MOD(($I89-T$1),$M89)=0,$G89,0))),0)</f>
        <v>0</v>
      </c>
      <c r="U11" s="143">
        <f>IF(U$1&gt;=$I89,IF($M89=0,0,(IF(MOD(($I89-U$1),$M89)=0,$G89,0))),0)</f>
        <v>0</v>
      </c>
      <c r="V11" s="143">
        <f>IF(V$1&gt;=$I89,IF($M89=0,0,(IF(MOD(($I89-V$1),$M89)=0,$G89,0))),0)</f>
        <v>0</v>
      </c>
      <c r="W11" s="143">
        <f>IF(W$1&gt;=$I89,IF($M89=0,0,(IF(MOD(($I89-W$1),$M89)=0,$G89,0))),0)</f>
        <v>0</v>
      </c>
      <c r="X11" s="143">
        <f>IF(X$1&gt;=$I89,IF($M89=0,0,(IF(MOD(($I89-X$1),$M89)=0,$G89,0))),0)</f>
        <v>0</v>
      </c>
      <c r="Y11" s="176">
        <f>SUM(C11:X11)</f>
        <v>26400</v>
      </c>
    </row>
    <row r="12" spans="1:25">
      <c r="A12" s="168">
        <f>A90</f>
        <v>37</v>
      </c>
      <c r="B12" s="148" t="str">
        <f>B90</f>
        <v>Tagrende, udskiftning - zink</v>
      </c>
      <c r="C12" s="143">
        <f>IF(C$1&gt;=$I90,IF($M90=0,0,(IF(MOD(($I90-C$1),$M90)=0,$G90,0))),0)</f>
        <v>0</v>
      </c>
      <c r="D12" s="143">
        <f>IF(D$1&gt;=$I90,IF($M90=0,0,(IF(MOD(($I90-D$1),$M90)=0,$G90,0))),0)</f>
        <v>0</v>
      </c>
      <c r="E12" s="143">
        <f>IF(E$1&gt;=$I90,IF($M90=0,0,(IF(MOD(($I90-E$1),$M90)=0,$G90,0))),0)</f>
        <v>105000</v>
      </c>
      <c r="F12" s="143">
        <f>IF(F$1&gt;=$I90,IF($M90=0,0,(IF(MOD(($I90-F$1),$M90)=0,$G90,0))),0)</f>
        <v>0</v>
      </c>
      <c r="G12" s="143">
        <f>IF(G$1&gt;=$I90,IF($M90=0,0,(IF(MOD(($I90-G$1),$M90)=0,$G90,0))),0)</f>
        <v>0</v>
      </c>
      <c r="H12" s="143">
        <f>IF(H$1&gt;=$I90,IF($M90=0,0,(IF(MOD(($I90-H$1),$M90)=0,$G90,0))),0)</f>
        <v>0</v>
      </c>
      <c r="I12" s="143">
        <f>IF(I$1&gt;=$I90,IF($M90=0,0,(IF(MOD(($I90-I$1),$M90)=0,$G90,0))),0)</f>
        <v>0</v>
      </c>
      <c r="J12" s="143">
        <f>IF(J$1&gt;=$I90,IF($M90=0,0,(IF(MOD(($I90-J$1),$M90)=0,$G90,0))),0)</f>
        <v>0</v>
      </c>
      <c r="K12" s="143">
        <f>IF(K$1&gt;=$I90,IF($M90=0,0,(IF(MOD(($I90-K$1),$M90)=0,$G90,0))),0)</f>
        <v>0</v>
      </c>
      <c r="L12" s="143">
        <f>IF(L$1&gt;=$I90,IF($M90=0,0,(IF(MOD(($I90-L$1),$M90)=0,$G90,0))),0)</f>
        <v>0</v>
      </c>
      <c r="M12" s="143">
        <f>IF(M$1&gt;=$I90,IF($M90=0,0,(IF(MOD(($I90-M$1),$M90)=0,$G90,0))),0)</f>
        <v>0</v>
      </c>
      <c r="N12" s="143">
        <f>IF(N$1&gt;=$I90,IF($M90=0,0,(IF(MOD(($I90-N$1),$M90)=0,$G90,0))),0)</f>
        <v>0</v>
      </c>
      <c r="O12" s="143">
        <f>IF(O$1&gt;=$I90,IF($M90=0,0,(IF(MOD(($I90-O$1),$M90)=0,$G90,0))),0)</f>
        <v>0</v>
      </c>
      <c r="P12" s="143">
        <f>IF(P$1&gt;=$I90,IF($M90=0,0,(IF(MOD(($I90-P$1),$M90)=0,$G90,0))),0)</f>
        <v>0</v>
      </c>
      <c r="Q12" s="143">
        <f>IF(Q$1&gt;=$I90,IF($M90=0,0,(IF(MOD(($I90-Q$1),$M90)=0,$G90,0))),0)</f>
        <v>0</v>
      </c>
      <c r="R12" s="143">
        <f>IF(R$1&gt;=$I90,IF($M90=0,0,(IF(MOD(($I90-R$1),$M90)=0,$G90,0))),0)</f>
        <v>0</v>
      </c>
      <c r="S12" s="143">
        <f>IF(S$1&gt;=$I90,IF($M90=0,0,(IF(MOD(($I90-S$1),$M90)=0,$G90,0))),0)</f>
        <v>0</v>
      </c>
      <c r="T12" s="143">
        <f>IF(T$1&gt;=$I90,IF($M90=0,0,(IF(MOD(($I90-T$1),$M90)=0,$G90,0))),0)</f>
        <v>0</v>
      </c>
      <c r="U12" s="143">
        <f>IF(U$1&gt;=$I90,IF($M90=0,0,(IF(MOD(($I90-U$1),$M90)=0,$G90,0))),0)</f>
        <v>0</v>
      </c>
      <c r="V12" s="143">
        <f>IF(V$1&gt;=$I90,IF($M90=0,0,(IF(MOD(($I90-V$1),$M90)=0,$G90,0))),0)</f>
        <v>0</v>
      </c>
      <c r="W12" s="143">
        <f>IF(W$1&gt;=$I90,IF($M90=0,0,(IF(MOD(($I90-W$1),$M90)=0,$G90,0))),0)</f>
        <v>0</v>
      </c>
      <c r="X12" s="143">
        <f>IF(X$1&gt;=$I90,IF($M90=0,0,(IF(MOD(($I90-X$1),$M90)=0,$G90,0))),0)</f>
        <v>0</v>
      </c>
      <c r="Y12" s="176">
        <f>SUM(C12:X12)</f>
        <v>105000</v>
      </c>
    </row>
    <row r="13" spans="1:25">
      <c r="A13" s="168">
        <f>A91</f>
        <v>31</v>
      </c>
      <c r="B13" s="148" t="str">
        <f>B91</f>
        <v>Vinduer, udskiftning - gående</v>
      </c>
      <c r="C13" s="143">
        <f>IF(C$1&gt;=$I91,IF($M91=0,0,(IF(MOD(($I91-C$1),$M91)=0,$G91,0))),0)</f>
        <v>0</v>
      </c>
      <c r="D13" s="143">
        <f>IF(D$1&gt;=$I91,IF($M91=0,0,(IF(MOD(($I91-D$1),$M91)=0,$G91,0))),0)</f>
        <v>0</v>
      </c>
      <c r="E13" s="143">
        <f>IF(E$1&gt;=$I91,IF($M91=0,0,(IF(MOD(($I91-E$1),$M91)=0,$G91,0))),0)</f>
        <v>0</v>
      </c>
      <c r="F13" s="143">
        <f>IF(F$1&gt;=$I91,IF($M91=0,0,(IF(MOD(($I91-F$1),$M91)=0,$G91,0))),0)</f>
        <v>62960</v>
      </c>
      <c r="G13" s="143">
        <f>IF(G$1&gt;=$I91,IF($M91=0,0,(IF(MOD(($I91-G$1),$M91)=0,$G91,0))),0)</f>
        <v>0</v>
      </c>
      <c r="H13" s="143">
        <f>IF(H$1&gt;=$I91,IF($M91=0,0,(IF(MOD(($I91-H$1),$M91)=0,$G91,0))),0)</f>
        <v>0</v>
      </c>
      <c r="I13" s="143">
        <f>IF(I$1&gt;=$I91,IF($M91=0,0,(IF(MOD(($I91-I$1),$M91)=0,$G91,0))),0)</f>
        <v>0</v>
      </c>
      <c r="J13" s="143">
        <f>IF(J$1&gt;=$I91,IF($M91=0,0,(IF(MOD(($I91-J$1),$M91)=0,$G91,0))),0)</f>
        <v>0</v>
      </c>
      <c r="K13" s="143">
        <f>IF(K$1&gt;=$I91,IF($M91=0,0,(IF(MOD(($I91-K$1),$M91)=0,$G91,0))),0)</f>
        <v>0</v>
      </c>
      <c r="L13" s="143">
        <f>IF(L$1&gt;=$I91,IF($M91=0,0,(IF(MOD(($I91-L$1),$M91)=0,$G91,0))),0)</f>
        <v>0</v>
      </c>
      <c r="M13" s="143">
        <f>IF(M$1&gt;=$I91,IF($M91=0,0,(IF(MOD(($I91-M$1),$M91)=0,$G91,0))),0)</f>
        <v>0</v>
      </c>
      <c r="N13" s="143">
        <f>IF(N$1&gt;=$I91,IF($M91=0,0,(IF(MOD(($I91-N$1),$M91)=0,$G91,0))),0)</f>
        <v>0</v>
      </c>
      <c r="O13" s="143">
        <f>IF(O$1&gt;=$I91,IF($M91=0,0,(IF(MOD(($I91-O$1),$M91)=0,$G91,0))),0)</f>
        <v>0</v>
      </c>
      <c r="P13" s="143">
        <f>IF(P$1&gt;=$I91,IF($M91=0,0,(IF(MOD(($I91-P$1),$M91)=0,$G91,0))),0)</f>
        <v>0</v>
      </c>
      <c r="Q13" s="143">
        <f>IF(Q$1&gt;=$I91,IF($M91=0,0,(IF(MOD(($I91-Q$1),$M91)=0,$G91,0))),0)</f>
        <v>0</v>
      </c>
      <c r="R13" s="143">
        <f>IF(R$1&gt;=$I91,IF($M91=0,0,(IF(MOD(($I91-R$1),$M91)=0,$G91,0))),0)</f>
        <v>0</v>
      </c>
      <c r="S13" s="143">
        <f>IF(S$1&gt;=$I91,IF($M91=0,0,(IF(MOD(($I91-S$1),$M91)=0,$G91,0))),0)</f>
        <v>0</v>
      </c>
      <c r="T13" s="143">
        <f>IF(T$1&gt;=$I91,IF($M91=0,0,(IF(MOD(($I91-T$1),$M91)=0,$G91,0))),0)</f>
        <v>0</v>
      </c>
      <c r="U13" s="143">
        <f>IF(U$1&gt;=$I91,IF($M91=0,0,(IF(MOD(($I91-U$1),$M91)=0,$G91,0))),0)</f>
        <v>0</v>
      </c>
      <c r="V13" s="143">
        <f>IF(V$1&gt;=$I91,IF($M91=0,0,(IF(MOD(($I91-V$1),$M91)=0,$G91,0))),0)</f>
        <v>0</v>
      </c>
      <c r="W13" s="143">
        <f>IF(W$1&gt;=$I91,IF($M91=0,0,(IF(MOD(($I91-W$1),$M91)=0,$G91,0))),0)</f>
        <v>0</v>
      </c>
      <c r="X13" s="143">
        <f>IF(X$1&gt;=$I91,IF($M91=0,0,(IF(MOD(($I91-X$1),$M91)=0,$G91,0))),0)</f>
        <v>0</v>
      </c>
      <c r="Y13" s="176">
        <f>SUM(C13:X13)</f>
        <v>62960</v>
      </c>
    </row>
    <row r="14" spans="1:25">
      <c r="A14" s="168">
        <f>A92</f>
        <v>31</v>
      </c>
      <c r="B14" s="148" t="str">
        <f>B92</f>
        <v>Vinduer, udskiftning - gående</v>
      </c>
      <c r="C14" s="143">
        <f>IF(C$1&gt;=$I92,IF($M92=0,0,(IF(MOD(($I92-C$1),$M92)=0,$G92,0))),0)</f>
        <v>0</v>
      </c>
      <c r="D14" s="143">
        <f>IF(D$1&gt;=$I92,IF($M92=0,0,(IF(MOD(($I92-D$1),$M92)=0,$G92,0))),0)</f>
        <v>0</v>
      </c>
      <c r="E14" s="143">
        <f>IF(E$1&gt;=$I92,IF($M92=0,0,(IF(MOD(($I92-E$1),$M92)=0,$G92,0))),0)</f>
        <v>0</v>
      </c>
      <c r="F14" s="143">
        <f>IF(F$1&gt;=$I92,IF($M92=0,0,(IF(MOD(($I92-F$1),$M92)=0,$G92,0))),0)</f>
        <v>0</v>
      </c>
      <c r="G14" s="143">
        <f>IF(G$1&gt;=$I92,IF($M92=0,0,(IF(MOD(($I92-G$1),$M92)=0,$G92,0))),0)</f>
        <v>94440</v>
      </c>
      <c r="H14" s="143">
        <f>IF(H$1&gt;=$I92,IF($M92=0,0,(IF(MOD(($I92-H$1),$M92)=0,$G92,0))),0)</f>
        <v>0</v>
      </c>
      <c r="I14" s="143">
        <f>IF(I$1&gt;=$I92,IF($M92=0,0,(IF(MOD(($I92-I$1),$M92)=0,$G92,0))),0)</f>
        <v>0</v>
      </c>
      <c r="J14" s="143">
        <f>IF(J$1&gt;=$I92,IF($M92=0,0,(IF(MOD(($I92-J$1),$M92)=0,$G92,0))),0)</f>
        <v>0</v>
      </c>
      <c r="K14" s="143">
        <f>IF(K$1&gt;=$I92,IF($M92=0,0,(IF(MOD(($I92-K$1),$M92)=0,$G92,0))),0)</f>
        <v>0</v>
      </c>
      <c r="L14" s="143">
        <f>IF(L$1&gt;=$I92,IF($M92=0,0,(IF(MOD(($I92-L$1),$M92)=0,$G92,0))),0)</f>
        <v>0</v>
      </c>
      <c r="M14" s="143">
        <f>IF(M$1&gt;=$I92,IF($M92=0,0,(IF(MOD(($I92-M$1),$M92)=0,$G92,0))),0)</f>
        <v>0</v>
      </c>
      <c r="N14" s="143">
        <f>IF(N$1&gt;=$I92,IF($M92=0,0,(IF(MOD(($I92-N$1),$M92)=0,$G92,0))),0)</f>
        <v>0</v>
      </c>
      <c r="O14" s="143">
        <f>IF(O$1&gt;=$I92,IF($M92=0,0,(IF(MOD(($I92-O$1),$M92)=0,$G92,0))),0)</f>
        <v>0</v>
      </c>
      <c r="P14" s="143">
        <f>IF(P$1&gt;=$I92,IF($M92=0,0,(IF(MOD(($I92-P$1),$M92)=0,$G92,0))),0)</f>
        <v>0</v>
      </c>
      <c r="Q14" s="143">
        <f>IF(Q$1&gt;=$I92,IF($M92=0,0,(IF(MOD(($I92-Q$1),$M92)=0,$G92,0))),0)</f>
        <v>0</v>
      </c>
      <c r="R14" s="143">
        <f>IF(R$1&gt;=$I92,IF($M92=0,0,(IF(MOD(($I92-R$1),$M92)=0,$G92,0))),0)</f>
        <v>0</v>
      </c>
      <c r="S14" s="143">
        <f>IF(S$1&gt;=$I92,IF($M92=0,0,(IF(MOD(($I92-S$1),$M92)=0,$G92,0))),0)</f>
        <v>0</v>
      </c>
      <c r="T14" s="143">
        <f>IF(T$1&gt;=$I92,IF($M92=0,0,(IF(MOD(($I92-T$1),$M92)=0,$G92,0))),0)</f>
        <v>0</v>
      </c>
      <c r="U14" s="143">
        <f>IF(U$1&gt;=$I92,IF($M92=0,0,(IF(MOD(($I92-U$1),$M92)=0,$G92,0))),0)</f>
        <v>0</v>
      </c>
      <c r="V14" s="143">
        <f>IF(V$1&gt;=$I92,IF($M92=0,0,(IF(MOD(($I92-V$1),$M92)=0,$G92,0))),0)</f>
        <v>0</v>
      </c>
      <c r="W14" s="143">
        <f>IF(W$1&gt;=$I92,IF($M92=0,0,(IF(MOD(($I92-W$1),$M92)=0,$G92,0))),0)</f>
        <v>0</v>
      </c>
      <c r="X14" s="143">
        <f>IF(X$1&gt;=$I92,IF($M92=0,0,(IF(MOD(($I92-X$1),$M92)=0,$G92,0))),0)</f>
        <v>0</v>
      </c>
      <c r="Y14" s="176">
        <f>SUM(C14:X14)</f>
        <v>94440</v>
      </c>
    </row>
    <row r="15" spans="1:25">
      <c r="A15" s="168">
        <f>A93</f>
        <v>31</v>
      </c>
      <c r="B15" s="148" t="str">
        <f>B93</f>
        <v>Vinduer, udskiftning - gående</v>
      </c>
      <c r="C15" s="143">
        <f>IF(C$1&gt;=$I93,IF($M93=0,0,(IF(MOD(($I93-C$1),$M93)=0,$G93,0))),0)</f>
        <v>0</v>
      </c>
      <c r="D15" s="143">
        <f>IF(D$1&gt;=$I93,IF($M93=0,0,(IF(MOD(($I93-D$1),$M93)=0,$G93,0))),0)</f>
        <v>31480</v>
      </c>
      <c r="E15" s="143">
        <f>IF(E$1&gt;=$I93,IF($M93=0,0,(IF(MOD(($I93-E$1),$M93)=0,$G93,0))),0)</f>
        <v>0</v>
      </c>
      <c r="F15" s="143">
        <f>IF(F$1&gt;=$I93,IF($M93=0,0,(IF(MOD(($I93-F$1),$M93)=0,$G93,0))),0)</f>
        <v>0</v>
      </c>
      <c r="G15" s="143">
        <f>IF(G$1&gt;=$I93,IF($M93=0,0,(IF(MOD(($I93-G$1),$M93)=0,$G93,0))),0)</f>
        <v>0</v>
      </c>
      <c r="H15" s="143">
        <f>IF(H$1&gt;=$I93,IF($M93=0,0,(IF(MOD(($I93-H$1),$M93)=0,$G93,0))),0)</f>
        <v>0</v>
      </c>
      <c r="I15" s="143">
        <f>IF(I$1&gt;=$I93,IF($M93=0,0,(IF(MOD(($I93-I$1),$M93)=0,$G93,0))),0)</f>
        <v>0</v>
      </c>
      <c r="J15" s="143">
        <f>IF(J$1&gt;=$I93,IF($M93=0,0,(IF(MOD(($I93-J$1),$M93)=0,$G93,0))),0)</f>
        <v>0</v>
      </c>
      <c r="K15" s="143">
        <f>IF(K$1&gt;=$I93,IF($M93=0,0,(IF(MOD(($I93-K$1),$M93)=0,$G93,0))),0)</f>
        <v>0</v>
      </c>
      <c r="L15" s="143">
        <f>IF(L$1&gt;=$I93,IF($M93=0,0,(IF(MOD(($I93-L$1),$M93)=0,$G93,0))),0)</f>
        <v>0</v>
      </c>
      <c r="M15" s="143">
        <f>IF(M$1&gt;=$I93,IF($M93=0,0,(IF(MOD(($I93-M$1),$M93)=0,$G93,0))),0)</f>
        <v>0</v>
      </c>
      <c r="N15" s="143">
        <f>IF(N$1&gt;=$I93,IF($M93=0,0,(IF(MOD(($I93-N$1),$M93)=0,$G93,0))),0)</f>
        <v>0</v>
      </c>
      <c r="O15" s="143">
        <f>IF(O$1&gt;=$I93,IF($M93=0,0,(IF(MOD(($I93-O$1),$M93)=0,$G93,0))),0)</f>
        <v>0</v>
      </c>
      <c r="P15" s="143">
        <f>IF(P$1&gt;=$I93,IF($M93=0,0,(IF(MOD(($I93-P$1),$M93)=0,$G93,0))),0)</f>
        <v>0</v>
      </c>
      <c r="Q15" s="143">
        <f>IF(Q$1&gt;=$I93,IF($M93=0,0,(IF(MOD(($I93-Q$1),$M93)=0,$G93,0))),0)</f>
        <v>0</v>
      </c>
      <c r="R15" s="143">
        <f>IF(R$1&gt;=$I93,IF($M93=0,0,(IF(MOD(($I93-R$1),$M93)=0,$G93,0))),0)</f>
        <v>0</v>
      </c>
      <c r="S15" s="143">
        <f>IF(S$1&gt;=$I93,IF($M93=0,0,(IF(MOD(($I93-S$1),$M93)=0,$G93,0))),0)</f>
        <v>0</v>
      </c>
      <c r="T15" s="143">
        <f>IF(T$1&gt;=$I93,IF($M93=0,0,(IF(MOD(($I93-T$1),$M93)=0,$G93,0))),0)</f>
        <v>0</v>
      </c>
      <c r="U15" s="143">
        <f>IF(U$1&gt;=$I93,IF($M93=0,0,(IF(MOD(($I93-U$1),$M93)=0,$G93,0))),0)</f>
        <v>0</v>
      </c>
      <c r="V15" s="143">
        <f>IF(V$1&gt;=$I93,IF($M93=0,0,(IF(MOD(($I93-V$1),$M93)=0,$G93,0))),0)</f>
        <v>0</v>
      </c>
      <c r="W15" s="143">
        <f>IF(W$1&gt;=$I93,IF($M93=0,0,(IF(MOD(($I93-W$1),$M93)=0,$G93,0))),0)</f>
        <v>0</v>
      </c>
      <c r="X15" s="143">
        <f>IF(X$1&gt;=$I93,IF($M93=0,0,(IF(MOD(($I93-X$1),$M93)=0,$G93,0))),0)</f>
        <v>0</v>
      </c>
      <c r="Y15" s="176">
        <f>SUM(C15:X15)</f>
        <v>31480</v>
      </c>
    </row>
    <row r="16" spans="1:25">
      <c r="A16" s="168">
        <f>A94</f>
        <v>31</v>
      </c>
      <c r="B16" s="148" t="str">
        <f>B94</f>
        <v>Vinduer, udskiftning - gående</v>
      </c>
      <c r="C16" s="143">
        <f>IF(C$1&gt;=$I94,IF($M94=0,0,(IF(MOD(($I94-C$1),$M94)=0,$G94,0))),0)</f>
        <v>0</v>
      </c>
      <c r="D16" s="143">
        <f>IF(D$1&gt;=$I94,IF($M94=0,0,(IF(MOD(($I94-D$1),$M94)=0,$G94,0))),0)</f>
        <v>0</v>
      </c>
      <c r="E16" s="143">
        <f>IF(E$1&gt;=$I94,IF($M94=0,0,(IF(MOD(($I94-E$1),$M94)=0,$G94,0))),0)</f>
        <v>0</v>
      </c>
      <c r="F16" s="143">
        <f>IF(F$1&gt;=$I94,IF($M94=0,0,(IF(MOD(($I94-F$1),$M94)=0,$G94,0))),0)</f>
        <v>0</v>
      </c>
      <c r="G16" s="143">
        <f>IF(G$1&gt;=$I94,IF($M94=0,0,(IF(MOD(($I94-G$1),$M94)=0,$G94,0))),0)</f>
        <v>0</v>
      </c>
      <c r="H16" s="143">
        <f>IF(H$1&gt;=$I94,IF($M94=0,0,(IF(MOD(($I94-H$1),$M94)=0,$G94,0))),0)</f>
        <v>0</v>
      </c>
      <c r="I16" s="143">
        <f>IF(I$1&gt;=$I94,IF($M94=0,0,(IF(MOD(($I94-I$1),$M94)=0,$G94,0))),0)</f>
        <v>0</v>
      </c>
      <c r="J16" s="143">
        <f>IF(J$1&gt;=$I94,IF($M94=0,0,(IF(MOD(($I94-J$1),$M94)=0,$G94,0))),0)</f>
        <v>0</v>
      </c>
      <c r="K16" s="143">
        <f>IF(K$1&gt;=$I94,IF($M94=0,0,(IF(MOD(($I94-K$1),$M94)=0,$G94,0))),0)</f>
        <v>0</v>
      </c>
      <c r="L16" s="143">
        <f>IF(L$1&gt;=$I94,IF($M94=0,0,(IF(MOD(($I94-L$1),$M94)=0,$G94,0))),0)</f>
        <v>0</v>
      </c>
      <c r="M16" s="143">
        <f>IF(M$1&gt;=$I94,IF($M94=0,0,(IF(MOD(($I94-M$1),$M94)=0,$G94,0))),0)</f>
        <v>0</v>
      </c>
      <c r="N16" s="143">
        <f>IF(N$1&gt;=$I94,IF($M94=0,0,(IF(MOD(($I94-N$1),$M94)=0,$G94,0))),0)</f>
        <v>62960</v>
      </c>
      <c r="O16" s="143">
        <f>IF(O$1&gt;=$I94,IF($M94=0,0,(IF(MOD(($I94-O$1),$M94)=0,$G94,0))),0)</f>
        <v>0</v>
      </c>
      <c r="P16" s="143">
        <f>IF(P$1&gt;=$I94,IF($M94=0,0,(IF(MOD(($I94-P$1),$M94)=0,$G94,0))),0)</f>
        <v>0</v>
      </c>
      <c r="Q16" s="143">
        <f>IF(Q$1&gt;=$I94,IF($M94=0,0,(IF(MOD(($I94-Q$1),$M94)=0,$G94,0))),0)</f>
        <v>0</v>
      </c>
      <c r="R16" s="143">
        <f>IF(R$1&gt;=$I94,IF($M94=0,0,(IF(MOD(($I94-R$1),$M94)=0,$G94,0))),0)</f>
        <v>0</v>
      </c>
      <c r="S16" s="143">
        <f>IF(S$1&gt;=$I94,IF($M94=0,0,(IF(MOD(($I94-S$1),$M94)=0,$G94,0))),0)</f>
        <v>0</v>
      </c>
      <c r="T16" s="143">
        <f>IF(T$1&gt;=$I94,IF($M94=0,0,(IF(MOD(($I94-T$1),$M94)=0,$G94,0))),0)</f>
        <v>0</v>
      </c>
      <c r="U16" s="143">
        <f>IF(U$1&gt;=$I94,IF($M94=0,0,(IF(MOD(($I94-U$1),$M94)=0,$G94,0))),0)</f>
        <v>0</v>
      </c>
      <c r="V16" s="143">
        <f>IF(V$1&gt;=$I94,IF($M94=0,0,(IF(MOD(($I94-V$1),$M94)=0,$G94,0))),0)</f>
        <v>0</v>
      </c>
      <c r="W16" s="143">
        <f>IF(W$1&gt;=$I94,IF($M94=0,0,(IF(MOD(($I94-W$1),$M94)=0,$G94,0))),0)</f>
        <v>0</v>
      </c>
      <c r="X16" s="143">
        <f>IF(X$1&gt;=$I94,IF($M94=0,0,(IF(MOD(($I94-X$1),$M94)=0,$G94,0))),0)</f>
        <v>0</v>
      </c>
      <c r="Y16" s="176">
        <f>SUM(C16:X16)</f>
        <v>62960</v>
      </c>
    </row>
    <row r="17" spans="1:25">
      <c r="A17" s="168">
        <f>A95</f>
        <v>31</v>
      </c>
      <c r="B17" s="148" t="str">
        <f>B95</f>
        <v>Vinduer, udskiftning - gående</v>
      </c>
      <c r="C17" s="143">
        <f>IF(C$1&gt;=$I95,IF($M95=0,0,(IF(MOD(($I95-C$1),$M95)=0,$G95,0))),0)</f>
        <v>0</v>
      </c>
      <c r="D17" s="143">
        <f>IF(D$1&gt;=$I95,IF($M95=0,0,(IF(MOD(($I95-D$1),$M95)=0,$G95,0))),0)</f>
        <v>31480</v>
      </c>
      <c r="E17" s="143">
        <f>IF(E$1&gt;=$I95,IF($M95=0,0,(IF(MOD(($I95-E$1),$M95)=0,$G95,0))),0)</f>
        <v>0</v>
      </c>
      <c r="F17" s="143">
        <f>IF(F$1&gt;=$I95,IF($M95=0,0,(IF(MOD(($I95-F$1),$M95)=0,$G95,0))),0)</f>
        <v>0</v>
      </c>
      <c r="G17" s="143">
        <f>IF(G$1&gt;=$I95,IF($M95=0,0,(IF(MOD(($I95-G$1),$M95)=0,$G95,0))),0)</f>
        <v>0</v>
      </c>
      <c r="H17" s="143">
        <f>IF(H$1&gt;=$I95,IF($M95=0,0,(IF(MOD(($I95-H$1),$M95)=0,$G95,0))),0)</f>
        <v>0</v>
      </c>
      <c r="I17" s="143">
        <f>IF(I$1&gt;=$I95,IF($M95=0,0,(IF(MOD(($I95-I$1),$M95)=0,$G95,0))),0)</f>
        <v>0</v>
      </c>
      <c r="J17" s="143">
        <f>IF(J$1&gt;=$I95,IF($M95=0,0,(IF(MOD(($I95-J$1),$M95)=0,$G95,0))),0)</f>
        <v>0</v>
      </c>
      <c r="K17" s="143">
        <f>IF(K$1&gt;=$I95,IF($M95=0,0,(IF(MOD(($I95-K$1),$M95)=0,$G95,0))),0)</f>
        <v>0</v>
      </c>
      <c r="L17" s="143">
        <f>IF(L$1&gt;=$I95,IF($M95=0,0,(IF(MOD(($I95-L$1),$M95)=0,$G95,0))),0)</f>
        <v>0</v>
      </c>
      <c r="M17" s="143">
        <f>IF(M$1&gt;=$I95,IF($M95=0,0,(IF(MOD(($I95-M$1),$M95)=0,$G95,0))),0)</f>
        <v>0</v>
      </c>
      <c r="N17" s="143">
        <f>IF(N$1&gt;=$I95,IF($M95=0,0,(IF(MOD(($I95-N$1),$M95)=0,$G95,0))),0)</f>
        <v>0</v>
      </c>
      <c r="O17" s="143">
        <f>IF(O$1&gt;=$I95,IF($M95=0,0,(IF(MOD(($I95-O$1),$M95)=0,$G95,0))),0)</f>
        <v>0</v>
      </c>
      <c r="P17" s="143">
        <f>IF(P$1&gt;=$I95,IF($M95=0,0,(IF(MOD(($I95-P$1),$M95)=0,$G95,0))),0)</f>
        <v>0</v>
      </c>
      <c r="Q17" s="143">
        <f>IF(Q$1&gt;=$I95,IF($M95=0,0,(IF(MOD(($I95-Q$1),$M95)=0,$G95,0))),0)</f>
        <v>0</v>
      </c>
      <c r="R17" s="143">
        <f>IF(R$1&gt;=$I95,IF($M95=0,0,(IF(MOD(($I95-R$1),$M95)=0,$G95,0))),0)</f>
        <v>0</v>
      </c>
      <c r="S17" s="143">
        <f>IF(S$1&gt;=$I95,IF($M95=0,0,(IF(MOD(($I95-S$1),$M95)=0,$G95,0))),0)</f>
        <v>0</v>
      </c>
      <c r="T17" s="143">
        <f>IF(T$1&gt;=$I95,IF($M95=0,0,(IF(MOD(($I95-T$1),$M95)=0,$G95,0))),0)</f>
        <v>0</v>
      </c>
      <c r="U17" s="143">
        <f>IF(U$1&gt;=$I95,IF($M95=0,0,(IF(MOD(($I95-U$1),$M95)=0,$G95,0))),0)</f>
        <v>0</v>
      </c>
      <c r="V17" s="143">
        <f>IF(V$1&gt;=$I95,IF($M95=0,0,(IF(MOD(($I95-V$1),$M95)=0,$G95,0))),0)</f>
        <v>0</v>
      </c>
      <c r="W17" s="143">
        <f>IF(W$1&gt;=$I95,IF($M95=0,0,(IF(MOD(($I95-W$1),$M95)=0,$G95,0))),0)</f>
        <v>0</v>
      </c>
      <c r="X17" s="143">
        <f>IF(X$1&gt;=$I95,IF($M95=0,0,(IF(MOD(($I95-X$1),$M95)=0,$G95,0))),0)</f>
        <v>0</v>
      </c>
      <c r="Y17" s="176">
        <f>SUM(C17:X17)</f>
        <v>31480</v>
      </c>
    </row>
    <row r="18" spans="1:25">
      <c r="A18" s="168">
        <f>A96</f>
        <v>31</v>
      </c>
      <c r="B18" s="148" t="str">
        <f>B96</f>
        <v>Vinduer, udskiftning - gående</v>
      </c>
      <c r="C18" s="143">
        <f>IF(C$1&gt;=$I96,IF($M96=0,0,(IF(MOD(($I96-C$1),$M96)=0,$G96,0))),0)</f>
        <v>0</v>
      </c>
      <c r="D18" s="143">
        <f>IF(D$1&gt;=$I96,IF($M96=0,0,(IF(MOD(($I96-D$1),$M96)=0,$G96,0))),0)</f>
        <v>0</v>
      </c>
      <c r="E18" s="143">
        <f>IF(E$1&gt;=$I96,IF($M96=0,0,(IF(MOD(($I96-E$1),$M96)=0,$G96,0))),0)</f>
        <v>0</v>
      </c>
      <c r="F18" s="143">
        <f>IF(F$1&gt;=$I96,IF($M96=0,0,(IF(MOD(($I96-F$1),$M96)=0,$G96,0))),0)</f>
        <v>0</v>
      </c>
      <c r="G18" s="143">
        <f>IF(G$1&gt;=$I96,IF($M96=0,0,(IF(MOD(($I96-G$1),$M96)=0,$G96,0))),0)</f>
        <v>0</v>
      </c>
      <c r="H18" s="143">
        <f>IF(H$1&gt;=$I96,IF($M96=0,0,(IF(MOD(($I96-H$1),$M96)=0,$G96,0))),0)</f>
        <v>0</v>
      </c>
      <c r="I18" s="143">
        <f>IF(I$1&gt;=$I96,IF($M96=0,0,(IF(MOD(($I96-I$1),$M96)=0,$G96,0))),0)</f>
        <v>37776</v>
      </c>
      <c r="J18" s="143">
        <f>IF(J$1&gt;=$I96,IF($M96=0,0,(IF(MOD(($I96-J$1),$M96)=0,$G96,0))),0)</f>
        <v>0</v>
      </c>
      <c r="K18" s="143">
        <f>IF(K$1&gt;=$I96,IF($M96=0,0,(IF(MOD(($I96-K$1),$M96)=0,$G96,0))),0)</f>
        <v>0</v>
      </c>
      <c r="L18" s="143">
        <f>IF(L$1&gt;=$I96,IF($M96=0,0,(IF(MOD(($I96-L$1),$M96)=0,$G96,0))),0)</f>
        <v>0</v>
      </c>
      <c r="M18" s="143">
        <f>IF(M$1&gt;=$I96,IF($M96=0,0,(IF(MOD(($I96-M$1),$M96)=0,$G96,0))),0)</f>
        <v>0</v>
      </c>
      <c r="N18" s="143">
        <f>IF(N$1&gt;=$I96,IF($M96=0,0,(IF(MOD(($I96-N$1),$M96)=0,$G96,0))),0)</f>
        <v>0</v>
      </c>
      <c r="O18" s="143">
        <f>IF(O$1&gt;=$I96,IF($M96=0,0,(IF(MOD(($I96-O$1),$M96)=0,$G96,0))),0)</f>
        <v>0</v>
      </c>
      <c r="P18" s="143">
        <f>IF(P$1&gt;=$I96,IF($M96=0,0,(IF(MOD(($I96-P$1),$M96)=0,$G96,0))),0)</f>
        <v>0</v>
      </c>
      <c r="Q18" s="143">
        <f>IF(Q$1&gt;=$I96,IF($M96=0,0,(IF(MOD(($I96-Q$1),$M96)=0,$G96,0))),0)</f>
        <v>0</v>
      </c>
      <c r="R18" s="143">
        <f>IF(R$1&gt;=$I96,IF($M96=0,0,(IF(MOD(($I96-R$1),$M96)=0,$G96,0))),0)</f>
        <v>0</v>
      </c>
      <c r="S18" s="143">
        <f>IF(S$1&gt;=$I96,IF($M96=0,0,(IF(MOD(($I96-S$1),$M96)=0,$G96,0))),0)</f>
        <v>0</v>
      </c>
      <c r="T18" s="143">
        <f>IF(T$1&gt;=$I96,IF($M96=0,0,(IF(MOD(($I96-T$1),$M96)=0,$G96,0))),0)</f>
        <v>0</v>
      </c>
      <c r="U18" s="143">
        <f>IF(U$1&gt;=$I96,IF($M96=0,0,(IF(MOD(($I96-U$1),$M96)=0,$G96,0))),0)</f>
        <v>0</v>
      </c>
      <c r="V18" s="143">
        <f>IF(V$1&gt;=$I96,IF($M96=0,0,(IF(MOD(($I96-V$1),$M96)=0,$G96,0))),0)</f>
        <v>0</v>
      </c>
      <c r="W18" s="143">
        <f>IF(W$1&gt;=$I96,IF($M96=0,0,(IF(MOD(($I96-W$1),$M96)=0,$G96,0))),0)</f>
        <v>0</v>
      </c>
      <c r="X18" s="143">
        <f>IF(X$1&gt;=$I96,IF($M96=0,0,(IF(MOD(($I96-X$1),$M96)=0,$G96,0))),0)</f>
        <v>0</v>
      </c>
      <c r="Y18" s="176">
        <f>SUM(C18:X18)</f>
        <v>37776</v>
      </c>
    </row>
    <row r="19" spans="1:25">
      <c r="A19" s="168">
        <f>A97</f>
        <v>41</v>
      </c>
      <c r="B19" s="148" t="str">
        <f>B97</f>
        <v>Facader, malerbehandling - træ</v>
      </c>
      <c r="C19" s="143">
        <f>IF(C$1&gt;=$I97,IF($M97=0,0,(IF(MOD(($I97-C$1),$M97)=0,$G97,0))),0)</f>
        <v>0</v>
      </c>
      <c r="D19" s="143">
        <f>IF(D$1&gt;=$I97,IF($M97=0,0,(IF(MOD(($I97-D$1),$M97)=0,$G97,0))),0)</f>
        <v>7000</v>
      </c>
      <c r="E19" s="143">
        <f>IF(E$1&gt;=$I97,IF($M97=0,0,(IF(MOD(($I97-E$1),$M97)=0,$G97,0))),0)</f>
        <v>0</v>
      </c>
      <c r="F19" s="143">
        <f>IF(F$1&gt;=$I97,IF($M97=0,0,(IF(MOD(($I97-F$1),$M97)=0,$G97,0))),0)</f>
        <v>0</v>
      </c>
      <c r="G19" s="143">
        <f>IF(G$1&gt;=$I97,IF($M97=0,0,(IF(MOD(($I97-G$1),$M97)=0,$G97,0))),0)</f>
        <v>0</v>
      </c>
      <c r="H19" s="143">
        <f>IF(H$1&gt;=$I97,IF($M97=0,0,(IF(MOD(($I97-H$1),$M97)=0,$G97,0))),0)</f>
        <v>0</v>
      </c>
      <c r="I19" s="143">
        <f>IF(I$1&gt;=$I97,IF($M97=0,0,(IF(MOD(($I97-I$1),$M97)=0,$G97,0))),0)</f>
        <v>7000</v>
      </c>
      <c r="J19" s="143">
        <f>IF(J$1&gt;=$I97,IF($M97=0,0,(IF(MOD(($I97-J$1),$M97)=0,$G97,0))),0)</f>
        <v>0</v>
      </c>
      <c r="K19" s="143">
        <f>IF(K$1&gt;=$I97,IF($M97=0,0,(IF(MOD(($I97-K$1),$M97)=0,$G97,0))),0)</f>
        <v>0</v>
      </c>
      <c r="L19" s="143">
        <f>IF(L$1&gt;=$I97,IF($M97=0,0,(IF(MOD(($I97-L$1),$M97)=0,$G97,0))),0)</f>
        <v>0</v>
      </c>
      <c r="M19" s="143">
        <f>IF(M$1&gt;=$I97,IF($M97=0,0,(IF(MOD(($I97-M$1),$M97)=0,$G97,0))),0)</f>
        <v>0</v>
      </c>
      <c r="N19" s="143">
        <f>IF(N$1&gt;=$I97,IF($M97=0,0,(IF(MOD(($I97-N$1),$M97)=0,$G97,0))),0)</f>
        <v>7000</v>
      </c>
      <c r="O19" s="143">
        <f>IF(O$1&gt;=$I97,IF($M97=0,0,(IF(MOD(($I97-O$1),$M97)=0,$G97,0))),0)</f>
        <v>0</v>
      </c>
      <c r="P19" s="143">
        <f>IF(P$1&gt;=$I97,IF($M97=0,0,(IF(MOD(($I97-P$1),$M97)=0,$G97,0))),0)</f>
        <v>0</v>
      </c>
      <c r="Q19" s="143">
        <f>IF(Q$1&gt;=$I97,IF($M97=0,0,(IF(MOD(($I97-Q$1),$M97)=0,$G97,0))),0)</f>
        <v>0</v>
      </c>
      <c r="R19" s="143">
        <f>IF(R$1&gt;=$I97,IF($M97=0,0,(IF(MOD(($I97-R$1),$M97)=0,$G97,0))),0)</f>
        <v>0</v>
      </c>
      <c r="S19" s="143">
        <f>IF(S$1&gt;=$I97,IF($M97=0,0,(IF(MOD(($I97-S$1),$M97)=0,$G97,0))),0)</f>
        <v>7000</v>
      </c>
      <c r="T19" s="143">
        <f>IF(T$1&gt;=$I97,IF($M97=0,0,(IF(MOD(($I97-T$1),$M97)=0,$G97,0))),0)</f>
        <v>0</v>
      </c>
      <c r="U19" s="143">
        <f>IF(U$1&gt;=$I97,IF($M97=0,0,(IF(MOD(($I97-U$1),$M97)=0,$G97,0))),0)</f>
        <v>0</v>
      </c>
      <c r="V19" s="143">
        <f>IF(V$1&gt;=$I97,IF($M97=0,0,(IF(MOD(($I97-V$1),$M97)=0,$G97,0))),0)</f>
        <v>0</v>
      </c>
      <c r="W19" s="143">
        <f>IF(W$1&gt;=$I97,IF($M97=0,0,(IF(MOD(($I97-W$1),$M97)=0,$G97,0))),0)</f>
        <v>0</v>
      </c>
      <c r="X19" s="143">
        <f>IF(X$1&gt;=$I97,IF($M97=0,0,(IF(MOD(($I97-X$1),$M97)=0,$G97,0))),0)</f>
        <v>7000</v>
      </c>
      <c r="Y19" s="176">
        <f>SUM(C19:X19)</f>
        <v>35000</v>
      </c>
    </row>
    <row r="20" spans="1:25">
      <c r="A20" s="168">
        <f>A98</f>
        <v>31</v>
      </c>
      <c r="B20" s="148" t="str">
        <f>B98</f>
        <v>Vinduer, udskiftning - gående</v>
      </c>
      <c r="C20" s="143">
        <f>IF(C$1&gt;=$I98,IF($M98=0,0,(IF(MOD(($I98-C$1),$M98)=0,$G98,0))),0)</f>
        <v>0</v>
      </c>
      <c r="D20" s="143">
        <f>IF(D$1&gt;=$I98,IF($M98=0,0,(IF(MOD(($I98-D$1),$M98)=0,$G98,0))),0)</f>
        <v>0</v>
      </c>
      <c r="E20" s="143">
        <f>IF(E$1&gt;=$I98,IF($M98=0,0,(IF(MOD(($I98-E$1),$M98)=0,$G98,0))),0)</f>
        <v>0</v>
      </c>
      <c r="F20" s="143">
        <f>IF(F$1&gt;=$I98,IF($M98=0,0,(IF(MOD(($I98-F$1),$M98)=0,$G98,0))),0)</f>
        <v>0</v>
      </c>
      <c r="G20" s="143">
        <f>IF(G$1&gt;=$I98,IF($M98=0,0,(IF(MOD(($I98-G$1),$M98)=0,$G98,0))),0)</f>
        <v>0</v>
      </c>
      <c r="H20" s="143">
        <f>IF(H$1&gt;=$I98,IF($M98=0,0,(IF(MOD(($I98-H$1),$M98)=0,$G98,0))),0)</f>
        <v>0</v>
      </c>
      <c r="I20" s="143">
        <f>IF(I$1&gt;=$I98,IF($M98=0,0,(IF(MOD(($I98-I$1),$M98)=0,$G98,0))),0)</f>
        <v>0</v>
      </c>
      <c r="J20" s="143">
        <f>IF(J$1&gt;=$I98,IF($M98=0,0,(IF(MOD(($I98-J$1),$M98)=0,$G98,0))),0)</f>
        <v>47220</v>
      </c>
      <c r="K20" s="143">
        <f>IF(K$1&gt;=$I98,IF($M98=0,0,(IF(MOD(($I98-K$1),$M98)=0,$G98,0))),0)</f>
        <v>0</v>
      </c>
      <c r="L20" s="143">
        <f>IF(L$1&gt;=$I98,IF($M98=0,0,(IF(MOD(($I98-L$1),$M98)=0,$G98,0))),0)</f>
        <v>0</v>
      </c>
      <c r="M20" s="143">
        <f>IF(M$1&gt;=$I98,IF($M98=0,0,(IF(MOD(($I98-M$1),$M98)=0,$G98,0))),0)</f>
        <v>0</v>
      </c>
      <c r="N20" s="143">
        <f>IF(N$1&gt;=$I98,IF($M98=0,0,(IF(MOD(($I98-N$1),$M98)=0,$G98,0))),0)</f>
        <v>0</v>
      </c>
      <c r="O20" s="143">
        <f>IF(O$1&gt;=$I98,IF($M98=0,0,(IF(MOD(($I98-O$1),$M98)=0,$G98,0))),0)</f>
        <v>0</v>
      </c>
      <c r="P20" s="143">
        <f>IF(P$1&gt;=$I98,IF($M98=0,0,(IF(MOD(($I98-P$1),$M98)=0,$G98,0))),0)</f>
        <v>0</v>
      </c>
      <c r="Q20" s="143">
        <f>IF(Q$1&gt;=$I98,IF($M98=0,0,(IF(MOD(($I98-Q$1),$M98)=0,$G98,0))),0)</f>
        <v>0</v>
      </c>
      <c r="R20" s="143">
        <f>IF(R$1&gt;=$I98,IF($M98=0,0,(IF(MOD(($I98-R$1),$M98)=0,$G98,0))),0)</f>
        <v>0</v>
      </c>
      <c r="S20" s="143">
        <f>IF(S$1&gt;=$I98,IF($M98=0,0,(IF(MOD(($I98-S$1),$M98)=0,$G98,0))),0)</f>
        <v>0</v>
      </c>
      <c r="T20" s="143">
        <f>IF(T$1&gt;=$I98,IF($M98=0,0,(IF(MOD(($I98-T$1),$M98)=0,$G98,0))),0)</f>
        <v>0</v>
      </c>
      <c r="U20" s="143">
        <f>IF(U$1&gt;=$I98,IF($M98=0,0,(IF(MOD(($I98-U$1),$M98)=0,$G98,0))),0)</f>
        <v>0</v>
      </c>
      <c r="V20" s="143">
        <f>IF(V$1&gt;=$I98,IF($M98=0,0,(IF(MOD(($I98-V$1),$M98)=0,$G98,0))),0)</f>
        <v>0</v>
      </c>
      <c r="W20" s="143">
        <f>IF(W$1&gt;=$I98,IF($M98=0,0,(IF(MOD(($I98-W$1),$M98)=0,$G98,0))),0)</f>
        <v>0</v>
      </c>
      <c r="X20" s="143">
        <f>IF(X$1&gt;=$I98,IF($M98=0,0,(IF(MOD(($I98-X$1),$M98)=0,$G98,0))),0)</f>
        <v>0</v>
      </c>
      <c r="Y20" s="176">
        <f>SUM(C20:X20)</f>
        <v>47220</v>
      </c>
    </row>
    <row r="21" spans="1:25">
      <c r="A21" s="168">
        <f>A99</f>
        <v>31</v>
      </c>
      <c r="B21" s="148" t="str">
        <f>B99</f>
        <v>Døre, udskiftning</v>
      </c>
      <c r="C21" s="143">
        <f>IF(C$1&gt;=$I99,IF($M99=0,0,(IF(MOD(($I99-C$1),$M99)=0,$G99,0))),0)</f>
        <v>0</v>
      </c>
      <c r="D21" s="143">
        <f>IF(D$1&gt;=$I99,IF($M99=0,0,(IF(MOD(($I99-D$1),$M99)=0,$G99,0))),0)</f>
        <v>0</v>
      </c>
      <c r="E21" s="143">
        <f>IF(E$1&gt;=$I99,IF($M99=0,0,(IF(MOD(($I99-E$1),$M99)=0,$G99,0))),0)</f>
        <v>8800</v>
      </c>
      <c r="F21" s="143">
        <f>IF(F$1&gt;=$I99,IF($M99=0,0,(IF(MOD(($I99-F$1),$M99)=0,$G99,0))),0)</f>
        <v>0</v>
      </c>
      <c r="G21" s="143">
        <f>IF(G$1&gt;=$I99,IF($M99=0,0,(IF(MOD(($I99-G$1),$M99)=0,$G99,0))),0)</f>
        <v>0</v>
      </c>
      <c r="H21" s="143">
        <f>IF(H$1&gt;=$I99,IF($M99=0,0,(IF(MOD(($I99-H$1),$M99)=0,$G99,0))),0)</f>
        <v>0</v>
      </c>
      <c r="I21" s="143">
        <f>IF(I$1&gt;=$I99,IF($M99=0,0,(IF(MOD(($I99-I$1),$M99)=0,$G99,0))),0)</f>
        <v>0</v>
      </c>
      <c r="J21" s="143">
        <f>IF(J$1&gt;=$I99,IF($M99=0,0,(IF(MOD(($I99-J$1),$M99)=0,$G99,0))),0)</f>
        <v>0</v>
      </c>
      <c r="K21" s="143">
        <f>IF(K$1&gt;=$I99,IF($M99=0,0,(IF(MOD(($I99-K$1),$M99)=0,$G99,0))),0)</f>
        <v>0</v>
      </c>
      <c r="L21" s="143">
        <f>IF(L$1&gt;=$I99,IF($M99=0,0,(IF(MOD(($I99-L$1),$M99)=0,$G99,0))),0)</f>
        <v>0</v>
      </c>
      <c r="M21" s="143">
        <f>IF(M$1&gt;=$I99,IF($M99=0,0,(IF(MOD(($I99-M$1),$M99)=0,$G99,0))),0)</f>
        <v>0</v>
      </c>
      <c r="N21" s="143">
        <f>IF(N$1&gt;=$I99,IF($M99=0,0,(IF(MOD(($I99-N$1),$M99)=0,$G99,0))),0)</f>
        <v>0</v>
      </c>
      <c r="O21" s="143">
        <f>IF(O$1&gt;=$I99,IF($M99=0,0,(IF(MOD(($I99-O$1),$M99)=0,$G99,0))),0)</f>
        <v>0</v>
      </c>
      <c r="P21" s="143">
        <f>IF(P$1&gt;=$I99,IF($M99=0,0,(IF(MOD(($I99-P$1),$M99)=0,$G99,0))),0)</f>
        <v>0</v>
      </c>
      <c r="Q21" s="143">
        <f>IF(Q$1&gt;=$I99,IF($M99=0,0,(IF(MOD(($I99-Q$1),$M99)=0,$G99,0))),0)</f>
        <v>0</v>
      </c>
      <c r="R21" s="143">
        <f>IF(R$1&gt;=$I99,IF($M99=0,0,(IF(MOD(($I99-R$1),$M99)=0,$G99,0))),0)</f>
        <v>0</v>
      </c>
      <c r="S21" s="143">
        <f>IF(S$1&gt;=$I99,IF($M99=0,0,(IF(MOD(($I99-S$1),$M99)=0,$G99,0))),0)</f>
        <v>0</v>
      </c>
      <c r="T21" s="143">
        <f>IF(T$1&gt;=$I99,IF($M99=0,0,(IF(MOD(($I99-T$1),$M99)=0,$G99,0))),0)</f>
        <v>0</v>
      </c>
      <c r="U21" s="143">
        <f>IF(U$1&gt;=$I99,IF($M99=0,0,(IF(MOD(($I99-U$1),$M99)=0,$G99,0))),0)</f>
        <v>0</v>
      </c>
      <c r="V21" s="143">
        <f>IF(V$1&gt;=$I99,IF($M99=0,0,(IF(MOD(($I99-V$1),$M99)=0,$G99,0))),0)</f>
        <v>0</v>
      </c>
      <c r="W21" s="143">
        <f>IF(W$1&gt;=$I99,IF($M99=0,0,(IF(MOD(($I99-W$1),$M99)=0,$G99,0))),0)</f>
        <v>0</v>
      </c>
      <c r="X21" s="143">
        <f>IF(X$1&gt;=$I99,IF($M99=0,0,(IF(MOD(($I99-X$1),$M99)=0,$G99,0))),0)</f>
        <v>0</v>
      </c>
      <c r="Y21" s="176">
        <f>SUM(C21:X21)</f>
        <v>8800</v>
      </c>
    </row>
    <row r="22" spans="1:25">
      <c r="A22" s="168">
        <f>A100</f>
        <v>31</v>
      </c>
      <c r="B22" s="148" t="str">
        <f>B100</f>
        <v>Vinduer, udskiftning - gående</v>
      </c>
      <c r="C22" s="143">
        <f>IF(C$1&gt;=$I100,IF($M100=0,0,(IF(MOD(($I100-C$1),$M100)=0,$G100,0))),0)</f>
        <v>0</v>
      </c>
      <c r="D22" s="143">
        <f>IF(D$1&gt;=$I100,IF($M100=0,0,(IF(MOD(($I100-D$1),$M100)=0,$G100,0))),0)</f>
        <v>0</v>
      </c>
      <c r="E22" s="143">
        <f>IF(E$1&gt;=$I100,IF($M100=0,0,(IF(MOD(($I100-E$1),$M100)=0,$G100,0))),0)</f>
        <v>0</v>
      </c>
      <c r="F22" s="143">
        <f>IF(F$1&gt;=$I100,IF($M100=0,0,(IF(MOD(($I100-F$1),$M100)=0,$G100,0))),0)</f>
        <v>0</v>
      </c>
      <c r="G22" s="143">
        <f>IF(G$1&gt;=$I100,IF($M100=0,0,(IF(MOD(($I100-G$1),$M100)=0,$G100,0))),0)</f>
        <v>25184</v>
      </c>
      <c r="H22" s="143">
        <f>IF(H$1&gt;=$I100,IF($M100=0,0,(IF(MOD(($I100-H$1),$M100)=0,$G100,0))),0)</f>
        <v>0</v>
      </c>
      <c r="I22" s="143">
        <f>IF(I$1&gt;=$I100,IF($M100=0,0,(IF(MOD(($I100-I$1),$M100)=0,$G100,0))),0)</f>
        <v>0</v>
      </c>
      <c r="J22" s="143">
        <f>IF(J$1&gt;=$I100,IF($M100=0,0,(IF(MOD(($I100-J$1),$M100)=0,$G100,0))),0)</f>
        <v>0</v>
      </c>
      <c r="K22" s="143">
        <f>IF(K$1&gt;=$I100,IF($M100=0,0,(IF(MOD(($I100-K$1),$M100)=0,$G100,0))),0)</f>
        <v>0</v>
      </c>
      <c r="L22" s="143">
        <f>IF(L$1&gt;=$I100,IF($M100=0,0,(IF(MOD(($I100-L$1),$M100)=0,$G100,0))),0)</f>
        <v>0</v>
      </c>
      <c r="M22" s="143">
        <f>IF(M$1&gt;=$I100,IF($M100=0,0,(IF(MOD(($I100-M$1),$M100)=0,$G100,0))),0)</f>
        <v>0</v>
      </c>
      <c r="N22" s="143">
        <f>IF(N$1&gt;=$I100,IF($M100=0,0,(IF(MOD(($I100-N$1),$M100)=0,$G100,0))),0)</f>
        <v>0</v>
      </c>
      <c r="O22" s="143">
        <f>IF(O$1&gt;=$I100,IF($M100=0,0,(IF(MOD(($I100-O$1),$M100)=0,$G100,0))),0)</f>
        <v>0</v>
      </c>
      <c r="P22" s="143">
        <f>IF(P$1&gt;=$I100,IF($M100=0,0,(IF(MOD(($I100-P$1),$M100)=0,$G100,0))),0)</f>
        <v>0</v>
      </c>
      <c r="Q22" s="143">
        <f>IF(Q$1&gt;=$I100,IF($M100=0,0,(IF(MOD(($I100-Q$1),$M100)=0,$G100,0))),0)</f>
        <v>0</v>
      </c>
      <c r="R22" s="143">
        <f>IF(R$1&gt;=$I100,IF($M100=0,0,(IF(MOD(($I100-R$1),$M100)=0,$G100,0))),0)</f>
        <v>0</v>
      </c>
      <c r="S22" s="143">
        <f>IF(S$1&gt;=$I100,IF($M100=0,0,(IF(MOD(($I100-S$1),$M100)=0,$G100,0))),0)</f>
        <v>0</v>
      </c>
      <c r="T22" s="143">
        <f>IF(T$1&gt;=$I100,IF($M100=0,0,(IF(MOD(($I100-T$1),$M100)=0,$G100,0))),0)</f>
        <v>0</v>
      </c>
      <c r="U22" s="143">
        <f>IF(U$1&gt;=$I100,IF($M100=0,0,(IF(MOD(($I100-U$1),$M100)=0,$G100,0))),0)</f>
        <v>0</v>
      </c>
      <c r="V22" s="143">
        <f>IF(V$1&gt;=$I100,IF($M100=0,0,(IF(MOD(($I100-V$1),$M100)=0,$G100,0))),0)</f>
        <v>0</v>
      </c>
      <c r="W22" s="143">
        <f>IF(W$1&gt;=$I100,IF($M100=0,0,(IF(MOD(($I100-W$1),$M100)=0,$G100,0))),0)</f>
        <v>0</v>
      </c>
      <c r="X22" s="143">
        <f>IF(X$1&gt;=$I100,IF($M100=0,0,(IF(MOD(($I100-X$1),$M100)=0,$G100,0))),0)</f>
        <v>0</v>
      </c>
      <c r="Y22" s="176">
        <f>SUM(C22:X22)</f>
        <v>25184</v>
      </c>
    </row>
    <row r="23" spans="1:25">
      <c r="A23" s="168">
        <f>A101</f>
        <v>31</v>
      </c>
      <c r="B23" s="148" t="str">
        <f>B101</f>
        <v>Vinduer, udskiftning - gående</v>
      </c>
      <c r="C23" s="143">
        <f>IF(C$1&gt;=$I101,IF($M101=0,0,(IF(MOD(($I101-C$1),$M101)=0,$G101,0))),0)</f>
        <v>0</v>
      </c>
      <c r="D23" s="143">
        <f>IF(D$1&gt;=$I101,IF($M101=0,0,(IF(MOD(($I101-D$1),$M101)=0,$G101,0))),0)</f>
        <v>0</v>
      </c>
      <c r="E23" s="143">
        <f>IF(E$1&gt;=$I101,IF($M101=0,0,(IF(MOD(($I101-E$1),$M101)=0,$G101,0))),0)</f>
        <v>0</v>
      </c>
      <c r="F23" s="143">
        <f>IF(F$1&gt;=$I101,IF($M101=0,0,(IF(MOD(($I101-F$1),$M101)=0,$G101,0))),0)</f>
        <v>0</v>
      </c>
      <c r="G23" s="143">
        <f>IF(G$1&gt;=$I101,IF($M101=0,0,(IF(MOD(($I101-G$1),$M101)=0,$G101,0))),0)</f>
        <v>53516</v>
      </c>
      <c r="H23" s="143">
        <f>IF(H$1&gt;=$I101,IF($M101=0,0,(IF(MOD(($I101-H$1),$M101)=0,$G101,0))),0)</f>
        <v>0</v>
      </c>
      <c r="I23" s="143">
        <f>IF(I$1&gt;=$I101,IF($M101=0,0,(IF(MOD(($I101-I$1),$M101)=0,$G101,0))),0)</f>
        <v>0</v>
      </c>
      <c r="J23" s="143">
        <f>IF(J$1&gt;=$I101,IF($M101=0,0,(IF(MOD(($I101-J$1),$M101)=0,$G101,0))),0)</f>
        <v>0</v>
      </c>
      <c r="K23" s="143">
        <f>IF(K$1&gt;=$I101,IF($M101=0,0,(IF(MOD(($I101-K$1),$M101)=0,$G101,0))),0)</f>
        <v>0</v>
      </c>
      <c r="L23" s="143">
        <f>IF(L$1&gt;=$I101,IF($M101=0,0,(IF(MOD(($I101-L$1),$M101)=0,$G101,0))),0)</f>
        <v>0</v>
      </c>
      <c r="M23" s="143">
        <f>IF(M$1&gt;=$I101,IF($M101=0,0,(IF(MOD(($I101-M$1),$M101)=0,$G101,0))),0)</f>
        <v>0</v>
      </c>
      <c r="N23" s="143">
        <f>IF(N$1&gt;=$I101,IF($M101=0,0,(IF(MOD(($I101-N$1),$M101)=0,$G101,0))),0)</f>
        <v>0</v>
      </c>
      <c r="O23" s="143">
        <f>IF(O$1&gt;=$I101,IF($M101=0,0,(IF(MOD(($I101-O$1),$M101)=0,$G101,0))),0)</f>
        <v>0</v>
      </c>
      <c r="P23" s="143">
        <f>IF(P$1&gt;=$I101,IF($M101=0,0,(IF(MOD(($I101-P$1),$M101)=0,$G101,0))),0)</f>
        <v>0</v>
      </c>
      <c r="Q23" s="143">
        <f>IF(Q$1&gt;=$I101,IF($M101=0,0,(IF(MOD(($I101-Q$1),$M101)=0,$G101,0))),0)</f>
        <v>0</v>
      </c>
      <c r="R23" s="143">
        <f>IF(R$1&gt;=$I101,IF($M101=0,0,(IF(MOD(($I101-R$1),$M101)=0,$G101,0))),0)</f>
        <v>0</v>
      </c>
      <c r="S23" s="143">
        <f>IF(S$1&gt;=$I101,IF($M101=0,0,(IF(MOD(($I101-S$1),$M101)=0,$G101,0))),0)</f>
        <v>0</v>
      </c>
      <c r="T23" s="143">
        <f>IF(T$1&gt;=$I101,IF($M101=0,0,(IF(MOD(($I101-T$1),$M101)=0,$G101,0))),0)</f>
        <v>0</v>
      </c>
      <c r="U23" s="143">
        <f>IF(U$1&gt;=$I101,IF($M101=0,0,(IF(MOD(($I101-U$1),$M101)=0,$G101,0))),0)</f>
        <v>0</v>
      </c>
      <c r="V23" s="143">
        <f>IF(V$1&gt;=$I101,IF($M101=0,0,(IF(MOD(($I101-V$1),$M101)=0,$G101,0))),0)</f>
        <v>0</v>
      </c>
      <c r="W23" s="143">
        <f>IF(W$1&gt;=$I101,IF($M101=0,0,(IF(MOD(($I101-W$1),$M101)=0,$G101,0))),0)</f>
        <v>0</v>
      </c>
      <c r="X23" s="143">
        <f>IF(X$1&gt;=$I101,IF($M101=0,0,(IF(MOD(($I101-X$1),$M101)=0,$G101,0))),0)</f>
        <v>0</v>
      </c>
      <c r="Y23" s="176">
        <f>SUM(C23:X23)</f>
        <v>53516</v>
      </c>
    </row>
    <row r="24" spans="1:25">
      <c r="A24" s="168">
        <f>A102</f>
        <v>31</v>
      </c>
      <c r="B24" s="148" t="str">
        <f>B102</f>
        <v>Vinduer, udskiftning - gående</v>
      </c>
      <c r="C24" s="143">
        <f>IF(C$1&gt;=$I102,IF($M102=0,0,(IF(MOD(($I102-C$1),$M102)=0,$G102,0))),0)</f>
        <v>0</v>
      </c>
      <c r="D24" s="143">
        <f>IF(D$1&gt;=$I102,IF($M102=0,0,(IF(MOD(($I102-D$1),$M102)=0,$G102,0))),0)</f>
        <v>0</v>
      </c>
      <c r="E24" s="143">
        <f>IF(E$1&gt;=$I102,IF($M102=0,0,(IF(MOD(($I102-E$1),$M102)=0,$G102,0))),0)</f>
        <v>0</v>
      </c>
      <c r="F24" s="143">
        <f>IF(F$1&gt;=$I102,IF($M102=0,0,(IF(MOD(($I102-F$1),$M102)=0,$G102,0))),0)</f>
        <v>0</v>
      </c>
      <c r="G24" s="143">
        <f>IF(G$1&gt;=$I102,IF($M102=0,0,(IF(MOD(($I102-G$1),$M102)=0,$G102,0))),0)</f>
        <v>0</v>
      </c>
      <c r="H24" s="143">
        <f>IF(H$1&gt;=$I102,IF($M102=0,0,(IF(MOD(($I102-H$1),$M102)=0,$G102,0))),0)</f>
        <v>53516</v>
      </c>
      <c r="I24" s="143">
        <f>IF(I$1&gt;=$I102,IF($M102=0,0,(IF(MOD(($I102-I$1),$M102)=0,$G102,0))),0)</f>
        <v>0</v>
      </c>
      <c r="J24" s="143">
        <f>IF(J$1&gt;=$I102,IF($M102=0,0,(IF(MOD(($I102-J$1),$M102)=0,$G102,0))),0)</f>
        <v>0</v>
      </c>
      <c r="K24" s="143">
        <f>IF(K$1&gt;=$I102,IF($M102=0,0,(IF(MOD(($I102-K$1),$M102)=0,$G102,0))),0)</f>
        <v>0</v>
      </c>
      <c r="L24" s="143">
        <f>IF(L$1&gt;=$I102,IF($M102=0,0,(IF(MOD(($I102-L$1),$M102)=0,$G102,0))),0)</f>
        <v>0</v>
      </c>
      <c r="M24" s="143">
        <f>IF(M$1&gt;=$I102,IF($M102=0,0,(IF(MOD(($I102-M$1),$M102)=0,$G102,0))),0)</f>
        <v>0</v>
      </c>
      <c r="N24" s="143">
        <f>IF(N$1&gt;=$I102,IF($M102=0,0,(IF(MOD(($I102-N$1),$M102)=0,$G102,0))),0)</f>
        <v>0</v>
      </c>
      <c r="O24" s="143">
        <f>IF(O$1&gt;=$I102,IF($M102=0,0,(IF(MOD(($I102-O$1),$M102)=0,$G102,0))),0)</f>
        <v>0</v>
      </c>
      <c r="P24" s="143">
        <f>IF(P$1&gt;=$I102,IF($M102=0,0,(IF(MOD(($I102-P$1),$M102)=0,$G102,0))),0)</f>
        <v>0</v>
      </c>
      <c r="Q24" s="143">
        <f>IF(Q$1&gt;=$I102,IF($M102=0,0,(IF(MOD(($I102-Q$1),$M102)=0,$G102,0))),0)</f>
        <v>0</v>
      </c>
      <c r="R24" s="143">
        <f>IF(R$1&gt;=$I102,IF($M102=0,0,(IF(MOD(($I102-R$1),$M102)=0,$G102,0))),0)</f>
        <v>0</v>
      </c>
      <c r="S24" s="143">
        <f>IF(S$1&gt;=$I102,IF($M102=0,0,(IF(MOD(($I102-S$1),$M102)=0,$G102,0))),0)</f>
        <v>0</v>
      </c>
      <c r="T24" s="143">
        <f>IF(T$1&gt;=$I102,IF($M102=0,0,(IF(MOD(($I102-T$1),$M102)=0,$G102,0))),0)</f>
        <v>0</v>
      </c>
      <c r="U24" s="143">
        <f>IF(U$1&gt;=$I102,IF($M102=0,0,(IF(MOD(($I102-U$1),$M102)=0,$G102,0))),0)</f>
        <v>0</v>
      </c>
      <c r="V24" s="143">
        <f>IF(V$1&gt;=$I102,IF($M102=0,0,(IF(MOD(($I102-V$1),$M102)=0,$G102,0))),0)</f>
        <v>0</v>
      </c>
      <c r="W24" s="143">
        <f>IF(W$1&gt;=$I102,IF($M102=0,0,(IF(MOD(($I102-W$1),$M102)=0,$G102,0))),0)</f>
        <v>0</v>
      </c>
      <c r="X24" s="143">
        <f>IF(X$1&gt;=$I102,IF($M102=0,0,(IF(MOD(($I102-X$1),$M102)=0,$G102,0))),0)</f>
        <v>0</v>
      </c>
      <c r="Y24" s="176">
        <f>SUM(C24:X24)</f>
        <v>53516</v>
      </c>
    </row>
    <row r="25" spans="1:25">
      <c r="A25" s="168">
        <f>A103</f>
        <v>31</v>
      </c>
      <c r="B25" s="148" t="str">
        <f>B103</f>
        <v>Vinduer, udskiftning - gående</v>
      </c>
      <c r="C25" s="143">
        <f>IF(C$1&gt;=$I103,IF($M103=0,0,(IF(MOD(($I103-C$1),$M103)=0,$G103,0))),0)</f>
        <v>0</v>
      </c>
      <c r="D25" s="143">
        <f>IF(D$1&gt;=$I103,IF($M103=0,0,(IF(MOD(($I103-D$1),$M103)=0,$G103,0))),0)</f>
        <v>0</v>
      </c>
      <c r="E25" s="143">
        <f>IF(E$1&gt;=$I103,IF($M103=0,0,(IF(MOD(($I103-E$1),$M103)=0,$G103,0))),0)</f>
        <v>0</v>
      </c>
      <c r="F25" s="143">
        <f>IF(F$1&gt;=$I103,IF($M103=0,0,(IF(MOD(($I103-F$1),$M103)=0,$G103,0))),0)</f>
        <v>0</v>
      </c>
      <c r="G25" s="143">
        <f>IF(G$1&gt;=$I103,IF($M103=0,0,(IF(MOD(($I103-G$1),$M103)=0,$G103,0))),0)</f>
        <v>0</v>
      </c>
      <c r="H25" s="143">
        <f>IF(H$1&gt;=$I103,IF($M103=0,0,(IF(MOD(($I103-H$1),$M103)=0,$G103,0))),0)</f>
        <v>0</v>
      </c>
      <c r="I25" s="143">
        <f>IF(I$1&gt;=$I103,IF($M103=0,0,(IF(MOD(($I103-I$1),$M103)=0,$G103,0))),0)</f>
        <v>53516</v>
      </c>
      <c r="J25" s="143">
        <f>IF(J$1&gt;=$I103,IF($M103=0,0,(IF(MOD(($I103-J$1),$M103)=0,$G103,0))),0)</f>
        <v>0</v>
      </c>
      <c r="K25" s="143">
        <f>IF(K$1&gt;=$I103,IF($M103=0,0,(IF(MOD(($I103-K$1),$M103)=0,$G103,0))),0)</f>
        <v>0</v>
      </c>
      <c r="L25" s="143">
        <f>IF(L$1&gt;=$I103,IF($M103=0,0,(IF(MOD(($I103-L$1),$M103)=0,$G103,0))),0)</f>
        <v>0</v>
      </c>
      <c r="M25" s="143">
        <f>IF(M$1&gt;=$I103,IF($M103=0,0,(IF(MOD(($I103-M$1),$M103)=0,$G103,0))),0)</f>
        <v>0</v>
      </c>
      <c r="N25" s="143">
        <f>IF(N$1&gt;=$I103,IF($M103=0,0,(IF(MOD(($I103-N$1),$M103)=0,$G103,0))),0)</f>
        <v>0</v>
      </c>
      <c r="O25" s="143">
        <f>IF(O$1&gt;=$I103,IF($M103=0,0,(IF(MOD(($I103-O$1),$M103)=0,$G103,0))),0)</f>
        <v>0</v>
      </c>
      <c r="P25" s="143">
        <f>IF(P$1&gt;=$I103,IF($M103=0,0,(IF(MOD(($I103-P$1),$M103)=0,$G103,0))),0)</f>
        <v>0</v>
      </c>
      <c r="Q25" s="143">
        <f>IF(Q$1&gt;=$I103,IF($M103=0,0,(IF(MOD(($I103-Q$1),$M103)=0,$G103,0))),0)</f>
        <v>0</v>
      </c>
      <c r="R25" s="143">
        <f>IF(R$1&gt;=$I103,IF($M103=0,0,(IF(MOD(($I103-R$1),$M103)=0,$G103,0))),0)</f>
        <v>0</v>
      </c>
      <c r="S25" s="143">
        <f>IF(S$1&gt;=$I103,IF($M103=0,0,(IF(MOD(($I103-S$1),$M103)=0,$G103,0))),0)</f>
        <v>0</v>
      </c>
      <c r="T25" s="143">
        <f>IF(T$1&gt;=$I103,IF($M103=0,0,(IF(MOD(($I103-T$1),$M103)=0,$G103,0))),0)</f>
        <v>0</v>
      </c>
      <c r="U25" s="143">
        <f>IF(U$1&gt;=$I103,IF($M103=0,0,(IF(MOD(($I103-U$1),$M103)=0,$G103,0))),0)</f>
        <v>0</v>
      </c>
      <c r="V25" s="143">
        <f>IF(V$1&gt;=$I103,IF($M103=0,0,(IF(MOD(($I103-V$1),$M103)=0,$G103,0))),0)</f>
        <v>0</v>
      </c>
      <c r="W25" s="143">
        <f>IF(W$1&gt;=$I103,IF($M103=0,0,(IF(MOD(($I103-W$1),$M103)=0,$G103,0))),0)</f>
        <v>0</v>
      </c>
      <c r="X25" s="143">
        <f>IF(X$1&gt;=$I103,IF($M103=0,0,(IF(MOD(($I103-X$1),$M103)=0,$G103,0))),0)</f>
        <v>0</v>
      </c>
      <c r="Y25" s="176">
        <f>SUM(C25:X25)</f>
        <v>53516</v>
      </c>
    </row>
    <row r="26" spans="1:25">
      <c r="A26" s="168">
        <f>A104</f>
        <v>31</v>
      </c>
      <c r="B26" s="148" t="str">
        <f>B104</f>
        <v>Vinduer, udskiftning - gående</v>
      </c>
      <c r="C26" s="143">
        <f>IF(C$1&gt;=$I104,IF($M104=0,0,(IF(MOD(($I104-C$1),$M104)=0,$G104,0))),0)</f>
        <v>0</v>
      </c>
      <c r="D26" s="143">
        <f>IF(D$1&gt;=$I104,IF($M104=0,0,(IF(MOD(($I104-D$1),$M104)=0,$G104,0))),0)</f>
        <v>0</v>
      </c>
      <c r="E26" s="143">
        <f>IF(E$1&gt;=$I104,IF($M104=0,0,(IF(MOD(($I104-E$1),$M104)=0,$G104,0))),0)</f>
        <v>18888</v>
      </c>
      <c r="F26" s="143">
        <f>IF(F$1&gt;=$I104,IF($M104=0,0,(IF(MOD(($I104-F$1),$M104)=0,$G104,0))),0)</f>
        <v>0</v>
      </c>
      <c r="G26" s="143">
        <f>IF(G$1&gt;=$I104,IF($M104=0,0,(IF(MOD(($I104-G$1),$M104)=0,$G104,0))),0)</f>
        <v>0</v>
      </c>
      <c r="H26" s="143">
        <f>IF(H$1&gt;=$I104,IF($M104=0,0,(IF(MOD(($I104-H$1),$M104)=0,$G104,0))),0)</f>
        <v>0</v>
      </c>
      <c r="I26" s="143">
        <f>IF(I$1&gt;=$I104,IF($M104=0,0,(IF(MOD(($I104-I$1),$M104)=0,$G104,0))),0)</f>
        <v>0</v>
      </c>
      <c r="J26" s="143">
        <f>IF(J$1&gt;=$I104,IF($M104=0,0,(IF(MOD(($I104-J$1),$M104)=0,$G104,0))),0)</f>
        <v>0</v>
      </c>
      <c r="K26" s="143">
        <f>IF(K$1&gt;=$I104,IF($M104=0,0,(IF(MOD(($I104-K$1),$M104)=0,$G104,0))),0)</f>
        <v>0</v>
      </c>
      <c r="L26" s="143">
        <f>IF(L$1&gt;=$I104,IF($M104=0,0,(IF(MOD(($I104-L$1),$M104)=0,$G104,0))),0)</f>
        <v>0</v>
      </c>
      <c r="M26" s="143">
        <f>IF(M$1&gt;=$I104,IF($M104=0,0,(IF(MOD(($I104-M$1),$M104)=0,$G104,0))),0)</f>
        <v>0</v>
      </c>
      <c r="N26" s="143">
        <f>IF(N$1&gt;=$I104,IF($M104=0,0,(IF(MOD(($I104-N$1),$M104)=0,$G104,0))),0)</f>
        <v>0</v>
      </c>
      <c r="O26" s="143">
        <f>IF(O$1&gt;=$I104,IF($M104=0,0,(IF(MOD(($I104-O$1),$M104)=0,$G104,0))),0)</f>
        <v>0</v>
      </c>
      <c r="P26" s="143">
        <f>IF(P$1&gt;=$I104,IF($M104=0,0,(IF(MOD(($I104-P$1),$M104)=0,$G104,0))),0)</f>
        <v>0</v>
      </c>
      <c r="Q26" s="143">
        <f>IF(Q$1&gt;=$I104,IF($M104=0,0,(IF(MOD(($I104-Q$1),$M104)=0,$G104,0))),0)</f>
        <v>0</v>
      </c>
      <c r="R26" s="143">
        <f>IF(R$1&gt;=$I104,IF($M104=0,0,(IF(MOD(($I104-R$1),$M104)=0,$G104,0))),0)</f>
        <v>0</v>
      </c>
      <c r="S26" s="143">
        <f>IF(S$1&gt;=$I104,IF($M104=0,0,(IF(MOD(($I104-S$1),$M104)=0,$G104,0))),0)</f>
        <v>0</v>
      </c>
      <c r="T26" s="143">
        <f>IF(T$1&gt;=$I104,IF($M104=0,0,(IF(MOD(($I104-T$1),$M104)=0,$G104,0))),0)</f>
        <v>0</v>
      </c>
      <c r="U26" s="143">
        <f>IF(U$1&gt;=$I104,IF($M104=0,0,(IF(MOD(($I104-U$1),$M104)=0,$G104,0))),0)</f>
        <v>0</v>
      </c>
      <c r="V26" s="143">
        <f>IF(V$1&gt;=$I104,IF($M104=0,0,(IF(MOD(($I104-V$1),$M104)=0,$G104,0))),0)</f>
        <v>0</v>
      </c>
      <c r="W26" s="143">
        <f>IF(W$1&gt;=$I104,IF($M104=0,0,(IF(MOD(($I104-W$1),$M104)=0,$G104,0))),0)</f>
        <v>0</v>
      </c>
      <c r="X26" s="143">
        <f>IF(X$1&gt;=$I104,IF($M104=0,0,(IF(MOD(($I104-X$1),$M104)=0,$G104,0))),0)</f>
        <v>0</v>
      </c>
      <c r="Y26" s="176">
        <f>SUM(C26:X26)</f>
        <v>18888</v>
      </c>
    </row>
    <row r="27" spans="1:25">
      <c r="A27" s="168">
        <f>A105</f>
        <v>31</v>
      </c>
      <c r="B27" s="148" t="str">
        <f>B105</f>
        <v>Vinduer, udskiftning - gående</v>
      </c>
      <c r="C27" s="143">
        <f>IF(C$1&gt;=$I105,IF($M105=0,0,(IF(MOD(($I105-C$1),$M105)=0,$G105,0))),0)</f>
        <v>0</v>
      </c>
      <c r="D27" s="143">
        <f>IF(D$1&gt;=$I105,IF($M105=0,0,(IF(MOD(($I105-D$1),$M105)=0,$G105,0))),0)</f>
        <v>0</v>
      </c>
      <c r="E27" s="143">
        <f>IF(E$1&gt;=$I105,IF($M105=0,0,(IF(MOD(($I105-E$1),$M105)=0,$G105,0))),0)</f>
        <v>0</v>
      </c>
      <c r="F27" s="143">
        <f>IF(F$1&gt;=$I105,IF($M105=0,0,(IF(MOD(($I105-F$1),$M105)=0,$G105,0))),0)</f>
        <v>0</v>
      </c>
      <c r="G27" s="143">
        <f>IF(G$1&gt;=$I105,IF($M105=0,0,(IF(MOD(($I105-G$1),$M105)=0,$G105,0))),0)</f>
        <v>0</v>
      </c>
      <c r="H27" s="143">
        <f>IF(H$1&gt;=$I105,IF($M105=0,0,(IF(MOD(($I105-H$1),$M105)=0,$G105,0))),0)</f>
        <v>0</v>
      </c>
      <c r="I27" s="143">
        <f>IF(I$1&gt;=$I105,IF($M105=0,0,(IF(MOD(($I105-I$1),$M105)=0,$G105,0))),0)</f>
        <v>0</v>
      </c>
      <c r="J27" s="143">
        <f>IF(J$1&gt;=$I105,IF($M105=0,0,(IF(MOD(($I105-J$1),$M105)=0,$G105,0))),0)</f>
        <v>0</v>
      </c>
      <c r="K27" s="143">
        <f>IF(K$1&gt;=$I105,IF($M105=0,0,(IF(MOD(($I105-K$1),$M105)=0,$G105,0))),0)</f>
        <v>0</v>
      </c>
      <c r="L27" s="143">
        <f>IF(L$1&gt;=$I105,IF($M105=0,0,(IF(MOD(($I105-L$1),$M105)=0,$G105,0))),0)</f>
        <v>0</v>
      </c>
      <c r="M27" s="143">
        <f>IF(M$1&gt;=$I105,IF($M105=0,0,(IF(MOD(($I105-M$1),$M105)=0,$G105,0))),0)</f>
        <v>0</v>
      </c>
      <c r="N27" s="143">
        <f>IF(N$1&gt;=$I105,IF($M105=0,0,(IF(MOD(($I105-N$1),$M105)=0,$G105,0))),0)</f>
        <v>53516</v>
      </c>
      <c r="O27" s="143">
        <f>IF(O$1&gt;=$I105,IF($M105=0,0,(IF(MOD(($I105-O$1),$M105)=0,$G105,0))),0)</f>
        <v>0</v>
      </c>
      <c r="P27" s="143">
        <f>IF(P$1&gt;=$I105,IF($M105=0,0,(IF(MOD(($I105-P$1),$M105)=0,$G105,0))),0)</f>
        <v>0</v>
      </c>
      <c r="Q27" s="143">
        <f>IF(Q$1&gt;=$I105,IF($M105=0,0,(IF(MOD(($I105-Q$1),$M105)=0,$G105,0))),0)</f>
        <v>0</v>
      </c>
      <c r="R27" s="143">
        <f>IF(R$1&gt;=$I105,IF($M105=0,0,(IF(MOD(($I105-R$1),$M105)=0,$G105,0))),0)</f>
        <v>0</v>
      </c>
      <c r="S27" s="143">
        <f>IF(S$1&gt;=$I105,IF($M105=0,0,(IF(MOD(($I105-S$1),$M105)=0,$G105,0))),0)</f>
        <v>0</v>
      </c>
      <c r="T27" s="143">
        <f>IF(T$1&gt;=$I105,IF($M105=0,0,(IF(MOD(($I105-T$1),$M105)=0,$G105,0))),0)</f>
        <v>0</v>
      </c>
      <c r="U27" s="143">
        <f>IF(U$1&gt;=$I105,IF($M105=0,0,(IF(MOD(($I105-U$1),$M105)=0,$G105,0))),0)</f>
        <v>0</v>
      </c>
      <c r="V27" s="143">
        <f>IF(V$1&gt;=$I105,IF($M105=0,0,(IF(MOD(($I105-V$1),$M105)=0,$G105,0))),0)</f>
        <v>0</v>
      </c>
      <c r="W27" s="143">
        <f>IF(W$1&gt;=$I105,IF($M105=0,0,(IF(MOD(($I105-W$1),$M105)=0,$G105,0))),0)</f>
        <v>0</v>
      </c>
      <c r="X27" s="143">
        <f>IF(X$1&gt;=$I105,IF($M105=0,0,(IF(MOD(($I105-X$1),$M105)=0,$G105,0))),0)</f>
        <v>0</v>
      </c>
      <c r="Y27" s="176">
        <f>SUM(C27:X27)</f>
        <v>53516</v>
      </c>
    </row>
    <row r="28" spans="1:25">
      <c r="A28" s="168">
        <f>A106</f>
        <v>31</v>
      </c>
      <c r="B28" s="148" t="str">
        <f>B106</f>
        <v>Vinduer, udskiftning - gående</v>
      </c>
      <c r="C28" s="143">
        <f>IF(C$1&gt;=$I106,IF($M106=0,0,(IF(MOD(($I106-C$1),$M106)=0,$G106,0))),0)</f>
        <v>0</v>
      </c>
      <c r="D28" s="143">
        <f>IF(D$1&gt;=$I106,IF($M106=0,0,(IF(MOD(($I106-D$1),$M106)=0,$G106,0))),0)</f>
        <v>0</v>
      </c>
      <c r="E28" s="143">
        <f>IF(E$1&gt;=$I106,IF($M106=0,0,(IF(MOD(($I106-E$1),$M106)=0,$G106,0))),0)</f>
        <v>0</v>
      </c>
      <c r="F28" s="143">
        <f>IF(F$1&gt;=$I106,IF($M106=0,0,(IF(MOD(($I106-F$1),$M106)=0,$G106,0))),0)</f>
        <v>0</v>
      </c>
      <c r="G28" s="143">
        <f>IF(G$1&gt;=$I106,IF($M106=0,0,(IF(MOD(($I106-G$1),$M106)=0,$G106,0))),0)</f>
        <v>0</v>
      </c>
      <c r="H28" s="143">
        <f>IF(H$1&gt;=$I106,IF($M106=0,0,(IF(MOD(($I106-H$1),$M106)=0,$G106,0))),0)</f>
        <v>0</v>
      </c>
      <c r="I28" s="143">
        <f>IF(I$1&gt;=$I106,IF($M106=0,0,(IF(MOD(($I106-I$1),$M106)=0,$G106,0))),0)</f>
        <v>0</v>
      </c>
      <c r="J28" s="143">
        <f>IF(J$1&gt;=$I106,IF($M106=0,0,(IF(MOD(($I106-J$1),$M106)=0,$G106,0))),0)</f>
        <v>0</v>
      </c>
      <c r="K28" s="143">
        <f>IF(K$1&gt;=$I106,IF($M106=0,0,(IF(MOD(($I106-K$1),$M106)=0,$G106,0))),0)</f>
        <v>0</v>
      </c>
      <c r="L28" s="143">
        <f>IF(L$1&gt;=$I106,IF($M106=0,0,(IF(MOD(($I106-L$1),$M106)=0,$G106,0))),0)</f>
        <v>0</v>
      </c>
      <c r="M28" s="143">
        <f>IF(M$1&gt;=$I106,IF($M106=0,0,(IF(MOD(($I106-M$1),$M106)=0,$G106,0))),0)</f>
        <v>0</v>
      </c>
      <c r="N28" s="143">
        <f>IF(N$1&gt;=$I106,IF($M106=0,0,(IF(MOD(($I106-N$1),$M106)=0,$G106,0))),0)</f>
        <v>0</v>
      </c>
      <c r="O28" s="143">
        <f>IF(O$1&gt;=$I106,IF($M106=0,0,(IF(MOD(($I106-O$1),$M106)=0,$G106,0))),0)</f>
        <v>56664</v>
      </c>
      <c r="P28" s="143">
        <f>IF(P$1&gt;=$I106,IF($M106=0,0,(IF(MOD(($I106-P$1),$M106)=0,$G106,0))),0)</f>
        <v>0</v>
      </c>
      <c r="Q28" s="143">
        <f>IF(Q$1&gt;=$I106,IF($M106=0,0,(IF(MOD(($I106-Q$1),$M106)=0,$G106,0))),0)</f>
        <v>0</v>
      </c>
      <c r="R28" s="143">
        <f>IF(R$1&gt;=$I106,IF($M106=0,0,(IF(MOD(($I106-R$1),$M106)=0,$G106,0))),0)</f>
        <v>0</v>
      </c>
      <c r="S28" s="143">
        <f>IF(S$1&gt;=$I106,IF($M106=0,0,(IF(MOD(($I106-S$1),$M106)=0,$G106,0))),0)</f>
        <v>0</v>
      </c>
      <c r="T28" s="143">
        <f>IF(T$1&gt;=$I106,IF($M106=0,0,(IF(MOD(($I106-T$1),$M106)=0,$G106,0))),0)</f>
        <v>0</v>
      </c>
      <c r="U28" s="143">
        <f>IF(U$1&gt;=$I106,IF($M106=0,0,(IF(MOD(($I106-U$1),$M106)=0,$G106,0))),0)</f>
        <v>0</v>
      </c>
      <c r="V28" s="143">
        <f>IF(V$1&gt;=$I106,IF($M106=0,0,(IF(MOD(($I106-V$1),$M106)=0,$G106,0))),0)</f>
        <v>0</v>
      </c>
      <c r="W28" s="143">
        <f>IF(W$1&gt;=$I106,IF($M106=0,0,(IF(MOD(($I106-W$1),$M106)=0,$G106,0))),0)</f>
        <v>0</v>
      </c>
      <c r="X28" s="143">
        <f>IF(X$1&gt;=$I106,IF($M106=0,0,(IF(MOD(($I106-X$1),$M106)=0,$G106,0))),0)</f>
        <v>0</v>
      </c>
      <c r="Y28" s="176">
        <f>SUM(C28:X28)</f>
        <v>56664</v>
      </c>
    </row>
    <row r="29" spans="1:25">
      <c r="A29" s="168">
        <f>A107</f>
        <v>31</v>
      </c>
      <c r="B29" s="148" t="str">
        <f>B107</f>
        <v>Vinduer, udskiftning - gående</v>
      </c>
      <c r="C29" s="143">
        <f>IF(C$1&gt;=$I107,IF($M107=0,0,(IF(MOD(($I107-C$1),$M107)=0,$G107,0))),0)</f>
        <v>0</v>
      </c>
      <c r="D29" s="143">
        <f>IF(D$1&gt;=$I107,IF($M107=0,0,(IF(MOD(($I107-D$1),$M107)=0,$G107,0))),0)</f>
        <v>0</v>
      </c>
      <c r="E29" s="143">
        <f>IF(E$1&gt;=$I107,IF($M107=0,0,(IF(MOD(($I107-E$1),$M107)=0,$G107,0))),0)</f>
        <v>0</v>
      </c>
      <c r="F29" s="143">
        <f>IF(F$1&gt;=$I107,IF($M107=0,0,(IF(MOD(($I107-F$1),$M107)=0,$G107,0))),0)</f>
        <v>0</v>
      </c>
      <c r="G29" s="143">
        <f>IF(G$1&gt;=$I107,IF($M107=0,0,(IF(MOD(($I107-G$1),$M107)=0,$G107,0))),0)</f>
        <v>0</v>
      </c>
      <c r="H29" s="143">
        <f>IF(H$1&gt;=$I107,IF($M107=0,0,(IF(MOD(($I107-H$1),$M107)=0,$G107,0))),0)</f>
        <v>0</v>
      </c>
      <c r="I29" s="143">
        <f>IF(I$1&gt;=$I107,IF($M107=0,0,(IF(MOD(($I107-I$1),$M107)=0,$G107,0))),0)</f>
        <v>0</v>
      </c>
      <c r="J29" s="143">
        <f>IF(J$1&gt;=$I107,IF($M107=0,0,(IF(MOD(($I107-J$1),$M107)=0,$G107,0))),0)</f>
        <v>0</v>
      </c>
      <c r="K29" s="143">
        <f>IF(K$1&gt;=$I107,IF($M107=0,0,(IF(MOD(($I107-K$1),$M107)=0,$G107,0))),0)</f>
        <v>0</v>
      </c>
      <c r="L29" s="143">
        <f>IF(L$1&gt;=$I107,IF($M107=0,0,(IF(MOD(($I107-L$1),$M107)=0,$G107,0))),0)</f>
        <v>0</v>
      </c>
      <c r="M29" s="143">
        <f>IF(M$1&gt;=$I107,IF($M107=0,0,(IF(MOD(($I107-M$1),$M107)=0,$G107,0))),0)</f>
        <v>0</v>
      </c>
      <c r="N29" s="143">
        <f>IF(N$1&gt;=$I107,IF($M107=0,0,(IF(MOD(($I107-N$1),$M107)=0,$G107,0))),0)</f>
        <v>56664</v>
      </c>
      <c r="O29" s="143">
        <f>IF(O$1&gt;=$I107,IF($M107=0,0,(IF(MOD(($I107-O$1),$M107)=0,$G107,0))),0)</f>
        <v>0</v>
      </c>
      <c r="P29" s="143">
        <f>IF(P$1&gt;=$I107,IF($M107=0,0,(IF(MOD(($I107-P$1),$M107)=0,$G107,0))),0)</f>
        <v>0</v>
      </c>
      <c r="Q29" s="143">
        <f>IF(Q$1&gt;=$I107,IF($M107=0,0,(IF(MOD(($I107-Q$1),$M107)=0,$G107,0))),0)</f>
        <v>0</v>
      </c>
      <c r="R29" s="143">
        <f>IF(R$1&gt;=$I107,IF($M107=0,0,(IF(MOD(($I107-R$1),$M107)=0,$G107,0))),0)</f>
        <v>0</v>
      </c>
      <c r="S29" s="143">
        <f>IF(S$1&gt;=$I107,IF($M107=0,0,(IF(MOD(($I107-S$1),$M107)=0,$G107,0))),0)</f>
        <v>0</v>
      </c>
      <c r="T29" s="143">
        <f>IF(T$1&gt;=$I107,IF($M107=0,0,(IF(MOD(($I107-T$1),$M107)=0,$G107,0))),0)</f>
        <v>0</v>
      </c>
      <c r="U29" s="143">
        <f>IF(U$1&gt;=$I107,IF($M107=0,0,(IF(MOD(($I107-U$1),$M107)=0,$G107,0))),0)</f>
        <v>0</v>
      </c>
      <c r="V29" s="143">
        <f>IF(V$1&gt;=$I107,IF($M107=0,0,(IF(MOD(($I107-V$1),$M107)=0,$G107,0))),0)</f>
        <v>0</v>
      </c>
      <c r="W29" s="143">
        <f>IF(W$1&gt;=$I107,IF($M107=0,0,(IF(MOD(($I107-W$1),$M107)=0,$G107,0))),0)</f>
        <v>0</v>
      </c>
      <c r="X29" s="143">
        <f>IF(X$1&gt;=$I107,IF($M107=0,0,(IF(MOD(($I107-X$1),$M107)=0,$G107,0))),0)</f>
        <v>0</v>
      </c>
      <c r="Y29" s="176">
        <f>SUM(C29:X29)</f>
        <v>56664</v>
      </c>
    </row>
    <row r="30" spans="1:25">
      <c r="A30" s="168">
        <f>A108</f>
        <v>41</v>
      </c>
      <c r="B30" s="148" t="str">
        <f>B108</f>
        <v>Facader, beklædning - træ</v>
      </c>
      <c r="C30" s="143">
        <f>IF(C$1&gt;=$I108,IF($M108=0,0,(IF(MOD(($I108-C$1),$M108)=0,$G108,0))),0)</f>
        <v>0</v>
      </c>
      <c r="D30" s="143">
        <f>IF(D$1&gt;=$I108,IF($M108=0,0,(IF(MOD(($I108-D$1),$M108)=0,$G108,0))),0)</f>
        <v>0</v>
      </c>
      <c r="E30" s="143">
        <f>IF(E$1&gt;=$I108,IF($M108=0,0,(IF(MOD(($I108-E$1),$M108)=0,$G108,0))),0)</f>
        <v>22000</v>
      </c>
      <c r="F30" s="143">
        <f>IF(F$1&gt;=$I108,IF($M108=0,0,(IF(MOD(($I108-F$1),$M108)=0,$G108,0))),0)</f>
        <v>0</v>
      </c>
      <c r="G30" s="143">
        <f>IF(G$1&gt;=$I108,IF($M108=0,0,(IF(MOD(($I108-G$1),$M108)=0,$G108,0))),0)</f>
        <v>0</v>
      </c>
      <c r="H30" s="143">
        <f>IF(H$1&gt;=$I108,IF($M108=0,0,(IF(MOD(($I108-H$1),$M108)=0,$G108,0))),0)</f>
        <v>0</v>
      </c>
      <c r="I30" s="143">
        <f>IF(I$1&gt;=$I108,IF($M108=0,0,(IF(MOD(($I108-I$1),$M108)=0,$G108,0))),0)</f>
        <v>0</v>
      </c>
      <c r="J30" s="143">
        <f>IF(J$1&gt;=$I108,IF($M108=0,0,(IF(MOD(($I108-J$1),$M108)=0,$G108,0))),0)</f>
        <v>22000</v>
      </c>
      <c r="K30" s="143">
        <f>IF(K$1&gt;=$I108,IF($M108=0,0,(IF(MOD(($I108-K$1),$M108)=0,$G108,0))),0)</f>
        <v>0</v>
      </c>
      <c r="L30" s="143">
        <f>IF(L$1&gt;=$I108,IF($M108=0,0,(IF(MOD(($I108-L$1),$M108)=0,$G108,0))),0)</f>
        <v>0</v>
      </c>
      <c r="M30" s="143">
        <f>IF(M$1&gt;=$I108,IF($M108=0,0,(IF(MOD(($I108-M$1),$M108)=0,$G108,0))),0)</f>
        <v>0</v>
      </c>
      <c r="N30" s="143">
        <f>IF(N$1&gt;=$I108,IF($M108=0,0,(IF(MOD(($I108-N$1),$M108)=0,$G108,0))),0)</f>
        <v>0</v>
      </c>
      <c r="O30" s="143">
        <f>IF(O$1&gt;=$I108,IF($M108=0,0,(IF(MOD(($I108-O$1),$M108)=0,$G108,0))),0)</f>
        <v>22000</v>
      </c>
      <c r="P30" s="143">
        <f>IF(P$1&gt;=$I108,IF($M108=0,0,(IF(MOD(($I108-P$1),$M108)=0,$G108,0))),0)</f>
        <v>0</v>
      </c>
      <c r="Q30" s="143">
        <f>IF(Q$1&gt;=$I108,IF($M108=0,0,(IF(MOD(($I108-Q$1),$M108)=0,$G108,0))),0)</f>
        <v>0</v>
      </c>
      <c r="R30" s="143">
        <f>IF(R$1&gt;=$I108,IF($M108=0,0,(IF(MOD(($I108-R$1),$M108)=0,$G108,0))),0)</f>
        <v>0</v>
      </c>
      <c r="S30" s="143">
        <f>IF(S$1&gt;=$I108,IF($M108=0,0,(IF(MOD(($I108-S$1),$M108)=0,$G108,0))),0)</f>
        <v>0</v>
      </c>
      <c r="T30" s="143">
        <f>IF(T$1&gt;=$I108,IF($M108=0,0,(IF(MOD(($I108-T$1),$M108)=0,$G108,0))),0)</f>
        <v>22000</v>
      </c>
      <c r="U30" s="143">
        <f>IF(U$1&gt;=$I108,IF($M108=0,0,(IF(MOD(($I108-U$1),$M108)=0,$G108,0))),0)</f>
        <v>0</v>
      </c>
      <c r="V30" s="143">
        <f>IF(V$1&gt;=$I108,IF($M108=0,0,(IF(MOD(($I108-V$1),$M108)=0,$G108,0))),0)</f>
        <v>0</v>
      </c>
      <c r="W30" s="143">
        <f>IF(W$1&gt;=$I108,IF($M108=0,0,(IF(MOD(($I108-W$1),$M108)=0,$G108,0))),0)</f>
        <v>0</v>
      </c>
      <c r="X30" s="143">
        <f>IF(X$1&gt;=$I108,IF($M108=0,0,(IF(MOD(($I108-X$1),$M108)=0,$G108,0))),0)</f>
        <v>0</v>
      </c>
      <c r="Y30" s="176">
        <f>SUM(C30:X30)</f>
        <v>88000</v>
      </c>
    </row>
    <row r="31" spans="1:25">
      <c r="A31" s="168">
        <f>A109</f>
        <v>31</v>
      </c>
      <c r="B31" s="148" t="str">
        <f>B109</f>
        <v>Vinduer, udskiftning - gående</v>
      </c>
      <c r="C31" s="143">
        <f>IF(C$1&gt;=$I109,IF($M109=0,0,(IF(MOD(($I109-C$1),$M109)=0,$G109,0))),0)</f>
        <v>0</v>
      </c>
      <c r="D31" s="143">
        <f>IF(D$1&gt;=$I109,IF($M109=0,0,(IF(MOD(($I109-D$1),$M109)=0,$G109,0))),0)</f>
        <v>0</v>
      </c>
      <c r="E31" s="143">
        <f>IF(E$1&gt;=$I109,IF($M109=0,0,(IF(MOD(($I109-E$1),$M109)=0,$G109,0))),0)</f>
        <v>0</v>
      </c>
      <c r="F31" s="143">
        <f>IF(F$1&gt;=$I109,IF($M109=0,0,(IF(MOD(($I109-F$1),$M109)=0,$G109,0))),0)</f>
        <v>0</v>
      </c>
      <c r="G31" s="143">
        <f>IF(G$1&gt;=$I109,IF($M109=0,0,(IF(MOD(($I109-G$1),$M109)=0,$G109,0))),0)</f>
        <v>0</v>
      </c>
      <c r="H31" s="143">
        <f>IF(H$1&gt;=$I109,IF($M109=0,0,(IF(MOD(($I109-H$1),$M109)=0,$G109,0))),0)</f>
        <v>0</v>
      </c>
      <c r="I31" s="143">
        <f>IF(I$1&gt;=$I109,IF($M109=0,0,(IF(MOD(($I109-I$1),$M109)=0,$G109,0))),0)</f>
        <v>0</v>
      </c>
      <c r="J31" s="143">
        <f>IF(J$1&gt;=$I109,IF($M109=0,0,(IF(MOD(($I109-J$1),$M109)=0,$G109,0))),0)</f>
        <v>0</v>
      </c>
      <c r="K31" s="143">
        <f>IF(K$1&gt;=$I109,IF($M109=0,0,(IF(MOD(($I109-K$1),$M109)=0,$G109,0))),0)</f>
        <v>0</v>
      </c>
      <c r="L31" s="143">
        <f>IF(L$1&gt;=$I109,IF($M109=0,0,(IF(MOD(($I109-L$1),$M109)=0,$G109,0))),0)</f>
        <v>62960</v>
      </c>
      <c r="M31" s="143">
        <f>IF(M$1&gt;=$I109,IF($M109=0,0,(IF(MOD(($I109-M$1),$M109)=0,$G109,0))),0)</f>
        <v>0</v>
      </c>
      <c r="N31" s="143">
        <f>IF(N$1&gt;=$I109,IF($M109=0,0,(IF(MOD(($I109-N$1),$M109)=0,$G109,0))),0)</f>
        <v>0</v>
      </c>
      <c r="O31" s="143">
        <f>IF(O$1&gt;=$I109,IF($M109=0,0,(IF(MOD(($I109-O$1),$M109)=0,$G109,0))),0)</f>
        <v>0</v>
      </c>
      <c r="P31" s="143">
        <f>IF(P$1&gt;=$I109,IF($M109=0,0,(IF(MOD(($I109-P$1),$M109)=0,$G109,0))),0)</f>
        <v>0</v>
      </c>
      <c r="Q31" s="143">
        <f>IF(Q$1&gt;=$I109,IF($M109=0,0,(IF(MOD(($I109-Q$1),$M109)=0,$G109,0))),0)</f>
        <v>0</v>
      </c>
      <c r="R31" s="143">
        <f>IF(R$1&gt;=$I109,IF($M109=0,0,(IF(MOD(($I109-R$1),$M109)=0,$G109,0))),0)</f>
        <v>0</v>
      </c>
      <c r="S31" s="143">
        <f>IF(S$1&gt;=$I109,IF($M109=0,0,(IF(MOD(($I109-S$1),$M109)=0,$G109,0))),0)</f>
        <v>0</v>
      </c>
      <c r="T31" s="143">
        <f>IF(T$1&gt;=$I109,IF($M109=0,0,(IF(MOD(($I109-T$1),$M109)=0,$G109,0))),0)</f>
        <v>0</v>
      </c>
      <c r="U31" s="143">
        <f>IF(U$1&gt;=$I109,IF($M109=0,0,(IF(MOD(($I109-U$1),$M109)=0,$G109,0))),0)</f>
        <v>0</v>
      </c>
      <c r="V31" s="143">
        <f>IF(V$1&gt;=$I109,IF($M109=0,0,(IF(MOD(($I109-V$1),$M109)=0,$G109,0))),0)</f>
        <v>0</v>
      </c>
      <c r="W31" s="143">
        <f>IF(W$1&gt;=$I109,IF($M109=0,0,(IF(MOD(($I109-W$1),$M109)=0,$G109,0))),0)</f>
        <v>0</v>
      </c>
      <c r="X31" s="143">
        <f>IF(X$1&gt;=$I109,IF($M109=0,0,(IF(MOD(($I109-X$1),$M109)=0,$G109,0))),0)</f>
        <v>0</v>
      </c>
      <c r="Y31" s="176">
        <f>SUM(C31:X31)</f>
        <v>62960</v>
      </c>
    </row>
    <row r="32" spans="1:25">
      <c r="A32" s="168">
        <f>A110</f>
        <v>31</v>
      </c>
      <c r="B32" s="148" t="str">
        <f>B110</f>
        <v>Døre, udskiftning</v>
      </c>
      <c r="C32" s="143">
        <f>IF(C$1&gt;=$I110,IF($M110=0,0,(IF(MOD(($I110-C$1),$M110)=0,$G110,0))),0)</f>
        <v>0</v>
      </c>
      <c r="D32" s="143">
        <f>IF(D$1&gt;=$I110,IF($M110=0,0,(IF(MOD(($I110-D$1),$M110)=0,$G110,0))),0)</f>
        <v>0</v>
      </c>
      <c r="E32" s="143">
        <f>IF(E$1&gt;=$I110,IF($M110=0,0,(IF(MOD(($I110-E$1),$M110)=0,$G110,0))),0)</f>
        <v>0</v>
      </c>
      <c r="F32" s="143">
        <f>IF(F$1&gt;=$I110,IF($M110=0,0,(IF(MOD(($I110-F$1),$M110)=0,$G110,0))),0)</f>
        <v>0</v>
      </c>
      <c r="G32" s="143">
        <f>IF(G$1&gt;=$I110,IF($M110=0,0,(IF(MOD(($I110-G$1),$M110)=0,$G110,0))),0)</f>
        <v>0</v>
      </c>
      <c r="H32" s="143">
        <f>IF(H$1&gt;=$I110,IF($M110=0,0,(IF(MOD(($I110-H$1),$M110)=0,$G110,0))),0)</f>
        <v>0</v>
      </c>
      <c r="I32" s="143">
        <f>IF(I$1&gt;=$I110,IF($M110=0,0,(IF(MOD(($I110-I$1),$M110)=0,$G110,0))),0)</f>
        <v>0</v>
      </c>
      <c r="J32" s="143">
        <f>IF(J$1&gt;=$I110,IF($M110=0,0,(IF(MOD(($I110-J$1),$M110)=0,$G110,0))),0)</f>
        <v>0</v>
      </c>
      <c r="K32" s="143">
        <f>IF(K$1&gt;=$I110,IF($M110=0,0,(IF(MOD(($I110-K$1),$M110)=0,$G110,0))),0)</f>
        <v>26400</v>
      </c>
      <c r="L32" s="143">
        <f>IF(L$1&gt;=$I110,IF($M110=0,0,(IF(MOD(($I110-L$1),$M110)=0,$G110,0))),0)</f>
        <v>0</v>
      </c>
      <c r="M32" s="143">
        <f>IF(M$1&gt;=$I110,IF($M110=0,0,(IF(MOD(($I110-M$1),$M110)=0,$G110,0))),0)</f>
        <v>0</v>
      </c>
      <c r="N32" s="143">
        <f>IF(N$1&gt;=$I110,IF($M110=0,0,(IF(MOD(($I110-N$1),$M110)=0,$G110,0))),0)</f>
        <v>0</v>
      </c>
      <c r="O32" s="143">
        <f>IF(O$1&gt;=$I110,IF($M110=0,0,(IF(MOD(($I110-O$1),$M110)=0,$G110,0))),0)</f>
        <v>0</v>
      </c>
      <c r="P32" s="143">
        <f>IF(P$1&gt;=$I110,IF($M110=0,0,(IF(MOD(($I110-P$1),$M110)=0,$G110,0))),0)</f>
        <v>0</v>
      </c>
      <c r="Q32" s="143">
        <f>IF(Q$1&gt;=$I110,IF($M110=0,0,(IF(MOD(($I110-Q$1),$M110)=0,$G110,0))),0)</f>
        <v>0</v>
      </c>
      <c r="R32" s="143">
        <f>IF(R$1&gt;=$I110,IF($M110=0,0,(IF(MOD(($I110-R$1),$M110)=0,$G110,0))),0)</f>
        <v>0</v>
      </c>
      <c r="S32" s="143">
        <f>IF(S$1&gt;=$I110,IF($M110=0,0,(IF(MOD(($I110-S$1),$M110)=0,$G110,0))),0)</f>
        <v>0</v>
      </c>
      <c r="T32" s="143">
        <f>IF(T$1&gt;=$I110,IF($M110=0,0,(IF(MOD(($I110-T$1),$M110)=0,$G110,0))),0)</f>
        <v>0</v>
      </c>
      <c r="U32" s="143">
        <f>IF(U$1&gt;=$I110,IF($M110=0,0,(IF(MOD(($I110-U$1),$M110)=0,$G110,0))),0)</f>
        <v>0</v>
      </c>
      <c r="V32" s="143">
        <f>IF(V$1&gt;=$I110,IF($M110=0,0,(IF(MOD(($I110-V$1),$M110)=0,$G110,0))),0)</f>
        <v>0</v>
      </c>
      <c r="W32" s="143">
        <f>IF(W$1&gt;=$I110,IF($M110=0,0,(IF(MOD(($I110-W$1),$M110)=0,$G110,0))),0)</f>
        <v>0</v>
      </c>
      <c r="X32" s="143">
        <f>IF(X$1&gt;=$I110,IF($M110=0,0,(IF(MOD(($I110-X$1),$M110)=0,$G110,0))),0)</f>
        <v>0</v>
      </c>
      <c r="Y32" s="176">
        <f>SUM(C32:X32)</f>
        <v>26400</v>
      </c>
    </row>
    <row r="33" spans="1:25">
      <c r="A33" s="168">
        <f>A111</f>
        <v>31</v>
      </c>
      <c r="B33" s="148" t="str">
        <f>B111</f>
        <v>Vinduer, udskiftning - gående</v>
      </c>
      <c r="C33" s="143">
        <f>IF(C$1&gt;=$I111,IF($M111=0,0,(IF(MOD(($I111-C$1),$M111)=0,$G111,0))),0)</f>
        <v>0</v>
      </c>
      <c r="D33" s="143">
        <f>IF(D$1&gt;=$I111,IF($M111=0,0,(IF(MOD(($I111-D$1),$M111)=0,$G111,0))),0)</f>
        <v>0</v>
      </c>
      <c r="E33" s="143">
        <f>IF(E$1&gt;=$I111,IF($M111=0,0,(IF(MOD(($I111-E$1),$M111)=0,$G111,0))),0)</f>
        <v>0</v>
      </c>
      <c r="F33" s="143">
        <f>IF(F$1&gt;=$I111,IF($M111=0,0,(IF(MOD(($I111-F$1),$M111)=0,$G111,0))),0)</f>
        <v>0</v>
      </c>
      <c r="G33" s="143">
        <f>IF(G$1&gt;=$I111,IF($M111=0,0,(IF(MOD(($I111-G$1),$M111)=0,$G111,0))),0)</f>
        <v>0</v>
      </c>
      <c r="H33" s="143">
        <f>IF(H$1&gt;=$I111,IF($M111=0,0,(IF(MOD(($I111-H$1),$M111)=0,$G111,0))),0)</f>
        <v>0</v>
      </c>
      <c r="I33" s="143">
        <f>IF(I$1&gt;=$I111,IF($M111=0,0,(IF(MOD(($I111-I$1),$M111)=0,$G111,0))),0)</f>
        <v>0</v>
      </c>
      <c r="J33" s="143">
        <f>IF(J$1&gt;=$I111,IF($M111=0,0,(IF(MOD(($I111-J$1),$M111)=0,$G111,0))),0)</f>
        <v>0</v>
      </c>
      <c r="K33" s="143">
        <f>IF(K$1&gt;=$I111,IF($M111=0,0,(IF(MOD(($I111-K$1),$M111)=0,$G111,0))),0)</f>
        <v>0</v>
      </c>
      <c r="L33" s="143">
        <f>IF(L$1&gt;=$I111,IF($M111=0,0,(IF(MOD(($I111-L$1),$M111)=0,$G111,0))),0)</f>
        <v>0</v>
      </c>
      <c r="M33" s="143">
        <f>IF(M$1&gt;=$I111,IF($M111=0,0,(IF(MOD(($I111-M$1),$M111)=0,$G111,0))),0)</f>
        <v>94440</v>
      </c>
      <c r="N33" s="143">
        <f>IF(N$1&gt;=$I111,IF($M111=0,0,(IF(MOD(($I111-N$1),$M111)=0,$G111,0))),0)</f>
        <v>0</v>
      </c>
      <c r="O33" s="143">
        <f>IF(O$1&gt;=$I111,IF($M111=0,0,(IF(MOD(($I111-O$1),$M111)=0,$G111,0))),0)</f>
        <v>0</v>
      </c>
      <c r="P33" s="143">
        <f>IF(P$1&gt;=$I111,IF($M111=0,0,(IF(MOD(($I111-P$1),$M111)=0,$G111,0))),0)</f>
        <v>0</v>
      </c>
      <c r="Q33" s="143">
        <f>IF(Q$1&gt;=$I111,IF($M111=0,0,(IF(MOD(($I111-Q$1),$M111)=0,$G111,0))),0)</f>
        <v>0</v>
      </c>
      <c r="R33" s="143">
        <f>IF(R$1&gt;=$I111,IF($M111=0,0,(IF(MOD(($I111-R$1),$M111)=0,$G111,0))),0)</f>
        <v>0</v>
      </c>
      <c r="S33" s="143">
        <f>IF(S$1&gt;=$I111,IF($M111=0,0,(IF(MOD(($I111-S$1),$M111)=0,$G111,0))),0)</f>
        <v>0</v>
      </c>
      <c r="T33" s="143">
        <f>IF(T$1&gt;=$I111,IF($M111=0,0,(IF(MOD(($I111-T$1),$M111)=0,$G111,0))),0)</f>
        <v>0</v>
      </c>
      <c r="U33" s="143">
        <f>IF(U$1&gt;=$I111,IF($M111=0,0,(IF(MOD(($I111-U$1),$M111)=0,$G111,0))),0)</f>
        <v>0</v>
      </c>
      <c r="V33" s="143">
        <f>IF(V$1&gt;=$I111,IF($M111=0,0,(IF(MOD(($I111-V$1),$M111)=0,$G111,0))),0)</f>
        <v>0</v>
      </c>
      <c r="W33" s="143">
        <f>IF(W$1&gt;=$I111,IF($M111=0,0,(IF(MOD(($I111-W$1),$M111)=0,$G111,0))),0)</f>
        <v>0</v>
      </c>
      <c r="X33" s="143">
        <f>IF(X$1&gt;=$I111,IF($M111=0,0,(IF(MOD(($I111-X$1),$M111)=0,$G111,0))),0)</f>
        <v>0</v>
      </c>
      <c r="Y33" s="176">
        <f>SUM(C33:X33)</f>
        <v>94440</v>
      </c>
    </row>
    <row r="34" spans="1:25">
      <c r="A34" s="168">
        <f>A112</f>
        <v>37</v>
      </c>
      <c r="B34" s="148" t="str">
        <f>B112</f>
        <v>Ovenlys, udskiftning - 60x60</v>
      </c>
      <c r="C34" s="143">
        <f>IF(C$1&gt;=$I112,IF($M112=0,0,(IF(MOD(($I112-C$1),$M112)=0,$G112,0))),0)</f>
        <v>0</v>
      </c>
      <c r="D34" s="143">
        <f>IF(D$1&gt;=$I112,IF($M112=0,0,(IF(MOD(($I112-D$1),$M112)=0,$G112,0))),0)</f>
        <v>0</v>
      </c>
      <c r="E34" s="143">
        <f>IF(E$1&gt;=$I112,IF($M112=0,0,(IF(MOD(($I112-E$1),$M112)=0,$G112,0))),0)</f>
        <v>0</v>
      </c>
      <c r="F34" s="143">
        <f>IF(F$1&gt;=$I112,IF($M112=0,0,(IF(MOD(($I112-F$1),$M112)=0,$G112,0))),0)</f>
        <v>0</v>
      </c>
      <c r="G34" s="143">
        <f>IF(G$1&gt;=$I112,IF($M112=0,0,(IF(MOD(($I112-G$1),$M112)=0,$G112,0))),0)</f>
        <v>0</v>
      </c>
      <c r="H34" s="143">
        <f>IF(H$1&gt;=$I112,IF($M112=0,0,(IF(MOD(($I112-H$1),$M112)=0,$G112,0))),0)</f>
        <v>0</v>
      </c>
      <c r="I34" s="143">
        <f>IF(I$1&gt;=$I112,IF($M112=0,0,(IF(MOD(($I112-I$1),$M112)=0,$G112,0))),0)</f>
        <v>0</v>
      </c>
      <c r="J34" s="143">
        <f>IF(J$1&gt;=$I112,IF($M112=0,0,(IF(MOD(($I112-J$1),$M112)=0,$G112,0))),0)</f>
        <v>0</v>
      </c>
      <c r="K34" s="143">
        <f>IF(K$1&gt;=$I112,IF($M112=0,0,(IF(MOD(($I112-K$1),$M112)=0,$G112,0))),0)</f>
        <v>0</v>
      </c>
      <c r="L34" s="143">
        <f>IF(L$1&gt;=$I112,IF($M112=0,0,(IF(MOD(($I112-L$1),$M112)=0,$G112,0))),0)</f>
        <v>0</v>
      </c>
      <c r="M34" s="143">
        <f>IF(M$1&gt;=$I112,IF($M112=0,0,(IF(MOD(($I112-M$1),$M112)=0,$G112,0))),0)</f>
        <v>0</v>
      </c>
      <c r="N34" s="143">
        <f>IF(N$1&gt;=$I112,IF($M112=0,0,(IF(MOD(($I112-N$1),$M112)=0,$G112,0))),0)</f>
        <v>4000</v>
      </c>
      <c r="O34" s="143">
        <f>IF(O$1&gt;=$I112,IF($M112=0,0,(IF(MOD(($I112-O$1),$M112)=0,$G112,0))),0)</f>
        <v>0</v>
      </c>
      <c r="P34" s="143">
        <f>IF(P$1&gt;=$I112,IF($M112=0,0,(IF(MOD(($I112-P$1),$M112)=0,$G112,0))),0)</f>
        <v>0</v>
      </c>
      <c r="Q34" s="143">
        <f>IF(Q$1&gt;=$I112,IF($M112=0,0,(IF(MOD(($I112-Q$1),$M112)=0,$G112,0))),0)</f>
        <v>0</v>
      </c>
      <c r="R34" s="143">
        <f>IF(R$1&gt;=$I112,IF($M112=0,0,(IF(MOD(($I112-R$1),$M112)=0,$G112,0))),0)</f>
        <v>0</v>
      </c>
      <c r="S34" s="143">
        <f>IF(S$1&gt;=$I112,IF($M112=0,0,(IF(MOD(($I112-S$1),$M112)=0,$G112,0))),0)</f>
        <v>0</v>
      </c>
      <c r="T34" s="143">
        <f>IF(T$1&gt;=$I112,IF($M112=0,0,(IF(MOD(($I112-T$1),$M112)=0,$G112,0))),0)</f>
        <v>0</v>
      </c>
      <c r="U34" s="143">
        <f>IF(U$1&gt;=$I112,IF($M112=0,0,(IF(MOD(($I112-U$1),$M112)=0,$G112,0))),0)</f>
        <v>0</v>
      </c>
      <c r="V34" s="143">
        <f>IF(V$1&gt;=$I112,IF($M112=0,0,(IF(MOD(($I112-V$1),$M112)=0,$G112,0))),0)</f>
        <v>0</v>
      </c>
      <c r="W34" s="143">
        <f>IF(W$1&gt;=$I112,IF($M112=0,0,(IF(MOD(($I112-W$1),$M112)=0,$G112,0))),0)</f>
        <v>0</v>
      </c>
      <c r="X34" s="143">
        <f>IF(X$1&gt;=$I112,IF($M112=0,0,(IF(MOD(($I112-X$1),$M112)=0,$G112,0))),0)</f>
        <v>0</v>
      </c>
      <c r="Y34" s="176">
        <f>SUM(C34:X34)</f>
        <v>4000</v>
      </c>
    </row>
    <row r="35" spans="1:25">
      <c r="A35" s="168">
        <f>A113</f>
        <v>37</v>
      </c>
      <c r="B35" s="148" t="str">
        <f>B113</f>
        <v>Ovenlys, udskiftning - 60x60</v>
      </c>
      <c r="C35" s="143">
        <f>IF(C$1&gt;=$I113,IF($M113=0,0,(IF(MOD(($I113-C$1),$M113)=0,$G113,0))),0)</f>
        <v>0</v>
      </c>
      <c r="D35" s="143">
        <f>IF(D$1&gt;=$I113,IF($M113=0,0,(IF(MOD(($I113-D$1),$M113)=0,$G113,0))),0)</f>
        <v>0</v>
      </c>
      <c r="E35" s="143">
        <f>IF(E$1&gt;=$I113,IF($M113=0,0,(IF(MOD(($I113-E$1),$M113)=0,$G113,0))),0)</f>
        <v>0</v>
      </c>
      <c r="F35" s="143">
        <f>IF(F$1&gt;=$I113,IF($M113=0,0,(IF(MOD(($I113-F$1),$M113)=0,$G113,0))),0)</f>
        <v>0</v>
      </c>
      <c r="G35" s="143">
        <f>IF(G$1&gt;=$I113,IF($M113=0,0,(IF(MOD(($I113-G$1),$M113)=0,$G113,0))),0)</f>
        <v>0</v>
      </c>
      <c r="H35" s="143">
        <f>IF(H$1&gt;=$I113,IF($M113=0,0,(IF(MOD(($I113-H$1),$M113)=0,$G113,0))),0)</f>
        <v>0</v>
      </c>
      <c r="I35" s="143">
        <f>IF(I$1&gt;=$I113,IF($M113=0,0,(IF(MOD(($I113-I$1),$M113)=0,$G113,0))),0)</f>
        <v>0</v>
      </c>
      <c r="J35" s="143">
        <f>IF(J$1&gt;=$I113,IF($M113=0,0,(IF(MOD(($I113-J$1),$M113)=0,$G113,0))),0)</f>
        <v>0</v>
      </c>
      <c r="K35" s="143">
        <f>IF(K$1&gt;=$I113,IF($M113=0,0,(IF(MOD(($I113-K$1),$M113)=0,$G113,0))),0)</f>
        <v>0</v>
      </c>
      <c r="L35" s="143">
        <f>IF(L$1&gt;=$I113,IF($M113=0,0,(IF(MOD(($I113-L$1),$M113)=0,$G113,0))),0)</f>
        <v>0</v>
      </c>
      <c r="M35" s="143">
        <f>IF(M$1&gt;=$I113,IF($M113=0,0,(IF(MOD(($I113-M$1),$M113)=0,$G113,0))),0)</f>
        <v>0</v>
      </c>
      <c r="N35" s="143">
        <f>IF(N$1&gt;=$I113,IF($M113=0,0,(IF(MOD(($I113-N$1),$M113)=0,$G113,0))),0)</f>
        <v>0</v>
      </c>
      <c r="O35" s="143">
        <f>IF(O$1&gt;=$I113,IF($M113=0,0,(IF(MOD(($I113-O$1),$M113)=0,$G113,0))),0)</f>
        <v>90000</v>
      </c>
      <c r="P35" s="143">
        <f>IF(P$1&gt;=$I113,IF($M113=0,0,(IF(MOD(($I113-P$1),$M113)=0,$G113,0))),0)</f>
        <v>0</v>
      </c>
      <c r="Q35" s="143">
        <f>IF(Q$1&gt;=$I113,IF($M113=0,0,(IF(MOD(($I113-Q$1),$M113)=0,$G113,0))),0)</f>
        <v>0</v>
      </c>
      <c r="R35" s="143">
        <f>IF(R$1&gt;=$I113,IF($M113=0,0,(IF(MOD(($I113-R$1),$M113)=0,$G113,0))),0)</f>
        <v>0</v>
      </c>
      <c r="S35" s="143">
        <f>IF(S$1&gt;=$I113,IF($M113=0,0,(IF(MOD(($I113-S$1),$M113)=0,$G113,0))),0)</f>
        <v>0</v>
      </c>
      <c r="T35" s="143">
        <f>IF(T$1&gt;=$I113,IF($M113=0,0,(IF(MOD(($I113-T$1),$M113)=0,$G113,0))),0)</f>
        <v>0</v>
      </c>
      <c r="U35" s="143">
        <f>IF(U$1&gt;=$I113,IF($M113=0,0,(IF(MOD(($I113-U$1),$M113)=0,$G113,0))),0)</f>
        <v>0</v>
      </c>
      <c r="V35" s="143">
        <f>IF(V$1&gt;=$I113,IF($M113=0,0,(IF(MOD(($I113-V$1),$M113)=0,$G113,0))),0)</f>
        <v>0</v>
      </c>
      <c r="W35" s="143">
        <f>IF(W$1&gt;=$I113,IF($M113=0,0,(IF(MOD(($I113-W$1),$M113)=0,$G113,0))),0)</f>
        <v>0</v>
      </c>
      <c r="X35" s="143">
        <f>IF(X$1&gt;=$I113,IF($M113=0,0,(IF(MOD(($I113-X$1),$M113)=0,$G113,0))),0)</f>
        <v>0</v>
      </c>
      <c r="Y35" s="176">
        <f>SUM(C35:X35)</f>
        <v>90000</v>
      </c>
    </row>
    <row r="36" spans="1:25">
      <c r="A36" s="168">
        <f>A114</f>
        <v>41</v>
      </c>
      <c r="B36" s="148" t="str">
        <f>B114</f>
        <v>Facader, beklædning - træ</v>
      </c>
      <c r="C36" s="143">
        <f>IF(C$1&gt;=$I114,IF($M114=0,0,(IF(MOD(($I114-C$1),$M114)=0,$G114,0))),0)</f>
        <v>0</v>
      </c>
      <c r="D36" s="143">
        <f>IF(D$1&gt;=$I114,IF($M114=0,0,(IF(MOD(($I114-D$1),$M114)=0,$G114,0))),0)</f>
        <v>30000</v>
      </c>
      <c r="E36" s="143">
        <f>IF(E$1&gt;=$I114,IF($M114=0,0,(IF(MOD(($I114-E$1),$M114)=0,$G114,0))),0)</f>
        <v>0</v>
      </c>
      <c r="F36" s="143">
        <f>IF(F$1&gt;=$I114,IF($M114=0,0,(IF(MOD(($I114-F$1),$M114)=0,$G114,0))),0)</f>
        <v>0</v>
      </c>
      <c r="G36" s="143">
        <f>IF(G$1&gt;=$I114,IF($M114=0,0,(IF(MOD(($I114-G$1),$M114)=0,$G114,0))),0)</f>
        <v>0</v>
      </c>
      <c r="H36" s="143">
        <f>IF(H$1&gt;=$I114,IF($M114=0,0,(IF(MOD(($I114-H$1),$M114)=0,$G114,0))),0)</f>
        <v>0</v>
      </c>
      <c r="I36" s="143">
        <f>IF(I$1&gt;=$I114,IF($M114=0,0,(IF(MOD(($I114-I$1),$M114)=0,$G114,0))),0)</f>
        <v>30000</v>
      </c>
      <c r="J36" s="143">
        <f>IF(J$1&gt;=$I114,IF($M114=0,0,(IF(MOD(($I114-J$1),$M114)=0,$G114,0))),0)</f>
        <v>0</v>
      </c>
      <c r="K36" s="143">
        <f>IF(K$1&gt;=$I114,IF($M114=0,0,(IF(MOD(($I114-K$1),$M114)=0,$G114,0))),0)</f>
        <v>0</v>
      </c>
      <c r="L36" s="143">
        <f>IF(L$1&gt;=$I114,IF($M114=0,0,(IF(MOD(($I114-L$1),$M114)=0,$G114,0))),0)</f>
        <v>0</v>
      </c>
      <c r="M36" s="143">
        <f>IF(M$1&gt;=$I114,IF($M114=0,0,(IF(MOD(($I114-M$1),$M114)=0,$G114,0))),0)</f>
        <v>0</v>
      </c>
      <c r="N36" s="143">
        <f>IF(N$1&gt;=$I114,IF($M114=0,0,(IF(MOD(($I114-N$1),$M114)=0,$G114,0))),0)</f>
        <v>30000</v>
      </c>
      <c r="O36" s="143">
        <f>IF(O$1&gt;=$I114,IF($M114=0,0,(IF(MOD(($I114-O$1),$M114)=0,$G114,0))),0)</f>
        <v>0</v>
      </c>
      <c r="P36" s="143">
        <f>IF(P$1&gt;=$I114,IF($M114=0,0,(IF(MOD(($I114-P$1),$M114)=0,$G114,0))),0)</f>
        <v>0</v>
      </c>
      <c r="Q36" s="143">
        <f>IF(Q$1&gt;=$I114,IF($M114=0,0,(IF(MOD(($I114-Q$1),$M114)=0,$G114,0))),0)</f>
        <v>0</v>
      </c>
      <c r="R36" s="143">
        <f>IF(R$1&gt;=$I114,IF($M114=0,0,(IF(MOD(($I114-R$1),$M114)=0,$G114,0))),0)</f>
        <v>0</v>
      </c>
      <c r="S36" s="143">
        <f>IF(S$1&gt;=$I114,IF($M114=0,0,(IF(MOD(($I114-S$1),$M114)=0,$G114,0))),0)</f>
        <v>30000</v>
      </c>
      <c r="T36" s="143">
        <f>IF(T$1&gt;=$I114,IF($M114=0,0,(IF(MOD(($I114-T$1),$M114)=0,$G114,0))),0)</f>
        <v>0</v>
      </c>
      <c r="U36" s="143">
        <f>IF(U$1&gt;=$I114,IF($M114=0,0,(IF(MOD(($I114-U$1),$M114)=0,$G114,0))),0)</f>
        <v>0</v>
      </c>
      <c r="V36" s="143">
        <f>IF(V$1&gt;=$I114,IF($M114=0,0,(IF(MOD(($I114-V$1),$M114)=0,$G114,0))),0)</f>
        <v>0</v>
      </c>
      <c r="W36" s="143">
        <f>IF(W$1&gt;=$I114,IF($M114=0,0,(IF(MOD(($I114-W$1),$M114)=0,$G114,0))),0)</f>
        <v>0</v>
      </c>
      <c r="X36" s="143">
        <f>IF(X$1&gt;=$I114,IF($M114=0,0,(IF(MOD(($I114-X$1),$M114)=0,$G114,0))),0)</f>
        <v>30000</v>
      </c>
      <c r="Y36" s="176">
        <f>SUM(C36:X36)</f>
        <v>150000</v>
      </c>
    </row>
    <row r="37" spans="1:25">
      <c r="A37" s="168" t="e">
        <f>A115</f>
        <v>#N/A</v>
      </c>
      <c r="B37" s="148">
        <f>B115</f>
        <v>0</v>
      </c>
      <c r="C37" s="143">
        <f>IF(C$1&gt;=$I115,IF($M115=0,0,(IF(MOD(($I115-C$1),$M115)=0,$G115,0))),0)</f>
        <v>0</v>
      </c>
      <c r="D37" s="143">
        <f>IF(D$1&gt;=$I115,IF($M115=0,0,(IF(MOD(($I115-D$1),$M115)=0,$G115,0))),0)</f>
        <v>0</v>
      </c>
      <c r="E37" s="143">
        <f>IF(E$1&gt;=$I115,IF($M115=0,0,(IF(MOD(($I115-E$1),$M115)=0,$G115,0))),0)</f>
        <v>0</v>
      </c>
      <c r="F37" s="143">
        <f>IF(F$1&gt;=$I115,IF($M115=0,0,(IF(MOD(($I115-F$1),$M115)=0,$G115,0))),0)</f>
        <v>0</v>
      </c>
      <c r="G37" s="143">
        <f>IF(G$1&gt;=$I115,IF($M115=0,0,(IF(MOD(($I115-G$1),$M115)=0,$G115,0))),0)</f>
        <v>0</v>
      </c>
      <c r="H37" s="143">
        <f>IF(H$1&gt;=$I115,IF($M115=0,0,(IF(MOD(($I115-H$1),$M115)=0,$G115,0))),0)</f>
        <v>0</v>
      </c>
      <c r="I37" s="143">
        <f>IF(I$1&gt;=$I115,IF($M115=0,0,(IF(MOD(($I115-I$1),$M115)=0,$G115,0))),0)</f>
        <v>0</v>
      </c>
      <c r="J37" s="143">
        <f>IF(J$1&gt;=$I115,IF($M115=0,0,(IF(MOD(($I115-J$1),$M115)=0,$G115,0))),0)</f>
        <v>0</v>
      </c>
      <c r="K37" s="143">
        <f>IF(K$1&gt;=$I115,IF($M115=0,0,(IF(MOD(($I115-K$1),$M115)=0,$G115,0))),0)</f>
        <v>0</v>
      </c>
      <c r="L37" s="143">
        <f>IF(L$1&gt;=$I115,IF($M115=0,0,(IF(MOD(($I115-L$1),$M115)=0,$G115,0))),0)</f>
        <v>0</v>
      </c>
      <c r="M37" s="143">
        <f>IF(M$1&gt;=$I115,IF($M115=0,0,(IF(MOD(($I115-M$1),$M115)=0,$G115,0))),0)</f>
        <v>0</v>
      </c>
      <c r="N37" s="143">
        <f>IF(N$1&gt;=$I115,IF($M115=0,0,(IF(MOD(($I115-N$1),$M115)=0,$G115,0))),0)</f>
        <v>0</v>
      </c>
      <c r="O37" s="143">
        <f>IF(O$1&gt;=$I115,IF($M115=0,0,(IF(MOD(($I115-O$1),$M115)=0,$G115,0))),0)</f>
        <v>0</v>
      </c>
      <c r="P37" s="143">
        <f>IF(P$1&gt;=$I115,IF($M115=0,0,(IF(MOD(($I115-P$1),$M115)=0,$G115,0))),0)</f>
        <v>0</v>
      </c>
      <c r="Q37" s="143">
        <f>IF(Q$1&gt;=$I115,IF($M115=0,0,(IF(MOD(($I115-Q$1),$M115)=0,$G115,0))),0)</f>
        <v>0</v>
      </c>
      <c r="R37" s="143">
        <f>IF(R$1&gt;=$I115,IF($M115=0,0,(IF(MOD(($I115-R$1),$M115)=0,$G115,0))),0)</f>
        <v>0</v>
      </c>
      <c r="S37" s="143">
        <f>IF(S$1&gt;=$I115,IF($M115=0,0,(IF(MOD(($I115-S$1),$M115)=0,$G115,0))),0)</f>
        <v>0</v>
      </c>
      <c r="T37" s="143">
        <f>IF(T$1&gt;=$I115,IF($M115=0,0,(IF(MOD(($I115-T$1),$M115)=0,$G115,0))),0)</f>
        <v>0</v>
      </c>
      <c r="U37" s="143">
        <f>IF(U$1&gt;=$I115,IF($M115=0,0,(IF(MOD(($I115-U$1),$M115)=0,$G115,0))),0)</f>
        <v>0</v>
      </c>
      <c r="V37" s="143">
        <f>IF(V$1&gt;=$I115,IF($M115=0,0,(IF(MOD(($I115-V$1),$M115)=0,$G115,0))),0)</f>
        <v>0</v>
      </c>
      <c r="W37" s="143">
        <f>IF(W$1&gt;=$I115,IF($M115=0,0,(IF(MOD(($I115-W$1),$M115)=0,$G115,0))),0)</f>
        <v>0</v>
      </c>
      <c r="X37" s="143">
        <f>IF(X$1&gt;=$I115,IF($M115=0,0,(IF(MOD(($I115-X$1),$M115)=0,$G115,0))),0)</f>
        <v>0</v>
      </c>
      <c r="Y37" s="176">
        <f>SUM(C37:X37)</f>
        <v>0</v>
      </c>
    </row>
    <row r="38" spans="1:25">
      <c r="A38" s="168" t="e">
        <f>A116</f>
        <v>#N/A</v>
      </c>
      <c r="B38" s="148">
        <f>B116</f>
        <v>0</v>
      </c>
      <c r="C38" s="143">
        <f>IF(C$1&gt;=$I116,IF($M116=0,0,(IF(MOD(($I116-C$1),$M116)=0,$G116,0))),0)</f>
        <v>0</v>
      </c>
      <c r="D38" s="143">
        <f>IF(D$1&gt;=$I116,IF($M116=0,0,(IF(MOD(($I116-D$1),$M116)=0,$G116,0))),0)</f>
        <v>0</v>
      </c>
      <c r="E38" s="143">
        <f>IF(E$1&gt;=$I116,IF($M116=0,0,(IF(MOD(($I116-E$1),$M116)=0,$G116,0))),0)</f>
        <v>0</v>
      </c>
      <c r="F38" s="143">
        <f>IF(F$1&gt;=$I116,IF($M116=0,0,(IF(MOD(($I116-F$1),$M116)=0,$G116,0))),0)</f>
        <v>0</v>
      </c>
      <c r="G38" s="143">
        <f>IF(G$1&gt;=$I116,IF($M116=0,0,(IF(MOD(($I116-G$1),$M116)=0,$G116,0))),0)</f>
        <v>0</v>
      </c>
      <c r="H38" s="143">
        <f>IF(H$1&gt;=$I116,IF($M116=0,0,(IF(MOD(($I116-H$1),$M116)=0,$G116,0))),0)</f>
        <v>0</v>
      </c>
      <c r="I38" s="143">
        <f>IF(I$1&gt;=$I116,IF($M116=0,0,(IF(MOD(($I116-I$1),$M116)=0,$G116,0))),0)</f>
        <v>0</v>
      </c>
      <c r="J38" s="143">
        <f>IF(J$1&gt;=$I116,IF($M116=0,0,(IF(MOD(($I116-J$1),$M116)=0,$G116,0))),0)</f>
        <v>0</v>
      </c>
      <c r="K38" s="143">
        <f>IF(K$1&gt;=$I116,IF($M116=0,0,(IF(MOD(($I116-K$1),$M116)=0,$G116,0))),0)</f>
        <v>0</v>
      </c>
      <c r="L38" s="143">
        <f>IF(L$1&gt;=$I116,IF($M116=0,0,(IF(MOD(($I116-L$1),$M116)=0,$G116,0))),0)</f>
        <v>0</v>
      </c>
      <c r="M38" s="143">
        <f>IF(M$1&gt;=$I116,IF($M116=0,0,(IF(MOD(($I116-M$1),$M116)=0,$G116,0))),0)</f>
        <v>0</v>
      </c>
      <c r="N38" s="143">
        <f>IF(N$1&gt;=$I116,IF($M116=0,0,(IF(MOD(($I116-N$1),$M116)=0,$G116,0))),0)</f>
        <v>0</v>
      </c>
      <c r="O38" s="143">
        <f>IF(O$1&gt;=$I116,IF($M116=0,0,(IF(MOD(($I116-O$1),$M116)=0,$G116,0))),0)</f>
        <v>0</v>
      </c>
      <c r="P38" s="143">
        <f>IF(P$1&gt;=$I116,IF($M116=0,0,(IF(MOD(($I116-P$1),$M116)=0,$G116,0))),0)</f>
        <v>0</v>
      </c>
      <c r="Q38" s="143">
        <f>IF(Q$1&gt;=$I116,IF($M116=0,0,(IF(MOD(($I116-Q$1),$M116)=0,$G116,0))),0)</f>
        <v>0</v>
      </c>
      <c r="R38" s="143">
        <f>IF(R$1&gt;=$I116,IF($M116=0,0,(IF(MOD(($I116-R$1),$M116)=0,$G116,0))),0)</f>
        <v>0</v>
      </c>
      <c r="S38" s="143">
        <f>IF(S$1&gt;=$I116,IF($M116=0,0,(IF(MOD(($I116-S$1),$M116)=0,$G116,0))),0)</f>
        <v>0</v>
      </c>
      <c r="T38" s="143">
        <f>IF(T$1&gt;=$I116,IF($M116=0,0,(IF(MOD(($I116-T$1),$M116)=0,$G116,0))),0)</f>
        <v>0</v>
      </c>
      <c r="U38" s="143">
        <f>IF(U$1&gt;=$I116,IF($M116=0,0,(IF(MOD(($I116-U$1),$M116)=0,$G116,0))),0)</f>
        <v>0</v>
      </c>
      <c r="V38" s="143">
        <f>IF(V$1&gt;=$I116,IF($M116=0,0,(IF(MOD(($I116-V$1),$M116)=0,$G116,0))),0)</f>
        <v>0</v>
      </c>
      <c r="W38" s="143">
        <f>IF(W$1&gt;=$I116,IF($M116=0,0,(IF(MOD(($I116-W$1),$M116)=0,$G116,0))),0)</f>
        <v>0</v>
      </c>
      <c r="X38" s="143">
        <f>IF(X$1&gt;=$I116,IF($M116=0,0,(IF(MOD(($I116-X$1),$M116)=0,$G116,0))),0)</f>
        <v>0</v>
      </c>
      <c r="Y38" s="176">
        <f>SUM(C38:X38)</f>
        <v>0</v>
      </c>
    </row>
    <row r="39" spans="1:25">
      <c r="A39" s="168" t="e">
        <f>A117</f>
        <v>#N/A</v>
      </c>
      <c r="B39" s="148">
        <f>B117</f>
        <v>0</v>
      </c>
      <c r="C39" s="143">
        <f>IF(C$1&gt;=$I117,IF($M117=0,0,(IF(MOD(($I117-C$1),$M117)=0,$G117,0))),0)</f>
        <v>0</v>
      </c>
      <c r="D39" s="143">
        <f>IF(D$1&gt;=$I117,IF($M117=0,0,(IF(MOD(($I117-D$1),$M117)=0,$G117,0))),0)</f>
        <v>0</v>
      </c>
      <c r="E39" s="143">
        <f>IF(E$1&gt;=$I117,IF($M117=0,0,(IF(MOD(($I117-E$1),$M117)=0,$G117,0))),0)</f>
        <v>0</v>
      </c>
      <c r="F39" s="143">
        <f>IF(F$1&gt;=$I117,IF($M117=0,0,(IF(MOD(($I117-F$1),$M117)=0,$G117,0))),0)</f>
        <v>0</v>
      </c>
      <c r="G39" s="143">
        <f>IF(G$1&gt;=$I117,IF($M117=0,0,(IF(MOD(($I117-G$1),$M117)=0,$G117,0))),0)</f>
        <v>0</v>
      </c>
      <c r="H39" s="143">
        <f>IF(H$1&gt;=$I117,IF($M117=0,0,(IF(MOD(($I117-H$1),$M117)=0,$G117,0))),0)</f>
        <v>0</v>
      </c>
      <c r="I39" s="143">
        <f>IF(I$1&gt;=$I117,IF($M117=0,0,(IF(MOD(($I117-I$1),$M117)=0,$G117,0))),0)</f>
        <v>0</v>
      </c>
      <c r="J39" s="143">
        <f>IF(J$1&gt;=$I117,IF($M117=0,0,(IF(MOD(($I117-J$1),$M117)=0,$G117,0))),0)</f>
        <v>0</v>
      </c>
      <c r="K39" s="143">
        <f>IF(K$1&gt;=$I117,IF($M117=0,0,(IF(MOD(($I117-K$1),$M117)=0,$G117,0))),0)</f>
        <v>0</v>
      </c>
      <c r="L39" s="143">
        <f>IF(L$1&gt;=$I117,IF($M117=0,0,(IF(MOD(($I117-L$1),$M117)=0,$G117,0))),0)</f>
        <v>0</v>
      </c>
      <c r="M39" s="143">
        <f>IF(M$1&gt;=$I117,IF($M117=0,0,(IF(MOD(($I117-M$1),$M117)=0,$G117,0))),0)</f>
        <v>0</v>
      </c>
      <c r="N39" s="143">
        <f>IF(N$1&gt;=$I117,IF($M117=0,0,(IF(MOD(($I117-N$1),$M117)=0,$G117,0))),0)</f>
        <v>0</v>
      </c>
      <c r="O39" s="143">
        <f>IF(O$1&gt;=$I117,IF($M117=0,0,(IF(MOD(($I117-O$1),$M117)=0,$G117,0))),0)</f>
        <v>0</v>
      </c>
      <c r="P39" s="143">
        <f>IF(P$1&gt;=$I117,IF($M117=0,0,(IF(MOD(($I117-P$1),$M117)=0,$G117,0))),0)</f>
        <v>0</v>
      </c>
      <c r="Q39" s="143">
        <f>IF(Q$1&gt;=$I117,IF($M117=0,0,(IF(MOD(($I117-Q$1),$M117)=0,$G117,0))),0)</f>
        <v>0</v>
      </c>
      <c r="R39" s="143">
        <f>IF(R$1&gt;=$I117,IF($M117=0,0,(IF(MOD(($I117-R$1),$M117)=0,$G117,0))),0)</f>
        <v>0</v>
      </c>
      <c r="S39" s="143">
        <f>IF(S$1&gt;=$I117,IF($M117=0,0,(IF(MOD(($I117-S$1),$M117)=0,$G117,0))),0)</f>
        <v>0</v>
      </c>
      <c r="T39" s="143">
        <f>IF(T$1&gt;=$I117,IF($M117=0,0,(IF(MOD(($I117-T$1),$M117)=0,$G117,0))),0)</f>
        <v>0</v>
      </c>
      <c r="U39" s="143">
        <f>IF(U$1&gt;=$I117,IF($M117=0,0,(IF(MOD(($I117-U$1),$M117)=0,$G117,0))),0)</f>
        <v>0</v>
      </c>
      <c r="V39" s="143">
        <f>IF(V$1&gt;=$I117,IF($M117=0,0,(IF(MOD(($I117-V$1),$M117)=0,$G117,0))),0)</f>
        <v>0</v>
      </c>
      <c r="W39" s="143">
        <f>IF(W$1&gt;=$I117,IF($M117=0,0,(IF(MOD(($I117-W$1),$M117)=0,$G117,0))),0)</f>
        <v>0</v>
      </c>
      <c r="X39" s="143">
        <f>IF(X$1&gt;=$I117,IF($M117=0,0,(IF(MOD(($I117-X$1),$M117)=0,$G117,0))),0)</f>
        <v>0</v>
      </c>
      <c r="Y39" s="176">
        <f>SUM(C39:X39)</f>
        <v>0</v>
      </c>
    </row>
    <row r="40" spans="1:25">
      <c r="A40" s="237" t="e">
        <f>A118</f>
        <v>#N/A</v>
      </c>
      <c r="B40" s="230">
        <f>B118</f>
        <v>0</v>
      </c>
      <c r="C40" s="238">
        <f>IF(C$1&gt;=$I118,IF($M118=0,0,(IF(MOD(($I118-C$1),$M118)=0,$G118,0))),0)</f>
        <v>0</v>
      </c>
      <c r="D40" s="238">
        <f>IF(D$1&gt;=$I118,IF($M118=0,0,(IF(MOD(($I118-D$1),$M118)=0,$G118,0))),0)</f>
        <v>0</v>
      </c>
      <c r="E40" s="238">
        <f>IF(E$1&gt;=$I118,IF($M118=0,0,(IF(MOD(($I118-E$1),$M118)=0,$G118,0))),0)</f>
        <v>0</v>
      </c>
      <c r="F40" s="238">
        <f>IF(F$1&gt;=$I118,IF($M118=0,0,(IF(MOD(($I118-F$1),$M118)=0,$G118,0))),0)</f>
        <v>0</v>
      </c>
      <c r="G40" s="238">
        <f>IF(G$1&gt;=$I118,IF($M118=0,0,(IF(MOD(($I118-G$1),$M118)=0,$G118,0))),0)</f>
        <v>0</v>
      </c>
      <c r="H40" s="238">
        <f>IF(H$1&gt;=$I118,IF($M118=0,0,(IF(MOD(($I118-H$1),$M118)=0,$G118,0))),0)</f>
        <v>0</v>
      </c>
      <c r="I40" s="238">
        <f>IF(I$1&gt;=$I118,IF($M118=0,0,(IF(MOD(($I118-I$1),$M118)=0,$G118,0))),0)</f>
        <v>0</v>
      </c>
      <c r="J40" s="238">
        <f>IF(J$1&gt;=$I118,IF($M118=0,0,(IF(MOD(($I118-J$1),$M118)=0,$G118,0))),0)</f>
        <v>0</v>
      </c>
      <c r="K40" s="238">
        <f>IF(K$1&gt;=$I118,IF($M118=0,0,(IF(MOD(($I118-K$1),$M118)=0,$G118,0))),0)</f>
        <v>0</v>
      </c>
      <c r="L40" s="238">
        <f>IF(L$1&gt;=$I118,IF($M118=0,0,(IF(MOD(($I118-L$1),$M118)=0,$G118,0))),0)</f>
        <v>0</v>
      </c>
      <c r="M40" s="238">
        <f>IF(M$1&gt;=$I118,IF($M118=0,0,(IF(MOD(($I118-M$1),$M118)=0,$G118,0))),0)</f>
        <v>0</v>
      </c>
      <c r="N40" s="238">
        <f>IF(N$1&gt;=$I118,IF($M118=0,0,(IF(MOD(($I118-N$1),$M118)=0,$G118,0))),0)</f>
        <v>0</v>
      </c>
      <c r="O40" s="238">
        <f>IF(O$1&gt;=$I118,IF($M118=0,0,(IF(MOD(($I118-O$1),$M118)=0,$G118,0))),0)</f>
        <v>0</v>
      </c>
      <c r="P40" s="238">
        <f>IF(P$1&gt;=$I118,IF($M118=0,0,(IF(MOD(($I118-P$1),$M118)=0,$G118,0))),0)</f>
        <v>0</v>
      </c>
      <c r="Q40" s="238">
        <f>IF(Q$1&gt;=$I118,IF($M118=0,0,(IF(MOD(($I118-Q$1),$M118)=0,$G118,0))),0)</f>
        <v>0</v>
      </c>
      <c r="R40" s="238">
        <f>IF(R$1&gt;=$I118,IF($M118=0,0,(IF(MOD(($I118-R$1),$M118)=0,$G118,0))),0)</f>
        <v>0</v>
      </c>
      <c r="S40" s="238">
        <f>IF(S$1&gt;=$I118,IF($M118=0,0,(IF(MOD(($I118-S$1),$M118)=0,$G118,0))),0)</f>
        <v>0</v>
      </c>
      <c r="T40" s="238">
        <f>IF(T$1&gt;=$I118,IF($M118=0,0,(IF(MOD(($I118-T$1),$M118)=0,$G118,0))),0)</f>
        <v>0</v>
      </c>
      <c r="U40" s="238">
        <f>IF(U$1&gt;=$I118,IF($M118=0,0,(IF(MOD(($I118-U$1),$M118)=0,$G118,0))),0)</f>
        <v>0</v>
      </c>
      <c r="V40" s="238">
        <f>IF(V$1&gt;=$I118,IF($M118=0,0,(IF(MOD(($I118-V$1),$M118)=0,$G118,0))),0)</f>
        <v>0</v>
      </c>
      <c r="W40" s="238">
        <f>IF(W$1&gt;=$I118,IF($M118=0,0,(IF(MOD(($I118-W$1),$M118)=0,$G118,0))),0)</f>
        <v>0</v>
      </c>
      <c r="X40" s="238">
        <f>IF(X$1&gt;=$I118,IF($M118=0,0,(IF(MOD(($I118-X$1),$M118)=0,$G118,0))),0)</f>
        <v>0</v>
      </c>
      <c r="Y40" s="239">
        <f>SUM(C40:X40)</f>
        <v>0</v>
      </c>
    </row>
    <row r="41" spans="1:25">
      <c r="A41" s="229">
        <f>A119</f>
        <v>0</v>
      </c>
      <c r="B41" s="363" t="str">
        <f>B119</f>
        <v>Indv. Vedligehold</v>
      </c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</row>
    <row r="42" spans="1:25">
      <c r="A42" s="237">
        <f>A120</f>
        <v>43</v>
      </c>
      <c r="B42" s="230" t="str">
        <f>B120</f>
        <v>Gulve, overfladebehandling - rullende aktivitet</v>
      </c>
      <c r="C42" s="238">
        <f>IF(C$1&gt;=$I120,IF($M120=0,0,(IF(MOD(($I120-C$1),$M120)=0,$G120,0))),0)</f>
        <v>0</v>
      </c>
      <c r="D42" s="238">
        <f>IF(D$1&gt;=$I120,IF($M120=0,0,(IF(MOD(($I120-D$1),$M120)=0,$G120,0))),0)</f>
        <v>14000</v>
      </c>
      <c r="E42" s="238">
        <f>IF(E$1&gt;=$I120,IF($M120=0,0,(IF(MOD(($I120-E$1),$M120)=0,$G120,0))),0)</f>
        <v>14000</v>
      </c>
      <c r="F42" s="238">
        <f>IF(F$1&gt;=$I120,IF($M120=0,0,(IF(MOD(($I120-F$1),$M120)=0,$G120,0))),0)</f>
        <v>14000</v>
      </c>
      <c r="G42" s="238">
        <f>IF(G$1&gt;=$I120,IF($M120=0,0,(IF(MOD(($I120-G$1),$M120)=0,$G120,0))),0)</f>
        <v>14000</v>
      </c>
      <c r="H42" s="238">
        <f>IF(H$1&gt;=$I120,IF($M120=0,0,(IF(MOD(($I120-H$1),$M120)=0,$G120,0))),0)</f>
        <v>14000</v>
      </c>
      <c r="I42" s="238">
        <f>IF(I$1&gt;=$I120,IF($M120=0,0,(IF(MOD(($I120-I$1),$M120)=0,$G120,0))),0)</f>
        <v>14000</v>
      </c>
      <c r="J42" s="238">
        <f>IF(J$1&gt;=$I120,IF($M120=0,0,(IF(MOD(($I120-J$1),$M120)=0,$G120,0))),0)</f>
        <v>14000</v>
      </c>
      <c r="K42" s="238">
        <f>IF(K$1&gt;=$I120,IF($M120=0,0,(IF(MOD(($I120-K$1),$M120)=0,$G120,0))),0)</f>
        <v>14000</v>
      </c>
      <c r="L42" s="238">
        <f>IF(L$1&gt;=$I120,IF($M120=0,0,(IF(MOD(($I120-L$1),$M120)=0,$G120,0))),0)</f>
        <v>14000</v>
      </c>
      <c r="M42" s="238">
        <f>IF(M$1&gt;=$I120,IF($M120=0,0,(IF(MOD(($I120-M$1),$M120)=0,$G120,0))),0)</f>
        <v>14000</v>
      </c>
      <c r="N42" s="238">
        <f>IF(N$1&gt;=$I120,IF($M120=0,0,(IF(MOD(($I120-N$1),$M120)=0,$G120,0))),0)</f>
        <v>14000</v>
      </c>
      <c r="O42" s="238">
        <f>IF(O$1&gt;=$I120,IF($M120=0,0,(IF(MOD(($I120-O$1),$M120)=0,$G120,0))),0)</f>
        <v>14000</v>
      </c>
      <c r="P42" s="238">
        <f>IF(P$1&gt;=$I120,IF($M120=0,0,(IF(MOD(($I120-P$1),$M120)=0,$G120,0))),0)</f>
        <v>14000</v>
      </c>
      <c r="Q42" s="238">
        <f>IF(Q$1&gt;=$I120,IF($M120=0,0,(IF(MOD(($I120-Q$1),$M120)=0,$G120,0))),0)</f>
        <v>14000</v>
      </c>
      <c r="R42" s="238">
        <f>IF(R$1&gt;=$I120,IF($M120=0,0,(IF(MOD(($I120-R$1),$M120)=0,$G120,0))),0)</f>
        <v>14000</v>
      </c>
      <c r="S42" s="238">
        <f>IF(S$1&gt;=$I120,IF($M120=0,0,(IF(MOD(($I120-S$1),$M120)=0,$G120,0))),0)</f>
        <v>14000</v>
      </c>
      <c r="T42" s="238">
        <f>IF(T$1&gt;=$I120,IF($M120=0,0,(IF(MOD(($I120-T$1),$M120)=0,$G120,0))),0)</f>
        <v>14000</v>
      </c>
      <c r="U42" s="238">
        <f>IF(U$1&gt;=$I120,IF($M120=0,0,(IF(MOD(($I120-U$1),$M120)=0,$G120,0))),0)</f>
        <v>14000</v>
      </c>
      <c r="V42" s="238">
        <f>IF(V$1&gt;=$I120,IF($M120=0,0,(IF(MOD(($I120-V$1),$M120)=0,$G120,0))),0)</f>
        <v>14000</v>
      </c>
      <c r="W42" s="238">
        <f>IF(W$1&gt;=$I120,IF($M120=0,0,(IF(MOD(($I120-W$1),$M120)=0,$G120,0))),0)</f>
        <v>14000</v>
      </c>
      <c r="X42" s="238">
        <f>IF(X$1&gt;=$I120,IF($M120=0,0,(IF(MOD(($I120-X$1),$M120)=0,$G120,0))),0)</f>
        <v>14000</v>
      </c>
      <c r="Y42" s="239">
        <f>SUM(C42:X42)</f>
        <v>294000</v>
      </c>
    </row>
    <row r="43" spans="1:25">
      <c r="A43" s="237">
        <f>A121</f>
        <v>45</v>
      </c>
      <c r="B43" s="230" t="str">
        <f>B121</f>
        <v>Lofter, udskiftning - akustik</v>
      </c>
      <c r="C43" s="238">
        <f>IF(C$1&gt;=$I121,IF($M121=0,0,(IF(MOD(($I121-C$1),$M121)=0,$G121,0))),0)</f>
        <v>0</v>
      </c>
      <c r="D43" s="238">
        <f>IF(D$1&gt;=$I121,IF($M121=0,0,(IF(MOD(($I121-D$1),$M121)=0,$G121,0))),0)</f>
        <v>0</v>
      </c>
      <c r="E43" s="238">
        <f>IF(E$1&gt;=$I121,IF($M121=0,0,(IF(MOD(($I121-E$1),$M121)=0,$G121,0))),0)</f>
        <v>0</v>
      </c>
      <c r="F43" s="238">
        <f>IF(F$1&gt;=$I121,IF($M121=0,0,(IF(MOD(($I121-F$1),$M121)=0,$G121,0))),0)</f>
        <v>52500</v>
      </c>
      <c r="G43" s="238">
        <f>IF(G$1&gt;=$I121,IF($M121=0,0,(IF(MOD(($I121-G$1),$M121)=0,$G121,0))),0)</f>
        <v>0</v>
      </c>
      <c r="H43" s="238">
        <f>IF(H$1&gt;=$I121,IF($M121=0,0,(IF(MOD(($I121-H$1),$M121)=0,$G121,0))),0)</f>
        <v>52500</v>
      </c>
      <c r="I43" s="238">
        <f>IF(I$1&gt;=$I121,IF($M121=0,0,(IF(MOD(($I121-I$1),$M121)=0,$G121,0))),0)</f>
        <v>0</v>
      </c>
      <c r="J43" s="238">
        <f>IF(J$1&gt;=$I121,IF($M121=0,0,(IF(MOD(($I121-J$1),$M121)=0,$G121,0))),0)</f>
        <v>52500</v>
      </c>
      <c r="K43" s="238">
        <f>IF(K$1&gt;=$I121,IF($M121=0,0,(IF(MOD(($I121-K$1),$M121)=0,$G121,0))),0)</f>
        <v>0</v>
      </c>
      <c r="L43" s="238">
        <f>IF(L$1&gt;=$I121,IF($M121=0,0,(IF(MOD(($I121-L$1),$M121)=0,$G121,0))),0)</f>
        <v>52500</v>
      </c>
      <c r="M43" s="238">
        <f>IF(M$1&gt;=$I121,IF($M121=0,0,(IF(MOD(($I121-M$1),$M121)=0,$G121,0))),0)</f>
        <v>0</v>
      </c>
      <c r="N43" s="238">
        <f>IF(N$1&gt;=$I121,IF($M121=0,0,(IF(MOD(($I121-N$1),$M121)=0,$G121,0))),0)</f>
        <v>52500</v>
      </c>
      <c r="O43" s="238">
        <f>IF(O$1&gt;=$I121,IF($M121=0,0,(IF(MOD(($I121-O$1),$M121)=0,$G121,0))),0)</f>
        <v>0</v>
      </c>
      <c r="P43" s="238">
        <f>IF(P$1&gt;=$I121,IF($M121=0,0,(IF(MOD(($I121-P$1),$M121)=0,$G121,0))),0)</f>
        <v>52500</v>
      </c>
      <c r="Q43" s="238">
        <f>IF(Q$1&gt;=$I121,IF($M121=0,0,(IF(MOD(($I121-Q$1),$M121)=0,$G121,0))),0)</f>
        <v>0</v>
      </c>
      <c r="R43" s="238">
        <f>IF(R$1&gt;=$I121,IF($M121=0,0,(IF(MOD(($I121-R$1),$M121)=0,$G121,0))),0)</f>
        <v>52500</v>
      </c>
      <c r="S43" s="238">
        <f>IF(S$1&gt;=$I121,IF($M121=0,0,(IF(MOD(($I121-S$1),$M121)=0,$G121,0))),0)</f>
        <v>0</v>
      </c>
      <c r="T43" s="238">
        <f>IF(T$1&gt;=$I121,IF($M121=0,0,(IF(MOD(($I121-T$1),$M121)=0,$G121,0))),0)</f>
        <v>52500</v>
      </c>
      <c r="U43" s="238">
        <f>IF(U$1&gt;=$I121,IF($M121=0,0,(IF(MOD(($I121-U$1),$M121)=0,$G121,0))),0)</f>
        <v>0</v>
      </c>
      <c r="V43" s="238">
        <f>IF(V$1&gt;=$I121,IF($M121=0,0,(IF(MOD(($I121-V$1),$M121)=0,$G121,0))),0)</f>
        <v>52500</v>
      </c>
      <c r="W43" s="238">
        <f>IF(W$1&gt;=$I121,IF($M121=0,0,(IF(MOD(($I121-W$1),$M121)=0,$G121,0))),0)</f>
        <v>0</v>
      </c>
      <c r="X43" s="238">
        <f>IF(X$1&gt;=$I121,IF($M121=0,0,(IF(MOD(($I121-X$1),$M121)=0,$G121,0))),0)</f>
        <v>52500</v>
      </c>
      <c r="Y43" s="239">
        <f>SUM(C43:X43)</f>
        <v>525000</v>
      </c>
    </row>
    <row r="44" spans="1:25">
      <c r="A44" s="237" t="e">
        <f>A122</f>
        <v>#N/A</v>
      </c>
      <c r="B44" s="230">
        <f>B122</f>
        <v>0</v>
      </c>
      <c r="C44" s="238">
        <f>IF(C$1&gt;=$I122,IF($M122=0,0,(IF(MOD(($I122-C$1),$M122)=0,$G122,0))),0)</f>
        <v>0</v>
      </c>
      <c r="D44" s="238">
        <f>IF(D$1&gt;=$I122,IF($M122=0,0,(IF(MOD(($I122-D$1),$M122)=0,$G122,0))),0)</f>
        <v>0</v>
      </c>
      <c r="E44" s="238">
        <f>IF(E$1&gt;=$I122,IF($M122=0,0,(IF(MOD(($I122-E$1),$M122)=0,$G122,0))),0)</f>
        <v>0</v>
      </c>
      <c r="F44" s="238">
        <f>IF(F$1&gt;=$I122,IF($M122=0,0,(IF(MOD(($I122-F$1),$M122)=0,$G122,0))),0)</f>
        <v>0</v>
      </c>
      <c r="G44" s="238">
        <f>IF(G$1&gt;=$I122,IF($M122=0,0,(IF(MOD(($I122-G$1),$M122)=0,$G122,0))),0)</f>
        <v>0</v>
      </c>
      <c r="H44" s="238">
        <f>IF(H$1&gt;=$I122,IF($M122=0,0,(IF(MOD(($I122-H$1),$M122)=0,$G122,0))),0)</f>
        <v>0</v>
      </c>
      <c r="I44" s="238">
        <f>IF(I$1&gt;=$I122,IF($M122=0,0,(IF(MOD(($I122-I$1),$M122)=0,$G122,0))),0)</f>
        <v>0</v>
      </c>
      <c r="J44" s="238">
        <f>IF(J$1&gt;=$I122,IF($M122=0,0,(IF(MOD(($I122-J$1),$M122)=0,$G122,0))),0)</f>
        <v>0</v>
      </c>
      <c r="K44" s="238">
        <f>IF(K$1&gt;=$I122,IF($M122=0,0,(IF(MOD(($I122-K$1),$M122)=0,$G122,0))),0)</f>
        <v>0</v>
      </c>
      <c r="L44" s="238">
        <f>IF(L$1&gt;=$I122,IF($M122=0,0,(IF(MOD(($I122-L$1),$M122)=0,$G122,0))),0)</f>
        <v>0</v>
      </c>
      <c r="M44" s="238">
        <f>IF(M$1&gt;=$I122,IF($M122=0,0,(IF(MOD(($I122-M$1),$M122)=0,$G122,0))),0)</f>
        <v>0</v>
      </c>
      <c r="N44" s="238">
        <f>IF(N$1&gt;=$I122,IF($M122=0,0,(IF(MOD(($I122-N$1),$M122)=0,$G122,0))),0)</f>
        <v>0</v>
      </c>
      <c r="O44" s="238">
        <f>IF(O$1&gt;=$I122,IF($M122=0,0,(IF(MOD(($I122-O$1),$M122)=0,$G122,0))),0)</f>
        <v>0</v>
      </c>
      <c r="P44" s="238">
        <f>IF(P$1&gt;=$I122,IF($M122=0,0,(IF(MOD(($I122-P$1),$M122)=0,$G122,0))),0)</f>
        <v>0</v>
      </c>
      <c r="Q44" s="238">
        <f>IF(Q$1&gt;=$I122,IF($M122=0,0,(IF(MOD(($I122-Q$1),$M122)=0,$G122,0))),0)</f>
        <v>0</v>
      </c>
      <c r="R44" s="238">
        <f>IF(R$1&gt;=$I122,IF($M122=0,0,(IF(MOD(($I122-R$1),$M122)=0,$G122,0))),0)</f>
        <v>0</v>
      </c>
      <c r="S44" s="238">
        <f>IF(S$1&gt;=$I122,IF($M122=0,0,(IF(MOD(($I122-S$1),$M122)=0,$G122,0))),0)</f>
        <v>0</v>
      </c>
      <c r="T44" s="238">
        <f>IF(T$1&gt;=$I122,IF($M122=0,0,(IF(MOD(($I122-T$1),$M122)=0,$G122,0))),0)</f>
        <v>0</v>
      </c>
      <c r="U44" s="238">
        <f>IF(U$1&gt;=$I122,IF($M122=0,0,(IF(MOD(($I122-U$1),$M122)=0,$G122,0))),0)</f>
        <v>0</v>
      </c>
      <c r="V44" s="238">
        <f>IF(V$1&gt;=$I122,IF($M122=0,0,(IF(MOD(($I122-V$1),$M122)=0,$G122,0))),0)</f>
        <v>0</v>
      </c>
      <c r="W44" s="238">
        <f>IF(W$1&gt;=$I122,IF($M122=0,0,(IF(MOD(($I122-W$1),$M122)=0,$G122,0))),0)</f>
        <v>0</v>
      </c>
      <c r="X44" s="238">
        <f>IF(X$1&gt;=$I122,IF($M122=0,0,(IF(MOD(($I122-X$1),$M122)=0,$G122,0))),0)</f>
        <v>0</v>
      </c>
      <c r="Y44" s="239">
        <f>SUM(C44:X44)</f>
        <v>0</v>
      </c>
    </row>
    <row r="45" spans="1:25">
      <c r="A45" s="237" t="e">
        <f>A123</f>
        <v>#N/A</v>
      </c>
      <c r="B45" s="230">
        <f>B123</f>
        <v>0</v>
      </c>
      <c r="C45" s="238">
        <f>IF(C$1&gt;=$I123,IF($M123=0,0,(IF(MOD(($I123-C$1),$M123)=0,$G123,0))),0)</f>
        <v>0</v>
      </c>
      <c r="D45" s="238">
        <f>IF(D$1&gt;=$I123,IF($M123=0,0,(IF(MOD(($I123-D$1),$M123)=0,$G123,0))),0)</f>
        <v>0</v>
      </c>
      <c r="E45" s="238">
        <f>IF(E$1&gt;=$I123,IF($M123=0,0,(IF(MOD(($I123-E$1),$M123)=0,$G123,0))),0)</f>
        <v>0</v>
      </c>
      <c r="F45" s="238">
        <f>IF(F$1&gt;=$I123,IF($M123=0,0,(IF(MOD(($I123-F$1),$M123)=0,$G123,0))),0)</f>
        <v>0</v>
      </c>
      <c r="G45" s="238">
        <f>IF(G$1&gt;=$I123,IF($M123=0,0,(IF(MOD(($I123-G$1),$M123)=0,$G123,0))),0)</f>
        <v>0</v>
      </c>
      <c r="H45" s="238">
        <f>IF(H$1&gt;=$I123,IF($M123=0,0,(IF(MOD(($I123-H$1),$M123)=0,$G123,0))),0)</f>
        <v>0</v>
      </c>
      <c r="I45" s="238">
        <f>IF(I$1&gt;=$I123,IF($M123=0,0,(IF(MOD(($I123-I$1),$M123)=0,$G123,0))),0)</f>
        <v>0</v>
      </c>
      <c r="J45" s="238">
        <f>IF(J$1&gt;=$I123,IF($M123=0,0,(IF(MOD(($I123-J$1),$M123)=0,$G123,0))),0)</f>
        <v>0</v>
      </c>
      <c r="K45" s="238">
        <f>IF(K$1&gt;=$I123,IF($M123=0,0,(IF(MOD(($I123-K$1),$M123)=0,$G123,0))),0)</f>
        <v>0</v>
      </c>
      <c r="L45" s="238">
        <f>IF(L$1&gt;=$I123,IF($M123=0,0,(IF(MOD(($I123-L$1),$M123)=0,$G123,0))),0)</f>
        <v>0</v>
      </c>
      <c r="M45" s="238">
        <f>IF(M$1&gt;=$I123,IF($M123=0,0,(IF(MOD(($I123-M$1),$M123)=0,$G123,0))),0)</f>
        <v>0</v>
      </c>
      <c r="N45" s="238">
        <f>IF(N$1&gt;=$I123,IF($M123=0,0,(IF(MOD(($I123-N$1),$M123)=0,$G123,0))),0)</f>
        <v>0</v>
      </c>
      <c r="O45" s="238">
        <f>IF(O$1&gt;=$I123,IF($M123=0,0,(IF(MOD(($I123-O$1),$M123)=0,$G123,0))),0)</f>
        <v>0</v>
      </c>
      <c r="P45" s="238">
        <f>IF(P$1&gt;=$I123,IF($M123=0,0,(IF(MOD(($I123-P$1),$M123)=0,$G123,0))),0)</f>
        <v>0</v>
      </c>
      <c r="Q45" s="238">
        <f>IF(Q$1&gt;=$I123,IF($M123=0,0,(IF(MOD(($I123-Q$1),$M123)=0,$G123,0))),0)</f>
        <v>0</v>
      </c>
      <c r="R45" s="238">
        <f>IF(R$1&gt;=$I123,IF($M123=0,0,(IF(MOD(($I123-R$1),$M123)=0,$G123,0))),0)</f>
        <v>0</v>
      </c>
      <c r="S45" s="238">
        <f>IF(S$1&gt;=$I123,IF($M123=0,0,(IF(MOD(($I123-S$1),$M123)=0,$G123,0))),0)</f>
        <v>0</v>
      </c>
      <c r="T45" s="238">
        <f>IF(T$1&gt;=$I123,IF($M123=0,0,(IF(MOD(($I123-T$1),$M123)=0,$G123,0))),0)</f>
        <v>0</v>
      </c>
      <c r="U45" s="238">
        <f>IF(U$1&gt;=$I123,IF($M123=0,0,(IF(MOD(($I123-U$1),$M123)=0,$G123,0))),0)</f>
        <v>0</v>
      </c>
      <c r="V45" s="238">
        <f>IF(V$1&gt;=$I123,IF($M123=0,0,(IF(MOD(($I123-V$1),$M123)=0,$G123,0))),0)</f>
        <v>0</v>
      </c>
      <c r="W45" s="238">
        <f>IF(W$1&gt;=$I123,IF($M123=0,0,(IF(MOD(($I123-W$1),$M123)=0,$G123,0))),0)</f>
        <v>0</v>
      </c>
      <c r="X45" s="238">
        <f>IF(X$1&gt;=$I123,IF($M123=0,0,(IF(MOD(($I123-X$1),$M123)=0,$G123,0))),0)</f>
        <v>0</v>
      </c>
      <c r="Y45" s="239">
        <f>SUM(C45:X45)</f>
        <v>0</v>
      </c>
    </row>
    <row r="46" spans="1:25">
      <c r="A46" s="229">
        <f>A124</f>
        <v>0</v>
      </c>
      <c r="B46" s="363" t="str">
        <f>B124</f>
        <v>Bygning 1</v>
      </c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</row>
    <row r="47" spans="1:25">
      <c r="A47" s="237">
        <f>A125</f>
        <v>32</v>
      </c>
      <c r="B47" s="230" t="str">
        <f>B125</f>
        <v xml:space="preserve">Døre, udskiftning - Branddør </v>
      </c>
      <c r="C47" s="238">
        <f>IF(C$1&gt;=$I125,IF($M125=0,0,(IF(MOD(($I125-C$1),$M125)=0,$G125,0))),0)</f>
        <v>0</v>
      </c>
      <c r="D47" s="238">
        <f>IF(D$1&gt;=$I125,IF($M125=0,0,(IF(MOD(($I125-D$1),$M125)=0,$G125,0))),0)</f>
        <v>17000</v>
      </c>
      <c r="E47" s="238">
        <f>IF(E$1&gt;=$I125,IF($M125=0,0,(IF(MOD(($I125-E$1),$M125)=0,$G125,0))),0)</f>
        <v>0</v>
      </c>
      <c r="F47" s="238">
        <f>IF(F$1&gt;=$I125,IF($M125=0,0,(IF(MOD(($I125-F$1),$M125)=0,$G125,0))),0)</f>
        <v>0</v>
      </c>
      <c r="G47" s="238">
        <f>IF(G$1&gt;=$I125,IF($M125=0,0,(IF(MOD(($I125-G$1),$M125)=0,$G125,0))),0)</f>
        <v>0</v>
      </c>
      <c r="H47" s="238">
        <f>IF(H$1&gt;=$I125,IF($M125=0,0,(IF(MOD(($I125-H$1),$M125)=0,$G125,0))),0)</f>
        <v>0</v>
      </c>
      <c r="I47" s="238">
        <f>IF(I$1&gt;=$I125,IF($M125=0,0,(IF(MOD(($I125-I$1),$M125)=0,$G125,0))),0)</f>
        <v>0</v>
      </c>
      <c r="J47" s="238">
        <f>IF(J$1&gt;=$I125,IF($M125=0,0,(IF(MOD(($I125-J$1),$M125)=0,$G125,0))),0)</f>
        <v>0</v>
      </c>
      <c r="K47" s="238">
        <f>IF(K$1&gt;=$I125,IF($M125=0,0,(IF(MOD(($I125-K$1),$M125)=0,$G125,0))),0)</f>
        <v>0</v>
      </c>
      <c r="L47" s="238">
        <f>IF(L$1&gt;=$I125,IF($M125=0,0,(IF(MOD(($I125-L$1),$M125)=0,$G125,0))),0)</f>
        <v>0</v>
      </c>
      <c r="M47" s="238">
        <f>IF(M$1&gt;=$I125,IF($M125=0,0,(IF(MOD(($I125-M$1),$M125)=0,$G125,0))),0)</f>
        <v>0</v>
      </c>
      <c r="N47" s="238">
        <f>IF(N$1&gt;=$I125,IF($M125=0,0,(IF(MOD(($I125-N$1),$M125)=0,$G125,0))),0)</f>
        <v>0</v>
      </c>
      <c r="O47" s="238">
        <f>IF(O$1&gt;=$I125,IF($M125=0,0,(IF(MOD(($I125-O$1),$M125)=0,$G125,0))),0)</f>
        <v>0</v>
      </c>
      <c r="P47" s="238">
        <f>IF(P$1&gt;=$I125,IF($M125=0,0,(IF(MOD(($I125-P$1),$M125)=0,$G125,0))),0)</f>
        <v>0</v>
      </c>
      <c r="Q47" s="238">
        <f>IF(Q$1&gt;=$I125,IF($M125=0,0,(IF(MOD(($I125-Q$1),$M125)=0,$G125,0))),0)</f>
        <v>0</v>
      </c>
      <c r="R47" s="238">
        <f>IF(R$1&gt;=$I125,IF($M125=0,0,(IF(MOD(($I125-R$1),$M125)=0,$G125,0))),0)</f>
        <v>0</v>
      </c>
      <c r="S47" s="238">
        <f>IF(S$1&gt;=$I125,IF($M125=0,0,(IF(MOD(($I125-S$1),$M125)=0,$G125,0))),0)</f>
        <v>0</v>
      </c>
      <c r="T47" s="238">
        <f>IF(T$1&gt;=$I125,IF($M125=0,0,(IF(MOD(($I125-T$1),$M125)=0,$G125,0))),0)</f>
        <v>0</v>
      </c>
      <c r="U47" s="238">
        <f>IF(U$1&gt;=$I125,IF($M125=0,0,(IF(MOD(($I125-U$1),$M125)=0,$G125,0))),0)</f>
        <v>0</v>
      </c>
      <c r="V47" s="238">
        <f>IF(V$1&gt;=$I125,IF($M125=0,0,(IF(MOD(($I125-V$1),$M125)=0,$G125,0))),0)</f>
        <v>0</v>
      </c>
      <c r="W47" s="238">
        <f>IF(W$1&gt;=$I125,IF($M125=0,0,(IF(MOD(($I125-W$1),$M125)=0,$G125,0))),0)</f>
        <v>0</v>
      </c>
      <c r="X47" s="238">
        <f>IF(X$1&gt;=$I125,IF($M125=0,0,(IF(MOD(($I125-X$1),$M125)=0,$G125,0))),0)</f>
        <v>17000</v>
      </c>
      <c r="Y47" s="239">
        <f>SUM(C47:X47)</f>
        <v>34000</v>
      </c>
    </row>
    <row r="48" spans="1:25">
      <c r="A48" s="237">
        <f>A126</f>
        <v>32</v>
      </c>
      <c r="B48" s="230" t="str">
        <f>B126</f>
        <v xml:space="preserve">Døre, udskiftning - Branddør </v>
      </c>
      <c r="C48" s="238">
        <f>IF(C$1&gt;=$I126,IF($M126=0,0,(IF(MOD(($I126-C$1),$M126)=0,$G126,0))),0)</f>
        <v>0</v>
      </c>
      <c r="D48" s="238">
        <f>IF(D$1&gt;=$I126,IF($M126=0,0,(IF(MOD(($I126-D$1),$M126)=0,$G126,0))),0)</f>
        <v>0</v>
      </c>
      <c r="E48" s="238">
        <f>IF(E$1&gt;=$I126,IF($M126=0,0,(IF(MOD(($I126-E$1),$M126)=0,$G126,0))),0)</f>
        <v>0</v>
      </c>
      <c r="F48" s="238">
        <f>IF(F$1&gt;=$I126,IF($M126=0,0,(IF(MOD(($I126-F$1),$M126)=0,$G126,0))),0)</f>
        <v>0</v>
      </c>
      <c r="G48" s="238">
        <f>IF(G$1&gt;=$I126,IF($M126=0,0,(IF(MOD(($I126-G$1),$M126)=0,$G126,0))),0)</f>
        <v>17000</v>
      </c>
      <c r="H48" s="238">
        <f>IF(H$1&gt;=$I126,IF($M126=0,0,(IF(MOD(($I126-H$1),$M126)=0,$G126,0))),0)</f>
        <v>0</v>
      </c>
      <c r="I48" s="238">
        <f>IF(I$1&gt;=$I126,IF($M126=0,0,(IF(MOD(($I126-I$1),$M126)=0,$G126,0))),0)</f>
        <v>0</v>
      </c>
      <c r="J48" s="238">
        <f>IF(J$1&gt;=$I126,IF($M126=0,0,(IF(MOD(($I126-J$1),$M126)=0,$G126,0))),0)</f>
        <v>0</v>
      </c>
      <c r="K48" s="238">
        <f>IF(K$1&gt;=$I126,IF($M126=0,0,(IF(MOD(($I126-K$1),$M126)=0,$G126,0))),0)</f>
        <v>0</v>
      </c>
      <c r="L48" s="238">
        <f>IF(L$1&gt;=$I126,IF($M126=0,0,(IF(MOD(($I126-L$1),$M126)=0,$G126,0))),0)</f>
        <v>0</v>
      </c>
      <c r="M48" s="238">
        <f>IF(M$1&gt;=$I126,IF($M126=0,0,(IF(MOD(($I126-M$1),$M126)=0,$G126,0))),0)</f>
        <v>0</v>
      </c>
      <c r="N48" s="238">
        <f>IF(N$1&gt;=$I126,IF($M126=0,0,(IF(MOD(($I126-N$1),$M126)=0,$G126,0))),0)</f>
        <v>0</v>
      </c>
      <c r="O48" s="238">
        <f>IF(O$1&gt;=$I126,IF($M126=0,0,(IF(MOD(($I126-O$1),$M126)=0,$G126,0))),0)</f>
        <v>0</v>
      </c>
      <c r="P48" s="238">
        <f>IF(P$1&gt;=$I126,IF($M126=0,0,(IF(MOD(($I126-P$1),$M126)=0,$G126,0))),0)</f>
        <v>0</v>
      </c>
      <c r="Q48" s="238">
        <f>IF(Q$1&gt;=$I126,IF($M126=0,0,(IF(MOD(($I126-Q$1),$M126)=0,$G126,0))),0)</f>
        <v>0</v>
      </c>
      <c r="R48" s="238">
        <f>IF(R$1&gt;=$I126,IF($M126=0,0,(IF(MOD(($I126-R$1),$M126)=0,$G126,0))),0)</f>
        <v>0</v>
      </c>
      <c r="S48" s="238">
        <f>IF(S$1&gt;=$I126,IF($M126=0,0,(IF(MOD(($I126-S$1),$M126)=0,$G126,0))),0)</f>
        <v>0</v>
      </c>
      <c r="T48" s="238">
        <f>IF(T$1&gt;=$I126,IF($M126=0,0,(IF(MOD(($I126-T$1),$M126)=0,$G126,0))),0)</f>
        <v>0</v>
      </c>
      <c r="U48" s="238">
        <f>IF(U$1&gt;=$I126,IF($M126=0,0,(IF(MOD(($I126-U$1),$M126)=0,$G126,0))),0)</f>
        <v>0</v>
      </c>
      <c r="V48" s="238">
        <f>IF(V$1&gt;=$I126,IF($M126=0,0,(IF(MOD(($I126-V$1),$M126)=0,$G126,0))),0)</f>
        <v>0</v>
      </c>
      <c r="W48" s="238">
        <f>IF(W$1&gt;=$I126,IF($M126=0,0,(IF(MOD(($I126-W$1),$M126)=0,$G126,0))),0)</f>
        <v>0</v>
      </c>
      <c r="X48" s="238">
        <f>IF(X$1&gt;=$I126,IF($M126=0,0,(IF(MOD(($I126-X$1),$M126)=0,$G126,0))),0)</f>
        <v>0</v>
      </c>
      <c r="Y48" s="239">
        <f>SUM(C48:X48)</f>
        <v>17000</v>
      </c>
    </row>
    <row r="49" spans="1:25">
      <c r="A49" s="237">
        <f>A127</f>
        <v>43</v>
      </c>
      <c r="B49" s="230" t="str">
        <f>B127</f>
        <v>Gulve, udskiftning - rullende aktivitet</v>
      </c>
      <c r="C49" s="238">
        <f>IF(C$1&gt;=$I127,IF($M127=0,0,(IF(MOD(($I127-C$1),$M127)=0,$G127,0))),0)</f>
        <v>0</v>
      </c>
      <c r="D49" s="238">
        <f>IF(D$1&gt;=$I127,IF($M127=0,0,(IF(MOD(($I127-D$1),$M127)=0,$G127,0))),0)</f>
        <v>18400</v>
      </c>
      <c r="E49" s="238">
        <f>IF(E$1&gt;=$I127,IF($M127=0,0,(IF(MOD(($I127-E$1),$M127)=0,$G127,0))),0)</f>
        <v>0</v>
      </c>
      <c r="F49" s="238">
        <f>IF(F$1&gt;=$I127,IF($M127=0,0,(IF(MOD(($I127-F$1),$M127)=0,$G127,0))),0)</f>
        <v>0</v>
      </c>
      <c r="G49" s="238">
        <f>IF(G$1&gt;=$I127,IF($M127=0,0,(IF(MOD(($I127-G$1),$M127)=0,$G127,0))),0)</f>
        <v>0</v>
      </c>
      <c r="H49" s="238">
        <f>IF(H$1&gt;=$I127,IF($M127=0,0,(IF(MOD(($I127-H$1),$M127)=0,$G127,0))),0)</f>
        <v>0</v>
      </c>
      <c r="I49" s="238">
        <f>IF(I$1&gt;=$I127,IF($M127=0,0,(IF(MOD(($I127-I$1),$M127)=0,$G127,0))),0)</f>
        <v>0</v>
      </c>
      <c r="J49" s="238">
        <f>IF(J$1&gt;=$I127,IF($M127=0,0,(IF(MOD(($I127-J$1),$M127)=0,$G127,0))),0)</f>
        <v>0</v>
      </c>
      <c r="K49" s="238">
        <f>IF(K$1&gt;=$I127,IF($M127=0,0,(IF(MOD(($I127-K$1),$M127)=0,$G127,0))),0)</f>
        <v>0</v>
      </c>
      <c r="L49" s="238">
        <f>IF(L$1&gt;=$I127,IF($M127=0,0,(IF(MOD(($I127-L$1),$M127)=0,$G127,0))),0)</f>
        <v>0</v>
      </c>
      <c r="M49" s="238">
        <f>IF(M$1&gt;=$I127,IF($M127=0,0,(IF(MOD(($I127-M$1),$M127)=0,$G127,0))),0)</f>
        <v>0</v>
      </c>
      <c r="N49" s="238">
        <f>IF(N$1&gt;=$I127,IF($M127=0,0,(IF(MOD(($I127-N$1),$M127)=0,$G127,0))),0)</f>
        <v>0</v>
      </c>
      <c r="O49" s="238">
        <f>IF(O$1&gt;=$I127,IF($M127=0,0,(IF(MOD(($I127-O$1),$M127)=0,$G127,0))),0)</f>
        <v>0</v>
      </c>
      <c r="P49" s="238">
        <f>IF(P$1&gt;=$I127,IF($M127=0,0,(IF(MOD(($I127-P$1),$M127)=0,$G127,0))),0)</f>
        <v>0</v>
      </c>
      <c r="Q49" s="238">
        <f>IF(Q$1&gt;=$I127,IF($M127=0,0,(IF(MOD(($I127-Q$1),$M127)=0,$G127,0))),0)</f>
        <v>0</v>
      </c>
      <c r="R49" s="238">
        <f>IF(R$1&gt;=$I127,IF($M127=0,0,(IF(MOD(($I127-R$1),$M127)=0,$G127,0))),0)</f>
        <v>0</v>
      </c>
      <c r="S49" s="238">
        <f>IF(S$1&gt;=$I127,IF($M127=0,0,(IF(MOD(($I127-S$1),$M127)=0,$G127,0))),0)</f>
        <v>0</v>
      </c>
      <c r="T49" s="238">
        <f>IF(T$1&gt;=$I127,IF($M127=0,0,(IF(MOD(($I127-T$1),$M127)=0,$G127,0))),0)</f>
        <v>0</v>
      </c>
      <c r="U49" s="238">
        <f>IF(U$1&gt;=$I127,IF($M127=0,0,(IF(MOD(($I127-U$1),$M127)=0,$G127,0))),0)</f>
        <v>0</v>
      </c>
      <c r="V49" s="238">
        <f>IF(V$1&gt;=$I127,IF($M127=0,0,(IF(MOD(($I127-V$1),$M127)=0,$G127,0))),0)</f>
        <v>0</v>
      </c>
      <c r="W49" s="238">
        <f>IF(W$1&gt;=$I127,IF($M127=0,0,(IF(MOD(($I127-W$1),$M127)=0,$G127,0))),0)</f>
        <v>0</v>
      </c>
      <c r="X49" s="238">
        <f>IF(X$1&gt;=$I127,IF($M127=0,0,(IF(MOD(($I127-X$1),$M127)=0,$G127,0))),0)</f>
        <v>18400</v>
      </c>
      <c r="Y49" s="239">
        <f>SUM(C49:X49)</f>
        <v>36800</v>
      </c>
    </row>
    <row r="50" spans="1:25">
      <c r="A50" s="237">
        <f>A128</f>
        <v>43</v>
      </c>
      <c r="B50" s="230" t="str">
        <f>B128</f>
        <v>Gulve, udskiftning - rullende aktivitet</v>
      </c>
      <c r="C50" s="238">
        <f>IF(C$1&gt;=$I128,IF($M128=0,0,(IF(MOD(($I128-C$1),$M128)=0,$G128,0))),0)</f>
        <v>0</v>
      </c>
      <c r="D50" s="238">
        <f>IF(D$1&gt;=$I128,IF($M128=0,0,(IF(MOD(($I128-D$1),$M128)=0,$G128,0))),0)</f>
        <v>0</v>
      </c>
      <c r="E50" s="238">
        <f>IF(E$1&gt;=$I128,IF($M128=0,0,(IF(MOD(($I128-E$1),$M128)=0,$G128,0))),0)</f>
        <v>23000</v>
      </c>
      <c r="F50" s="238">
        <f>IF(F$1&gt;=$I128,IF($M128=0,0,(IF(MOD(($I128-F$1),$M128)=0,$G128,0))),0)</f>
        <v>0</v>
      </c>
      <c r="G50" s="238">
        <f>IF(G$1&gt;=$I128,IF($M128=0,0,(IF(MOD(($I128-G$1),$M128)=0,$G128,0))),0)</f>
        <v>0</v>
      </c>
      <c r="H50" s="238">
        <f>IF(H$1&gt;=$I128,IF($M128=0,0,(IF(MOD(($I128-H$1),$M128)=0,$G128,0))),0)</f>
        <v>0</v>
      </c>
      <c r="I50" s="238">
        <f>IF(I$1&gt;=$I128,IF($M128=0,0,(IF(MOD(($I128-I$1),$M128)=0,$G128,0))),0)</f>
        <v>0</v>
      </c>
      <c r="J50" s="238">
        <f>IF(J$1&gt;=$I128,IF($M128=0,0,(IF(MOD(($I128-J$1),$M128)=0,$G128,0))),0)</f>
        <v>0</v>
      </c>
      <c r="K50" s="238">
        <f>IF(K$1&gt;=$I128,IF($M128=0,0,(IF(MOD(($I128-K$1),$M128)=0,$G128,0))),0)</f>
        <v>0</v>
      </c>
      <c r="L50" s="238">
        <f>IF(L$1&gt;=$I128,IF($M128=0,0,(IF(MOD(($I128-L$1),$M128)=0,$G128,0))),0)</f>
        <v>0</v>
      </c>
      <c r="M50" s="238">
        <f>IF(M$1&gt;=$I128,IF($M128=0,0,(IF(MOD(($I128-M$1),$M128)=0,$G128,0))),0)</f>
        <v>0</v>
      </c>
      <c r="N50" s="238">
        <f>IF(N$1&gt;=$I128,IF($M128=0,0,(IF(MOD(($I128-N$1),$M128)=0,$G128,0))),0)</f>
        <v>0</v>
      </c>
      <c r="O50" s="238">
        <f>IF(O$1&gt;=$I128,IF($M128=0,0,(IF(MOD(($I128-O$1),$M128)=0,$G128,0))),0)</f>
        <v>0</v>
      </c>
      <c r="P50" s="238">
        <f>IF(P$1&gt;=$I128,IF($M128=0,0,(IF(MOD(($I128-P$1),$M128)=0,$G128,0))),0)</f>
        <v>0</v>
      </c>
      <c r="Q50" s="238">
        <f>IF(Q$1&gt;=$I128,IF($M128=0,0,(IF(MOD(($I128-Q$1),$M128)=0,$G128,0))),0)</f>
        <v>0</v>
      </c>
      <c r="R50" s="238">
        <f>IF(R$1&gt;=$I128,IF($M128=0,0,(IF(MOD(($I128-R$1),$M128)=0,$G128,0))),0)</f>
        <v>0</v>
      </c>
      <c r="S50" s="238">
        <f>IF(S$1&gt;=$I128,IF($M128=0,0,(IF(MOD(($I128-S$1),$M128)=0,$G128,0))),0)</f>
        <v>0</v>
      </c>
      <c r="T50" s="238">
        <f>IF(T$1&gt;=$I128,IF($M128=0,0,(IF(MOD(($I128-T$1),$M128)=0,$G128,0))),0)</f>
        <v>0</v>
      </c>
      <c r="U50" s="238">
        <f>IF(U$1&gt;=$I128,IF($M128=0,0,(IF(MOD(($I128-U$1),$M128)=0,$G128,0))),0)</f>
        <v>0</v>
      </c>
      <c r="V50" s="238">
        <f>IF(V$1&gt;=$I128,IF($M128=0,0,(IF(MOD(($I128-V$1),$M128)=0,$G128,0))),0)</f>
        <v>0</v>
      </c>
      <c r="W50" s="238">
        <f>IF(W$1&gt;=$I128,IF($M128=0,0,(IF(MOD(($I128-W$1),$M128)=0,$G128,0))),0)</f>
        <v>0</v>
      </c>
      <c r="X50" s="238">
        <f>IF(X$1&gt;=$I128,IF($M128=0,0,(IF(MOD(($I128-X$1),$M128)=0,$G128,0))),0)</f>
        <v>0</v>
      </c>
      <c r="Y50" s="239">
        <f>SUM(C50:X50)</f>
        <v>23000</v>
      </c>
    </row>
    <row r="51" spans="1:25">
      <c r="A51" s="237">
        <f>A129</f>
        <v>43</v>
      </c>
      <c r="B51" s="230" t="str">
        <f>B129</f>
        <v>Gulve, overfladebehandling - rullende aktivitet</v>
      </c>
      <c r="C51" s="238">
        <f>IF(C$1&gt;=$I129,IF($M129=0,0,(IF(MOD(($I129-C$1),$M129)=0,$G129,0))),0)</f>
        <v>0</v>
      </c>
      <c r="D51" s="238">
        <f>IF(D$1&gt;=$I129,IF($M129=0,0,(IF(MOD(($I129-D$1),$M129)=0,$G129,0))),0)</f>
        <v>0</v>
      </c>
      <c r="E51" s="238">
        <f>IF(E$1&gt;=$I129,IF($M129=0,0,(IF(MOD(($I129-E$1),$M129)=0,$G129,0))),0)</f>
        <v>0</v>
      </c>
      <c r="F51" s="238">
        <f>IF(F$1&gt;=$I129,IF($M129=0,0,(IF(MOD(($I129-F$1),$M129)=0,$G129,0))),0)</f>
        <v>0</v>
      </c>
      <c r="G51" s="238">
        <f>IF(G$1&gt;=$I129,IF($M129=0,0,(IF(MOD(($I129-G$1),$M129)=0,$G129,0))),0)</f>
        <v>0</v>
      </c>
      <c r="H51" s="238">
        <f>IF(H$1&gt;=$I129,IF($M129=0,0,(IF(MOD(($I129-H$1),$M129)=0,$G129,0))),0)</f>
        <v>0</v>
      </c>
      <c r="I51" s="238">
        <f>IF(I$1&gt;=$I129,IF($M129=0,0,(IF(MOD(($I129-I$1),$M129)=0,$G129,0))),0)</f>
        <v>0</v>
      </c>
      <c r="J51" s="238">
        <f>IF(J$1&gt;=$I129,IF($M129=0,0,(IF(MOD(($I129-J$1),$M129)=0,$G129,0))),0)</f>
        <v>0</v>
      </c>
      <c r="K51" s="238">
        <f>IF(K$1&gt;=$I129,IF($M129=0,0,(IF(MOD(($I129-K$1),$M129)=0,$G129,0))),0)</f>
        <v>0</v>
      </c>
      <c r="L51" s="238">
        <f>IF(L$1&gt;=$I129,IF($M129=0,0,(IF(MOD(($I129-L$1),$M129)=0,$G129,0))),0)</f>
        <v>0</v>
      </c>
      <c r="M51" s="238">
        <f>IF(M$1&gt;=$I129,IF($M129=0,0,(IF(MOD(($I129-M$1),$M129)=0,$G129,0))),0)</f>
        <v>0</v>
      </c>
      <c r="N51" s="238">
        <f>IF(N$1&gt;=$I129,IF($M129=0,0,(IF(MOD(($I129-N$1),$M129)=0,$G129,0))),0)</f>
        <v>0</v>
      </c>
      <c r="O51" s="238">
        <f>IF(O$1&gt;=$I129,IF($M129=0,0,(IF(MOD(($I129-O$1),$M129)=0,$G129,0))),0)</f>
        <v>0</v>
      </c>
      <c r="P51" s="238">
        <f>IF(P$1&gt;=$I129,IF($M129=0,0,(IF(MOD(($I129-P$1),$M129)=0,$G129,0))),0)</f>
        <v>0</v>
      </c>
      <c r="Q51" s="238">
        <f>IF(Q$1&gt;=$I129,IF($M129=0,0,(IF(MOD(($I129-Q$1),$M129)=0,$G129,0))),0)</f>
        <v>0</v>
      </c>
      <c r="R51" s="238">
        <f>IF(R$1&gt;=$I129,IF($M129=0,0,(IF(MOD(($I129-R$1),$M129)=0,$G129,0))),0)</f>
        <v>0</v>
      </c>
      <c r="S51" s="238">
        <f>IF(S$1&gt;=$I129,IF($M129=0,0,(IF(MOD(($I129-S$1),$M129)=0,$G129,0))),0)</f>
        <v>0</v>
      </c>
      <c r="T51" s="238">
        <f>IF(T$1&gt;=$I129,IF($M129=0,0,(IF(MOD(($I129-T$1),$M129)=0,$G129,0))),0)</f>
        <v>0</v>
      </c>
      <c r="U51" s="238">
        <f>IF(U$1&gt;=$I129,IF($M129=0,0,(IF(MOD(($I129-U$1),$M129)=0,$G129,0))),0)</f>
        <v>0</v>
      </c>
      <c r="V51" s="238">
        <f>IF(V$1&gt;=$I129,IF($M129=0,0,(IF(MOD(($I129-V$1),$M129)=0,$G129,0))),0)</f>
        <v>0</v>
      </c>
      <c r="W51" s="238">
        <f>IF(W$1&gt;=$I129,IF($M129=0,0,(IF(MOD(($I129-W$1),$M129)=0,$G129,0))),0)</f>
        <v>0</v>
      </c>
      <c r="X51" s="238">
        <f>IF(X$1&gt;=$I129,IF($M129=0,0,(IF(MOD(($I129-X$1),$M129)=0,$G129,0))),0)</f>
        <v>0</v>
      </c>
      <c r="Y51" s="239">
        <f>SUM(C51:X51)</f>
        <v>0</v>
      </c>
    </row>
    <row r="52" spans="1:25">
      <c r="A52" s="237">
        <f>A130</f>
        <v>32</v>
      </c>
      <c r="B52" s="230" t="str">
        <f>B130</f>
        <v>Døre, udskiftning - Indvendige</v>
      </c>
      <c r="C52" s="238">
        <f>IF(C$1&gt;=$I130,IF($M130=0,0,(IF(MOD(($I130-C$1),$M130)=0,$G130,0))),0)</f>
        <v>0</v>
      </c>
      <c r="D52" s="238">
        <f>IF(D$1&gt;=$I130,IF($M130=0,0,(IF(MOD(($I130-D$1),$M130)=0,$G130,0))),0)</f>
        <v>0</v>
      </c>
      <c r="E52" s="238">
        <f>IF(E$1&gt;=$I130,IF($M130=0,0,(IF(MOD(($I130-E$1),$M130)=0,$G130,0))),0)</f>
        <v>17500</v>
      </c>
      <c r="F52" s="238">
        <f>IF(F$1&gt;=$I130,IF($M130=0,0,(IF(MOD(($I130-F$1),$M130)=0,$G130,0))),0)</f>
        <v>0</v>
      </c>
      <c r="G52" s="238">
        <f>IF(G$1&gt;=$I130,IF($M130=0,0,(IF(MOD(($I130-G$1),$M130)=0,$G130,0))),0)</f>
        <v>0</v>
      </c>
      <c r="H52" s="238">
        <f>IF(H$1&gt;=$I130,IF($M130=0,0,(IF(MOD(($I130-H$1),$M130)=0,$G130,0))),0)</f>
        <v>0</v>
      </c>
      <c r="I52" s="238">
        <f>IF(I$1&gt;=$I130,IF($M130=0,0,(IF(MOD(($I130-I$1),$M130)=0,$G130,0))),0)</f>
        <v>0</v>
      </c>
      <c r="J52" s="238">
        <f>IF(J$1&gt;=$I130,IF($M130=0,0,(IF(MOD(($I130-J$1),$M130)=0,$G130,0))),0)</f>
        <v>0</v>
      </c>
      <c r="K52" s="238">
        <f>IF(K$1&gt;=$I130,IF($M130=0,0,(IF(MOD(($I130-K$1),$M130)=0,$G130,0))),0)</f>
        <v>0</v>
      </c>
      <c r="L52" s="238">
        <f>IF(L$1&gt;=$I130,IF($M130=0,0,(IF(MOD(($I130-L$1),$M130)=0,$G130,0))),0)</f>
        <v>0</v>
      </c>
      <c r="M52" s="238">
        <f>IF(M$1&gt;=$I130,IF($M130=0,0,(IF(MOD(($I130-M$1),$M130)=0,$G130,0))),0)</f>
        <v>0</v>
      </c>
      <c r="N52" s="238">
        <f>IF(N$1&gt;=$I130,IF($M130=0,0,(IF(MOD(($I130-N$1),$M130)=0,$G130,0))),0)</f>
        <v>0</v>
      </c>
      <c r="O52" s="238">
        <f>IF(O$1&gt;=$I130,IF($M130=0,0,(IF(MOD(($I130-O$1),$M130)=0,$G130,0))),0)</f>
        <v>0</v>
      </c>
      <c r="P52" s="238">
        <f>IF(P$1&gt;=$I130,IF($M130=0,0,(IF(MOD(($I130-P$1),$M130)=0,$G130,0))),0)</f>
        <v>0</v>
      </c>
      <c r="Q52" s="238">
        <f>IF(Q$1&gt;=$I130,IF($M130=0,0,(IF(MOD(($I130-Q$1),$M130)=0,$G130,0))),0)</f>
        <v>0</v>
      </c>
      <c r="R52" s="238">
        <f>IF(R$1&gt;=$I130,IF($M130=0,0,(IF(MOD(($I130-R$1),$M130)=0,$G130,0))),0)</f>
        <v>0</v>
      </c>
      <c r="S52" s="238">
        <f>IF(S$1&gt;=$I130,IF($M130=0,0,(IF(MOD(($I130-S$1),$M130)=0,$G130,0))),0)</f>
        <v>0</v>
      </c>
      <c r="T52" s="238">
        <f>IF(T$1&gt;=$I130,IF($M130=0,0,(IF(MOD(($I130-T$1),$M130)=0,$G130,0))),0)</f>
        <v>0</v>
      </c>
      <c r="U52" s="238">
        <f>IF(U$1&gt;=$I130,IF($M130=0,0,(IF(MOD(($I130-U$1),$M130)=0,$G130,0))),0)</f>
        <v>0</v>
      </c>
      <c r="V52" s="238">
        <f>IF(V$1&gt;=$I130,IF($M130=0,0,(IF(MOD(($I130-V$1),$M130)=0,$G130,0))),0)</f>
        <v>0</v>
      </c>
      <c r="W52" s="238">
        <f>IF(W$1&gt;=$I130,IF($M130=0,0,(IF(MOD(($I130-W$1),$M130)=0,$G130,0))),0)</f>
        <v>0</v>
      </c>
      <c r="X52" s="238">
        <f>IF(X$1&gt;=$I130,IF($M130=0,0,(IF(MOD(($I130-X$1),$M130)=0,$G130,0))),0)</f>
        <v>0</v>
      </c>
      <c r="Y52" s="239">
        <f>SUM(C52:X52)</f>
        <v>17500</v>
      </c>
    </row>
    <row r="53" spans="1:25">
      <c r="A53" s="237">
        <f>A131</f>
        <v>32</v>
      </c>
      <c r="B53" s="230" t="str">
        <f>B131</f>
        <v>Døre, udskiftning - Indvendige</v>
      </c>
      <c r="C53" s="238">
        <f>IF(C$1&gt;=$I131,IF($M131=0,0,(IF(MOD(($I131-C$1),$M131)=0,$G131,0))),0)</f>
        <v>0</v>
      </c>
      <c r="D53" s="238">
        <f>IF(D$1&gt;=$I131,IF($M131=0,0,(IF(MOD(($I131-D$1),$M131)=0,$G131,0))),0)</f>
        <v>0</v>
      </c>
      <c r="E53" s="238">
        <f>IF(E$1&gt;=$I131,IF($M131=0,0,(IF(MOD(($I131-E$1),$M131)=0,$G131,0))),0)</f>
        <v>0</v>
      </c>
      <c r="F53" s="238">
        <f>IF(F$1&gt;=$I131,IF($M131=0,0,(IF(MOD(($I131-F$1),$M131)=0,$G131,0))),0)</f>
        <v>28000</v>
      </c>
      <c r="G53" s="238">
        <f>IF(G$1&gt;=$I131,IF($M131=0,0,(IF(MOD(($I131-G$1),$M131)=0,$G131,0))),0)</f>
        <v>0</v>
      </c>
      <c r="H53" s="238">
        <f>IF(H$1&gt;=$I131,IF($M131=0,0,(IF(MOD(($I131-H$1),$M131)=0,$G131,0))),0)</f>
        <v>0</v>
      </c>
      <c r="I53" s="238">
        <f>IF(I$1&gt;=$I131,IF($M131=0,0,(IF(MOD(($I131-I$1),$M131)=0,$G131,0))),0)</f>
        <v>0</v>
      </c>
      <c r="J53" s="238">
        <f>IF(J$1&gt;=$I131,IF($M131=0,0,(IF(MOD(($I131-J$1),$M131)=0,$G131,0))),0)</f>
        <v>0</v>
      </c>
      <c r="K53" s="238">
        <f>IF(K$1&gt;=$I131,IF($M131=0,0,(IF(MOD(($I131-K$1),$M131)=0,$G131,0))),0)</f>
        <v>0</v>
      </c>
      <c r="L53" s="238">
        <f>IF(L$1&gt;=$I131,IF($M131=0,0,(IF(MOD(($I131-L$1),$M131)=0,$G131,0))),0)</f>
        <v>0</v>
      </c>
      <c r="M53" s="238">
        <f>IF(M$1&gt;=$I131,IF($M131=0,0,(IF(MOD(($I131-M$1),$M131)=0,$G131,0))),0)</f>
        <v>0</v>
      </c>
      <c r="N53" s="238">
        <f>IF(N$1&gt;=$I131,IF($M131=0,0,(IF(MOD(($I131-N$1),$M131)=0,$G131,0))),0)</f>
        <v>0</v>
      </c>
      <c r="O53" s="238">
        <f>IF(O$1&gt;=$I131,IF($M131=0,0,(IF(MOD(($I131-O$1),$M131)=0,$G131,0))),0)</f>
        <v>0</v>
      </c>
      <c r="P53" s="238">
        <f>IF(P$1&gt;=$I131,IF($M131=0,0,(IF(MOD(($I131-P$1),$M131)=0,$G131,0))),0)</f>
        <v>0</v>
      </c>
      <c r="Q53" s="238">
        <f>IF(Q$1&gt;=$I131,IF($M131=0,0,(IF(MOD(($I131-Q$1),$M131)=0,$G131,0))),0)</f>
        <v>0</v>
      </c>
      <c r="R53" s="238">
        <f>IF(R$1&gt;=$I131,IF($M131=0,0,(IF(MOD(($I131-R$1),$M131)=0,$G131,0))),0)</f>
        <v>0</v>
      </c>
      <c r="S53" s="238">
        <f>IF(S$1&gt;=$I131,IF($M131=0,0,(IF(MOD(($I131-S$1),$M131)=0,$G131,0))),0)</f>
        <v>0</v>
      </c>
      <c r="T53" s="238">
        <f>IF(T$1&gt;=$I131,IF($M131=0,0,(IF(MOD(($I131-T$1),$M131)=0,$G131,0))),0)</f>
        <v>0</v>
      </c>
      <c r="U53" s="238">
        <f>IF(U$1&gt;=$I131,IF($M131=0,0,(IF(MOD(($I131-U$1),$M131)=0,$G131,0))),0)</f>
        <v>0</v>
      </c>
      <c r="V53" s="238">
        <f>IF(V$1&gt;=$I131,IF($M131=0,0,(IF(MOD(($I131-V$1),$M131)=0,$G131,0))),0)</f>
        <v>0</v>
      </c>
      <c r="W53" s="238">
        <f>IF(W$1&gt;=$I131,IF($M131=0,0,(IF(MOD(($I131-W$1),$M131)=0,$G131,0))),0)</f>
        <v>0</v>
      </c>
      <c r="X53" s="238">
        <f>IF(X$1&gt;=$I131,IF($M131=0,0,(IF(MOD(($I131-X$1),$M131)=0,$G131,0))),0)</f>
        <v>0</v>
      </c>
      <c r="Y53" s="239">
        <f>SUM(C53:X53)</f>
        <v>28000</v>
      </c>
    </row>
    <row r="54" spans="1:25">
      <c r="A54" s="237">
        <f>A132</f>
        <v>43</v>
      </c>
      <c r="B54" s="230" t="str">
        <f>B132</f>
        <v>Gulve, udskiftning - rullende aktivitet</v>
      </c>
      <c r="C54" s="238">
        <f>IF(C$1&gt;=$I132,IF($M132=0,0,(IF(MOD(($I132-C$1),$M132)=0,$G132,0))),0)</f>
        <v>0</v>
      </c>
      <c r="D54" s="238">
        <f>IF(D$1&gt;=$I132,IF($M132=0,0,(IF(MOD(($I132-D$1),$M132)=0,$G132,0))),0)</f>
        <v>0</v>
      </c>
      <c r="E54" s="238">
        <f>IF(E$1&gt;=$I132,IF($M132=0,0,(IF(MOD(($I132-E$1),$M132)=0,$G132,0))),0)</f>
        <v>42780</v>
      </c>
      <c r="F54" s="238">
        <f>IF(F$1&gt;=$I132,IF($M132=0,0,(IF(MOD(($I132-F$1),$M132)=0,$G132,0))),0)</f>
        <v>0</v>
      </c>
      <c r="G54" s="238">
        <f>IF(G$1&gt;=$I132,IF($M132=0,0,(IF(MOD(($I132-G$1),$M132)=0,$G132,0))),0)</f>
        <v>0</v>
      </c>
      <c r="H54" s="238">
        <f>IF(H$1&gt;=$I132,IF($M132=0,0,(IF(MOD(($I132-H$1),$M132)=0,$G132,0))),0)</f>
        <v>0</v>
      </c>
      <c r="I54" s="238">
        <f>IF(I$1&gt;=$I132,IF($M132=0,0,(IF(MOD(($I132-I$1),$M132)=0,$G132,0))),0)</f>
        <v>0</v>
      </c>
      <c r="J54" s="238">
        <f>IF(J$1&gt;=$I132,IF($M132=0,0,(IF(MOD(($I132-J$1),$M132)=0,$G132,0))),0)</f>
        <v>0</v>
      </c>
      <c r="K54" s="238">
        <f>IF(K$1&gt;=$I132,IF($M132=0,0,(IF(MOD(($I132-K$1),$M132)=0,$G132,0))),0)</f>
        <v>0</v>
      </c>
      <c r="L54" s="238">
        <f>IF(L$1&gt;=$I132,IF($M132=0,0,(IF(MOD(($I132-L$1),$M132)=0,$G132,0))),0)</f>
        <v>0</v>
      </c>
      <c r="M54" s="238">
        <f>IF(M$1&gt;=$I132,IF($M132=0,0,(IF(MOD(($I132-M$1),$M132)=0,$G132,0))),0)</f>
        <v>0</v>
      </c>
      <c r="N54" s="238">
        <f>IF(N$1&gt;=$I132,IF($M132=0,0,(IF(MOD(($I132-N$1),$M132)=0,$G132,0))),0)</f>
        <v>0</v>
      </c>
      <c r="O54" s="238">
        <f>IF(O$1&gt;=$I132,IF($M132=0,0,(IF(MOD(($I132-O$1),$M132)=0,$G132,0))),0)</f>
        <v>0</v>
      </c>
      <c r="P54" s="238">
        <f>IF(P$1&gt;=$I132,IF($M132=0,0,(IF(MOD(($I132-P$1),$M132)=0,$G132,0))),0)</f>
        <v>0</v>
      </c>
      <c r="Q54" s="238">
        <f>IF(Q$1&gt;=$I132,IF($M132=0,0,(IF(MOD(($I132-Q$1),$M132)=0,$G132,0))),0)</f>
        <v>0</v>
      </c>
      <c r="R54" s="238">
        <f>IF(R$1&gt;=$I132,IF($M132=0,0,(IF(MOD(($I132-R$1),$M132)=0,$G132,0))),0)</f>
        <v>0</v>
      </c>
      <c r="S54" s="238">
        <f>IF(S$1&gt;=$I132,IF($M132=0,0,(IF(MOD(($I132-S$1),$M132)=0,$G132,0))),0)</f>
        <v>0</v>
      </c>
      <c r="T54" s="238">
        <f>IF(T$1&gt;=$I132,IF($M132=0,0,(IF(MOD(($I132-T$1),$M132)=0,$G132,0))),0)</f>
        <v>0</v>
      </c>
      <c r="U54" s="238">
        <f>IF(U$1&gt;=$I132,IF($M132=0,0,(IF(MOD(($I132-U$1),$M132)=0,$G132,0))),0)</f>
        <v>0</v>
      </c>
      <c r="V54" s="238">
        <f>IF(V$1&gt;=$I132,IF($M132=0,0,(IF(MOD(($I132-V$1),$M132)=0,$G132,0))),0)</f>
        <v>0</v>
      </c>
      <c r="W54" s="238">
        <f>IF(W$1&gt;=$I132,IF($M132=0,0,(IF(MOD(($I132-W$1),$M132)=0,$G132,0))),0)</f>
        <v>0</v>
      </c>
      <c r="X54" s="238">
        <f>IF(X$1&gt;=$I132,IF($M132=0,0,(IF(MOD(($I132-X$1),$M132)=0,$G132,0))),0)</f>
        <v>0</v>
      </c>
      <c r="Y54" s="239">
        <f>SUM(C54:X54)</f>
        <v>42780</v>
      </c>
    </row>
    <row r="55" spans="1:25">
      <c r="A55" s="237" t="e">
        <f>A133</f>
        <v>#N/A</v>
      </c>
      <c r="B55" s="230">
        <f>B133</f>
        <v>0</v>
      </c>
      <c r="C55" s="238">
        <f>IF(C$1&gt;=$I133,IF($M133=0,0,(IF(MOD(($I133-C$1),$M133)=0,$G133,0))),0)</f>
        <v>0</v>
      </c>
      <c r="D55" s="238">
        <f>IF(D$1&gt;=$I133,IF($M133=0,0,(IF(MOD(($I133-D$1),$M133)=0,$G133,0))),0)</f>
        <v>0</v>
      </c>
      <c r="E55" s="238">
        <f>IF(E$1&gt;=$I133,IF($M133=0,0,(IF(MOD(($I133-E$1),$M133)=0,$G133,0))),0)</f>
        <v>0</v>
      </c>
      <c r="F55" s="238">
        <f>IF(F$1&gt;=$I133,IF($M133=0,0,(IF(MOD(($I133-F$1),$M133)=0,$G133,0))),0)</f>
        <v>0</v>
      </c>
      <c r="G55" s="238">
        <f>IF(G$1&gt;=$I133,IF($M133=0,0,(IF(MOD(($I133-G$1),$M133)=0,$G133,0))),0)</f>
        <v>0</v>
      </c>
      <c r="H55" s="238">
        <f>IF(H$1&gt;=$I133,IF($M133=0,0,(IF(MOD(($I133-H$1),$M133)=0,$G133,0))),0)</f>
        <v>0</v>
      </c>
      <c r="I55" s="238">
        <f>IF(I$1&gt;=$I133,IF($M133=0,0,(IF(MOD(($I133-I$1),$M133)=0,$G133,0))),0)</f>
        <v>0</v>
      </c>
      <c r="J55" s="238">
        <f>IF(J$1&gt;=$I133,IF($M133=0,0,(IF(MOD(($I133-J$1),$M133)=0,$G133,0))),0)</f>
        <v>0</v>
      </c>
      <c r="K55" s="238">
        <f>IF(K$1&gt;=$I133,IF($M133=0,0,(IF(MOD(($I133-K$1),$M133)=0,$G133,0))),0)</f>
        <v>0</v>
      </c>
      <c r="L55" s="238">
        <f>IF(L$1&gt;=$I133,IF($M133=0,0,(IF(MOD(($I133-L$1),$M133)=0,$G133,0))),0)</f>
        <v>0</v>
      </c>
      <c r="M55" s="238">
        <f>IF(M$1&gt;=$I133,IF($M133=0,0,(IF(MOD(($I133-M$1),$M133)=0,$G133,0))),0)</f>
        <v>0</v>
      </c>
      <c r="N55" s="238">
        <f>IF(N$1&gt;=$I133,IF($M133=0,0,(IF(MOD(($I133-N$1),$M133)=0,$G133,0))),0)</f>
        <v>0</v>
      </c>
      <c r="O55" s="238">
        <f>IF(O$1&gt;=$I133,IF($M133=0,0,(IF(MOD(($I133-O$1),$M133)=0,$G133,0))),0)</f>
        <v>0</v>
      </c>
      <c r="P55" s="238">
        <f>IF(P$1&gt;=$I133,IF($M133=0,0,(IF(MOD(($I133-P$1),$M133)=0,$G133,0))),0)</f>
        <v>0</v>
      </c>
      <c r="Q55" s="238">
        <f>IF(Q$1&gt;=$I133,IF($M133=0,0,(IF(MOD(($I133-Q$1),$M133)=0,$G133,0))),0)</f>
        <v>0</v>
      </c>
      <c r="R55" s="238">
        <f>IF(R$1&gt;=$I133,IF($M133=0,0,(IF(MOD(($I133-R$1),$M133)=0,$G133,0))),0)</f>
        <v>0</v>
      </c>
      <c r="S55" s="238">
        <f>IF(S$1&gt;=$I133,IF($M133=0,0,(IF(MOD(($I133-S$1),$M133)=0,$G133,0))),0)</f>
        <v>0</v>
      </c>
      <c r="T55" s="238">
        <f>IF(T$1&gt;=$I133,IF($M133=0,0,(IF(MOD(($I133-T$1),$M133)=0,$G133,0))),0)</f>
        <v>0</v>
      </c>
      <c r="U55" s="238">
        <f>IF(U$1&gt;=$I133,IF($M133=0,0,(IF(MOD(($I133-U$1),$M133)=0,$G133,0))),0)</f>
        <v>0</v>
      </c>
      <c r="V55" s="238">
        <f>IF(V$1&gt;=$I133,IF($M133=0,0,(IF(MOD(($I133-V$1),$M133)=0,$G133,0))),0)</f>
        <v>0</v>
      </c>
      <c r="W55" s="238">
        <f>IF(W$1&gt;=$I133,IF($M133=0,0,(IF(MOD(($I133-W$1),$M133)=0,$G133,0))),0)</f>
        <v>0</v>
      </c>
      <c r="X55" s="238">
        <f>IF(X$1&gt;=$I133,IF($M133=0,0,(IF(MOD(($I133-X$1),$M133)=0,$G133,0))),0)</f>
        <v>0</v>
      </c>
      <c r="Y55" s="239">
        <f>SUM(C55:X55)</f>
        <v>0</v>
      </c>
    </row>
    <row r="56" spans="1:25">
      <c r="A56" s="237" t="e">
        <f>A134</f>
        <v>#N/A</v>
      </c>
      <c r="B56" s="230">
        <f>B134</f>
        <v>0</v>
      </c>
      <c r="C56" s="238">
        <f>IF(C$1&gt;=$I134,IF($M134=0,0,(IF(MOD(($I134-C$1),$M134)=0,$G134,0))),0)</f>
        <v>0</v>
      </c>
      <c r="D56" s="238">
        <f>IF(D$1&gt;=$I134,IF($M134=0,0,(IF(MOD(($I134-D$1),$M134)=0,$G134,0))),0)</f>
        <v>0</v>
      </c>
      <c r="E56" s="238">
        <f>IF(E$1&gt;=$I134,IF($M134=0,0,(IF(MOD(($I134-E$1),$M134)=0,$G134,0))),0)</f>
        <v>0</v>
      </c>
      <c r="F56" s="238">
        <f>IF(F$1&gt;=$I134,IF($M134=0,0,(IF(MOD(($I134-F$1),$M134)=0,$G134,0))),0)</f>
        <v>0</v>
      </c>
      <c r="G56" s="238">
        <f>IF(G$1&gt;=$I134,IF($M134=0,0,(IF(MOD(($I134-G$1),$M134)=0,$G134,0))),0)</f>
        <v>0</v>
      </c>
      <c r="H56" s="238">
        <f>IF(H$1&gt;=$I134,IF($M134=0,0,(IF(MOD(($I134-H$1),$M134)=0,$G134,0))),0)</f>
        <v>0</v>
      </c>
      <c r="I56" s="238">
        <f>IF(I$1&gt;=$I134,IF($M134=0,0,(IF(MOD(($I134-I$1),$M134)=0,$G134,0))),0)</f>
        <v>0</v>
      </c>
      <c r="J56" s="238">
        <f>IF(J$1&gt;=$I134,IF($M134=0,0,(IF(MOD(($I134-J$1),$M134)=0,$G134,0))),0)</f>
        <v>0</v>
      </c>
      <c r="K56" s="238">
        <f>IF(K$1&gt;=$I134,IF($M134=0,0,(IF(MOD(($I134-K$1),$M134)=0,$G134,0))),0)</f>
        <v>0</v>
      </c>
      <c r="L56" s="238">
        <f>IF(L$1&gt;=$I134,IF($M134=0,0,(IF(MOD(($I134-L$1),$M134)=0,$G134,0))),0)</f>
        <v>0</v>
      </c>
      <c r="M56" s="238">
        <f>IF(M$1&gt;=$I134,IF($M134=0,0,(IF(MOD(($I134-M$1),$M134)=0,$G134,0))),0)</f>
        <v>0</v>
      </c>
      <c r="N56" s="238">
        <f>IF(N$1&gt;=$I134,IF($M134=0,0,(IF(MOD(($I134-N$1),$M134)=0,$G134,0))),0)</f>
        <v>0</v>
      </c>
      <c r="O56" s="238">
        <f>IF(O$1&gt;=$I134,IF($M134=0,0,(IF(MOD(($I134-O$1),$M134)=0,$G134,0))),0)</f>
        <v>0</v>
      </c>
      <c r="P56" s="238">
        <f>IF(P$1&gt;=$I134,IF($M134=0,0,(IF(MOD(($I134-P$1),$M134)=0,$G134,0))),0)</f>
        <v>0</v>
      </c>
      <c r="Q56" s="238">
        <f>IF(Q$1&gt;=$I134,IF($M134=0,0,(IF(MOD(($I134-Q$1),$M134)=0,$G134,0))),0)</f>
        <v>0</v>
      </c>
      <c r="R56" s="238">
        <f>IF(R$1&gt;=$I134,IF($M134=0,0,(IF(MOD(($I134-R$1),$M134)=0,$G134,0))),0)</f>
        <v>0</v>
      </c>
      <c r="S56" s="238">
        <f>IF(S$1&gt;=$I134,IF($M134=0,0,(IF(MOD(($I134-S$1),$M134)=0,$G134,0))),0)</f>
        <v>0</v>
      </c>
      <c r="T56" s="238">
        <f>IF(T$1&gt;=$I134,IF($M134=0,0,(IF(MOD(($I134-T$1),$M134)=0,$G134,0))),0)</f>
        <v>0</v>
      </c>
      <c r="U56" s="238">
        <f>IF(U$1&gt;=$I134,IF($M134=0,0,(IF(MOD(($I134-U$1),$M134)=0,$G134,0))),0)</f>
        <v>0</v>
      </c>
      <c r="V56" s="238">
        <f>IF(V$1&gt;=$I134,IF($M134=0,0,(IF(MOD(($I134-V$1),$M134)=0,$G134,0))),0)</f>
        <v>0</v>
      </c>
      <c r="W56" s="238">
        <f>IF(W$1&gt;=$I134,IF($M134=0,0,(IF(MOD(($I134-W$1),$M134)=0,$G134,0))),0)</f>
        <v>0</v>
      </c>
      <c r="X56" s="238">
        <f>IF(X$1&gt;=$I134,IF($M134=0,0,(IF(MOD(($I134-X$1),$M134)=0,$G134,0))),0)</f>
        <v>0</v>
      </c>
      <c r="Y56" s="239">
        <f>SUM(C56:X56)</f>
        <v>0</v>
      </c>
    </row>
    <row r="57" spans="1:25">
      <c r="A57" s="229">
        <f>A135</f>
        <v>0</v>
      </c>
      <c r="B57" s="363" t="str">
        <f>B135</f>
        <v>Tekniske Installationer</v>
      </c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</row>
    <row r="58" spans="1:25">
      <c r="A58" s="237">
        <f>A136</f>
        <v>56</v>
      </c>
      <c r="B58" s="230" t="str">
        <f>B136</f>
        <v xml:space="preserve">Varme, udskiftning - radiator </v>
      </c>
      <c r="C58" s="238">
        <f>IF(C$1&gt;=$I136,IF($M136=0,0,(IF(MOD(($I136-C$1),$M136)=0,$G136,0))),0)</f>
        <v>0</v>
      </c>
      <c r="D58" s="238">
        <f>IF(D$1&gt;=$I136,IF($M136=0,0,(IF(MOD(($I136-D$1),$M136)=0,$G136,0))),0)</f>
        <v>0</v>
      </c>
      <c r="E58" s="238">
        <f>IF(E$1&gt;=$I136,IF($M136=0,0,(IF(MOD(($I136-E$1),$M136)=0,$G136,0))),0)</f>
        <v>33000</v>
      </c>
      <c r="F58" s="238">
        <f>IF(F$1&gt;=$I136,IF($M136=0,0,(IF(MOD(($I136-F$1),$M136)=0,$G136,0))),0)</f>
        <v>0</v>
      </c>
      <c r="G58" s="238">
        <f>IF(G$1&gt;=$I136,IF($M136=0,0,(IF(MOD(($I136-G$1),$M136)=0,$G136,0))),0)</f>
        <v>0</v>
      </c>
      <c r="H58" s="238">
        <f>IF(H$1&gt;=$I136,IF($M136=0,0,(IF(MOD(($I136-H$1),$M136)=0,$G136,0))),0)</f>
        <v>0</v>
      </c>
      <c r="I58" s="238">
        <f>IF(I$1&gt;=$I136,IF($M136=0,0,(IF(MOD(($I136-I$1),$M136)=0,$G136,0))),0)</f>
        <v>0</v>
      </c>
      <c r="J58" s="238">
        <f>IF(J$1&gt;=$I136,IF($M136=0,0,(IF(MOD(($I136-J$1),$M136)=0,$G136,0))),0)</f>
        <v>0</v>
      </c>
      <c r="K58" s="238">
        <f>IF(K$1&gt;=$I136,IF($M136=0,0,(IF(MOD(($I136-K$1),$M136)=0,$G136,0))),0)</f>
        <v>0</v>
      </c>
      <c r="L58" s="238">
        <f>IF(L$1&gt;=$I136,IF($M136=0,0,(IF(MOD(($I136-L$1),$M136)=0,$G136,0))),0)</f>
        <v>0</v>
      </c>
      <c r="M58" s="238">
        <f>IF(M$1&gt;=$I136,IF($M136=0,0,(IF(MOD(($I136-M$1),$M136)=0,$G136,0))),0)</f>
        <v>0</v>
      </c>
      <c r="N58" s="238">
        <f>IF(N$1&gt;=$I136,IF($M136=0,0,(IF(MOD(($I136-N$1),$M136)=0,$G136,0))),0)</f>
        <v>0</v>
      </c>
      <c r="O58" s="238">
        <f>IF(O$1&gt;=$I136,IF($M136=0,0,(IF(MOD(($I136-O$1),$M136)=0,$G136,0))),0)</f>
        <v>0</v>
      </c>
      <c r="P58" s="238">
        <f>IF(P$1&gt;=$I136,IF($M136=0,0,(IF(MOD(($I136-P$1),$M136)=0,$G136,0))),0)</f>
        <v>0</v>
      </c>
      <c r="Q58" s="238">
        <f>IF(Q$1&gt;=$I136,IF($M136=0,0,(IF(MOD(($I136-Q$1),$M136)=0,$G136,0))),0)</f>
        <v>0</v>
      </c>
      <c r="R58" s="238">
        <f>IF(R$1&gt;=$I136,IF($M136=0,0,(IF(MOD(($I136-R$1),$M136)=0,$G136,0))),0)</f>
        <v>0</v>
      </c>
      <c r="S58" s="238">
        <f>IF(S$1&gt;=$I136,IF($M136=0,0,(IF(MOD(($I136-S$1),$M136)=0,$G136,0))),0)</f>
        <v>0</v>
      </c>
      <c r="T58" s="238">
        <f>IF(T$1&gt;=$I136,IF($M136=0,0,(IF(MOD(($I136-T$1),$M136)=0,$G136,0))),0)</f>
        <v>0</v>
      </c>
      <c r="U58" s="238">
        <f>IF(U$1&gt;=$I136,IF($M136=0,0,(IF(MOD(($I136-U$1),$M136)=0,$G136,0))),0)</f>
        <v>0</v>
      </c>
      <c r="V58" s="238">
        <f>IF(V$1&gt;=$I136,IF($M136=0,0,(IF(MOD(($I136-V$1),$M136)=0,$G136,0))),0)</f>
        <v>0</v>
      </c>
      <c r="W58" s="238">
        <f>IF(W$1&gt;=$I136,IF($M136=0,0,(IF(MOD(($I136-W$1),$M136)=0,$G136,0))),0)</f>
        <v>0</v>
      </c>
      <c r="X58" s="238">
        <f>IF(X$1&gt;=$I136,IF($M136=0,0,(IF(MOD(($I136-X$1),$M136)=0,$G136,0))),0)</f>
        <v>0</v>
      </c>
      <c r="Y58" s="239">
        <f>SUM(C58:X58)</f>
        <v>33000</v>
      </c>
    </row>
    <row r="59" spans="1:25">
      <c r="A59" s="237">
        <f>A137</f>
        <v>56</v>
      </c>
      <c r="B59" s="230" t="str">
        <f>B137</f>
        <v xml:space="preserve">Varme, udskiftning - radiator </v>
      </c>
      <c r="C59" s="238">
        <f>IF(C$1&gt;=$I137,IF($M137=0,0,(IF(MOD(($I137-C$1),$M137)=0,$G137,0))),0)</f>
        <v>0</v>
      </c>
      <c r="D59" s="238">
        <f>IF(D$1&gt;=$I137,IF($M137=0,0,(IF(MOD(($I137-D$1),$M137)=0,$G137,0))),0)</f>
        <v>0</v>
      </c>
      <c r="E59" s="238">
        <f>IF(E$1&gt;=$I137,IF($M137=0,0,(IF(MOD(($I137-E$1),$M137)=0,$G137,0))),0)</f>
        <v>0</v>
      </c>
      <c r="F59" s="238">
        <f>IF(F$1&gt;=$I137,IF($M137=0,0,(IF(MOD(($I137-F$1),$M137)=0,$G137,0))),0)</f>
        <v>33000</v>
      </c>
      <c r="G59" s="238">
        <f>IF(G$1&gt;=$I137,IF($M137=0,0,(IF(MOD(($I137-G$1),$M137)=0,$G137,0))),0)</f>
        <v>0</v>
      </c>
      <c r="H59" s="238">
        <f>IF(H$1&gt;=$I137,IF($M137=0,0,(IF(MOD(($I137-H$1),$M137)=0,$G137,0))),0)</f>
        <v>0</v>
      </c>
      <c r="I59" s="238">
        <f>IF(I$1&gt;=$I137,IF($M137=0,0,(IF(MOD(($I137-I$1),$M137)=0,$G137,0))),0)</f>
        <v>0</v>
      </c>
      <c r="J59" s="238">
        <f>IF(J$1&gt;=$I137,IF($M137=0,0,(IF(MOD(($I137-J$1),$M137)=0,$G137,0))),0)</f>
        <v>0</v>
      </c>
      <c r="K59" s="238">
        <f>IF(K$1&gt;=$I137,IF($M137=0,0,(IF(MOD(($I137-K$1),$M137)=0,$G137,0))),0)</f>
        <v>0</v>
      </c>
      <c r="L59" s="238">
        <f>IF(L$1&gt;=$I137,IF($M137=0,0,(IF(MOD(($I137-L$1),$M137)=0,$G137,0))),0)</f>
        <v>0</v>
      </c>
      <c r="M59" s="238">
        <f>IF(M$1&gt;=$I137,IF($M137=0,0,(IF(MOD(($I137-M$1),$M137)=0,$G137,0))),0)</f>
        <v>0</v>
      </c>
      <c r="N59" s="238">
        <f>IF(N$1&gt;=$I137,IF($M137=0,0,(IF(MOD(($I137-N$1),$M137)=0,$G137,0))),0)</f>
        <v>0</v>
      </c>
      <c r="O59" s="238">
        <f>IF(O$1&gt;=$I137,IF($M137=0,0,(IF(MOD(($I137-O$1),$M137)=0,$G137,0))),0)</f>
        <v>0</v>
      </c>
      <c r="P59" s="238">
        <f>IF(P$1&gt;=$I137,IF($M137=0,0,(IF(MOD(($I137-P$1),$M137)=0,$G137,0))),0)</f>
        <v>0</v>
      </c>
      <c r="Q59" s="238">
        <f>IF(Q$1&gt;=$I137,IF($M137=0,0,(IF(MOD(($I137-Q$1),$M137)=0,$G137,0))),0)</f>
        <v>0</v>
      </c>
      <c r="R59" s="238">
        <f>IF(R$1&gt;=$I137,IF($M137=0,0,(IF(MOD(($I137-R$1),$M137)=0,$G137,0))),0)</f>
        <v>0</v>
      </c>
      <c r="S59" s="238">
        <f>IF(S$1&gt;=$I137,IF($M137=0,0,(IF(MOD(($I137-S$1),$M137)=0,$G137,0))),0)</f>
        <v>0</v>
      </c>
      <c r="T59" s="238">
        <f>IF(T$1&gt;=$I137,IF($M137=0,0,(IF(MOD(($I137-T$1),$M137)=0,$G137,0))),0)</f>
        <v>0</v>
      </c>
      <c r="U59" s="238">
        <f>IF(U$1&gt;=$I137,IF($M137=0,0,(IF(MOD(($I137-U$1),$M137)=0,$G137,0))),0)</f>
        <v>0</v>
      </c>
      <c r="V59" s="238">
        <f>IF(V$1&gt;=$I137,IF($M137=0,0,(IF(MOD(($I137-V$1),$M137)=0,$G137,0))),0)</f>
        <v>0</v>
      </c>
      <c r="W59" s="238">
        <f>IF(W$1&gt;=$I137,IF($M137=0,0,(IF(MOD(($I137-W$1),$M137)=0,$G137,0))),0)</f>
        <v>0</v>
      </c>
      <c r="X59" s="238">
        <f>IF(X$1&gt;=$I137,IF($M137=0,0,(IF(MOD(($I137-X$1),$M137)=0,$G137,0))),0)</f>
        <v>0</v>
      </c>
      <c r="Y59" s="239">
        <f>SUM(C59:X59)</f>
        <v>33000</v>
      </c>
    </row>
    <row r="60" spans="1:25">
      <c r="A60" s="237">
        <f>A138</f>
        <v>56</v>
      </c>
      <c r="B60" s="230" t="str">
        <f>B138</f>
        <v xml:space="preserve">Varme, udskiftning - radiator </v>
      </c>
      <c r="C60" s="238">
        <f>IF(C$1&gt;=$I138,IF($M138=0,0,(IF(MOD(($I138-C$1),$M138)=0,$G138,0))),0)</f>
        <v>0</v>
      </c>
      <c r="D60" s="238">
        <f>IF(D$1&gt;=$I138,IF($M138=0,0,(IF(MOD(($I138-D$1),$M138)=0,$G138,0))),0)</f>
        <v>0</v>
      </c>
      <c r="E60" s="238">
        <f>IF(E$1&gt;=$I138,IF($M138=0,0,(IF(MOD(($I138-E$1),$M138)=0,$G138,0))),0)</f>
        <v>0</v>
      </c>
      <c r="F60" s="238">
        <f>IF(F$1&gt;=$I138,IF($M138=0,0,(IF(MOD(($I138-F$1),$M138)=0,$G138,0))),0)</f>
        <v>0</v>
      </c>
      <c r="G60" s="238">
        <f>IF(G$1&gt;=$I138,IF($M138=0,0,(IF(MOD(($I138-G$1),$M138)=0,$G138,0))),0)</f>
        <v>33000</v>
      </c>
      <c r="H60" s="238">
        <f>IF(H$1&gt;=$I138,IF($M138=0,0,(IF(MOD(($I138-H$1),$M138)=0,$G138,0))),0)</f>
        <v>0</v>
      </c>
      <c r="I60" s="238">
        <f>IF(I$1&gt;=$I138,IF($M138=0,0,(IF(MOD(($I138-I$1),$M138)=0,$G138,0))),0)</f>
        <v>0</v>
      </c>
      <c r="J60" s="238">
        <f>IF(J$1&gt;=$I138,IF($M138=0,0,(IF(MOD(($I138-J$1),$M138)=0,$G138,0))),0)</f>
        <v>0</v>
      </c>
      <c r="K60" s="238">
        <f>IF(K$1&gt;=$I138,IF($M138=0,0,(IF(MOD(($I138-K$1),$M138)=0,$G138,0))),0)</f>
        <v>0</v>
      </c>
      <c r="L60" s="238">
        <f>IF(L$1&gt;=$I138,IF($M138=0,0,(IF(MOD(($I138-L$1),$M138)=0,$G138,0))),0)</f>
        <v>0</v>
      </c>
      <c r="M60" s="238">
        <f>IF(M$1&gt;=$I138,IF($M138=0,0,(IF(MOD(($I138-M$1),$M138)=0,$G138,0))),0)</f>
        <v>0</v>
      </c>
      <c r="N60" s="238">
        <f>IF(N$1&gt;=$I138,IF($M138=0,0,(IF(MOD(($I138-N$1),$M138)=0,$G138,0))),0)</f>
        <v>0</v>
      </c>
      <c r="O60" s="238">
        <f>IF(O$1&gt;=$I138,IF($M138=0,0,(IF(MOD(($I138-O$1),$M138)=0,$G138,0))),0)</f>
        <v>0</v>
      </c>
      <c r="P60" s="238">
        <f>IF(P$1&gt;=$I138,IF($M138=0,0,(IF(MOD(($I138-P$1),$M138)=0,$G138,0))),0)</f>
        <v>0</v>
      </c>
      <c r="Q60" s="238">
        <f>IF(Q$1&gt;=$I138,IF($M138=0,0,(IF(MOD(($I138-Q$1),$M138)=0,$G138,0))),0)</f>
        <v>0</v>
      </c>
      <c r="R60" s="238">
        <f>IF(R$1&gt;=$I138,IF($M138=0,0,(IF(MOD(($I138-R$1),$M138)=0,$G138,0))),0)</f>
        <v>0</v>
      </c>
      <c r="S60" s="238">
        <f>IF(S$1&gt;=$I138,IF($M138=0,0,(IF(MOD(($I138-S$1),$M138)=0,$G138,0))),0)</f>
        <v>0</v>
      </c>
      <c r="T60" s="238">
        <f>IF(T$1&gt;=$I138,IF($M138=0,0,(IF(MOD(($I138-T$1),$M138)=0,$G138,0))),0)</f>
        <v>0</v>
      </c>
      <c r="U60" s="238">
        <f>IF(U$1&gt;=$I138,IF($M138=0,0,(IF(MOD(($I138-U$1),$M138)=0,$G138,0))),0)</f>
        <v>0</v>
      </c>
      <c r="V60" s="238">
        <f>IF(V$1&gt;=$I138,IF($M138=0,0,(IF(MOD(($I138-V$1),$M138)=0,$G138,0))),0)</f>
        <v>0</v>
      </c>
      <c r="W60" s="238">
        <f>IF(W$1&gt;=$I138,IF($M138=0,0,(IF(MOD(($I138-W$1),$M138)=0,$G138,0))),0)</f>
        <v>0</v>
      </c>
      <c r="X60" s="238">
        <f>IF(X$1&gt;=$I138,IF($M138=0,0,(IF(MOD(($I138-X$1),$M138)=0,$G138,0))),0)</f>
        <v>0</v>
      </c>
      <c r="Y60" s="239">
        <f>SUM(C60:X60)</f>
        <v>33000</v>
      </c>
    </row>
    <row r="61" spans="1:25">
      <c r="A61" s="237">
        <f>A139</f>
        <v>52</v>
      </c>
      <c r="B61" s="230" t="str">
        <f>B139</f>
        <v>Afløb og sanitet, udskiftning - toilet/bad installationer</v>
      </c>
      <c r="C61" s="238">
        <f>IF(C$1&gt;=$I139,IF($M139=0,0,(IF(MOD(($I139-C$1),$M139)=0,$G139,0))),0)</f>
        <v>0</v>
      </c>
      <c r="D61" s="238">
        <f>IF(D$1&gt;=$I139,IF($M139=0,0,(IF(MOD(($I139-D$1),$M139)=0,$G139,0))),0)</f>
        <v>0</v>
      </c>
      <c r="E61" s="238">
        <f>IF(E$1&gt;=$I139,IF($M139=0,0,(IF(MOD(($I139-E$1),$M139)=0,$G139,0))),0)</f>
        <v>0</v>
      </c>
      <c r="F61" s="238">
        <f>IF(F$1&gt;=$I139,IF($M139=0,0,(IF(MOD(($I139-F$1),$M139)=0,$G139,0))),0)</f>
        <v>21000</v>
      </c>
      <c r="G61" s="238">
        <f>IF(G$1&gt;=$I139,IF($M139=0,0,(IF(MOD(($I139-G$1),$M139)=0,$G139,0))),0)</f>
        <v>0</v>
      </c>
      <c r="H61" s="238">
        <f>IF(H$1&gt;=$I139,IF($M139=0,0,(IF(MOD(($I139-H$1),$M139)=0,$G139,0))),0)</f>
        <v>0</v>
      </c>
      <c r="I61" s="238">
        <f>IF(I$1&gt;=$I139,IF($M139=0,0,(IF(MOD(($I139-I$1),$M139)=0,$G139,0))),0)</f>
        <v>0</v>
      </c>
      <c r="J61" s="238">
        <f>IF(J$1&gt;=$I139,IF($M139=0,0,(IF(MOD(($I139-J$1),$M139)=0,$G139,0))),0)</f>
        <v>0</v>
      </c>
      <c r="K61" s="238">
        <f>IF(K$1&gt;=$I139,IF($M139=0,0,(IF(MOD(($I139-K$1),$M139)=0,$G139,0))),0)</f>
        <v>0</v>
      </c>
      <c r="L61" s="238">
        <f>IF(L$1&gt;=$I139,IF($M139=0,0,(IF(MOD(($I139-L$1),$M139)=0,$G139,0))),0)</f>
        <v>0</v>
      </c>
      <c r="M61" s="238">
        <f>IF(M$1&gt;=$I139,IF($M139=0,0,(IF(MOD(($I139-M$1),$M139)=0,$G139,0))),0)</f>
        <v>0</v>
      </c>
      <c r="N61" s="238">
        <f>IF(N$1&gt;=$I139,IF($M139=0,0,(IF(MOD(($I139-N$1),$M139)=0,$G139,0))),0)</f>
        <v>0</v>
      </c>
      <c r="O61" s="238">
        <f>IF(O$1&gt;=$I139,IF($M139=0,0,(IF(MOD(($I139-O$1),$M139)=0,$G139,0))),0)</f>
        <v>0</v>
      </c>
      <c r="P61" s="238">
        <f>IF(P$1&gt;=$I139,IF($M139=0,0,(IF(MOD(($I139-P$1),$M139)=0,$G139,0))),0)</f>
        <v>0</v>
      </c>
      <c r="Q61" s="238">
        <f>IF(Q$1&gt;=$I139,IF($M139=0,0,(IF(MOD(($I139-Q$1),$M139)=0,$G139,0))),0)</f>
        <v>0</v>
      </c>
      <c r="R61" s="238">
        <f>IF(R$1&gt;=$I139,IF($M139=0,0,(IF(MOD(($I139-R$1),$M139)=0,$G139,0))),0)</f>
        <v>0</v>
      </c>
      <c r="S61" s="238">
        <f>IF(S$1&gt;=$I139,IF($M139=0,0,(IF(MOD(($I139-S$1),$M139)=0,$G139,0))),0)</f>
        <v>0</v>
      </c>
      <c r="T61" s="238">
        <f>IF(T$1&gt;=$I139,IF($M139=0,0,(IF(MOD(($I139-T$1),$M139)=0,$G139,0))),0)</f>
        <v>0</v>
      </c>
      <c r="U61" s="238">
        <f>IF(U$1&gt;=$I139,IF($M139=0,0,(IF(MOD(($I139-U$1),$M139)=0,$G139,0))),0)</f>
        <v>0</v>
      </c>
      <c r="V61" s="238">
        <f>IF(V$1&gt;=$I139,IF($M139=0,0,(IF(MOD(($I139-V$1),$M139)=0,$G139,0))),0)</f>
        <v>0</v>
      </c>
      <c r="W61" s="238">
        <f>IF(W$1&gt;=$I139,IF($M139=0,0,(IF(MOD(($I139-W$1),$M139)=0,$G139,0))),0)</f>
        <v>0</v>
      </c>
      <c r="X61" s="238">
        <f>IF(X$1&gt;=$I139,IF($M139=0,0,(IF(MOD(($I139-X$1),$M139)=0,$G139,0))),0)</f>
        <v>0</v>
      </c>
      <c r="Y61" s="239">
        <f>SUM(C61:X61)</f>
        <v>21000</v>
      </c>
    </row>
    <row r="62" spans="1:25">
      <c r="A62" s="237">
        <f>A140</f>
        <v>52</v>
      </c>
      <c r="B62" s="230" t="str">
        <f>B140</f>
        <v>Afløb og sanitet, udskiftning - toilet/bad installationer</v>
      </c>
      <c r="C62" s="238">
        <f>IF(C$1&gt;=$I140,IF($M140=0,0,(IF(MOD(($I140-C$1),$M140)=0,$G140,0))),0)</f>
        <v>0</v>
      </c>
      <c r="D62" s="238">
        <f>IF(D$1&gt;=$I140,IF($M140=0,0,(IF(MOD(($I140-D$1),$M140)=0,$G140,0))),0)</f>
        <v>0</v>
      </c>
      <c r="E62" s="238">
        <f>IF(E$1&gt;=$I140,IF($M140=0,0,(IF(MOD(($I140-E$1),$M140)=0,$G140,0))),0)</f>
        <v>0</v>
      </c>
      <c r="F62" s="238">
        <f>IF(F$1&gt;=$I140,IF($M140=0,0,(IF(MOD(($I140-F$1),$M140)=0,$G140,0))),0)</f>
        <v>21000</v>
      </c>
      <c r="G62" s="238">
        <f>IF(G$1&gt;=$I140,IF($M140=0,0,(IF(MOD(($I140-G$1),$M140)=0,$G140,0))),0)</f>
        <v>0</v>
      </c>
      <c r="H62" s="238">
        <f>IF(H$1&gt;=$I140,IF($M140=0,0,(IF(MOD(($I140-H$1),$M140)=0,$G140,0))),0)</f>
        <v>0</v>
      </c>
      <c r="I62" s="238">
        <f>IF(I$1&gt;=$I140,IF($M140=0,0,(IF(MOD(($I140-I$1),$M140)=0,$G140,0))),0)</f>
        <v>0</v>
      </c>
      <c r="J62" s="238">
        <f>IF(J$1&gt;=$I140,IF($M140=0,0,(IF(MOD(($I140-J$1),$M140)=0,$G140,0))),0)</f>
        <v>0</v>
      </c>
      <c r="K62" s="238">
        <f>IF(K$1&gt;=$I140,IF($M140=0,0,(IF(MOD(($I140-K$1),$M140)=0,$G140,0))),0)</f>
        <v>0</v>
      </c>
      <c r="L62" s="238">
        <f>IF(L$1&gt;=$I140,IF($M140=0,0,(IF(MOD(($I140-L$1),$M140)=0,$G140,0))),0)</f>
        <v>0</v>
      </c>
      <c r="M62" s="238">
        <f>IF(M$1&gt;=$I140,IF($M140=0,0,(IF(MOD(($I140-M$1),$M140)=0,$G140,0))),0)</f>
        <v>0</v>
      </c>
      <c r="N62" s="238">
        <f>IF(N$1&gt;=$I140,IF($M140=0,0,(IF(MOD(($I140-N$1),$M140)=0,$G140,0))),0)</f>
        <v>0</v>
      </c>
      <c r="O62" s="238">
        <f>IF(O$1&gt;=$I140,IF($M140=0,0,(IF(MOD(($I140-O$1),$M140)=0,$G140,0))),0)</f>
        <v>0</v>
      </c>
      <c r="P62" s="238">
        <f>IF(P$1&gt;=$I140,IF($M140=0,0,(IF(MOD(($I140-P$1),$M140)=0,$G140,0))),0)</f>
        <v>0</v>
      </c>
      <c r="Q62" s="238">
        <f>IF(Q$1&gt;=$I140,IF($M140=0,0,(IF(MOD(($I140-Q$1),$M140)=0,$G140,0))),0)</f>
        <v>0</v>
      </c>
      <c r="R62" s="238">
        <f>IF(R$1&gt;=$I140,IF($M140=0,0,(IF(MOD(($I140-R$1),$M140)=0,$G140,0))),0)</f>
        <v>0</v>
      </c>
      <c r="S62" s="238">
        <f>IF(S$1&gt;=$I140,IF($M140=0,0,(IF(MOD(($I140-S$1),$M140)=0,$G140,0))),0)</f>
        <v>0</v>
      </c>
      <c r="T62" s="238">
        <f>IF(T$1&gt;=$I140,IF($M140=0,0,(IF(MOD(($I140-T$1),$M140)=0,$G140,0))),0)</f>
        <v>0</v>
      </c>
      <c r="U62" s="238">
        <f>IF(U$1&gt;=$I140,IF($M140=0,0,(IF(MOD(($I140-U$1),$M140)=0,$G140,0))),0)</f>
        <v>0</v>
      </c>
      <c r="V62" s="238">
        <f>IF(V$1&gt;=$I140,IF($M140=0,0,(IF(MOD(($I140-V$1),$M140)=0,$G140,0))),0)</f>
        <v>0</v>
      </c>
      <c r="W62" s="238">
        <f>IF(W$1&gt;=$I140,IF($M140=0,0,(IF(MOD(($I140-W$1),$M140)=0,$G140,0))),0)</f>
        <v>0</v>
      </c>
      <c r="X62" s="238">
        <f>IF(X$1&gt;=$I140,IF($M140=0,0,(IF(MOD(($I140-X$1),$M140)=0,$G140,0))),0)</f>
        <v>0</v>
      </c>
      <c r="Y62" s="239">
        <f>SUM(C62:X62)</f>
        <v>21000</v>
      </c>
    </row>
    <row r="63" spans="1:25">
      <c r="A63" s="237" t="e">
        <f>A141</f>
        <v>#N/A</v>
      </c>
      <c r="B63" s="230">
        <f>B141</f>
        <v>0</v>
      </c>
      <c r="C63" s="238">
        <f>IF(C$1&gt;=$I141,IF($M141=0,0,(IF(MOD(($I141-C$1),$M141)=0,$G141,0))),0)</f>
        <v>0</v>
      </c>
      <c r="D63" s="238">
        <f>IF(D$1&gt;=$I141,IF($M141=0,0,(IF(MOD(($I141-D$1),$M141)=0,$G141,0))),0)</f>
        <v>0</v>
      </c>
      <c r="E63" s="238">
        <f>IF(E$1&gt;=$I141,IF($M141=0,0,(IF(MOD(($I141-E$1),$M141)=0,$G141,0))),0)</f>
        <v>0</v>
      </c>
      <c r="F63" s="238">
        <f>IF(F$1&gt;=$I141,IF($M141=0,0,(IF(MOD(($I141-F$1),$M141)=0,$G141,0))),0)</f>
        <v>0</v>
      </c>
      <c r="G63" s="238">
        <f>IF(G$1&gt;=$I141,IF($M141=0,0,(IF(MOD(($I141-G$1),$M141)=0,$G141,0))),0)</f>
        <v>0</v>
      </c>
      <c r="H63" s="238">
        <f>IF(H$1&gt;=$I141,IF($M141=0,0,(IF(MOD(($I141-H$1),$M141)=0,$G141,0))),0)</f>
        <v>0</v>
      </c>
      <c r="I63" s="238">
        <f>IF(I$1&gt;=$I141,IF($M141=0,0,(IF(MOD(($I141-I$1),$M141)=0,$G141,0))),0)</f>
        <v>0</v>
      </c>
      <c r="J63" s="238">
        <f>IF(J$1&gt;=$I141,IF($M141=0,0,(IF(MOD(($I141-J$1),$M141)=0,$G141,0))),0)</f>
        <v>0</v>
      </c>
      <c r="K63" s="238">
        <f>IF(K$1&gt;=$I141,IF($M141=0,0,(IF(MOD(($I141-K$1),$M141)=0,$G141,0))),0)</f>
        <v>0</v>
      </c>
      <c r="L63" s="238">
        <f>IF(L$1&gt;=$I141,IF($M141=0,0,(IF(MOD(($I141-L$1),$M141)=0,$G141,0))),0)</f>
        <v>0</v>
      </c>
      <c r="M63" s="238">
        <f>IF(M$1&gt;=$I141,IF($M141=0,0,(IF(MOD(($I141-M$1),$M141)=0,$G141,0))),0)</f>
        <v>0</v>
      </c>
      <c r="N63" s="238">
        <f>IF(N$1&gt;=$I141,IF($M141=0,0,(IF(MOD(($I141-N$1),$M141)=0,$G141,0))),0)</f>
        <v>0</v>
      </c>
      <c r="O63" s="238">
        <f>IF(O$1&gt;=$I141,IF($M141=0,0,(IF(MOD(($I141-O$1),$M141)=0,$G141,0))),0)</f>
        <v>0</v>
      </c>
      <c r="P63" s="238">
        <f>IF(P$1&gt;=$I141,IF($M141=0,0,(IF(MOD(($I141-P$1),$M141)=0,$G141,0))),0)</f>
        <v>0</v>
      </c>
      <c r="Q63" s="238">
        <f>IF(Q$1&gt;=$I141,IF($M141=0,0,(IF(MOD(($I141-Q$1),$M141)=0,$G141,0))),0)</f>
        <v>0</v>
      </c>
      <c r="R63" s="238">
        <f>IF(R$1&gt;=$I141,IF($M141=0,0,(IF(MOD(($I141-R$1),$M141)=0,$G141,0))),0)</f>
        <v>0</v>
      </c>
      <c r="S63" s="238">
        <f>IF(S$1&gt;=$I141,IF($M141=0,0,(IF(MOD(($I141-S$1),$M141)=0,$G141,0))),0)</f>
        <v>0</v>
      </c>
      <c r="T63" s="238">
        <f>IF(T$1&gt;=$I141,IF($M141=0,0,(IF(MOD(($I141-T$1),$M141)=0,$G141,0))),0)</f>
        <v>0</v>
      </c>
      <c r="U63" s="238">
        <f>IF(U$1&gt;=$I141,IF($M141=0,0,(IF(MOD(($I141-U$1),$M141)=0,$G141,0))),0)</f>
        <v>0</v>
      </c>
      <c r="V63" s="238">
        <f>IF(V$1&gt;=$I141,IF($M141=0,0,(IF(MOD(($I141-V$1),$M141)=0,$G141,0))),0)</f>
        <v>0</v>
      </c>
      <c r="W63" s="238">
        <f>IF(W$1&gt;=$I141,IF($M141=0,0,(IF(MOD(($I141-W$1),$M141)=0,$G141,0))),0)</f>
        <v>0</v>
      </c>
      <c r="X63" s="238">
        <f>IF(X$1&gt;=$I141,IF($M141=0,0,(IF(MOD(($I141-X$1),$M141)=0,$G141,0))),0)</f>
        <v>0</v>
      </c>
      <c r="Y63" s="239">
        <f>SUM(C63:X63)</f>
        <v>0</v>
      </c>
    </row>
    <row r="64" spans="1:25">
      <c r="A64" s="237" t="e">
        <f>A142</f>
        <v>#N/A</v>
      </c>
      <c r="B64" s="230">
        <f>B142</f>
        <v>0</v>
      </c>
      <c r="C64" s="238">
        <f>IF(C$1&gt;=$I142,IF($M142=0,0,(IF(MOD(($I142-C$1),$M142)=0,$G142,0))),0)</f>
        <v>0</v>
      </c>
      <c r="D64" s="238">
        <f>IF(D$1&gt;=$I142,IF($M142=0,0,(IF(MOD(($I142-D$1),$M142)=0,$G142,0))),0)</f>
        <v>0</v>
      </c>
      <c r="E64" s="238">
        <f>IF(E$1&gt;=$I142,IF($M142=0,0,(IF(MOD(($I142-E$1),$M142)=0,$G142,0))),0)</f>
        <v>0</v>
      </c>
      <c r="F64" s="238">
        <f>IF(F$1&gt;=$I142,IF($M142=0,0,(IF(MOD(($I142-F$1),$M142)=0,$G142,0))),0)</f>
        <v>0</v>
      </c>
      <c r="G64" s="238">
        <f>IF(G$1&gt;=$I142,IF($M142=0,0,(IF(MOD(($I142-G$1),$M142)=0,$G142,0))),0)</f>
        <v>0</v>
      </c>
      <c r="H64" s="238">
        <f>IF(H$1&gt;=$I142,IF($M142=0,0,(IF(MOD(($I142-H$1),$M142)=0,$G142,0))),0)</f>
        <v>0</v>
      </c>
      <c r="I64" s="238">
        <f>IF(I$1&gt;=$I142,IF($M142=0,0,(IF(MOD(($I142-I$1),$M142)=0,$G142,0))),0)</f>
        <v>0</v>
      </c>
      <c r="J64" s="238">
        <f>IF(J$1&gt;=$I142,IF($M142=0,0,(IF(MOD(($I142-J$1),$M142)=0,$G142,0))),0)</f>
        <v>0</v>
      </c>
      <c r="K64" s="238">
        <f>IF(K$1&gt;=$I142,IF($M142=0,0,(IF(MOD(($I142-K$1),$M142)=0,$G142,0))),0)</f>
        <v>0</v>
      </c>
      <c r="L64" s="238">
        <f>IF(L$1&gt;=$I142,IF($M142=0,0,(IF(MOD(($I142-L$1),$M142)=0,$G142,0))),0)</f>
        <v>0</v>
      </c>
      <c r="M64" s="238">
        <f>IF(M$1&gt;=$I142,IF($M142=0,0,(IF(MOD(($I142-M$1),$M142)=0,$G142,0))),0)</f>
        <v>0</v>
      </c>
      <c r="N64" s="238">
        <f>IF(N$1&gt;=$I142,IF($M142=0,0,(IF(MOD(($I142-N$1),$M142)=0,$G142,0))),0)</f>
        <v>0</v>
      </c>
      <c r="O64" s="238">
        <f>IF(O$1&gt;=$I142,IF($M142=0,0,(IF(MOD(($I142-O$1),$M142)=0,$G142,0))),0)</f>
        <v>0</v>
      </c>
      <c r="P64" s="238">
        <f>IF(P$1&gt;=$I142,IF($M142=0,0,(IF(MOD(($I142-P$1),$M142)=0,$G142,0))),0)</f>
        <v>0</v>
      </c>
      <c r="Q64" s="238">
        <f>IF(Q$1&gt;=$I142,IF($M142=0,0,(IF(MOD(($I142-Q$1),$M142)=0,$G142,0))),0)</f>
        <v>0</v>
      </c>
      <c r="R64" s="238">
        <f>IF(R$1&gt;=$I142,IF($M142=0,0,(IF(MOD(($I142-R$1),$M142)=0,$G142,0))),0)</f>
        <v>0</v>
      </c>
      <c r="S64" s="238">
        <f>IF(S$1&gt;=$I142,IF($M142=0,0,(IF(MOD(($I142-S$1),$M142)=0,$G142,0))),0)</f>
        <v>0</v>
      </c>
      <c r="T64" s="238">
        <f>IF(T$1&gt;=$I142,IF($M142=0,0,(IF(MOD(($I142-T$1),$M142)=0,$G142,0))),0)</f>
        <v>0</v>
      </c>
      <c r="U64" s="238">
        <f>IF(U$1&gt;=$I142,IF($M142=0,0,(IF(MOD(($I142-U$1),$M142)=0,$G142,0))),0)</f>
        <v>0</v>
      </c>
      <c r="V64" s="238">
        <f>IF(V$1&gt;=$I142,IF($M142=0,0,(IF(MOD(($I142-V$1),$M142)=0,$G142,0))),0)</f>
        <v>0</v>
      </c>
      <c r="W64" s="238">
        <f>IF(W$1&gt;=$I142,IF($M142=0,0,(IF(MOD(($I142-W$1),$M142)=0,$G142,0))),0)</f>
        <v>0</v>
      </c>
      <c r="X64" s="238">
        <f>IF(X$1&gt;=$I142,IF($M142=0,0,(IF(MOD(($I142-X$1),$M142)=0,$G142,0))),0)</f>
        <v>0</v>
      </c>
      <c r="Y64" s="239">
        <f>SUM(C64:X64)</f>
        <v>0</v>
      </c>
    </row>
    <row r="65" spans="1:25">
      <c r="A65" s="237" t="e">
        <f>A143</f>
        <v>#N/A</v>
      </c>
      <c r="B65" s="230">
        <f>B143</f>
        <v>0</v>
      </c>
      <c r="C65" s="238">
        <f>IF(C$1&gt;=$I143,IF($M143=0,0,(IF(MOD(($I143-C$1),$M143)=0,$G143,0))),0)</f>
        <v>0</v>
      </c>
      <c r="D65" s="238">
        <f>IF(D$1&gt;=$I143,IF($M143=0,0,(IF(MOD(($I143-D$1),$M143)=0,$G143,0))),0)</f>
        <v>0</v>
      </c>
      <c r="E65" s="238">
        <f>IF(E$1&gt;=$I143,IF($M143=0,0,(IF(MOD(($I143-E$1),$M143)=0,$G143,0))),0)</f>
        <v>0</v>
      </c>
      <c r="F65" s="238">
        <f>IF(F$1&gt;=$I143,IF($M143=0,0,(IF(MOD(($I143-F$1),$M143)=0,$G143,0))),0)</f>
        <v>0</v>
      </c>
      <c r="G65" s="238">
        <f>IF(G$1&gt;=$I143,IF($M143=0,0,(IF(MOD(($I143-G$1),$M143)=0,$G143,0))),0)</f>
        <v>0</v>
      </c>
      <c r="H65" s="238">
        <f>IF(H$1&gt;=$I143,IF($M143=0,0,(IF(MOD(($I143-H$1),$M143)=0,$G143,0))),0)</f>
        <v>0</v>
      </c>
      <c r="I65" s="238">
        <f>IF(I$1&gt;=$I143,IF($M143=0,0,(IF(MOD(($I143-I$1),$M143)=0,$G143,0))),0)</f>
        <v>0</v>
      </c>
      <c r="J65" s="238">
        <f>IF(J$1&gt;=$I143,IF($M143=0,0,(IF(MOD(($I143-J$1),$M143)=0,$G143,0))),0)</f>
        <v>0</v>
      </c>
      <c r="K65" s="238">
        <f>IF(K$1&gt;=$I143,IF($M143=0,0,(IF(MOD(($I143-K$1),$M143)=0,$G143,0))),0)</f>
        <v>0</v>
      </c>
      <c r="L65" s="238">
        <f>IF(L$1&gt;=$I143,IF($M143=0,0,(IF(MOD(($I143-L$1),$M143)=0,$G143,0))),0)</f>
        <v>0</v>
      </c>
      <c r="M65" s="238">
        <f>IF(M$1&gt;=$I143,IF($M143=0,0,(IF(MOD(($I143-M$1),$M143)=0,$G143,0))),0)</f>
        <v>0</v>
      </c>
      <c r="N65" s="238">
        <f>IF(N$1&gt;=$I143,IF($M143=0,0,(IF(MOD(($I143-N$1),$M143)=0,$G143,0))),0)</f>
        <v>0</v>
      </c>
      <c r="O65" s="238">
        <f>IF(O$1&gt;=$I143,IF($M143=0,0,(IF(MOD(($I143-O$1),$M143)=0,$G143,0))),0)</f>
        <v>0</v>
      </c>
      <c r="P65" s="238">
        <f>IF(P$1&gt;=$I143,IF($M143=0,0,(IF(MOD(($I143-P$1),$M143)=0,$G143,0))),0)</f>
        <v>0</v>
      </c>
      <c r="Q65" s="238">
        <f>IF(Q$1&gt;=$I143,IF($M143=0,0,(IF(MOD(($I143-Q$1),$M143)=0,$G143,0))),0)</f>
        <v>0</v>
      </c>
      <c r="R65" s="238">
        <f>IF(R$1&gt;=$I143,IF($M143=0,0,(IF(MOD(($I143-R$1),$M143)=0,$G143,0))),0)</f>
        <v>0</v>
      </c>
      <c r="S65" s="238">
        <f>IF(S$1&gt;=$I143,IF($M143=0,0,(IF(MOD(($I143-S$1),$M143)=0,$G143,0))),0)</f>
        <v>0</v>
      </c>
      <c r="T65" s="238">
        <f>IF(T$1&gt;=$I143,IF($M143=0,0,(IF(MOD(($I143-T$1),$M143)=0,$G143,0))),0)</f>
        <v>0</v>
      </c>
      <c r="U65" s="238">
        <f>IF(U$1&gt;=$I143,IF($M143=0,0,(IF(MOD(($I143-U$1),$M143)=0,$G143,0))),0)</f>
        <v>0</v>
      </c>
      <c r="V65" s="238">
        <f>IF(V$1&gt;=$I143,IF($M143=0,0,(IF(MOD(($I143-V$1),$M143)=0,$G143,0))),0)</f>
        <v>0</v>
      </c>
      <c r="W65" s="238">
        <f>IF(W$1&gt;=$I143,IF($M143=0,0,(IF(MOD(($I143-W$1),$M143)=0,$G143,0))),0)</f>
        <v>0</v>
      </c>
      <c r="X65" s="238">
        <f>IF(X$1&gt;=$I143,IF($M143=0,0,(IF(MOD(($I143-X$1),$M143)=0,$G143,0))),0)</f>
        <v>0</v>
      </c>
      <c r="Y65" s="239">
        <f>SUM(C65:X65)</f>
        <v>0</v>
      </c>
    </row>
    <row r="66" spans="1:25">
      <c r="A66" s="237" t="e">
        <f>A144</f>
        <v>#N/A</v>
      </c>
      <c r="B66" s="230">
        <f>B144</f>
        <v>0</v>
      </c>
      <c r="C66" s="238">
        <f>IF(C$1&gt;=$I144,IF($M144=0,0,(IF(MOD(($I144-C$1),$M144)=0,$G144,0))),0)</f>
        <v>0</v>
      </c>
      <c r="D66" s="238">
        <f>IF(D$1&gt;=$I144,IF($M144=0,0,(IF(MOD(($I144-D$1),$M144)=0,$G144,0))),0)</f>
        <v>0</v>
      </c>
      <c r="E66" s="238">
        <f>IF(E$1&gt;=$I144,IF($M144=0,0,(IF(MOD(($I144-E$1),$M144)=0,$G144,0))),0)</f>
        <v>0</v>
      </c>
      <c r="F66" s="238">
        <f>IF(F$1&gt;=$I144,IF($M144=0,0,(IF(MOD(($I144-F$1),$M144)=0,$G144,0))),0)</f>
        <v>0</v>
      </c>
      <c r="G66" s="238">
        <f>IF(G$1&gt;=$I144,IF($M144=0,0,(IF(MOD(($I144-G$1),$M144)=0,$G144,0))),0)</f>
        <v>0</v>
      </c>
      <c r="H66" s="238">
        <f>IF(H$1&gt;=$I144,IF($M144=0,0,(IF(MOD(($I144-H$1),$M144)=0,$G144,0))),0)</f>
        <v>0</v>
      </c>
      <c r="I66" s="238">
        <f>IF(I$1&gt;=$I144,IF($M144=0,0,(IF(MOD(($I144-I$1),$M144)=0,$G144,0))),0)</f>
        <v>0</v>
      </c>
      <c r="J66" s="238">
        <f>IF(J$1&gt;=$I144,IF($M144=0,0,(IF(MOD(($I144-J$1),$M144)=0,$G144,0))),0)</f>
        <v>0</v>
      </c>
      <c r="K66" s="238">
        <f>IF(K$1&gt;=$I144,IF($M144=0,0,(IF(MOD(($I144-K$1),$M144)=0,$G144,0))),0)</f>
        <v>0</v>
      </c>
      <c r="L66" s="238">
        <f>IF(L$1&gt;=$I144,IF($M144=0,0,(IF(MOD(($I144-L$1),$M144)=0,$G144,0))),0)</f>
        <v>0</v>
      </c>
      <c r="M66" s="238">
        <f>IF(M$1&gt;=$I144,IF($M144=0,0,(IF(MOD(($I144-M$1),$M144)=0,$G144,0))),0)</f>
        <v>0</v>
      </c>
      <c r="N66" s="238">
        <f>IF(N$1&gt;=$I144,IF($M144=0,0,(IF(MOD(($I144-N$1),$M144)=0,$G144,0))),0)</f>
        <v>0</v>
      </c>
      <c r="O66" s="238">
        <f>IF(O$1&gt;=$I144,IF($M144=0,0,(IF(MOD(($I144-O$1),$M144)=0,$G144,0))),0)</f>
        <v>0</v>
      </c>
      <c r="P66" s="238">
        <f>IF(P$1&gt;=$I144,IF($M144=0,0,(IF(MOD(($I144-P$1),$M144)=0,$G144,0))),0)</f>
        <v>0</v>
      </c>
      <c r="Q66" s="238">
        <f>IF(Q$1&gt;=$I144,IF($M144=0,0,(IF(MOD(($I144-Q$1),$M144)=0,$G144,0))),0)</f>
        <v>0</v>
      </c>
      <c r="R66" s="238">
        <f>IF(R$1&gt;=$I144,IF($M144=0,0,(IF(MOD(($I144-R$1),$M144)=0,$G144,0))),0)</f>
        <v>0</v>
      </c>
      <c r="S66" s="238">
        <f>IF(S$1&gt;=$I144,IF($M144=0,0,(IF(MOD(($I144-S$1),$M144)=0,$G144,0))),0)</f>
        <v>0</v>
      </c>
      <c r="T66" s="238">
        <f>IF(T$1&gt;=$I144,IF($M144=0,0,(IF(MOD(($I144-T$1),$M144)=0,$G144,0))),0)</f>
        <v>0</v>
      </c>
      <c r="U66" s="238">
        <f>IF(U$1&gt;=$I144,IF($M144=0,0,(IF(MOD(($I144-U$1),$M144)=0,$G144,0))),0)</f>
        <v>0</v>
      </c>
      <c r="V66" s="238">
        <f>IF(V$1&gt;=$I144,IF($M144=0,0,(IF(MOD(($I144-V$1),$M144)=0,$G144,0))),0)</f>
        <v>0</v>
      </c>
      <c r="W66" s="238">
        <f>IF(W$1&gt;=$I144,IF($M144=0,0,(IF(MOD(($I144-W$1),$M144)=0,$G144,0))),0)</f>
        <v>0</v>
      </c>
      <c r="X66" s="238">
        <f>IF(X$1&gt;=$I144,IF($M144=0,0,(IF(MOD(($I144-X$1),$M144)=0,$G144,0))),0)</f>
        <v>0</v>
      </c>
      <c r="Y66" s="239">
        <f>SUM(C66:X66)</f>
        <v>0</v>
      </c>
    </row>
    <row r="67" spans="1:25">
      <c r="A67" s="237" t="e">
        <f>A145</f>
        <v>#N/A</v>
      </c>
      <c r="B67" s="230">
        <f>B145</f>
        <v>0</v>
      </c>
      <c r="C67" s="238">
        <f>IF(C$1&gt;=$I145,IF($M145=0,0,(IF(MOD(($I145-C$1),$M145)=0,$G145,0))),0)</f>
        <v>0</v>
      </c>
      <c r="D67" s="238">
        <f>IF(D$1&gt;=$I145,IF($M145=0,0,(IF(MOD(($I145-D$1),$M145)=0,$G145,0))),0)</f>
        <v>0</v>
      </c>
      <c r="E67" s="238">
        <f>IF(E$1&gt;=$I145,IF($M145=0,0,(IF(MOD(($I145-E$1),$M145)=0,$G145,0))),0)</f>
        <v>0</v>
      </c>
      <c r="F67" s="238">
        <f>IF(F$1&gt;=$I145,IF($M145=0,0,(IF(MOD(($I145-F$1),$M145)=0,$G145,0))),0)</f>
        <v>0</v>
      </c>
      <c r="G67" s="238">
        <f>IF(G$1&gt;=$I145,IF($M145=0,0,(IF(MOD(($I145-G$1),$M145)=0,$G145,0))),0)</f>
        <v>0</v>
      </c>
      <c r="H67" s="238">
        <f>IF(H$1&gt;=$I145,IF($M145=0,0,(IF(MOD(($I145-H$1),$M145)=0,$G145,0))),0)</f>
        <v>0</v>
      </c>
      <c r="I67" s="238">
        <f>IF(I$1&gt;=$I145,IF($M145=0,0,(IF(MOD(($I145-I$1),$M145)=0,$G145,0))),0)</f>
        <v>0</v>
      </c>
      <c r="J67" s="238">
        <f>IF(J$1&gt;=$I145,IF($M145=0,0,(IF(MOD(($I145-J$1),$M145)=0,$G145,0))),0)</f>
        <v>0</v>
      </c>
      <c r="K67" s="238">
        <f>IF(K$1&gt;=$I145,IF($M145=0,0,(IF(MOD(($I145-K$1),$M145)=0,$G145,0))),0)</f>
        <v>0</v>
      </c>
      <c r="L67" s="238">
        <f>IF(L$1&gt;=$I145,IF($M145=0,0,(IF(MOD(($I145-L$1),$M145)=0,$G145,0))),0)</f>
        <v>0</v>
      </c>
      <c r="M67" s="238">
        <f>IF(M$1&gt;=$I145,IF($M145=0,0,(IF(MOD(($I145-M$1),$M145)=0,$G145,0))),0)</f>
        <v>0</v>
      </c>
      <c r="N67" s="238">
        <f>IF(N$1&gt;=$I145,IF($M145=0,0,(IF(MOD(($I145-N$1),$M145)=0,$G145,0))),0)</f>
        <v>0</v>
      </c>
      <c r="O67" s="238">
        <f>IF(O$1&gt;=$I145,IF($M145=0,0,(IF(MOD(($I145-O$1),$M145)=0,$G145,0))),0)</f>
        <v>0</v>
      </c>
      <c r="P67" s="238">
        <f>IF(P$1&gt;=$I145,IF($M145=0,0,(IF(MOD(($I145-P$1),$M145)=0,$G145,0))),0)</f>
        <v>0</v>
      </c>
      <c r="Q67" s="238">
        <f>IF(Q$1&gt;=$I145,IF($M145=0,0,(IF(MOD(($I145-Q$1),$M145)=0,$G145,0))),0)</f>
        <v>0</v>
      </c>
      <c r="R67" s="238">
        <f>IF(R$1&gt;=$I145,IF($M145=0,0,(IF(MOD(($I145-R$1),$M145)=0,$G145,0))),0)</f>
        <v>0</v>
      </c>
      <c r="S67" s="238">
        <f>IF(S$1&gt;=$I145,IF($M145=0,0,(IF(MOD(($I145-S$1),$M145)=0,$G145,0))),0)</f>
        <v>0</v>
      </c>
      <c r="T67" s="238">
        <f>IF(T$1&gt;=$I145,IF($M145=0,0,(IF(MOD(($I145-T$1),$M145)=0,$G145,0))),0)</f>
        <v>0</v>
      </c>
      <c r="U67" s="238">
        <f>IF(U$1&gt;=$I145,IF($M145=0,0,(IF(MOD(($I145-U$1),$M145)=0,$G145,0))),0)</f>
        <v>0</v>
      </c>
      <c r="V67" s="238">
        <f>IF(V$1&gt;=$I145,IF($M145=0,0,(IF(MOD(($I145-V$1),$M145)=0,$G145,0))),0)</f>
        <v>0</v>
      </c>
      <c r="W67" s="238">
        <f>IF(W$1&gt;=$I145,IF($M145=0,0,(IF(MOD(($I145-W$1),$M145)=0,$G145,0))),0)</f>
        <v>0</v>
      </c>
      <c r="X67" s="238">
        <f>IF(X$1&gt;=$I145,IF($M145=0,0,(IF(MOD(($I145-X$1),$M145)=0,$G145,0))),0)</f>
        <v>0</v>
      </c>
      <c r="Y67" s="239">
        <f>SUM(C67:X67)</f>
        <v>0</v>
      </c>
    </row>
    <row r="68" spans="1:25">
      <c r="A68" s="237" t="e">
        <f>A146</f>
        <v>#N/A</v>
      </c>
      <c r="B68" s="230">
        <f>B146</f>
        <v>0</v>
      </c>
      <c r="C68" s="238">
        <f>IF(C$1&gt;=$I146,IF($M146=0,0,(IF(MOD(($I146-C$1),$M146)=0,$G146,0))),0)</f>
        <v>0</v>
      </c>
      <c r="D68" s="238">
        <f>IF(D$1&gt;=$I146,IF($M146=0,0,(IF(MOD(($I146-D$1),$M146)=0,$G146,0))),0)</f>
        <v>0</v>
      </c>
      <c r="E68" s="238">
        <f>IF(E$1&gt;=$I146,IF($M146=0,0,(IF(MOD(($I146-E$1),$M146)=0,$G146,0))),0)</f>
        <v>0</v>
      </c>
      <c r="F68" s="238">
        <f>IF(F$1&gt;=$I146,IF($M146=0,0,(IF(MOD(($I146-F$1),$M146)=0,$G146,0))),0)</f>
        <v>0</v>
      </c>
      <c r="G68" s="238">
        <f>IF(G$1&gt;=$I146,IF($M146=0,0,(IF(MOD(($I146-G$1),$M146)=0,$G146,0))),0)</f>
        <v>0</v>
      </c>
      <c r="H68" s="238">
        <f>IF(H$1&gt;=$I146,IF($M146=0,0,(IF(MOD(($I146-H$1),$M146)=0,$G146,0))),0)</f>
        <v>0</v>
      </c>
      <c r="I68" s="238">
        <f>IF(I$1&gt;=$I146,IF($M146=0,0,(IF(MOD(($I146-I$1),$M146)=0,$G146,0))),0)</f>
        <v>0</v>
      </c>
      <c r="J68" s="238">
        <f>IF(J$1&gt;=$I146,IF($M146=0,0,(IF(MOD(($I146-J$1),$M146)=0,$G146,0))),0)</f>
        <v>0</v>
      </c>
      <c r="K68" s="238">
        <f>IF(K$1&gt;=$I146,IF($M146=0,0,(IF(MOD(($I146-K$1),$M146)=0,$G146,0))),0)</f>
        <v>0</v>
      </c>
      <c r="L68" s="238">
        <f>IF(L$1&gt;=$I146,IF($M146=0,0,(IF(MOD(($I146-L$1),$M146)=0,$G146,0))),0)</f>
        <v>0</v>
      </c>
      <c r="M68" s="238">
        <f>IF(M$1&gt;=$I146,IF($M146=0,0,(IF(MOD(($I146-M$1),$M146)=0,$G146,0))),0)</f>
        <v>0</v>
      </c>
      <c r="N68" s="238">
        <f>IF(N$1&gt;=$I146,IF($M146=0,0,(IF(MOD(($I146-N$1),$M146)=0,$G146,0))),0)</f>
        <v>0</v>
      </c>
      <c r="O68" s="238">
        <f>IF(O$1&gt;=$I146,IF($M146=0,0,(IF(MOD(($I146-O$1),$M146)=0,$G146,0))),0)</f>
        <v>0</v>
      </c>
      <c r="P68" s="238">
        <f>IF(P$1&gt;=$I146,IF($M146=0,0,(IF(MOD(($I146-P$1),$M146)=0,$G146,0))),0)</f>
        <v>0</v>
      </c>
      <c r="Q68" s="238">
        <f>IF(Q$1&gt;=$I146,IF($M146=0,0,(IF(MOD(($I146-Q$1),$M146)=0,$G146,0))),0)</f>
        <v>0</v>
      </c>
      <c r="R68" s="238">
        <f>IF(R$1&gt;=$I146,IF($M146=0,0,(IF(MOD(($I146-R$1),$M146)=0,$G146,0))),0)</f>
        <v>0</v>
      </c>
      <c r="S68" s="238">
        <f>IF(S$1&gt;=$I146,IF($M146=0,0,(IF(MOD(($I146-S$1),$M146)=0,$G146,0))),0)</f>
        <v>0</v>
      </c>
      <c r="T68" s="238">
        <f>IF(T$1&gt;=$I146,IF($M146=0,0,(IF(MOD(($I146-T$1),$M146)=0,$G146,0))),0)</f>
        <v>0</v>
      </c>
      <c r="U68" s="238">
        <f>IF(U$1&gt;=$I146,IF($M146=0,0,(IF(MOD(($I146-U$1),$M146)=0,$G146,0))),0)</f>
        <v>0</v>
      </c>
      <c r="V68" s="238">
        <f>IF(V$1&gt;=$I146,IF($M146=0,0,(IF(MOD(($I146-V$1),$M146)=0,$G146,0))),0)</f>
        <v>0</v>
      </c>
      <c r="W68" s="238">
        <f>IF(W$1&gt;=$I146,IF($M146=0,0,(IF(MOD(($I146-W$1),$M146)=0,$G146,0))),0)</f>
        <v>0</v>
      </c>
      <c r="X68" s="238">
        <f>IF(X$1&gt;=$I146,IF($M146=0,0,(IF(MOD(($I146-X$1),$M146)=0,$G146,0))),0)</f>
        <v>0</v>
      </c>
      <c r="Y68" s="239">
        <f>SUM(C68:X68)</f>
        <v>0</v>
      </c>
    </row>
    <row r="69" spans="1:25">
      <c r="A69" s="237" t="e">
        <f>A147</f>
        <v>#N/A</v>
      </c>
      <c r="B69" s="230">
        <f>B147</f>
        <v>0</v>
      </c>
      <c r="C69" s="238">
        <f>IF(C$1&gt;=$I147,IF($M147=0,0,(IF(MOD(($I147-C$1),$M147)=0,$G147,0))),0)</f>
        <v>0</v>
      </c>
      <c r="D69" s="238">
        <f>IF(D$1&gt;=$I147,IF($M147=0,0,(IF(MOD(($I147-D$1),$M147)=0,$G147,0))),0)</f>
        <v>0</v>
      </c>
      <c r="E69" s="238">
        <f>IF(E$1&gt;=$I147,IF($M147=0,0,(IF(MOD(($I147-E$1),$M147)=0,$G147,0))),0)</f>
        <v>0</v>
      </c>
      <c r="F69" s="238">
        <f>IF(F$1&gt;=$I147,IF($M147=0,0,(IF(MOD(($I147-F$1),$M147)=0,$G147,0))),0)</f>
        <v>0</v>
      </c>
      <c r="G69" s="238">
        <f>IF(G$1&gt;=$I147,IF($M147=0,0,(IF(MOD(($I147-G$1),$M147)=0,$G147,0))),0)</f>
        <v>0</v>
      </c>
      <c r="H69" s="238">
        <f>IF(H$1&gt;=$I147,IF($M147=0,0,(IF(MOD(($I147-H$1),$M147)=0,$G147,0))),0)</f>
        <v>0</v>
      </c>
      <c r="I69" s="238">
        <f>IF(I$1&gt;=$I147,IF($M147=0,0,(IF(MOD(($I147-I$1),$M147)=0,$G147,0))),0)</f>
        <v>0</v>
      </c>
      <c r="J69" s="238">
        <f>IF(J$1&gt;=$I147,IF($M147=0,0,(IF(MOD(($I147-J$1),$M147)=0,$G147,0))),0)</f>
        <v>0</v>
      </c>
      <c r="K69" s="238">
        <f>IF(K$1&gt;=$I147,IF($M147=0,0,(IF(MOD(($I147-K$1),$M147)=0,$G147,0))),0)</f>
        <v>0</v>
      </c>
      <c r="L69" s="238">
        <f>IF(L$1&gt;=$I147,IF($M147=0,0,(IF(MOD(($I147-L$1),$M147)=0,$G147,0))),0)</f>
        <v>0</v>
      </c>
      <c r="M69" s="238">
        <f>IF(M$1&gt;=$I147,IF($M147=0,0,(IF(MOD(($I147-M$1),$M147)=0,$G147,0))),0)</f>
        <v>0</v>
      </c>
      <c r="N69" s="238">
        <f>IF(N$1&gt;=$I147,IF($M147=0,0,(IF(MOD(($I147-N$1),$M147)=0,$G147,0))),0)</f>
        <v>0</v>
      </c>
      <c r="O69" s="238">
        <f>IF(O$1&gt;=$I147,IF($M147=0,0,(IF(MOD(($I147-O$1),$M147)=0,$G147,0))),0)</f>
        <v>0</v>
      </c>
      <c r="P69" s="238">
        <f>IF(P$1&gt;=$I147,IF($M147=0,0,(IF(MOD(($I147-P$1),$M147)=0,$G147,0))),0)</f>
        <v>0</v>
      </c>
      <c r="Q69" s="238">
        <f>IF(Q$1&gt;=$I147,IF($M147=0,0,(IF(MOD(($I147-Q$1),$M147)=0,$G147,0))),0)</f>
        <v>0</v>
      </c>
      <c r="R69" s="238">
        <f>IF(R$1&gt;=$I147,IF($M147=0,0,(IF(MOD(($I147-R$1),$M147)=0,$G147,0))),0)</f>
        <v>0</v>
      </c>
      <c r="S69" s="238">
        <f>IF(S$1&gt;=$I147,IF($M147=0,0,(IF(MOD(($I147-S$1),$M147)=0,$G147,0))),0)</f>
        <v>0</v>
      </c>
      <c r="T69" s="238">
        <f>IF(T$1&gt;=$I147,IF($M147=0,0,(IF(MOD(($I147-T$1),$M147)=0,$G147,0))),0)</f>
        <v>0</v>
      </c>
      <c r="U69" s="238">
        <f>IF(U$1&gt;=$I147,IF($M147=0,0,(IF(MOD(($I147-U$1),$M147)=0,$G147,0))),0)</f>
        <v>0</v>
      </c>
      <c r="V69" s="238">
        <f>IF(V$1&gt;=$I147,IF($M147=0,0,(IF(MOD(($I147-V$1),$M147)=0,$G147,0))),0)</f>
        <v>0</v>
      </c>
      <c r="W69" s="238">
        <f>IF(W$1&gt;=$I147,IF($M147=0,0,(IF(MOD(($I147-W$1),$M147)=0,$G147,0))),0)</f>
        <v>0</v>
      </c>
      <c r="X69" s="238">
        <f>IF(X$1&gt;=$I147,IF($M147=0,0,(IF(MOD(($I147-X$1),$M147)=0,$G147,0))),0)</f>
        <v>0</v>
      </c>
      <c r="Y69" s="239">
        <f>SUM(C69:X69)</f>
        <v>0</v>
      </c>
    </row>
    <row r="70" spans="1:25">
      <c r="A70" s="237" t="e">
        <f>A148</f>
        <v>#N/A</v>
      </c>
      <c r="B70" s="230">
        <f>B148</f>
        <v>0</v>
      </c>
      <c r="C70" s="238">
        <f>IF(C$1&gt;=$I148,IF($M148=0,0,(IF(MOD(($I148-C$1),$M148)=0,$G148,0))),0)</f>
        <v>0</v>
      </c>
      <c r="D70" s="238">
        <f>IF(D$1&gt;=$I148,IF($M148=0,0,(IF(MOD(($I148-D$1),$M148)=0,$G148,0))),0)</f>
        <v>0</v>
      </c>
      <c r="E70" s="238">
        <f>IF(E$1&gt;=$I148,IF($M148=0,0,(IF(MOD(($I148-E$1),$M148)=0,$G148,0))),0)</f>
        <v>0</v>
      </c>
      <c r="F70" s="238">
        <f>IF(F$1&gt;=$I148,IF($M148=0,0,(IF(MOD(($I148-F$1),$M148)=0,$G148,0))),0)</f>
        <v>0</v>
      </c>
      <c r="G70" s="238">
        <f>IF(G$1&gt;=$I148,IF($M148=0,0,(IF(MOD(($I148-G$1),$M148)=0,$G148,0))),0)</f>
        <v>0</v>
      </c>
      <c r="H70" s="238">
        <f>IF(H$1&gt;=$I148,IF($M148=0,0,(IF(MOD(($I148-H$1),$M148)=0,$G148,0))),0)</f>
        <v>0</v>
      </c>
      <c r="I70" s="238">
        <f>IF(I$1&gt;=$I148,IF($M148=0,0,(IF(MOD(($I148-I$1),$M148)=0,$G148,0))),0)</f>
        <v>0</v>
      </c>
      <c r="J70" s="238">
        <f>IF(J$1&gt;=$I148,IF($M148=0,0,(IF(MOD(($I148-J$1),$M148)=0,$G148,0))),0)</f>
        <v>0</v>
      </c>
      <c r="K70" s="238">
        <f>IF(K$1&gt;=$I148,IF($M148=0,0,(IF(MOD(($I148-K$1),$M148)=0,$G148,0))),0)</f>
        <v>0</v>
      </c>
      <c r="L70" s="238">
        <f>IF(L$1&gt;=$I148,IF($M148=0,0,(IF(MOD(($I148-L$1),$M148)=0,$G148,0))),0)</f>
        <v>0</v>
      </c>
      <c r="M70" s="238">
        <f>IF(M$1&gt;=$I148,IF($M148=0,0,(IF(MOD(($I148-M$1),$M148)=0,$G148,0))),0)</f>
        <v>0</v>
      </c>
      <c r="N70" s="238">
        <f>IF(N$1&gt;=$I148,IF($M148=0,0,(IF(MOD(($I148-N$1),$M148)=0,$G148,0))),0)</f>
        <v>0</v>
      </c>
      <c r="O70" s="238">
        <f>IF(O$1&gt;=$I148,IF($M148=0,0,(IF(MOD(($I148-O$1),$M148)=0,$G148,0))),0)</f>
        <v>0</v>
      </c>
      <c r="P70" s="238">
        <f>IF(P$1&gt;=$I148,IF($M148=0,0,(IF(MOD(($I148-P$1),$M148)=0,$G148,0))),0)</f>
        <v>0</v>
      </c>
      <c r="Q70" s="238">
        <f>IF(Q$1&gt;=$I148,IF($M148=0,0,(IF(MOD(($I148-Q$1),$M148)=0,$G148,0))),0)</f>
        <v>0</v>
      </c>
      <c r="R70" s="238">
        <f>IF(R$1&gt;=$I148,IF($M148=0,0,(IF(MOD(($I148-R$1),$M148)=0,$G148,0))),0)</f>
        <v>0</v>
      </c>
      <c r="S70" s="238">
        <f>IF(S$1&gt;=$I148,IF($M148=0,0,(IF(MOD(($I148-S$1),$M148)=0,$G148,0))),0)</f>
        <v>0</v>
      </c>
      <c r="T70" s="238">
        <f>IF(T$1&gt;=$I148,IF($M148=0,0,(IF(MOD(($I148-T$1),$M148)=0,$G148,0))),0)</f>
        <v>0</v>
      </c>
      <c r="U70" s="238">
        <f>IF(U$1&gt;=$I148,IF($M148=0,0,(IF(MOD(($I148-U$1),$M148)=0,$G148,0))),0)</f>
        <v>0</v>
      </c>
      <c r="V70" s="238">
        <f>IF(V$1&gt;=$I148,IF($M148=0,0,(IF(MOD(($I148-V$1),$M148)=0,$G148,0))),0)</f>
        <v>0</v>
      </c>
      <c r="W70" s="238">
        <f>IF(W$1&gt;=$I148,IF($M148=0,0,(IF(MOD(($I148-W$1),$M148)=0,$G148,0))),0)</f>
        <v>0</v>
      </c>
      <c r="X70" s="238">
        <f>IF(X$1&gt;=$I148,IF($M148=0,0,(IF(MOD(($I148-X$1),$M148)=0,$G148,0))),0)</f>
        <v>0</v>
      </c>
      <c r="Y70" s="239">
        <f>SUM(C70:X70)</f>
        <v>0</v>
      </c>
    </row>
    <row r="71" spans="1:25">
      <c r="A71" s="237" t="e">
        <f>A149</f>
        <v>#N/A</v>
      </c>
      <c r="B71" s="230">
        <f>B149</f>
        <v>0</v>
      </c>
      <c r="C71" s="238">
        <f>IF(C$1&gt;=$I149,IF($M149=0,0,(IF(MOD(($I149-C$1),$M149)=0,$G149,0))),0)</f>
        <v>0</v>
      </c>
      <c r="D71" s="238">
        <f>IF(D$1&gt;=$I149,IF($M149=0,0,(IF(MOD(($I149-D$1),$M149)=0,$G149,0))),0)</f>
        <v>0</v>
      </c>
      <c r="E71" s="238">
        <f>IF(E$1&gt;=$I149,IF($M149=0,0,(IF(MOD(($I149-E$1),$M149)=0,$G149,0))),0)</f>
        <v>0</v>
      </c>
      <c r="F71" s="238">
        <f>IF(F$1&gt;=$I149,IF($M149=0,0,(IF(MOD(($I149-F$1),$M149)=0,$G149,0))),0)</f>
        <v>0</v>
      </c>
      <c r="G71" s="238">
        <f>IF(G$1&gt;=$I149,IF($M149=0,0,(IF(MOD(($I149-G$1),$M149)=0,$G149,0))),0)</f>
        <v>0</v>
      </c>
      <c r="H71" s="238">
        <f>IF(H$1&gt;=$I149,IF($M149=0,0,(IF(MOD(($I149-H$1),$M149)=0,$G149,0))),0)</f>
        <v>0</v>
      </c>
      <c r="I71" s="238">
        <f>IF(I$1&gt;=$I149,IF($M149=0,0,(IF(MOD(($I149-I$1),$M149)=0,$G149,0))),0)</f>
        <v>0</v>
      </c>
      <c r="J71" s="238">
        <f>IF(J$1&gt;=$I149,IF($M149=0,0,(IF(MOD(($I149-J$1),$M149)=0,$G149,0))),0)</f>
        <v>0</v>
      </c>
      <c r="K71" s="238">
        <f>IF(K$1&gt;=$I149,IF($M149=0,0,(IF(MOD(($I149-K$1),$M149)=0,$G149,0))),0)</f>
        <v>0</v>
      </c>
      <c r="L71" s="238">
        <f>IF(L$1&gt;=$I149,IF($M149=0,0,(IF(MOD(($I149-L$1),$M149)=0,$G149,0))),0)</f>
        <v>0</v>
      </c>
      <c r="M71" s="238">
        <f>IF(M$1&gt;=$I149,IF($M149=0,0,(IF(MOD(($I149-M$1),$M149)=0,$G149,0))),0)</f>
        <v>0</v>
      </c>
      <c r="N71" s="238">
        <f>IF(N$1&gt;=$I149,IF($M149=0,0,(IF(MOD(($I149-N$1),$M149)=0,$G149,0))),0)</f>
        <v>0</v>
      </c>
      <c r="O71" s="238">
        <f>IF(O$1&gt;=$I149,IF($M149=0,0,(IF(MOD(($I149-O$1),$M149)=0,$G149,0))),0)</f>
        <v>0</v>
      </c>
      <c r="P71" s="238">
        <f>IF(P$1&gt;=$I149,IF($M149=0,0,(IF(MOD(($I149-P$1),$M149)=0,$G149,0))),0)</f>
        <v>0</v>
      </c>
      <c r="Q71" s="238">
        <f>IF(Q$1&gt;=$I149,IF($M149=0,0,(IF(MOD(($I149-Q$1),$M149)=0,$G149,0))),0)</f>
        <v>0</v>
      </c>
      <c r="R71" s="238">
        <f>IF(R$1&gt;=$I149,IF($M149=0,0,(IF(MOD(($I149-R$1),$M149)=0,$G149,0))),0)</f>
        <v>0</v>
      </c>
      <c r="S71" s="238">
        <f>IF(S$1&gt;=$I149,IF($M149=0,0,(IF(MOD(($I149-S$1),$M149)=0,$G149,0))),0)</f>
        <v>0</v>
      </c>
      <c r="T71" s="238">
        <f>IF(T$1&gt;=$I149,IF($M149=0,0,(IF(MOD(($I149-T$1),$M149)=0,$G149,0))),0)</f>
        <v>0</v>
      </c>
      <c r="U71" s="238">
        <f>IF(U$1&gt;=$I149,IF($M149=0,0,(IF(MOD(($I149-U$1),$M149)=0,$G149,0))),0)</f>
        <v>0</v>
      </c>
      <c r="V71" s="238">
        <f>IF(V$1&gt;=$I149,IF($M149=0,0,(IF(MOD(($I149-V$1),$M149)=0,$G149,0))),0)</f>
        <v>0</v>
      </c>
      <c r="W71" s="238">
        <f>IF(W$1&gt;=$I149,IF($M149=0,0,(IF(MOD(($I149-W$1),$M149)=0,$G149,0))),0)</f>
        <v>0</v>
      </c>
      <c r="X71" s="238">
        <f>IF(X$1&gt;=$I149,IF($M149=0,0,(IF(MOD(($I149-X$1),$M149)=0,$G149,0))),0)</f>
        <v>0</v>
      </c>
      <c r="Y71" s="239">
        <f>SUM(C71:X71)</f>
        <v>0</v>
      </c>
    </row>
    <row r="72" spans="1:25">
      <c r="A72" s="237" t="e">
        <f>A150</f>
        <v>#N/A</v>
      </c>
      <c r="B72" s="230">
        <f>B150</f>
        <v>0</v>
      </c>
      <c r="C72" s="238">
        <f>IF(C$1&gt;=$I150,IF($M150=0,0,(IF(MOD(($I150-C$1),$M150)=0,$G150,0))),0)</f>
        <v>0</v>
      </c>
      <c r="D72" s="238">
        <f>IF(D$1&gt;=$I150,IF($M150=0,0,(IF(MOD(($I150-D$1),$M150)=0,$G150,0))),0)</f>
        <v>0</v>
      </c>
      <c r="E72" s="238">
        <f>IF(E$1&gt;=$I150,IF($M150=0,0,(IF(MOD(($I150-E$1),$M150)=0,$G150,0))),0)</f>
        <v>0</v>
      </c>
      <c r="F72" s="238">
        <f>IF(F$1&gt;=$I150,IF($M150=0,0,(IF(MOD(($I150-F$1),$M150)=0,$G150,0))),0)</f>
        <v>0</v>
      </c>
      <c r="G72" s="238">
        <f>IF(G$1&gt;=$I150,IF($M150=0,0,(IF(MOD(($I150-G$1),$M150)=0,$G150,0))),0)</f>
        <v>0</v>
      </c>
      <c r="H72" s="238">
        <f>IF(H$1&gt;=$I150,IF($M150=0,0,(IF(MOD(($I150-H$1),$M150)=0,$G150,0))),0)</f>
        <v>0</v>
      </c>
      <c r="I72" s="238">
        <f>IF(I$1&gt;=$I150,IF($M150=0,0,(IF(MOD(($I150-I$1),$M150)=0,$G150,0))),0)</f>
        <v>0</v>
      </c>
      <c r="J72" s="238">
        <f>IF(J$1&gt;=$I150,IF($M150=0,0,(IF(MOD(($I150-J$1),$M150)=0,$G150,0))),0)</f>
        <v>0</v>
      </c>
      <c r="K72" s="238">
        <f>IF(K$1&gt;=$I150,IF($M150=0,0,(IF(MOD(($I150-K$1),$M150)=0,$G150,0))),0)</f>
        <v>0</v>
      </c>
      <c r="L72" s="238">
        <f>IF(L$1&gt;=$I150,IF($M150=0,0,(IF(MOD(($I150-L$1),$M150)=0,$G150,0))),0)</f>
        <v>0</v>
      </c>
      <c r="M72" s="238">
        <f>IF(M$1&gt;=$I150,IF($M150=0,0,(IF(MOD(($I150-M$1),$M150)=0,$G150,0))),0)</f>
        <v>0</v>
      </c>
      <c r="N72" s="238">
        <f>IF(N$1&gt;=$I150,IF($M150=0,0,(IF(MOD(($I150-N$1),$M150)=0,$G150,0))),0)</f>
        <v>0</v>
      </c>
      <c r="O72" s="238">
        <f>IF(O$1&gt;=$I150,IF($M150=0,0,(IF(MOD(($I150-O$1),$M150)=0,$G150,0))),0)</f>
        <v>0</v>
      </c>
      <c r="P72" s="238">
        <f>IF(P$1&gt;=$I150,IF($M150=0,0,(IF(MOD(($I150-P$1),$M150)=0,$G150,0))),0)</f>
        <v>0</v>
      </c>
      <c r="Q72" s="238">
        <f>IF(Q$1&gt;=$I150,IF($M150=0,0,(IF(MOD(($I150-Q$1),$M150)=0,$G150,0))),0)</f>
        <v>0</v>
      </c>
      <c r="R72" s="238">
        <f>IF(R$1&gt;=$I150,IF($M150=0,0,(IF(MOD(($I150-R$1),$M150)=0,$G150,0))),0)</f>
        <v>0</v>
      </c>
      <c r="S72" s="238">
        <f>IF(S$1&gt;=$I150,IF($M150=0,0,(IF(MOD(($I150-S$1),$M150)=0,$G150,0))),0)</f>
        <v>0</v>
      </c>
      <c r="T72" s="238">
        <f>IF(T$1&gt;=$I150,IF($M150=0,0,(IF(MOD(($I150-T$1),$M150)=0,$G150,0))),0)</f>
        <v>0</v>
      </c>
      <c r="U72" s="238">
        <f>IF(U$1&gt;=$I150,IF($M150=0,0,(IF(MOD(($I150-U$1),$M150)=0,$G150,0))),0)</f>
        <v>0</v>
      </c>
      <c r="V72" s="238">
        <f>IF(V$1&gt;=$I150,IF($M150=0,0,(IF(MOD(($I150-V$1),$M150)=0,$G150,0))),0)</f>
        <v>0</v>
      </c>
      <c r="W72" s="238">
        <f>IF(W$1&gt;=$I150,IF($M150=0,0,(IF(MOD(($I150-W$1),$M150)=0,$G150,0))),0)</f>
        <v>0</v>
      </c>
      <c r="X72" s="238">
        <f>IF(X$1&gt;=$I150,IF($M150=0,0,(IF(MOD(($I150-X$1),$M150)=0,$G150,0))),0)</f>
        <v>0</v>
      </c>
      <c r="Y72" s="239">
        <f>SUM(C72:X72)</f>
        <v>0</v>
      </c>
    </row>
    <row r="73" spans="1:25">
      <c r="A73" s="237" t="e">
        <f>A151</f>
        <v>#N/A</v>
      </c>
      <c r="B73" s="230">
        <f>B151</f>
        <v>0</v>
      </c>
      <c r="C73" s="238">
        <f>IF(C$1&gt;=$I151,IF($M151=0,0,(IF(MOD(($I151-C$1),$M151)=0,$G151,0))),0)</f>
        <v>0</v>
      </c>
      <c r="D73" s="238">
        <f>IF(D$1&gt;=$I151,IF($M151=0,0,(IF(MOD(($I151-D$1),$M151)=0,$G151,0))),0)</f>
        <v>0</v>
      </c>
      <c r="E73" s="238">
        <f>IF(E$1&gt;=$I151,IF($M151=0,0,(IF(MOD(($I151-E$1),$M151)=0,$G151,0))),0)</f>
        <v>0</v>
      </c>
      <c r="F73" s="238">
        <f>IF(F$1&gt;=$I151,IF($M151=0,0,(IF(MOD(($I151-F$1),$M151)=0,$G151,0))),0)</f>
        <v>0</v>
      </c>
      <c r="G73" s="238">
        <f>IF(G$1&gt;=$I151,IF($M151=0,0,(IF(MOD(($I151-G$1),$M151)=0,$G151,0))),0)</f>
        <v>0</v>
      </c>
      <c r="H73" s="238">
        <f>IF(H$1&gt;=$I151,IF($M151=0,0,(IF(MOD(($I151-H$1),$M151)=0,$G151,0))),0)</f>
        <v>0</v>
      </c>
      <c r="I73" s="238">
        <f>IF(I$1&gt;=$I151,IF($M151=0,0,(IF(MOD(($I151-I$1),$M151)=0,$G151,0))),0)</f>
        <v>0</v>
      </c>
      <c r="J73" s="238">
        <f>IF(J$1&gt;=$I151,IF($M151=0,0,(IF(MOD(($I151-J$1),$M151)=0,$G151,0))),0)</f>
        <v>0</v>
      </c>
      <c r="K73" s="238">
        <f>IF(K$1&gt;=$I151,IF($M151=0,0,(IF(MOD(($I151-K$1),$M151)=0,$G151,0))),0)</f>
        <v>0</v>
      </c>
      <c r="L73" s="238">
        <f>IF(L$1&gt;=$I151,IF($M151=0,0,(IF(MOD(($I151-L$1),$M151)=0,$G151,0))),0)</f>
        <v>0</v>
      </c>
      <c r="M73" s="238">
        <f>IF(M$1&gt;=$I151,IF($M151=0,0,(IF(MOD(($I151-M$1),$M151)=0,$G151,0))),0)</f>
        <v>0</v>
      </c>
      <c r="N73" s="238">
        <f>IF(N$1&gt;=$I151,IF($M151=0,0,(IF(MOD(($I151-N$1),$M151)=0,$G151,0))),0)</f>
        <v>0</v>
      </c>
      <c r="O73" s="238">
        <f>IF(O$1&gt;=$I151,IF($M151=0,0,(IF(MOD(($I151-O$1),$M151)=0,$G151,0))),0)</f>
        <v>0</v>
      </c>
      <c r="P73" s="238">
        <f>IF(P$1&gt;=$I151,IF($M151=0,0,(IF(MOD(($I151-P$1),$M151)=0,$G151,0))),0)</f>
        <v>0</v>
      </c>
      <c r="Q73" s="238">
        <f>IF(Q$1&gt;=$I151,IF($M151=0,0,(IF(MOD(($I151-Q$1),$M151)=0,$G151,0))),0)</f>
        <v>0</v>
      </c>
      <c r="R73" s="238">
        <f>IF(R$1&gt;=$I151,IF($M151=0,0,(IF(MOD(($I151-R$1),$M151)=0,$G151,0))),0)</f>
        <v>0</v>
      </c>
      <c r="S73" s="238">
        <f>IF(S$1&gt;=$I151,IF($M151=0,0,(IF(MOD(($I151-S$1),$M151)=0,$G151,0))),0)</f>
        <v>0</v>
      </c>
      <c r="T73" s="238">
        <f>IF(T$1&gt;=$I151,IF($M151=0,0,(IF(MOD(($I151-T$1),$M151)=0,$G151,0))),0)</f>
        <v>0</v>
      </c>
      <c r="U73" s="238">
        <f>IF(U$1&gt;=$I151,IF($M151=0,0,(IF(MOD(($I151-U$1),$M151)=0,$G151,0))),0)</f>
        <v>0</v>
      </c>
      <c r="V73" s="238">
        <f>IF(V$1&gt;=$I151,IF($M151=0,0,(IF(MOD(($I151-V$1),$M151)=0,$G151,0))),0)</f>
        <v>0</v>
      </c>
      <c r="W73" s="238">
        <f>IF(W$1&gt;=$I151,IF($M151=0,0,(IF(MOD(($I151-W$1),$M151)=0,$G151,0))),0)</f>
        <v>0</v>
      </c>
      <c r="X73" s="238">
        <f>IF(X$1&gt;=$I151,IF($M151=0,0,(IF(MOD(($I151-X$1),$M151)=0,$G151,0))),0)</f>
        <v>0</v>
      </c>
      <c r="Y73" s="239">
        <f>SUM(C73:X73)</f>
        <v>0</v>
      </c>
    </row>
    <row r="74" spans="1:25">
      <c r="A74" s="237" t="e">
        <f>A152</f>
        <v>#N/A</v>
      </c>
      <c r="B74" s="230">
        <f>B152</f>
        <v>0</v>
      </c>
      <c r="C74" s="238">
        <f>IF(C$1&gt;=$I152,IF($M152=0,0,(IF(MOD(($I152-C$1),$M152)=0,$G152,0))),0)</f>
        <v>0</v>
      </c>
      <c r="D74" s="238">
        <f>IF(D$1&gt;=$I152,IF($M152=0,0,(IF(MOD(($I152-D$1),$M152)=0,$G152,0))),0)</f>
        <v>0</v>
      </c>
      <c r="E74" s="238">
        <f>IF(E$1&gt;=$I152,IF($M152=0,0,(IF(MOD(($I152-E$1),$M152)=0,$G152,0))),0)</f>
        <v>0</v>
      </c>
      <c r="F74" s="238">
        <f>IF(F$1&gt;=$I152,IF($M152=0,0,(IF(MOD(($I152-F$1),$M152)=0,$G152,0))),0)</f>
        <v>0</v>
      </c>
      <c r="G74" s="238">
        <f>IF(G$1&gt;=$I152,IF($M152=0,0,(IF(MOD(($I152-G$1),$M152)=0,$G152,0))),0)</f>
        <v>0</v>
      </c>
      <c r="H74" s="238">
        <f>IF(H$1&gt;=$I152,IF($M152=0,0,(IF(MOD(($I152-H$1),$M152)=0,$G152,0))),0)</f>
        <v>0</v>
      </c>
      <c r="I74" s="238">
        <f>IF(I$1&gt;=$I152,IF($M152=0,0,(IF(MOD(($I152-I$1),$M152)=0,$G152,0))),0)</f>
        <v>0</v>
      </c>
      <c r="J74" s="238">
        <f>IF(J$1&gt;=$I152,IF($M152=0,0,(IF(MOD(($I152-J$1),$M152)=0,$G152,0))),0)</f>
        <v>0</v>
      </c>
      <c r="K74" s="238">
        <f>IF(K$1&gt;=$I152,IF($M152=0,0,(IF(MOD(($I152-K$1),$M152)=0,$G152,0))),0)</f>
        <v>0</v>
      </c>
      <c r="L74" s="238">
        <f>IF(L$1&gt;=$I152,IF($M152=0,0,(IF(MOD(($I152-L$1),$M152)=0,$G152,0))),0)</f>
        <v>0</v>
      </c>
      <c r="M74" s="238">
        <f>IF(M$1&gt;=$I152,IF($M152=0,0,(IF(MOD(($I152-M$1),$M152)=0,$G152,0))),0)</f>
        <v>0</v>
      </c>
      <c r="N74" s="238">
        <f>IF(N$1&gt;=$I152,IF($M152=0,0,(IF(MOD(($I152-N$1),$M152)=0,$G152,0))),0)</f>
        <v>0</v>
      </c>
      <c r="O74" s="238">
        <f>IF(O$1&gt;=$I152,IF($M152=0,0,(IF(MOD(($I152-O$1),$M152)=0,$G152,0))),0)</f>
        <v>0</v>
      </c>
      <c r="P74" s="238">
        <f>IF(P$1&gt;=$I152,IF($M152=0,0,(IF(MOD(($I152-P$1),$M152)=0,$G152,0))),0)</f>
        <v>0</v>
      </c>
      <c r="Q74" s="238">
        <f>IF(Q$1&gt;=$I152,IF($M152=0,0,(IF(MOD(($I152-Q$1),$M152)=0,$G152,0))),0)</f>
        <v>0</v>
      </c>
      <c r="R74" s="238">
        <f>IF(R$1&gt;=$I152,IF($M152=0,0,(IF(MOD(($I152-R$1),$M152)=0,$G152,0))),0)</f>
        <v>0</v>
      </c>
      <c r="S74" s="238">
        <f>IF(S$1&gt;=$I152,IF($M152=0,0,(IF(MOD(($I152-S$1),$M152)=0,$G152,0))),0)</f>
        <v>0</v>
      </c>
      <c r="T74" s="238">
        <f>IF(T$1&gt;=$I152,IF($M152=0,0,(IF(MOD(($I152-T$1),$M152)=0,$G152,0))),0)</f>
        <v>0</v>
      </c>
      <c r="U74" s="238">
        <f>IF(U$1&gt;=$I152,IF($M152=0,0,(IF(MOD(($I152-U$1),$M152)=0,$G152,0))),0)</f>
        <v>0</v>
      </c>
      <c r="V74" s="238">
        <f>IF(V$1&gt;=$I152,IF($M152=0,0,(IF(MOD(($I152-V$1),$M152)=0,$G152,0))),0)</f>
        <v>0</v>
      </c>
      <c r="W74" s="238">
        <f>IF(W$1&gt;=$I152,IF($M152=0,0,(IF(MOD(($I152-W$1),$M152)=0,$G152,0))),0)</f>
        <v>0</v>
      </c>
      <c r="X74" s="238">
        <f>IF(X$1&gt;=$I152,IF($M152=0,0,(IF(MOD(($I152-X$1),$M152)=0,$G152,0))),0)</f>
        <v>0</v>
      </c>
      <c r="Y74" s="239">
        <f>SUM(C74:X74)</f>
        <v>0</v>
      </c>
    </row>
    <row r="75" spans="1:25" ht="15.75" customHeight="1">
      <c r="A75" s="237" t="e">
        <f>A153</f>
        <v>#N/A</v>
      </c>
      <c r="B75" s="230">
        <f>B153</f>
        <v>0</v>
      </c>
      <c r="C75" s="238">
        <f>IF(C$1&gt;=$I153,IF($M153=0,0,(IF(MOD(($I153-C$1),$M153)=0,$G153,0))),0)</f>
        <v>0</v>
      </c>
      <c r="D75" s="238">
        <f>IF(D$1&gt;=$I153,IF($M153=0,0,(IF(MOD(($I153-D$1),$M153)=0,$G153,0))),0)</f>
        <v>0</v>
      </c>
      <c r="E75" s="238">
        <f>IF(E$1&gt;=$I153,IF($M153=0,0,(IF(MOD(($I153-E$1),$M153)=0,$G153,0))),0)</f>
        <v>0</v>
      </c>
      <c r="F75" s="238">
        <f>IF(F$1&gt;=$I153,IF($M153=0,0,(IF(MOD(($I153-F$1),$M153)=0,$G153,0))),0)</f>
        <v>0</v>
      </c>
      <c r="G75" s="238">
        <f>IF(G$1&gt;=$I153,IF($M153=0,0,(IF(MOD(($I153-G$1),$M153)=0,$G153,0))),0)</f>
        <v>0</v>
      </c>
      <c r="H75" s="238">
        <f>IF(H$1&gt;=$I153,IF($M153=0,0,(IF(MOD(($I153-H$1),$M153)=0,$G153,0))),0)</f>
        <v>0</v>
      </c>
      <c r="I75" s="238">
        <f>IF(I$1&gt;=$I153,IF($M153=0,0,(IF(MOD(($I153-I$1),$M153)=0,$G153,0))),0)</f>
        <v>0</v>
      </c>
      <c r="J75" s="238">
        <f>IF(J$1&gt;=$I153,IF($M153=0,0,(IF(MOD(($I153-J$1),$M153)=0,$G153,0))),0)</f>
        <v>0</v>
      </c>
      <c r="K75" s="238">
        <f>IF(K$1&gt;=$I153,IF($M153=0,0,(IF(MOD(($I153-K$1),$M153)=0,$G153,0))),0)</f>
        <v>0</v>
      </c>
      <c r="L75" s="238">
        <f>IF(L$1&gt;=$I153,IF($M153=0,0,(IF(MOD(($I153-L$1),$M153)=0,$G153,0))),0)</f>
        <v>0</v>
      </c>
      <c r="M75" s="238">
        <f>IF(M$1&gt;=$I153,IF($M153=0,0,(IF(MOD(($I153-M$1),$M153)=0,$G153,0))),0)</f>
        <v>0</v>
      </c>
      <c r="N75" s="238">
        <f>IF(N$1&gt;=$I153,IF($M153=0,0,(IF(MOD(($I153-N$1),$M153)=0,$G153,0))),0)</f>
        <v>0</v>
      </c>
      <c r="O75" s="238">
        <f>IF(O$1&gt;=$I153,IF($M153=0,0,(IF(MOD(($I153-O$1),$M153)=0,$G153,0))),0)</f>
        <v>0</v>
      </c>
      <c r="P75" s="238">
        <f>IF(P$1&gt;=$I153,IF($M153=0,0,(IF(MOD(($I153-P$1),$M153)=0,$G153,0))),0)</f>
        <v>0</v>
      </c>
      <c r="Q75" s="238">
        <f>IF(Q$1&gt;=$I153,IF($M153=0,0,(IF(MOD(($I153-Q$1),$M153)=0,$G153,0))),0)</f>
        <v>0</v>
      </c>
      <c r="R75" s="238">
        <f>IF(R$1&gt;=$I153,IF($M153=0,0,(IF(MOD(($I153-R$1),$M153)=0,$G153,0))),0)</f>
        <v>0</v>
      </c>
      <c r="S75" s="238">
        <f>IF(S$1&gt;=$I153,IF($M153=0,0,(IF(MOD(($I153-S$1),$M153)=0,$G153,0))),0)</f>
        <v>0</v>
      </c>
      <c r="T75" s="238">
        <f>IF(T$1&gt;=$I153,IF($M153=0,0,(IF(MOD(($I153-T$1),$M153)=0,$G153,0))),0)</f>
        <v>0</v>
      </c>
      <c r="U75" s="238">
        <f>IF(U$1&gt;=$I153,IF($M153=0,0,(IF(MOD(($I153-U$1),$M153)=0,$G153,0))),0)</f>
        <v>0</v>
      </c>
      <c r="V75" s="238">
        <f>IF(V$1&gt;=$I153,IF($M153=0,0,(IF(MOD(($I153-V$1),$M153)=0,$G153,0))),0)</f>
        <v>0</v>
      </c>
      <c r="W75" s="238">
        <f>IF(W$1&gt;=$I153,IF($M153=0,0,(IF(MOD(($I153-W$1),$M153)=0,$G153,0))),0)</f>
        <v>0</v>
      </c>
      <c r="X75" s="238">
        <f>IF(X$1&gt;=$I153,IF($M153=0,0,(IF(MOD(($I153-X$1),$M153)=0,$G153,0))),0)</f>
        <v>0</v>
      </c>
      <c r="Y75" s="239">
        <f>SUM(C75:X75)</f>
        <v>0</v>
      </c>
    </row>
    <row r="76" spans="1:25" ht="15.75" customHeight="1">
      <c r="A76" s="237">
        <f>A154</f>
        <v>0</v>
      </c>
      <c r="B76" s="230" t="str">
        <f>B154</f>
        <v>Sikringsanlæg</v>
      </c>
      <c r="C76" s="238">
        <f>IF(C$1&gt;=$I154,IF($M154=0,0,(IF(MOD(($I154-C$1),$M154)=0,$G154,0))),0)</f>
        <v>0</v>
      </c>
      <c r="D76" s="238">
        <f>IF(D$1&gt;=$I154,IF($M154=0,0,(IF(MOD(($I154-D$1),$M154)=0,$G154,0))),0)</f>
        <v>0</v>
      </c>
      <c r="E76" s="238">
        <f>IF(E$1&gt;=$I154,IF($M154=0,0,(IF(MOD(($I154-E$1),$M154)=0,$G154,0))),0)</f>
        <v>0</v>
      </c>
      <c r="F76" s="238">
        <f>IF(F$1&gt;=$I154,IF($M154=0,0,(IF(MOD(($I154-F$1),$M154)=0,$G154,0))),0)</f>
        <v>0</v>
      </c>
      <c r="G76" s="238">
        <f>IF(G$1&gt;=$I154,IF($M154=0,0,(IF(MOD(($I154-G$1),$M154)=0,$G154,0))),0)</f>
        <v>0</v>
      </c>
      <c r="H76" s="238">
        <f>IF(H$1&gt;=$I154,IF($M154=0,0,(IF(MOD(($I154-H$1),$M154)=0,$G154,0))),0)</f>
        <v>0</v>
      </c>
      <c r="I76" s="238">
        <f>IF(I$1&gt;=$I154,IF($M154=0,0,(IF(MOD(($I154-I$1),$M154)=0,$G154,0))),0)</f>
        <v>0</v>
      </c>
      <c r="J76" s="238">
        <f>IF(J$1&gt;=$I154,IF($M154=0,0,(IF(MOD(($I154-J$1),$M154)=0,$G154,0))),0)</f>
        <v>0</v>
      </c>
      <c r="K76" s="238">
        <f>IF(K$1&gt;=$I154,IF($M154=0,0,(IF(MOD(($I154-K$1),$M154)=0,$G154,0))),0)</f>
        <v>0</v>
      </c>
      <c r="L76" s="238">
        <f>IF(L$1&gt;=$I154,IF($M154=0,0,(IF(MOD(($I154-L$1),$M154)=0,$G154,0))),0)</f>
        <v>0</v>
      </c>
      <c r="M76" s="238">
        <f>IF(M$1&gt;=$I154,IF($M154=0,0,(IF(MOD(($I154-M$1),$M154)=0,$G154,0))),0)</f>
        <v>0</v>
      </c>
      <c r="N76" s="238">
        <f>IF(N$1&gt;=$I154,IF($M154=0,0,(IF(MOD(($I154-N$1),$M154)=0,$G154,0))),0)</f>
        <v>0</v>
      </c>
      <c r="O76" s="238">
        <f>IF(O$1&gt;=$I154,IF($M154=0,0,(IF(MOD(($I154-O$1),$M154)=0,$G154,0))),0)</f>
        <v>0</v>
      </c>
      <c r="P76" s="238">
        <f>IF(P$1&gt;=$I154,IF($M154=0,0,(IF(MOD(($I154-P$1),$M154)=0,$G154,0))),0)</f>
        <v>0</v>
      </c>
      <c r="Q76" s="238">
        <f>IF(Q$1&gt;=$I154,IF($M154=0,0,(IF(MOD(($I154-Q$1),$M154)=0,$G154,0))),0)</f>
        <v>0</v>
      </c>
      <c r="R76" s="238">
        <f>IF(R$1&gt;=$I154,IF($M154=0,0,(IF(MOD(($I154-R$1),$M154)=0,$G154,0))),0)</f>
        <v>0</v>
      </c>
      <c r="S76" s="238">
        <f>IF(S$1&gt;=$I154,IF($M154=0,0,(IF(MOD(($I154-S$1),$M154)=0,$G154,0))),0)</f>
        <v>0</v>
      </c>
      <c r="T76" s="238">
        <f>IF(T$1&gt;=$I154,IF($M154=0,0,(IF(MOD(($I154-T$1),$M154)=0,$G154,0))),0)</f>
        <v>0</v>
      </c>
      <c r="U76" s="238">
        <f>IF(U$1&gt;=$I154,IF($M154=0,0,(IF(MOD(($I154-U$1),$M154)=0,$G154,0))),0)</f>
        <v>0</v>
      </c>
      <c r="V76" s="238">
        <f>IF(V$1&gt;=$I154,IF($M154=0,0,(IF(MOD(($I154-V$1),$M154)=0,$G154,0))),0)</f>
        <v>0</v>
      </c>
      <c r="W76" s="238">
        <f>IF(W$1&gt;=$I154,IF($M154=0,0,(IF(MOD(($I154-W$1),$M154)=0,$G154,0))),0)</f>
        <v>0</v>
      </c>
      <c r="X76" s="238">
        <f>IF(X$1&gt;=$I154,IF($M154=0,0,(IF(MOD(($I154-X$1),$M154)=0,$G154,0))),0)</f>
        <v>0</v>
      </c>
      <c r="Y76" s="239">
        <f>SUM(C76:X76)</f>
        <v>0</v>
      </c>
    </row>
    <row r="77" spans="1:25" ht="16.5" customHeight="1">
      <c r="A77" s="237" t="e">
        <f>A155</f>
        <v>#N/A</v>
      </c>
      <c r="B77" s="230">
        <f>B155</f>
        <v>0</v>
      </c>
      <c r="C77" s="238">
        <f>IF(C$1&gt;=$I155,IF($M155=0,0,(IF(MOD(($I155-C$1),$M155)=0,$G155,0))),0)</f>
        <v>0</v>
      </c>
      <c r="D77" s="238">
        <f>IF(D$1&gt;=$I155,IF($M155=0,0,(IF(MOD(($I155-D$1),$M155)=0,$G155,0))),0)</f>
        <v>0</v>
      </c>
      <c r="E77" s="238">
        <f>IF(E$1&gt;=$I155,IF($M155=0,0,(IF(MOD(($I155-E$1),$M155)=0,$G155,0))),0)</f>
        <v>0</v>
      </c>
      <c r="F77" s="238">
        <f>IF(F$1&gt;=$I155,IF($M155=0,0,(IF(MOD(($I155-F$1),$M155)=0,$G155,0))),0)</f>
        <v>0</v>
      </c>
      <c r="G77" s="238">
        <f>IF(G$1&gt;=$I155,IF($M155=0,0,(IF(MOD(($I155-G$1),$M155)=0,$G155,0))),0)</f>
        <v>0</v>
      </c>
      <c r="H77" s="238">
        <f>IF(H$1&gt;=$I155,IF($M155=0,0,(IF(MOD(($I155-H$1),$M155)=0,$G155,0))),0)</f>
        <v>0</v>
      </c>
      <c r="I77" s="238">
        <f>IF(I$1&gt;=$I155,IF($M155=0,0,(IF(MOD(($I155-I$1),$M155)=0,$G155,0))),0)</f>
        <v>0</v>
      </c>
      <c r="J77" s="238">
        <f>IF(J$1&gt;=$I155,IF($M155=0,0,(IF(MOD(($I155-J$1),$M155)=0,$G155,0))),0)</f>
        <v>0</v>
      </c>
      <c r="K77" s="238">
        <f>IF(K$1&gt;=$I155,IF($M155=0,0,(IF(MOD(($I155-K$1),$M155)=0,$G155,0))),0)</f>
        <v>0</v>
      </c>
      <c r="L77" s="238">
        <f>IF(L$1&gt;=$I155,IF($M155=0,0,(IF(MOD(($I155-L$1),$M155)=0,$G155,0))),0)</f>
        <v>0</v>
      </c>
      <c r="M77" s="238">
        <f>IF(M$1&gt;=$I155,IF($M155=0,0,(IF(MOD(($I155-M$1),$M155)=0,$G155,0))),0)</f>
        <v>0</v>
      </c>
      <c r="N77" s="238">
        <f>IF(N$1&gt;=$I155,IF($M155=0,0,(IF(MOD(($I155-N$1),$M155)=0,$G155,0))),0)</f>
        <v>0</v>
      </c>
      <c r="O77" s="238">
        <f>IF(O$1&gt;=$I155,IF($M155=0,0,(IF(MOD(($I155-O$1),$M155)=0,$G155,0))),0)</f>
        <v>0</v>
      </c>
      <c r="P77" s="238">
        <f>IF(P$1&gt;=$I155,IF($M155=0,0,(IF(MOD(($I155-P$1),$M155)=0,$G155,0))),0)</f>
        <v>0</v>
      </c>
      <c r="Q77" s="238">
        <f>IF(Q$1&gt;=$I155,IF($M155=0,0,(IF(MOD(($I155-Q$1),$M155)=0,$G155,0))),0)</f>
        <v>0</v>
      </c>
      <c r="R77" s="238">
        <f>IF(R$1&gt;=$I155,IF($M155=0,0,(IF(MOD(($I155-R$1),$M155)=0,$G155,0))),0)</f>
        <v>0</v>
      </c>
      <c r="S77" s="238">
        <f>IF(S$1&gt;=$I155,IF($M155=0,0,(IF(MOD(($I155-S$1),$M155)=0,$G155,0))),0)</f>
        <v>0</v>
      </c>
      <c r="T77" s="238">
        <f>IF(T$1&gt;=$I155,IF($M155=0,0,(IF(MOD(($I155-T$1),$M155)=0,$G155,0))),0)</f>
        <v>0</v>
      </c>
      <c r="U77" s="238">
        <f>IF(U$1&gt;=$I155,IF($M155=0,0,(IF(MOD(($I155-U$1),$M155)=0,$G155,0))),0)</f>
        <v>0</v>
      </c>
      <c r="V77" s="238">
        <f>IF(V$1&gt;=$I155,IF($M155=0,0,(IF(MOD(($I155-V$1),$M155)=0,$G155,0))),0)</f>
        <v>0</v>
      </c>
      <c r="W77" s="238">
        <f>IF(W$1&gt;=$I155,IF($M155=0,0,(IF(MOD(($I155-W$1),$M155)=0,$G155,0))),0)</f>
        <v>0</v>
      </c>
      <c r="X77" s="238">
        <f>IF(X$1&gt;=$I155,IF($M155=0,0,(IF(MOD(($I155-X$1),$M155)=0,$G155,0))),0)</f>
        <v>0</v>
      </c>
      <c r="Y77" s="239">
        <f>SUM(C77:X77)</f>
        <v>0</v>
      </c>
    </row>
    <row r="78" spans="1:25">
      <c r="A78" s="292"/>
      <c r="B78" s="293" t="s">
        <v>1017</v>
      </c>
      <c r="C78" s="294">
        <f>SUM(C5:C74)</f>
        <v>0</v>
      </c>
      <c r="D78" s="294">
        <f>SUM(D5:D74)</f>
        <v>160810</v>
      </c>
      <c r="E78" s="294">
        <f>SUM(E5:E74)</f>
        <v>1414968</v>
      </c>
      <c r="F78" s="294">
        <f>SUM(F5:F74)</f>
        <v>236660</v>
      </c>
      <c r="G78" s="294">
        <f>SUM(G5:G74)</f>
        <v>247990</v>
      </c>
      <c r="H78" s="294">
        <f>SUM(H5:H74)</f>
        <v>141216</v>
      </c>
      <c r="I78" s="294">
        <f>SUM(I5:I74)</f>
        <v>145892</v>
      </c>
      <c r="J78" s="294">
        <f>SUM(J5:J74)</f>
        <v>147170</v>
      </c>
      <c r="K78" s="294">
        <f>SUM(K5:K74)</f>
        <v>61000</v>
      </c>
      <c r="L78" s="294">
        <f>SUM(L5:L74)</f>
        <v>133660</v>
      </c>
      <c r="M78" s="294">
        <f>SUM(M5:M74)</f>
        <v>119290</v>
      </c>
      <c r="N78" s="294">
        <f>SUM(N5:N74)</f>
        <v>301840</v>
      </c>
      <c r="O78" s="294">
        <f>SUM(O5:O74)</f>
        <v>186264</v>
      </c>
      <c r="P78" s="294">
        <f>SUM(P5:P74)</f>
        <v>77950</v>
      </c>
      <c r="Q78" s="294">
        <f>SUM(Q5:Q74)</f>
        <v>34600</v>
      </c>
      <c r="R78" s="294">
        <f>SUM(R5:R74)</f>
        <v>70700</v>
      </c>
      <c r="S78" s="294">
        <f>SUM(S5:S74)</f>
        <v>61850</v>
      </c>
      <c r="T78" s="294">
        <f>SUM(T5:T74)</f>
        <v>109700</v>
      </c>
      <c r="U78" s="294">
        <f>SUM(U5:U74)</f>
        <v>17600</v>
      </c>
      <c r="V78" s="294">
        <f>SUM(V5:V74)</f>
        <v>77950</v>
      </c>
      <c r="W78" s="294">
        <f>SUM(W5:W74)</f>
        <v>34600</v>
      </c>
      <c r="X78" s="294">
        <f>SUM(X5:X74)</f>
        <v>143100</v>
      </c>
      <c r="Y78" s="364">
        <f>SUM(Y5:Y74)</f>
        <v>3924810</v>
      </c>
    </row>
    <row r="79" spans="1:25">
      <c r="A79" s="166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31.5" customHeight="1">
      <c r="A80" s="171"/>
      <c r="B80" s="110"/>
      <c r="C80" s="16" t="s">
        <v>1018</v>
      </c>
      <c r="D80" s="16" t="s">
        <v>1019</v>
      </c>
      <c r="E80" s="383" t="s">
        <v>1020</v>
      </c>
      <c r="F80" s="384"/>
      <c r="G80" s="383" t="s">
        <v>1021</v>
      </c>
      <c r="H80" s="384"/>
      <c r="I80" s="383" t="s">
        <v>1022</v>
      </c>
      <c r="J80" s="384"/>
      <c r="K80" s="383" t="s">
        <v>1023</v>
      </c>
      <c r="L80" s="384"/>
      <c r="M80" s="383" t="s">
        <v>321</v>
      </c>
      <c r="N80" s="384"/>
      <c r="O80" s="385" t="s">
        <v>1024</v>
      </c>
      <c r="P80" s="386"/>
      <c r="Q80" s="97" t="s">
        <v>1025</v>
      </c>
      <c r="R80" s="16"/>
      <c r="S80" s="16"/>
      <c r="T80" s="382" t="s">
        <v>1026</v>
      </c>
      <c r="U80" s="382"/>
      <c r="V80" s="382"/>
      <c r="W80" s="382"/>
      <c r="X80" s="382"/>
      <c r="Y80" s="382"/>
    </row>
    <row r="81" spans="1:25">
      <c r="A81" s="172"/>
      <c r="B81" s="92" t="s">
        <v>1016</v>
      </c>
      <c r="C81" s="87"/>
      <c r="D81" s="87"/>
      <c r="E81" s="377"/>
      <c r="F81" s="378"/>
      <c r="G81" s="379"/>
      <c r="H81" s="380"/>
      <c r="I81" s="377"/>
      <c r="J81" s="378"/>
      <c r="K81" s="377"/>
      <c r="L81" s="378"/>
      <c r="M81" s="87"/>
      <c r="N81" s="101"/>
      <c r="O81" s="516"/>
      <c r="P81" s="517"/>
      <c r="Q81" s="102"/>
      <c r="R81" s="55"/>
      <c r="S81" s="55"/>
      <c r="T81" s="381"/>
      <c r="U81" s="381"/>
      <c r="V81" s="381"/>
      <c r="W81" s="381"/>
      <c r="X81" s="381"/>
      <c r="Y81" s="381"/>
    </row>
    <row r="82" spans="1:25">
      <c r="A82" s="173"/>
      <c r="B82" s="92" t="s">
        <v>1027</v>
      </c>
      <c r="C82" s="87"/>
      <c r="D82" s="88"/>
      <c r="E82" s="377"/>
      <c r="F82" s="378"/>
      <c r="G82" s="379"/>
      <c r="H82" s="380"/>
      <c r="I82" s="377"/>
      <c r="J82" s="378"/>
      <c r="K82" s="377"/>
      <c r="L82" s="378"/>
      <c r="M82" s="87"/>
      <c r="N82" s="101"/>
      <c r="O82" s="516"/>
      <c r="P82" s="517"/>
      <c r="Q82" s="102"/>
      <c r="R82" s="55"/>
      <c r="S82" s="55"/>
      <c r="T82" s="381"/>
      <c r="U82" s="381"/>
      <c r="V82" s="381"/>
      <c r="W82" s="381"/>
      <c r="X82" s="381"/>
      <c r="Y82" s="381"/>
    </row>
    <row r="83" spans="1:25">
      <c r="A83" s="174">
        <f>VLOOKUP(B83,Priskatalog!A:J,10,FALSE)</f>
        <v>21</v>
      </c>
      <c r="B83" s="146" t="s">
        <v>340</v>
      </c>
      <c r="C83" s="22">
        <v>10</v>
      </c>
      <c r="D83" s="5" t="s">
        <v>785</v>
      </c>
      <c r="E83" s="387">
        <v>1700</v>
      </c>
      <c r="F83" s="388"/>
      <c r="G83" s="389">
        <f t="shared" ref="G83:G85" si="4">C83*E83</f>
        <v>17000</v>
      </c>
      <c r="H83" s="390"/>
      <c r="I83" s="391">
        <v>2026</v>
      </c>
      <c r="J83" s="388"/>
      <c r="K83" s="391">
        <v>2045</v>
      </c>
      <c r="L83" s="387"/>
      <c r="M83" s="5">
        <v>3</v>
      </c>
      <c r="N83" s="123" t="s">
        <v>1028</v>
      </c>
      <c r="O83" s="518"/>
      <c r="P83" s="519"/>
      <c r="Q83" s="5"/>
      <c r="R83" s="5"/>
      <c r="S83" s="5"/>
      <c r="T83" s="392"/>
      <c r="U83" s="392"/>
      <c r="V83" s="392"/>
      <c r="W83" s="392"/>
      <c r="X83" s="392"/>
      <c r="Y83" s="392"/>
    </row>
    <row r="84" spans="1:25">
      <c r="A84" s="174">
        <f>VLOOKUP(B84,Priskatalog!A:J,10,FALSE)</f>
        <v>41</v>
      </c>
      <c r="B84" s="146" t="s">
        <v>469</v>
      </c>
      <c r="C84" s="22">
        <v>30</v>
      </c>
      <c r="D84" s="5" t="s">
        <v>785</v>
      </c>
      <c r="E84" s="387">
        <v>140</v>
      </c>
      <c r="F84" s="388"/>
      <c r="G84" s="389">
        <f t="shared" si="4"/>
        <v>4200</v>
      </c>
      <c r="H84" s="390"/>
      <c r="I84" s="391">
        <v>2025</v>
      </c>
      <c r="J84" s="388"/>
      <c r="K84" s="391">
        <v>2045</v>
      </c>
      <c r="L84" s="387"/>
      <c r="M84" s="5">
        <v>2</v>
      </c>
      <c r="N84" s="123" t="s">
        <v>1028</v>
      </c>
      <c r="O84" s="518"/>
      <c r="P84" s="519"/>
      <c r="Q84" s="5"/>
      <c r="R84" s="5"/>
      <c r="S84" s="5"/>
      <c r="T84" s="392"/>
      <c r="U84" s="392"/>
      <c r="V84" s="392"/>
      <c r="W84" s="392"/>
      <c r="X84" s="392"/>
      <c r="Y84" s="392"/>
    </row>
    <row r="85" spans="1:25">
      <c r="A85" s="174">
        <f>VLOOKUP(B85,Priskatalog!A:J,10,FALSE)</f>
        <v>41</v>
      </c>
      <c r="B85" s="146" t="s">
        <v>350</v>
      </c>
      <c r="C85" s="22">
        <v>30</v>
      </c>
      <c r="D85" s="5" t="s">
        <v>785</v>
      </c>
      <c r="E85" s="387">
        <v>120</v>
      </c>
      <c r="F85" s="388"/>
      <c r="G85" s="389">
        <f t="shared" si="4"/>
        <v>3600</v>
      </c>
      <c r="H85" s="390"/>
      <c r="I85" s="391">
        <v>2026</v>
      </c>
      <c r="J85" s="388"/>
      <c r="K85" s="391">
        <v>2045</v>
      </c>
      <c r="L85" s="387"/>
      <c r="M85" s="5">
        <v>2</v>
      </c>
      <c r="N85" s="123" t="s">
        <v>1028</v>
      </c>
      <c r="O85" s="518"/>
      <c r="P85" s="519"/>
      <c r="Q85" s="5"/>
      <c r="R85" s="5"/>
      <c r="S85" s="5"/>
      <c r="T85" s="392"/>
      <c r="U85" s="392"/>
      <c r="V85" s="392"/>
      <c r="W85" s="392"/>
      <c r="X85" s="392"/>
      <c r="Y85" s="392"/>
    </row>
    <row r="86" spans="1:25">
      <c r="A86" s="174">
        <f>VLOOKUP(B86,Priskatalog!A:J,10,FALSE)</f>
        <v>31</v>
      </c>
      <c r="B86" s="146" t="s">
        <v>409</v>
      </c>
      <c r="C86" s="22">
        <v>10</v>
      </c>
      <c r="D86" s="5" t="s">
        <v>345</v>
      </c>
      <c r="E86" s="387">
        <v>725</v>
      </c>
      <c r="F86" s="388"/>
      <c r="G86" s="389">
        <f t="shared" ref="G86" si="5">C86*E86</f>
        <v>7250</v>
      </c>
      <c r="H86" s="390"/>
      <c r="I86" s="391">
        <v>2025</v>
      </c>
      <c r="J86" s="388"/>
      <c r="K86" s="391">
        <v>2045</v>
      </c>
      <c r="L86" s="387"/>
      <c r="M86" s="5">
        <v>3</v>
      </c>
      <c r="N86" s="123" t="s">
        <v>1028</v>
      </c>
      <c r="O86" s="518"/>
      <c r="P86" s="519"/>
      <c r="Q86" s="5"/>
      <c r="R86" s="5"/>
      <c r="S86" s="5"/>
      <c r="T86" s="392"/>
      <c r="U86" s="392"/>
      <c r="V86" s="392"/>
      <c r="W86" s="392"/>
      <c r="X86" s="392"/>
      <c r="Y86" s="392"/>
    </row>
    <row r="87" spans="1:25">
      <c r="A87" s="173"/>
      <c r="B87" s="178" t="s">
        <v>1035</v>
      </c>
      <c r="C87" s="87"/>
      <c r="D87" s="88"/>
      <c r="E87" s="377"/>
      <c r="F87" s="378"/>
      <c r="G87" s="358"/>
      <c r="H87" s="359"/>
      <c r="I87" s="356"/>
      <c r="J87" s="357"/>
      <c r="K87" s="356"/>
      <c r="L87" s="357"/>
      <c r="M87" s="88"/>
      <c r="N87" s="361"/>
      <c r="O87" s="102"/>
      <c r="P87" s="360"/>
      <c r="Q87" s="102"/>
      <c r="R87" s="55"/>
      <c r="S87" s="55"/>
      <c r="T87" s="381"/>
      <c r="U87" s="381"/>
      <c r="V87" s="381"/>
      <c r="W87" s="381"/>
      <c r="X87" s="381"/>
      <c r="Y87" s="381"/>
    </row>
    <row r="88" spans="1:25">
      <c r="A88" s="174">
        <f>VLOOKUP(B88,Priskatalog!A:J,10,FALSE)</f>
        <v>47</v>
      </c>
      <c r="B88" s="146" t="s">
        <v>477</v>
      </c>
      <c r="C88" s="7">
        <v>722</v>
      </c>
      <c r="D88" s="2" t="s">
        <v>785</v>
      </c>
      <c r="E88" s="387">
        <v>1500</v>
      </c>
      <c r="F88" s="388"/>
      <c r="G88" s="389">
        <f>C88*E88</f>
        <v>1083000</v>
      </c>
      <c r="H88" s="390"/>
      <c r="I88" s="391">
        <v>2026</v>
      </c>
      <c r="J88" s="388"/>
      <c r="K88" s="391">
        <v>2028</v>
      </c>
      <c r="L88" s="388"/>
      <c r="M88" s="11">
        <v>40</v>
      </c>
      <c r="N88" s="123" t="s">
        <v>1028</v>
      </c>
      <c r="O88" s="518"/>
      <c r="P88" s="519"/>
      <c r="Q88" s="95"/>
      <c r="R88" s="2"/>
      <c r="S88" s="2"/>
      <c r="T88" s="392" t="s">
        <v>1205</v>
      </c>
      <c r="U88" s="392"/>
      <c r="V88" s="392"/>
      <c r="W88" s="392"/>
      <c r="X88" s="392"/>
      <c r="Y88" s="392"/>
    </row>
    <row r="89" spans="1:25" ht="18.75" customHeight="1">
      <c r="A89" s="174">
        <f>VLOOKUP(B89,Priskatalog!A:J,10,FALSE)</f>
        <v>37</v>
      </c>
      <c r="B89" s="147" t="s">
        <v>449</v>
      </c>
      <c r="C89" s="22">
        <v>60</v>
      </c>
      <c r="D89" s="5" t="s">
        <v>1040</v>
      </c>
      <c r="E89" s="387">
        <v>440</v>
      </c>
      <c r="F89" s="388"/>
      <c r="G89" s="389">
        <f t="shared" ref="G89:G161" si="6">C89*E89</f>
        <v>26400</v>
      </c>
      <c r="H89" s="390"/>
      <c r="I89" s="391">
        <v>2026</v>
      </c>
      <c r="J89" s="388"/>
      <c r="K89" s="391">
        <v>2028</v>
      </c>
      <c r="L89" s="387"/>
      <c r="M89" s="5">
        <v>20</v>
      </c>
      <c r="N89" s="123" t="s">
        <v>1028</v>
      </c>
      <c r="O89" s="518"/>
      <c r="P89" s="519"/>
      <c r="Q89" s="5"/>
      <c r="R89" s="5"/>
      <c r="S89" s="5"/>
      <c r="T89" s="392"/>
      <c r="U89" s="392"/>
      <c r="V89" s="392"/>
      <c r="W89" s="392"/>
      <c r="X89" s="392"/>
      <c r="Y89" s="392"/>
    </row>
    <row r="90" spans="1:25">
      <c r="A90" s="174">
        <f>VLOOKUP(B90,Priskatalog!A:J,10,FALSE)</f>
        <v>37</v>
      </c>
      <c r="B90" s="19" t="s">
        <v>453</v>
      </c>
      <c r="C90" s="22">
        <v>150</v>
      </c>
      <c r="D90" s="5" t="s">
        <v>1040</v>
      </c>
      <c r="E90" s="387">
        <v>700</v>
      </c>
      <c r="F90" s="388"/>
      <c r="G90" s="389">
        <f t="shared" si="6"/>
        <v>105000</v>
      </c>
      <c r="H90" s="390"/>
      <c r="I90" s="391">
        <v>2026</v>
      </c>
      <c r="J90" s="388"/>
      <c r="K90" s="391">
        <v>2028</v>
      </c>
      <c r="L90" s="387"/>
      <c r="M90" s="5">
        <v>20</v>
      </c>
      <c r="N90" s="123" t="s">
        <v>1028</v>
      </c>
      <c r="O90" s="518"/>
      <c r="P90" s="519"/>
      <c r="Q90" s="5"/>
      <c r="R90" s="5"/>
      <c r="S90" s="5"/>
      <c r="T90" s="392"/>
      <c r="U90" s="392"/>
      <c r="V90" s="392"/>
      <c r="W90" s="392"/>
      <c r="X90" s="392"/>
      <c r="Y90" s="392"/>
    </row>
    <row r="91" spans="1:25">
      <c r="A91" s="174">
        <f>VLOOKUP(B91,Priskatalog!A:J,10,FALSE)</f>
        <v>31</v>
      </c>
      <c r="B91" s="152" t="s">
        <v>399</v>
      </c>
      <c r="C91" s="22">
        <v>20</v>
      </c>
      <c r="D91" s="5" t="s">
        <v>785</v>
      </c>
      <c r="E91" s="387">
        <v>3148</v>
      </c>
      <c r="F91" s="388"/>
      <c r="G91" s="389">
        <f t="shared" si="6"/>
        <v>62960</v>
      </c>
      <c r="H91" s="390"/>
      <c r="I91" s="391">
        <v>2027</v>
      </c>
      <c r="J91" s="388"/>
      <c r="K91" s="391">
        <v>2027</v>
      </c>
      <c r="L91" s="387"/>
      <c r="M91" s="5">
        <v>30</v>
      </c>
      <c r="N91" s="123" t="s">
        <v>1028</v>
      </c>
      <c r="O91" s="518"/>
      <c r="P91" s="519"/>
      <c r="Q91" s="5"/>
      <c r="R91" s="53"/>
      <c r="S91" s="5"/>
      <c r="T91" s="393" t="s">
        <v>1206</v>
      </c>
      <c r="U91" s="394"/>
      <c r="V91" s="394"/>
      <c r="W91" s="394"/>
      <c r="X91" s="394"/>
      <c r="Y91" s="395"/>
    </row>
    <row r="92" spans="1:25">
      <c r="A92" s="174">
        <f>VLOOKUP(B92,Priskatalog!A:J,10,FALSE)</f>
        <v>31</v>
      </c>
      <c r="B92" s="146" t="s">
        <v>399</v>
      </c>
      <c r="C92" s="121">
        <v>30</v>
      </c>
      <c r="D92" s="5" t="s">
        <v>785</v>
      </c>
      <c r="E92" s="387">
        <v>3148</v>
      </c>
      <c r="F92" s="388"/>
      <c r="G92" s="389">
        <f t="shared" si="6"/>
        <v>94440</v>
      </c>
      <c r="H92" s="390"/>
      <c r="I92" s="391">
        <v>2028</v>
      </c>
      <c r="J92" s="388"/>
      <c r="K92" s="391">
        <v>2030</v>
      </c>
      <c r="L92" s="387"/>
      <c r="M92" s="5">
        <v>30</v>
      </c>
      <c r="N92" s="123" t="s">
        <v>1028</v>
      </c>
      <c r="O92" s="518"/>
      <c r="P92" s="519"/>
      <c r="Q92" s="5"/>
      <c r="R92" s="53"/>
      <c r="S92" s="5"/>
      <c r="T92" s="392" t="s">
        <v>1207</v>
      </c>
      <c r="U92" s="392"/>
      <c r="V92" s="392"/>
      <c r="W92" s="392"/>
      <c r="X92" s="392"/>
      <c r="Y92" s="392"/>
    </row>
    <row r="93" spans="1:25">
      <c r="A93" s="174">
        <f>VLOOKUP(B93,Priskatalog!A:J,10,FALSE)</f>
        <v>31</v>
      </c>
      <c r="B93" s="146" t="s">
        <v>399</v>
      </c>
      <c r="C93" s="121">
        <v>10</v>
      </c>
      <c r="D93" s="5" t="s">
        <v>785</v>
      </c>
      <c r="E93" s="387">
        <v>3148</v>
      </c>
      <c r="F93" s="388"/>
      <c r="G93" s="389">
        <f t="shared" si="6"/>
        <v>31480</v>
      </c>
      <c r="H93" s="390"/>
      <c r="I93" s="391">
        <v>2025</v>
      </c>
      <c r="J93" s="388"/>
      <c r="K93" s="391">
        <v>2030</v>
      </c>
      <c r="L93" s="387"/>
      <c r="M93" s="5">
        <v>30</v>
      </c>
      <c r="N93" s="123" t="s">
        <v>1028</v>
      </c>
      <c r="O93" s="518"/>
      <c r="P93" s="519"/>
      <c r="Q93" s="5"/>
      <c r="R93" s="5"/>
      <c r="S93" s="5"/>
      <c r="T93" s="392" t="s">
        <v>1208</v>
      </c>
      <c r="U93" s="392"/>
      <c r="V93" s="392"/>
      <c r="W93" s="392"/>
      <c r="X93" s="392"/>
      <c r="Y93" s="392"/>
    </row>
    <row r="94" spans="1:25">
      <c r="A94" s="174">
        <f>VLOOKUP(B94,Priskatalog!A:J,10,FALSE)</f>
        <v>31</v>
      </c>
      <c r="B94" s="146" t="s">
        <v>399</v>
      </c>
      <c r="C94" s="121">
        <v>20</v>
      </c>
      <c r="D94" s="5" t="s">
        <v>785</v>
      </c>
      <c r="E94" s="387">
        <v>3148</v>
      </c>
      <c r="F94" s="388"/>
      <c r="G94" s="389">
        <f t="shared" ref="G94:G111" si="7">C94*E94</f>
        <v>62960</v>
      </c>
      <c r="H94" s="390"/>
      <c r="I94" s="391">
        <v>2035</v>
      </c>
      <c r="J94" s="388"/>
      <c r="K94" s="391">
        <v>2037</v>
      </c>
      <c r="L94" s="387"/>
      <c r="M94" s="5">
        <v>30</v>
      </c>
      <c r="N94" s="123" t="s">
        <v>1028</v>
      </c>
      <c r="O94" s="518"/>
      <c r="P94" s="519"/>
      <c r="Q94" s="5"/>
      <c r="R94" s="5"/>
      <c r="S94" s="5"/>
      <c r="T94" s="392" t="s">
        <v>1209</v>
      </c>
      <c r="U94" s="392"/>
      <c r="V94" s="392"/>
      <c r="W94" s="392"/>
      <c r="X94" s="392"/>
      <c r="Y94" s="392"/>
    </row>
    <row r="95" spans="1:25">
      <c r="A95" s="174">
        <f>VLOOKUP(B95,Priskatalog!A:J,10,FALSE)</f>
        <v>31</v>
      </c>
      <c r="B95" s="146" t="s">
        <v>399</v>
      </c>
      <c r="C95" s="121">
        <v>10</v>
      </c>
      <c r="D95" s="5" t="s">
        <v>785</v>
      </c>
      <c r="E95" s="387">
        <v>3148</v>
      </c>
      <c r="F95" s="388"/>
      <c r="G95" s="389">
        <f t="shared" si="7"/>
        <v>31480</v>
      </c>
      <c r="H95" s="390"/>
      <c r="I95" s="391">
        <v>2025</v>
      </c>
      <c r="J95" s="388"/>
      <c r="K95" s="391">
        <v>2027</v>
      </c>
      <c r="L95" s="387"/>
      <c r="M95" s="5">
        <v>30</v>
      </c>
      <c r="N95" s="123" t="s">
        <v>1028</v>
      </c>
      <c r="O95" s="518"/>
      <c r="P95" s="519"/>
      <c r="Q95" s="5"/>
      <c r="R95" s="5"/>
      <c r="S95" s="5"/>
      <c r="T95" s="392" t="s">
        <v>1210</v>
      </c>
      <c r="U95" s="392"/>
      <c r="V95" s="392"/>
      <c r="W95" s="392"/>
      <c r="X95" s="392"/>
      <c r="Y95" s="392"/>
    </row>
    <row r="96" spans="1:25">
      <c r="A96" s="174">
        <f>VLOOKUP(B96,Priskatalog!A:J,10,FALSE)</f>
        <v>31</v>
      </c>
      <c r="B96" s="146" t="s">
        <v>399</v>
      </c>
      <c r="C96" s="121">
        <v>12</v>
      </c>
      <c r="D96" s="5" t="s">
        <v>785</v>
      </c>
      <c r="E96" s="387">
        <v>3148</v>
      </c>
      <c r="F96" s="388"/>
      <c r="G96" s="389">
        <f t="shared" ref="G96" si="8">C96*E96</f>
        <v>37776</v>
      </c>
      <c r="H96" s="390"/>
      <c r="I96" s="391">
        <v>2030</v>
      </c>
      <c r="J96" s="388"/>
      <c r="K96" s="391">
        <v>2032</v>
      </c>
      <c r="L96" s="387"/>
      <c r="M96" s="5">
        <v>30</v>
      </c>
      <c r="N96" s="123" t="s">
        <v>1028</v>
      </c>
      <c r="O96" s="518"/>
      <c r="P96" s="519"/>
      <c r="Q96" s="5"/>
      <c r="R96" s="5"/>
      <c r="S96" s="5"/>
      <c r="T96" s="392" t="s">
        <v>1211</v>
      </c>
      <c r="U96" s="392"/>
      <c r="V96" s="392"/>
      <c r="W96" s="392"/>
      <c r="X96" s="392"/>
      <c r="Y96" s="392"/>
    </row>
    <row r="97" spans="1:25">
      <c r="A97" s="174">
        <f>VLOOKUP(B97,Priskatalog!A:J,10,FALSE)</f>
        <v>41</v>
      </c>
      <c r="B97" s="146" t="s">
        <v>374</v>
      </c>
      <c r="C97" s="121">
        <v>35</v>
      </c>
      <c r="D97" s="5" t="s">
        <v>785</v>
      </c>
      <c r="E97" s="387">
        <v>200</v>
      </c>
      <c r="F97" s="388"/>
      <c r="G97" s="389">
        <f t="shared" si="7"/>
        <v>7000</v>
      </c>
      <c r="H97" s="390"/>
      <c r="I97" s="391">
        <v>2025</v>
      </c>
      <c r="J97" s="388"/>
      <c r="K97" s="391">
        <v>2027</v>
      </c>
      <c r="L97" s="387"/>
      <c r="M97" s="5">
        <v>5</v>
      </c>
      <c r="N97" s="123" t="s">
        <v>1028</v>
      </c>
      <c r="O97" s="518"/>
      <c r="P97" s="519"/>
      <c r="Q97" s="5"/>
      <c r="R97" s="5"/>
      <c r="S97" s="5"/>
      <c r="T97" s="392" t="s">
        <v>1212</v>
      </c>
      <c r="U97" s="392"/>
      <c r="V97" s="392"/>
      <c r="W97" s="392"/>
      <c r="X97" s="392"/>
      <c r="Y97" s="392"/>
    </row>
    <row r="98" spans="1:25">
      <c r="A98" s="174">
        <f>VLOOKUP(B98,Priskatalog!A:J,10,FALSE)</f>
        <v>31</v>
      </c>
      <c r="B98" s="146" t="s">
        <v>399</v>
      </c>
      <c r="C98" s="121">
        <v>15</v>
      </c>
      <c r="D98" s="5" t="s">
        <v>785</v>
      </c>
      <c r="E98" s="387">
        <v>3148</v>
      </c>
      <c r="F98" s="388"/>
      <c r="G98" s="389">
        <f t="shared" si="7"/>
        <v>47220</v>
      </c>
      <c r="H98" s="390"/>
      <c r="I98" s="391">
        <v>2031</v>
      </c>
      <c r="J98" s="388"/>
      <c r="K98" s="391">
        <v>2032</v>
      </c>
      <c r="L98" s="387"/>
      <c r="M98" s="5">
        <v>30</v>
      </c>
      <c r="N98" s="123" t="s">
        <v>1028</v>
      </c>
      <c r="O98" s="518"/>
      <c r="P98" s="519"/>
      <c r="Q98" s="5"/>
      <c r="R98" s="5"/>
      <c r="S98" s="5"/>
      <c r="T98" s="392" t="s">
        <v>1213</v>
      </c>
      <c r="U98" s="392"/>
      <c r="V98" s="392"/>
      <c r="W98" s="392"/>
      <c r="X98" s="392"/>
      <c r="Y98" s="392"/>
    </row>
    <row r="99" spans="1:25">
      <c r="A99" s="174">
        <f>VLOOKUP(B99,Priskatalog!A:J,10,FALSE)</f>
        <v>31</v>
      </c>
      <c r="B99" s="146" t="s">
        <v>378</v>
      </c>
      <c r="C99" s="121">
        <v>1</v>
      </c>
      <c r="D99" s="5" t="s">
        <v>349</v>
      </c>
      <c r="E99" s="387">
        <v>8800</v>
      </c>
      <c r="F99" s="388"/>
      <c r="G99" s="389">
        <f t="shared" si="7"/>
        <v>8800</v>
      </c>
      <c r="H99" s="390"/>
      <c r="I99" s="391">
        <v>2026</v>
      </c>
      <c r="J99" s="388"/>
      <c r="K99" s="391">
        <v>2027</v>
      </c>
      <c r="L99" s="387"/>
      <c r="M99" s="5">
        <v>30</v>
      </c>
      <c r="N99" s="123" t="s">
        <v>1028</v>
      </c>
      <c r="O99" s="518"/>
      <c r="P99" s="519"/>
      <c r="Q99" s="5"/>
      <c r="R99" s="5"/>
      <c r="S99" s="5"/>
      <c r="T99" s="392" t="s">
        <v>1214</v>
      </c>
      <c r="U99" s="392"/>
      <c r="V99" s="392"/>
      <c r="W99" s="392"/>
      <c r="X99" s="392"/>
      <c r="Y99" s="392"/>
    </row>
    <row r="100" spans="1:25">
      <c r="A100" s="174">
        <f>VLOOKUP(B100,Priskatalog!A:J,10,FALSE)</f>
        <v>31</v>
      </c>
      <c r="B100" s="146" t="s">
        <v>399</v>
      </c>
      <c r="C100" s="121">
        <v>8</v>
      </c>
      <c r="D100" s="5" t="s">
        <v>785</v>
      </c>
      <c r="E100" s="387">
        <v>3148</v>
      </c>
      <c r="F100" s="388"/>
      <c r="G100" s="389">
        <f t="shared" si="7"/>
        <v>25184</v>
      </c>
      <c r="H100" s="390"/>
      <c r="I100" s="391">
        <v>2028</v>
      </c>
      <c r="J100" s="388"/>
      <c r="K100" s="391">
        <v>2030</v>
      </c>
      <c r="L100" s="387"/>
      <c r="M100" s="5">
        <v>30</v>
      </c>
      <c r="N100" s="123" t="s">
        <v>1028</v>
      </c>
      <c r="O100" s="518"/>
      <c r="P100" s="519"/>
      <c r="Q100" s="5"/>
      <c r="R100" s="5"/>
      <c r="S100" s="5"/>
      <c r="T100" s="392"/>
      <c r="U100" s="392"/>
      <c r="V100" s="392"/>
      <c r="W100" s="392"/>
      <c r="X100" s="392"/>
      <c r="Y100" s="392"/>
    </row>
    <row r="101" spans="1:25">
      <c r="A101" s="174">
        <f>VLOOKUP(B101,Priskatalog!A:J,10,FALSE)</f>
        <v>31</v>
      </c>
      <c r="B101" s="146" t="s">
        <v>399</v>
      </c>
      <c r="C101" s="121">
        <v>17</v>
      </c>
      <c r="D101" s="5" t="s">
        <v>785</v>
      </c>
      <c r="E101" s="387">
        <v>3148</v>
      </c>
      <c r="F101" s="388"/>
      <c r="G101" s="389">
        <f t="shared" si="7"/>
        <v>53516</v>
      </c>
      <c r="H101" s="390"/>
      <c r="I101" s="391">
        <v>2028</v>
      </c>
      <c r="J101" s="388"/>
      <c r="K101" s="391">
        <v>2030</v>
      </c>
      <c r="L101" s="387"/>
      <c r="M101" s="5">
        <v>30</v>
      </c>
      <c r="N101" s="123" t="s">
        <v>1028</v>
      </c>
      <c r="O101" s="518"/>
      <c r="P101" s="519"/>
      <c r="Q101" s="5"/>
      <c r="R101" s="5"/>
      <c r="S101" s="5"/>
      <c r="T101" s="392" t="s">
        <v>1215</v>
      </c>
      <c r="U101" s="392"/>
      <c r="V101" s="392"/>
      <c r="W101" s="392"/>
      <c r="X101" s="392"/>
      <c r="Y101" s="392"/>
    </row>
    <row r="102" spans="1:25">
      <c r="A102" s="174">
        <f>VLOOKUP(B102,Priskatalog!A:J,10,FALSE)</f>
        <v>31</v>
      </c>
      <c r="B102" s="146" t="s">
        <v>399</v>
      </c>
      <c r="C102" s="121">
        <v>17</v>
      </c>
      <c r="D102" s="5" t="s">
        <v>785</v>
      </c>
      <c r="E102" s="387">
        <v>3148</v>
      </c>
      <c r="F102" s="388"/>
      <c r="G102" s="389">
        <f t="shared" ref="G102" si="9">C102*E102</f>
        <v>53516</v>
      </c>
      <c r="H102" s="390"/>
      <c r="I102" s="391">
        <v>2029</v>
      </c>
      <c r="J102" s="388"/>
      <c r="K102" s="391">
        <v>2031</v>
      </c>
      <c r="L102" s="387"/>
      <c r="M102" s="5">
        <v>30</v>
      </c>
      <c r="N102" s="123" t="s">
        <v>1028</v>
      </c>
      <c r="O102" s="518"/>
      <c r="P102" s="519"/>
      <c r="Q102" s="5"/>
      <c r="R102" s="5"/>
      <c r="S102" s="5"/>
      <c r="T102" s="392" t="s">
        <v>1215</v>
      </c>
      <c r="U102" s="392"/>
      <c r="V102" s="392"/>
      <c r="W102" s="392"/>
      <c r="X102" s="392"/>
      <c r="Y102" s="392"/>
    </row>
    <row r="103" spans="1:25">
      <c r="A103" s="174">
        <f>VLOOKUP(B103,Priskatalog!A:J,10,FALSE)</f>
        <v>31</v>
      </c>
      <c r="B103" s="146" t="s">
        <v>399</v>
      </c>
      <c r="C103" s="121">
        <v>17</v>
      </c>
      <c r="D103" s="5" t="s">
        <v>785</v>
      </c>
      <c r="E103" s="387">
        <v>3148</v>
      </c>
      <c r="F103" s="388"/>
      <c r="G103" s="389">
        <f t="shared" ref="G103" si="10">C103*E103</f>
        <v>53516</v>
      </c>
      <c r="H103" s="390"/>
      <c r="I103" s="391">
        <v>2030</v>
      </c>
      <c r="J103" s="388"/>
      <c r="K103" s="391">
        <v>2032</v>
      </c>
      <c r="L103" s="387"/>
      <c r="M103" s="5">
        <v>30</v>
      </c>
      <c r="N103" s="123" t="s">
        <v>1028</v>
      </c>
      <c r="O103" s="518"/>
      <c r="P103" s="519"/>
      <c r="Q103" s="5"/>
      <c r="R103" s="5"/>
      <c r="S103" s="5"/>
      <c r="T103" s="392" t="s">
        <v>1215</v>
      </c>
      <c r="U103" s="392"/>
      <c r="V103" s="392"/>
      <c r="W103" s="392"/>
      <c r="X103" s="392"/>
      <c r="Y103" s="392"/>
    </row>
    <row r="104" spans="1:25">
      <c r="A104" s="174">
        <f>VLOOKUP(B104,Priskatalog!A:J,10,FALSE)</f>
        <v>31</v>
      </c>
      <c r="B104" s="146" t="s">
        <v>399</v>
      </c>
      <c r="C104" s="121">
        <v>6</v>
      </c>
      <c r="D104" s="5" t="s">
        <v>785</v>
      </c>
      <c r="E104" s="387">
        <v>3148</v>
      </c>
      <c r="F104" s="388"/>
      <c r="G104" s="389">
        <f t="shared" si="7"/>
        <v>18888</v>
      </c>
      <c r="H104" s="390"/>
      <c r="I104" s="391">
        <v>2026</v>
      </c>
      <c r="J104" s="388"/>
      <c r="K104" s="391">
        <v>2027</v>
      </c>
      <c r="L104" s="387"/>
      <c r="M104" s="5">
        <v>30</v>
      </c>
      <c r="N104" s="123" t="s">
        <v>1028</v>
      </c>
      <c r="O104" s="518"/>
      <c r="P104" s="519"/>
      <c r="Q104" s="5"/>
      <c r="R104" s="5"/>
      <c r="S104" s="5"/>
      <c r="T104" s="392"/>
      <c r="U104" s="392"/>
      <c r="V104" s="392"/>
      <c r="W104" s="392"/>
      <c r="X104" s="392"/>
      <c r="Y104" s="392"/>
    </row>
    <row r="105" spans="1:25">
      <c r="A105" s="174">
        <f>VLOOKUP(B105,Priskatalog!A:J,10,FALSE)</f>
        <v>31</v>
      </c>
      <c r="B105" s="146" t="s">
        <v>399</v>
      </c>
      <c r="C105" s="121">
        <v>17</v>
      </c>
      <c r="D105" s="5" t="s">
        <v>785</v>
      </c>
      <c r="E105" s="387">
        <v>3148</v>
      </c>
      <c r="F105" s="388"/>
      <c r="G105" s="389">
        <f t="shared" si="7"/>
        <v>53516</v>
      </c>
      <c r="H105" s="390"/>
      <c r="I105" s="391">
        <v>2035</v>
      </c>
      <c r="J105" s="388"/>
      <c r="K105" s="391">
        <v>2037</v>
      </c>
      <c r="L105" s="387"/>
      <c r="M105" s="5">
        <v>30</v>
      </c>
      <c r="N105" s="123" t="s">
        <v>1028</v>
      </c>
      <c r="O105" s="518"/>
      <c r="P105" s="519"/>
      <c r="Q105" s="5"/>
      <c r="R105" s="5"/>
      <c r="S105" s="5"/>
      <c r="T105" s="392" t="s">
        <v>1216</v>
      </c>
      <c r="U105" s="392"/>
      <c r="V105" s="392"/>
      <c r="W105" s="392"/>
      <c r="X105" s="392"/>
      <c r="Y105" s="392"/>
    </row>
    <row r="106" spans="1:25">
      <c r="A106" s="174">
        <f>VLOOKUP(B106,Priskatalog!A:J,10,FALSE)</f>
        <v>31</v>
      </c>
      <c r="B106" s="146" t="s">
        <v>399</v>
      </c>
      <c r="C106" s="121">
        <v>18</v>
      </c>
      <c r="D106" s="5" t="s">
        <v>785</v>
      </c>
      <c r="E106" s="387">
        <v>3148</v>
      </c>
      <c r="F106" s="388"/>
      <c r="G106" s="389">
        <f t="shared" ref="G106" si="11">C106*E106</f>
        <v>56664</v>
      </c>
      <c r="H106" s="390"/>
      <c r="I106" s="391">
        <v>2036</v>
      </c>
      <c r="J106" s="388"/>
      <c r="K106" s="391">
        <v>2038</v>
      </c>
      <c r="L106" s="387"/>
      <c r="M106" s="5">
        <v>30</v>
      </c>
      <c r="N106" s="123" t="s">
        <v>1028</v>
      </c>
      <c r="O106" s="518"/>
      <c r="P106" s="519"/>
      <c r="Q106" s="5"/>
      <c r="R106" s="5"/>
      <c r="S106" s="5"/>
      <c r="T106" s="392" t="s">
        <v>1216</v>
      </c>
      <c r="U106" s="392"/>
      <c r="V106" s="392"/>
      <c r="W106" s="392"/>
      <c r="X106" s="392"/>
      <c r="Y106" s="392"/>
    </row>
    <row r="107" spans="1:25">
      <c r="A107" s="174">
        <f>VLOOKUP(B107,Priskatalog!A:J,10,FALSE)</f>
        <v>31</v>
      </c>
      <c r="B107" s="146" t="s">
        <v>399</v>
      </c>
      <c r="C107" s="121">
        <v>18</v>
      </c>
      <c r="D107" s="5" t="s">
        <v>785</v>
      </c>
      <c r="E107" s="387">
        <v>3148</v>
      </c>
      <c r="F107" s="388"/>
      <c r="G107" s="389">
        <f t="shared" si="7"/>
        <v>56664</v>
      </c>
      <c r="H107" s="390"/>
      <c r="I107" s="391">
        <v>2035</v>
      </c>
      <c r="J107" s="388"/>
      <c r="K107" s="391">
        <v>2037</v>
      </c>
      <c r="L107" s="387"/>
      <c r="M107" s="5">
        <v>30</v>
      </c>
      <c r="N107" s="123" t="s">
        <v>1028</v>
      </c>
      <c r="O107" s="518"/>
      <c r="P107" s="519"/>
      <c r="Q107" s="5"/>
      <c r="R107" s="5"/>
      <c r="S107" s="5"/>
      <c r="T107" s="392" t="s">
        <v>1216</v>
      </c>
      <c r="U107" s="392"/>
      <c r="V107" s="392"/>
      <c r="W107" s="392"/>
      <c r="X107" s="392"/>
      <c r="Y107" s="392"/>
    </row>
    <row r="108" spans="1:25">
      <c r="A108" s="174">
        <f>VLOOKUP(B108,Priskatalog!A:J,10,FALSE)</f>
        <v>41</v>
      </c>
      <c r="B108" s="146" t="s">
        <v>363</v>
      </c>
      <c r="C108" s="121">
        <v>110</v>
      </c>
      <c r="D108" s="5" t="s">
        <v>785</v>
      </c>
      <c r="E108" s="387">
        <v>200</v>
      </c>
      <c r="F108" s="388"/>
      <c r="G108" s="389">
        <f t="shared" si="7"/>
        <v>22000</v>
      </c>
      <c r="H108" s="390"/>
      <c r="I108" s="391">
        <v>2026</v>
      </c>
      <c r="J108" s="388"/>
      <c r="K108" s="391">
        <v>2028</v>
      </c>
      <c r="L108" s="387"/>
      <c r="M108" s="5">
        <v>5</v>
      </c>
      <c r="N108" s="123" t="s">
        <v>1028</v>
      </c>
      <c r="O108" s="518"/>
      <c r="P108" s="519"/>
      <c r="Q108" s="5"/>
      <c r="R108" s="5"/>
      <c r="S108" s="5"/>
      <c r="T108" s="392" t="s">
        <v>1217</v>
      </c>
      <c r="U108" s="392"/>
      <c r="V108" s="392"/>
      <c r="W108" s="392"/>
      <c r="X108" s="392"/>
      <c r="Y108" s="392"/>
    </row>
    <row r="109" spans="1:25">
      <c r="A109" s="174">
        <f>VLOOKUP(B109,Priskatalog!A:J,10,FALSE)</f>
        <v>31</v>
      </c>
      <c r="B109" s="146" t="s">
        <v>399</v>
      </c>
      <c r="C109" s="121">
        <v>20</v>
      </c>
      <c r="D109" s="5" t="s">
        <v>785</v>
      </c>
      <c r="E109" s="387">
        <v>3148</v>
      </c>
      <c r="F109" s="388"/>
      <c r="G109" s="389">
        <f t="shared" si="7"/>
        <v>62960</v>
      </c>
      <c r="H109" s="390"/>
      <c r="I109" s="391">
        <v>2033</v>
      </c>
      <c r="J109" s="388"/>
      <c r="K109" s="391">
        <v>2035</v>
      </c>
      <c r="L109" s="387"/>
      <c r="M109" s="5">
        <v>30</v>
      </c>
      <c r="N109" s="123" t="s">
        <v>1028</v>
      </c>
      <c r="O109" s="518"/>
      <c r="P109" s="519"/>
      <c r="Q109" s="5"/>
      <c r="R109" s="5"/>
      <c r="S109" s="5"/>
      <c r="T109" s="392"/>
      <c r="U109" s="392"/>
      <c r="V109" s="392"/>
      <c r="W109" s="392"/>
      <c r="X109" s="392"/>
      <c r="Y109" s="392"/>
    </row>
    <row r="110" spans="1:25">
      <c r="A110" s="174">
        <f>VLOOKUP(B110,Priskatalog!A:J,10,FALSE)</f>
        <v>31</v>
      </c>
      <c r="B110" s="146" t="s">
        <v>378</v>
      </c>
      <c r="C110" s="121">
        <v>3</v>
      </c>
      <c r="D110" s="5" t="s">
        <v>349</v>
      </c>
      <c r="E110" s="387">
        <v>8800</v>
      </c>
      <c r="F110" s="388"/>
      <c r="G110" s="389">
        <f t="shared" si="7"/>
        <v>26400</v>
      </c>
      <c r="H110" s="390"/>
      <c r="I110" s="391">
        <v>2032</v>
      </c>
      <c r="J110" s="388"/>
      <c r="K110" s="391">
        <v>2033</v>
      </c>
      <c r="L110" s="387"/>
      <c r="M110" s="5">
        <v>30</v>
      </c>
      <c r="N110" s="123" t="s">
        <v>1028</v>
      </c>
      <c r="O110" s="518"/>
      <c r="P110" s="519"/>
      <c r="Q110" s="5"/>
      <c r="R110" s="5"/>
      <c r="S110" s="5"/>
      <c r="T110" s="392"/>
      <c r="U110" s="392"/>
      <c r="V110" s="392"/>
      <c r="W110" s="392"/>
      <c r="X110" s="392"/>
      <c r="Y110" s="392"/>
    </row>
    <row r="111" spans="1:25">
      <c r="A111" s="174">
        <f>VLOOKUP(B111,Priskatalog!A:J,10,FALSE)</f>
        <v>31</v>
      </c>
      <c r="B111" s="146" t="s">
        <v>399</v>
      </c>
      <c r="C111" s="121">
        <v>30</v>
      </c>
      <c r="D111" s="5" t="s">
        <v>785</v>
      </c>
      <c r="E111" s="387">
        <v>3148</v>
      </c>
      <c r="F111" s="388"/>
      <c r="G111" s="389">
        <f t="shared" si="7"/>
        <v>94440</v>
      </c>
      <c r="H111" s="390"/>
      <c r="I111" s="391">
        <v>2034</v>
      </c>
      <c r="J111" s="388"/>
      <c r="K111" s="391">
        <v>2036</v>
      </c>
      <c r="L111" s="387"/>
      <c r="M111" s="5">
        <v>30</v>
      </c>
      <c r="N111" s="123" t="s">
        <v>1028</v>
      </c>
      <c r="O111" s="518"/>
      <c r="P111" s="519"/>
      <c r="Q111" s="5"/>
      <c r="R111" s="5"/>
      <c r="S111" s="5"/>
      <c r="T111" s="392" t="s">
        <v>1218</v>
      </c>
      <c r="U111" s="392"/>
      <c r="V111" s="392"/>
      <c r="W111" s="392"/>
      <c r="X111" s="392"/>
      <c r="Y111" s="392"/>
    </row>
    <row r="112" spans="1:25">
      <c r="A112" s="174">
        <f>VLOOKUP(B112,Priskatalog!A:J,10,FALSE)</f>
        <v>37</v>
      </c>
      <c r="B112" s="146" t="s">
        <v>444</v>
      </c>
      <c r="C112" s="1">
        <v>1</v>
      </c>
      <c r="D112" s="5" t="s">
        <v>349</v>
      </c>
      <c r="E112" s="387">
        <v>4000</v>
      </c>
      <c r="F112" s="388"/>
      <c r="G112" s="389">
        <f t="shared" ref="G112:G118" si="12">C112*E112</f>
        <v>4000</v>
      </c>
      <c r="H112" s="390"/>
      <c r="I112" s="391">
        <v>2035</v>
      </c>
      <c r="J112" s="388"/>
      <c r="K112" s="391">
        <v>2037</v>
      </c>
      <c r="L112" s="387"/>
      <c r="M112" s="5">
        <v>30</v>
      </c>
      <c r="N112" s="123" t="s">
        <v>1028</v>
      </c>
      <c r="O112" s="518"/>
      <c r="P112" s="519"/>
      <c r="Q112" s="5"/>
      <c r="R112" s="5"/>
      <c r="S112" s="5"/>
      <c r="T112" s="392" t="s">
        <v>1219</v>
      </c>
      <c r="U112" s="392"/>
      <c r="V112" s="392"/>
      <c r="W112" s="392"/>
      <c r="X112" s="392"/>
      <c r="Y112" s="392"/>
    </row>
    <row r="113" spans="1:25">
      <c r="A113" s="174">
        <f>VLOOKUP(B113,Priskatalog!A:J,10,FALSE)</f>
        <v>37</v>
      </c>
      <c r="B113" s="146" t="s">
        <v>444</v>
      </c>
      <c r="C113" s="121">
        <v>1</v>
      </c>
      <c r="D113" s="5" t="s">
        <v>349</v>
      </c>
      <c r="E113" s="459">
        <v>90000</v>
      </c>
      <c r="F113" s="388"/>
      <c r="G113" s="389">
        <f t="shared" si="12"/>
        <v>90000</v>
      </c>
      <c r="H113" s="390"/>
      <c r="I113" s="391">
        <v>2036</v>
      </c>
      <c r="J113" s="388"/>
      <c r="K113" s="391">
        <v>2037</v>
      </c>
      <c r="L113" s="387"/>
      <c r="M113" s="5">
        <v>30</v>
      </c>
      <c r="N113" s="123" t="s">
        <v>1028</v>
      </c>
      <c r="O113" s="518"/>
      <c r="P113" s="519"/>
      <c r="Q113" s="5"/>
      <c r="R113" s="5"/>
      <c r="S113" s="5"/>
      <c r="T113" s="392" t="s">
        <v>1220</v>
      </c>
      <c r="U113" s="392"/>
      <c r="V113" s="392"/>
      <c r="W113" s="392"/>
      <c r="X113" s="392"/>
      <c r="Y113" s="392"/>
    </row>
    <row r="114" spans="1:25">
      <c r="A114" s="174">
        <f>VLOOKUP(B114,Priskatalog!A:J,10,FALSE)</f>
        <v>41</v>
      </c>
      <c r="B114" s="146" t="s">
        <v>363</v>
      </c>
      <c r="C114" s="121">
        <v>150</v>
      </c>
      <c r="D114" s="5" t="s">
        <v>785</v>
      </c>
      <c r="E114" s="387">
        <v>200</v>
      </c>
      <c r="F114" s="388"/>
      <c r="G114" s="389">
        <f t="shared" si="12"/>
        <v>30000</v>
      </c>
      <c r="H114" s="390"/>
      <c r="I114" s="391">
        <v>2025</v>
      </c>
      <c r="J114" s="388"/>
      <c r="K114" s="391">
        <v>2027</v>
      </c>
      <c r="L114" s="387"/>
      <c r="M114" s="5">
        <v>5</v>
      </c>
      <c r="N114" s="123" t="s">
        <v>1028</v>
      </c>
      <c r="O114" s="518"/>
      <c r="P114" s="519"/>
      <c r="Q114" s="5"/>
      <c r="R114" s="5"/>
      <c r="S114" s="5"/>
      <c r="T114" s="392" t="s">
        <v>1221</v>
      </c>
      <c r="U114" s="392"/>
      <c r="V114" s="392"/>
      <c r="W114" s="392"/>
      <c r="X114" s="392"/>
      <c r="Y114" s="392"/>
    </row>
    <row r="115" spans="1:25">
      <c r="A115" s="174" t="e">
        <f>VLOOKUP(B115,Priskatalog!A:J,10,FALSE)</f>
        <v>#N/A</v>
      </c>
      <c r="B115" s="146"/>
      <c r="C115" s="121"/>
      <c r="D115" s="5"/>
      <c r="E115" s="387"/>
      <c r="F115" s="388"/>
      <c r="G115" s="389">
        <f t="shared" si="12"/>
        <v>0</v>
      </c>
      <c r="H115" s="390"/>
      <c r="I115" s="391"/>
      <c r="J115" s="388"/>
      <c r="K115" s="391"/>
      <c r="L115" s="387"/>
      <c r="M115" s="5"/>
      <c r="N115" s="123" t="s">
        <v>1028</v>
      </c>
      <c r="O115" s="518"/>
      <c r="P115" s="519"/>
      <c r="Q115" s="5"/>
      <c r="R115" s="5"/>
      <c r="S115" s="5"/>
      <c r="T115" s="392"/>
      <c r="U115" s="392"/>
      <c r="V115" s="392"/>
      <c r="W115" s="392"/>
      <c r="X115" s="392"/>
      <c r="Y115" s="392"/>
    </row>
    <row r="116" spans="1:25">
      <c r="A116" s="174" t="e">
        <f>VLOOKUP(B116,Priskatalog!A:J,10,FALSE)</f>
        <v>#N/A</v>
      </c>
      <c r="B116" s="146"/>
      <c r="C116" s="121"/>
      <c r="D116" s="5"/>
      <c r="E116" s="387"/>
      <c r="F116" s="388"/>
      <c r="G116" s="389">
        <f t="shared" si="12"/>
        <v>0</v>
      </c>
      <c r="H116" s="390"/>
      <c r="I116" s="391"/>
      <c r="J116" s="388"/>
      <c r="K116" s="391"/>
      <c r="L116" s="387"/>
      <c r="M116" s="5"/>
      <c r="N116" s="123" t="s">
        <v>1028</v>
      </c>
      <c r="O116" s="518"/>
      <c r="P116" s="519"/>
      <c r="Q116" s="5"/>
      <c r="R116" s="5"/>
      <c r="S116" s="5"/>
      <c r="T116" s="392"/>
      <c r="U116" s="392"/>
      <c r="V116" s="392"/>
      <c r="W116" s="392"/>
      <c r="X116" s="392"/>
      <c r="Y116" s="392"/>
    </row>
    <row r="117" spans="1:25">
      <c r="A117" s="174" t="e">
        <f>VLOOKUP(B117,Priskatalog!A:J,10,FALSE)</f>
        <v>#N/A</v>
      </c>
      <c r="B117" s="146"/>
      <c r="C117" s="121"/>
      <c r="D117" s="5"/>
      <c r="E117" s="387"/>
      <c r="F117" s="388"/>
      <c r="G117" s="389">
        <f t="shared" si="12"/>
        <v>0</v>
      </c>
      <c r="H117" s="390"/>
      <c r="I117" s="391"/>
      <c r="J117" s="388"/>
      <c r="K117" s="391"/>
      <c r="L117" s="387"/>
      <c r="M117" s="5"/>
      <c r="N117" s="123" t="s">
        <v>1028</v>
      </c>
      <c r="O117" s="518"/>
      <c r="P117" s="519"/>
      <c r="Q117" s="5"/>
      <c r="R117" s="5"/>
      <c r="S117" s="5"/>
      <c r="T117" s="392"/>
      <c r="U117" s="392"/>
      <c r="V117" s="392"/>
      <c r="W117" s="392"/>
      <c r="X117" s="392"/>
      <c r="Y117" s="392"/>
    </row>
    <row r="118" spans="1:25">
      <c r="A118" s="174" t="e">
        <f>VLOOKUP(B118,Priskatalog!A:J,10,FALSE)</f>
        <v>#N/A</v>
      </c>
      <c r="B118" s="146"/>
      <c r="C118" s="121"/>
      <c r="D118" s="5"/>
      <c r="E118" s="387"/>
      <c r="F118" s="388"/>
      <c r="G118" s="389">
        <f t="shared" si="12"/>
        <v>0</v>
      </c>
      <c r="H118" s="390"/>
      <c r="I118" s="391"/>
      <c r="J118" s="388"/>
      <c r="K118" s="391"/>
      <c r="L118" s="387"/>
      <c r="M118" s="5"/>
      <c r="N118" s="123" t="s">
        <v>1028</v>
      </c>
      <c r="O118" s="518"/>
      <c r="P118" s="519"/>
      <c r="Q118" s="5"/>
      <c r="R118" s="5"/>
      <c r="S118" s="5"/>
      <c r="T118" s="392"/>
      <c r="U118" s="392"/>
      <c r="V118" s="392"/>
      <c r="W118" s="392"/>
      <c r="X118" s="392"/>
      <c r="Y118" s="392"/>
    </row>
    <row r="119" spans="1:25">
      <c r="A119" s="175"/>
      <c r="B119" s="144" t="s">
        <v>1029</v>
      </c>
      <c r="C119" s="145"/>
      <c r="D119" s="24"/>
      <c r="E119" s="396"/>
      <c r="F119" s="378"/>
      <c r="G119" s="379"/>
      <c r="H119" s="380"/>
      <c r="I119" s="377"/>
      <c r="J119" s="378"/>
      <c r="K119" s="377"/>
      <c r="L119" s="396"/>
      <c r="M119" s="24"/>
      <c r="N119" s="24"/>
      <c r="O119" s="516"/>
      <c r="P119" s="517"/>
      <c r="Q119" s="24"/>
      <c r="R119" s="24"/>
      <c r="S119" s="24"/>
      <c r="T119" s="381"/>
      <c r="U119" s="381"/>
      <c r="V119" s="381"/>
      <c r="W119" s="381"/>
      <c r="X119" s="381"/>
      <c r="Y119" s="381"/>
    </row>
    <row r="120" spans="1:25">
      <c r="A120" s="174">
        <f>VLOOKUP(B120,Priskatalog!A:J,10,FALSE)</f>
        <v>43</v>
      </c>
      <c r="B120" s="146" t="s">
        <v>425</v>
      </c>
      <c r="C120" s="121">
        <v>100</v>
      </c>
      <c r="D120" s="5" t="s">
        <v>785</v>
      </c>
      <c r="E120" s="387">
        <v>140</v>
      </c>
      <c r="F120" s="388"/>
      <c r="G120" s="389">
        <f t="shared" ref="G120:G122" si="13">C120*E120</f>
        <v>14000</v>
      </c>
      <c r="H120" s="390"/>
      <c r="I120" s="391">
        <v>2025</v>
      </c>
      <c r="J120" s="388"/>
      <c r="K120" s="391">
        <v>2045</v>
      </c>
      <c r="L120" s="387"/>
      <c r="M120" s="5">
        <v>1</v>
      </c>
      <c r="N120" s="5" t="s">
        <v>1028</v>
      </c>
      <c r="O120" s="518"/>
      <c r="P120" s="519"/>
      <c r="Q120" s="5"/>
      <c r="R120" s="5"/>
      <c r="S120" s="5"/>
      <c r="T120" s="392" t="s">
        <v>1222</v>
      </c>
      <c r="U120" s="392"/>
      <c r="V120" s="392"/>
      <c r="W120" s="392"/>
      <c r="X120" s="392"/>
      <c r="Y120" s="392"/>
    </row>
    <row r="121" spans="1:25">
      <c r="A121" s="174">
        <f>VLOOKUP(B121,Priskatalog!A:J,10,FALSE)</f>
        <v>45</v>
      </c>
      <c r="B121" s="146" t="s">
        <v>435</v>
      </c>
      <c r="C121" s="121">
        <v>150</v>
      </c>
      <c r="D121" s="5" t="s">
        <v>785</v>
      </c>
      <c r="E121" s="387">
        <v>350</v>
      </c>
      <c r="F121" s="388"/>
      <c r="G121" s="389">
        <f t="shared" si="13"/>
        <v>52500</v>
      </c>
      <c r="H121" s="390"/>
      <c r="I121" s="391">
        <v>2027</v>
      </c>
      <c r="J121" s="388"/>
      <c r="K121" s="391">
        <v>2045</v>
      </c>
      <c r="L121" s="387"/>
      <c r="M121" s="5">
        <v>2</v>
      </c>
      <c r="N121" s="5" t="s">
        <v>1028</v>
      </c>
      <c r="O121" s="518"/>
      <c r="P121" s="519"/>
      <c r="Q121" s="5"/>
      <c r="R121" s="5"/>
      <c r="S121" s="5"/>
      <c r="T121" s="392" t="s">
        <v>1223</v>
      </c>
      <c r="U121" s="392"/>
      <c r="V121" s="392"/>
      <c r="W121" s="392"/>
      <c r="X121" s="392"/>
      <c r="Y121" s="392"/>
    </row>
    <row r="122" spans="1:25">
      <c r="A122" s="174" t="e">
        <f>VLOOKUP(B122,Priskatalog!A:J,10,FALSE)</f>
        <v>#N/A</v>
      </c>
      <c r="B122" s="146"/>
      <c r="C122" s="121"/>
      <c r="D122" s="5"/>
      <c r="E122" s="387"/>
      <c r="F122" s="388"/>
      <c r="G122" s="389">
        <f t="shared" si="13"/>
        <v>0</v>
      </c>
      <c r="H122" s="390"/>
      <c r="I122" s="391"/>
      <c r="J122" s="388"/>
      <c r="K122" s="391"/>
      <c r="L122" s="387"/>
      <c r="M122" s="5"/>
      <c r="N122" s="5" t="s">
        <v>1028</v>
      </c>
      <c r="O122" s="518"/>
      <c r="P122" s="519"/>
      <c r="Q122" s="5"/>
      <c r="R122" s="5"/>
      <c r="S122" s="5"/>
      <c r="T122" s="392"/>
      <c r="U122" s="392"/>
      <c r="V122" s="392"/>
      <c r="W122" s="392"/>
      <c r="X122" s="392"/>
      <c r="Y122" s="392"/>
    </row>
    <row r="123" spans="1:25">
      <c r="A123" s="174" t="e">
        <f>VLOOKUP(B123,Priskatalog!A:J,10,FALSE)</f>
        <v>#N/A</v>
      </c>
      <c r="B123" s="146"/>
      <c r="C123" s="121"/>
      <c r="D123" s="5"/>
      <c r="E123" s="387"/>
      <c r="F123" s="388"/>
      <c r="G123" s="389">
        <f t="shared" si="6"/>
        <v>0</v>
      </c>
      <c r="H123" s="390"/>
      <c r="I123" s="391"/>
      <c r="J123" s="388"/>
      <c r="K123" s="391"/>
      <c r="L123" s="387"/>
      <c r="M123" s="5"/>
      <c r="N123" s="5" t="s">
        <v>1028</v>
      </c>
      <c r="O123" s="518"/>
      <c r="P123" s="519"/>
      <c r="Q123" s="5"/>
      <c r="R123" s="5"/>
      <c r="S123" s="5"/>
      <c r="T123" s="392"/>
      <c r="U123" s="392"/>
      <c r="V123" s="392"/>
      <c r="W123" s="392"/>
      <c r="X123" s="392"/>
      <c r="Y123" s="392"/>
    </row>
    <row r="124" spans="1:25">
      <c r="A124" s="175"/>
      <c r="B124" s="144" t="s">
        <v>1035</v>
      </c>
      <c r="C124" s="145"/>
      <c r="D124" s="24"/>
      <c r="E124" s="396"/>
      <c r="F124" s="378"/>
      <c r="G124" s="379"/>
      <c r="H124" s="380"/>
      <c r="I124" s="377"/>
      <c r="J124" s="378"/>
      <c r="K124" s="377"/>
      <c r="L124" s="396"/>
      <c r="M124" s="24"/>
      <c r="N124" s="24"/>
      <c r="O124" s="516"/>
      <c r="P124" s="517"/>
      <c r="Q124" s="24"/>
      <c r="R124" s="24"/>
      <c r="S124" s="24"/>
      <c r="T124" s="381"/>
      <c r="U124" s="381"/>
      <c r="V124" s="381"/>
      <c r="W124" s="381"/>
      <c r="X124" s="381"/>
      <c r="Y124" s="381"/>
    </row>
    <row r="125" spans="1:25">
      <c r="A125" s="174">
        <f>VLOOKUP(B125,Priskatalog!A:J,10,FALSE)</f>
        <v>32</v>
      </c>
      <c r="B125" s="146" t="s">
        <v>417</v>
      </c>
      <c r="C125" s="121">
        <v>1</v>
      </c>
      <c r="D125" s="5" t="s">
        <v>349</v>
      </c>
      <c r="E125" s="387">
        <v>17000</v>
      </c>
      <c r="F125" s="388"/>
      <c r="G125" s="389">
        <f t="shared" si="6"/>
        <v>17000</v>
      </c>
      <c r="H125" s="390"/>
      <c r="I125" s="391">
        <v>2025</v>
      </c>
      <c r="J125" s="388"/>
      <c r="K125" s="391">
        <v>2027</v>
      </c>
      <c r="L125" s="387"/>
      <c r="M125" s="5">
        <v>20</v>
      </c>
      <c r="N125" s="5" t="s">
        <v>1028</v>
      </c>
      <c r="O125" s="518"/>
      <c r="P125" s="519"/>
      <c r="Q125" s="5"/>
      <c r="R125" s="5"/>
      <c r="S125" s="5"/>
      <c r="T125" s="392"/>
      <c r="U125" s="392"/>
      <c r="V125" s="392"/>
      <c r="W125" s="392"/>
      <c r="X125" s="392"/>
      <c r="Y125" s="392"/>
    </row>
    <row r="126" spans="1:25">
      <c r="A126" s="174">
        <f>VLOOKUP(B126,Priskatalog!A:J,10,FALSE)</f>
        <v>32</v>
      </c>
      <c r="B126" s="146" t="s">
        <v>417</v>
      </c>
      <c r="C126" s="121">
        <v>1</v>
      </c>
      <c r="D126" s="5" t="s">
        <v>349</v>
      </c>
      <c r="E126" s="387">
        <v>17000</v>
      </c>
      <c r="F126" s="388"/>
      <c r="G126" s="389">
        <f t="shared" ref="G126" si="14">C126*E126</f>
        <v>17000</v>
      </c>
      <c r="H126" s="390"/>
      <c r="I126" s="391">
        <v>2028</v>
      </c>
      <c r="J126" s="388"/>
      <c r="K126" s="391">
        <v>2029</v>
      </c>
      <c r="L126" s="387"/>
      <c r="M126" s="5">
        <v>20</v>
      </c>
      <c r="N126" s="5" t="s">
        <v>1028</v>
      </c>
      <c r="O126" s="518"/>
      <c r="P126" s="519"/>
      <c r="Q126" s="5"/>
      <c r="R126" s="5"/>
      <c r="S126" s="5"/>
      <c r="T126" s="392"/>
      <c r="U126" s="392"/>
      <c r="V126" s="392"/>
      <c r="W126" s="392"/>
      <c r="X126" s="392"/>
      <c r="Y126" s="392"/>
    </row>
    <row r="127" spans="1:25">
      <c r="A127" s="174">
        <f>VLOOKUP(B127,Priskatalog!A:J,10,FALSE)</f>
        <v>43</v>
      </c>
      <c r="B127" s="146" t="s">
        <v>422</v>
      </c>
      <c r="C127" s="121">
        <v>40</v>
      </c>
      <c r="D127" s="5" t="s">
        <v>785</v>
      </c>
      <c r="E127" s="387">
        <v>460</v>
      </c>
      <c r="F127" s="388"/>
      <c r="G127" s="389">
        <f t="shared" si="6"/>
        <v>18400</v>
      </c>
      <c r="H127" s="390"/>
      <c r="I127" s="391">
        <v>2025</v>
      </c>
      <c r="J127" s="388"/>
      <c r="K127" s="391">
        <v>2027</v>
      </c>
      <c r="L127" s="387"/>
      <c r="M127" s="5">
        <v>20</v>
      </c>
      <c r="N127" s="5" t="s">
        <v>1028</v>
      </c>
      <c r="O127" s="518"/>
      <c r="P127" s="519"/>
      <c r="Q127" s="5"/>
      <c r="R127" s="5"/>
      <c r="S127" s="5"/>
      <c r="T127" s="392" t="s">
        <v>1224</v>
      </c>
      <c r="U127" s="392"/>
      <c r="V127" s="392"/>
      <c r="W127" s="392"/>
      <c r="X127" s="392"/>
      <c r="Y127" s="392"/>
    </row>
    <row r="128" spans="1:25">
      <c r="A128" s="174">
        <f>VLOOKUP(B128,Priskatalog!A:J,10,FALSE)</f>
        <v>43</v>
      </c>
      <c r="B128" s="146" t="s">
        <v>422</v>
      </c>
      <c r="C128" s="121">
        <v>50</v>
      </c>
      <c r="D128" s="5" t="s">
        <v>785</v>
      </c>
      <c r="E128" s="387">
        <v>460</v>
      </c>
      <c r="F128" s="388"/>
      <c r="G128" s="389">
        <f t="shared" ref="G128:G134" si="15">C128*E128</f>
        <v>23000</v>
      </c>
      <c r="H128" s="390"/>
      <c r="I128" s="391">
        <v>2026</v>
      </c>
      <c r="J128" s="388"/>
      <c r="K128" s="391">
        <v>2028</v>
      </c>
      <c r="L128" s="387"/>
      <c r="M128" s="5">
        <v>20</v>
      </c>
      <c r="N128" s="5" t="s">
        <v>1028</v>
      </c>
      <c r="O128" s="518"/>
      <c r="P128" s="519"/>
      <c r="Q128" s="5"/>
      <c r="R128" s="5"/>
      <c r="S128" s="5"/>
      <c r="T128" s="392" t="s">
        <v>1225</v>
      </c>
      <c r="U128" s="392"/>
      <c r="V128" s="392"/>
      <c r="W128" s="392"/>
      <c r="X128" s="392"/>
      <c r="Y128" s="392"/>
    </row>
    <row r="129" spans="1:25">
      <c r="A129" s="174">
        <f>VLOOKUP(B129,Priskatalog!A:J,10,FALSE)</f>
        <v>43</v>
      </c>
      <c r="B129" s="146" t="s">
        <v>425</v>
      </c>
      <c r="C129" s="121">
        <v>138</v>
      </c>
      <c r="D129" s="5" t="s">
        <v>785</v>
      </c>
      <c r="E129" s="387">
        <v>150</v>
      </c>
      <c r="F129" s="388"/>
      <c r="G129" s="389">
        <f t="shared" ref="G129" si="16">C129*E129</f>
        <v>20700</v>
      </c>
      <c r="H129" s="390"/>
      <c r="I129" s="391">
        <v>2025</v>
      </c>
      <c r="J129" s="388"/>
      <c r="K129" s="391">
        <v>2027</v>
      </c>
      <c r="L129" s="387"/>
      <c r="M129" s="5"/>
      <c r="N129" s="5" t="s">
        <v>1028</v>
      </c>
      <c r="O129" s="518"/>
      <c r="P129" s="519"/>
      <c r="Q129" s="5"/>
      <c r="R129" s="5"/>
      <c r="S129" s="5"/>
      <c r="T129" s="392" t="s">
        <v>1226</v>
      </c>
      <c r="U129" s="392"/>
      <c r="V129" s="392"/>
      <c r="W129" s="392"/>
      <c r="X129" s="392"/>
      <c r="Y129" s="392"/>
    </row>
    <row r="130" spans="1:25">
      <c r="A130" s="174">
        <f>VLOOKUP(B130,Priskatalog!A:J,10,FALSE)</f>
        <v>32</v>
      </c>
      <c r="B130" s="146" t="s">
        <v>413</v>
      </c>
      <c r="C130" s="121">
        <v>5</v>
      </c>
      <c r="D130" s="5" t="s">
        <v>982</v>
      </c>
      <c r="E130" s="387">
        <v>3500</v>
      </c>
      <c r="F130" s="388"/>
      <c r="G130" s="389">
        <f t="shared" si="15"/>
        <v>17500</v>
      </c>
      <c r="H130" s="390"/>
      <c r="I130" s="391">
        <v>2026</v>
      </c>
      <c r="J130" s="388"/>
      <c r="K130" s="391">
        <v>2027</v>
      </c>
      <c r="L130" s="387"/>
      <c r="M130" s="5">
        <v>30</v>
      </c>
      <c r="N130" s="5" t="s">
        <v>1028</v>
      </c>
      <c r="O130" s="518"/>
      <c r="P130" s="519"/>
      <c r="Q130" s="5"/>
      <c r="R130" s="5"/>
      <c r="S130" s="5"/>
      <c r="T130" s="392" t="s">
        <v>1227</v>
      </c>
      <c r="U130" s="392"/>
      <c r="V130" s="392"/>
      <c r="W130" s="392"/>
      <c r="X130" s="392"/>
      <c r="Y130" s="392"/>
    </row>
    <row r="131" spans="1:25">
      <c r="A131" s="174">
        <f>VLOOKUP(B131,Priskatalog!A:J,10,FALSE)</f>
        <v>32</v>
      </c>
      <c r="B131" s="146" t="s">
        <v>413</v>
      </c>
      <c r="C131" s="121">
        <v>8</v>
      </c>
      <c r="D131" s="5" t="s">
        <v>982</v>
      </c>
      <c r="E131" s="387">
        <v>3500</v>
      </c>
      <c r="F131" s="388"/>
      <c r="G131" s="389">
        <f t="shared" ref="G131" si="17">C131*E131</f>
        <v>28000</v>
      </c>
      <c r="H131" s="390"/>
      <c r="I131" s="391">
        <v>2027</v>
      </c>
      <c r="J131" s="388"/>
      <c r="K131" s="391">
        <v>2028</v>
      </c>
      <c r="L131" s="387"/>
      <c r="M131" s="5">
        <v>30</v>
      </c>
      <c r="N131" s="5" t="s">
        <v>1028</v>
      </c>
      <c r="O131" s="518"/>
      <c r="P131" s="519"/>
      <c r="Q131" s="5"/>
      <c r="R131" s="5"/>
      <c r="S131" s="5"/>
      <c r="T131" s="392" t="s">
        <v>1228</v>
      </c>
      <c r="U131" s="392"/>
      <c r="V131" s="392"/>
      <c r="W131" s="392"/>
      <c r="X131" s="392"/>
      <c r="Y131" s="392"/>
    </row>
    <row r="132" spans="1:25">
      <c r="A132" s="174">
        <f>VLOOKUP(B132,Priskatalog!A:J,10,FALSE)</f>
        <v>43</v>
      </c>
      <c r="B132" s="146" t="s">
        <v>422</v>
      </c>
      <c r="C132" s="121">
        <v>93</v>
      </c>
      <c r="D132" s="5" t="s">
        <v>785</v>
      </c>
      <c r="E132" s="387">
        <v>460</v>
      </c>
      <c r="F132" s="388"/>
      <c r="G132" s="389">
        <f t="shared" si="15"/>
        <v>42780</v>
      </c>
      <c r="H132" s="390"/>
      <c r="I132" s="391">
        <v>2026</v>
      </c>
      <c r="J132" s="388"/>
      <c r="K132" s="391">
        <v>2029</v>
      </c>
      <c r="L132" s="387"/>
      <c r="M132" s="5">
        <v>30</v>
      </c>
      <c r="N132" s="5" t="s">
        <v>1028</v>
      </c>
      <c r="O132" s="518"/>
      <c r="P132" s="519"/>
      <c r="Q132" s="5"/>
      <c r="R132" s="5"/>
      <c r="S132" s="5"/>
      <c r="T132" s="392" t="s">
        <v>1229</v>
      </c>
      <c r="U132" s="392"/>
      <c r="V132" s="392"/>
      <c r="W132" s="392"/>
      <c r="X132" s="392"/>
      <c r="Y132" s="392"/>
    </row>
    <row r="133" spans="1:25">
      <c r="A133" s="174" t="e">
        <f>VLOOKUP(B133,Priskatalog!A:J,10,FALSE)</f>
        <v>#N/A</v>
      </c>
      <c r="B133" s="146"/>
      <c r="C133" s="121"/>
      <c r="D133" s="5"/>
      <c r="E133" s="387"/>
      <c r="F133" s="388"/>
      <c r="G133" s="389">
        <f t="shared" si="15"/>
        <v>0</v>
      </c>
      <c r="H133" s="390"/>
      <c r="I133" s="391"/>
      <c r="J133" s="388"/>
      <c r="K133" s="391"/>
      <c r="L133" s="387"/>
      <c r="M133" s="5"/>
      <c r="N133" s="5" t="s">
        <v>1028</v>
      </c>
      <c r="O133" s="518"/>
      <c r="P133" s="519"/>
      <c r="Q133" s="5"/>
      <c r="R133" s="5"/>
      <c r="S133" s="5"/>
      <c r="T133" s="392"/>
      <c r="U133" s="392"/>
      <c r="V133" s="392"/>
      <c r="W133" s="392"/>
      <c r="X133" s="392"/>
      <c r="Y133" s="392"/>
    </row>
    <row r="134" spans="1:25">
      <c r="A134" s="174" t="e">
        <f>VLOOKUP(B134,Priskatalog!A:J,10,FALSE)</f>
        <v>#N/A</v>
      </c>
      <c r="B134" s="146"/>
      <c r="C134" s="121"/>
      <c r="D134" s="5"/>
      <c r="E134" s="387"/>
      <c r="F134" s="388"/>
      <c r="G134" s="389">
        <f t="shared" si="15"/>
        <v>0</v>
      </c>
      <c r="H134" s="390"/>
      <c r="I134" s="391"/>
      <c r="J134" s="388"/>
      <c r="K134" s="391"/>
      <c r="L134" s="387"/>
      <c r="M134" s="5"/>
      <c r="N134" s="5" t="s">
        <v>1028</v>
      </c>
      <c r="O134" s="518"/>
      <c r="P134" s="519"/>
      <c r="Q134" s="5"/>
      <c r="R134" s="5"/>
      <c r="S134" s="5"/>
      <c r="T134" s="392"/>
      <c r="U134" s="392"/>
      <c r="V134" s="392"/>
      <c r="W134" s="392"/>
      <c r="X134" s="392"/>
      <c r="Y134" s="392"/>
    </row>
    <row r="135" spans="1:25">
      <c r="A135" s="175"/>
      <c r="B135" s="124" t="s">
        <v>1030</v>
      </c>
      <c r="C135" s="145"/>
      <c r="D135" s="24"/>
      <c r="E135" s="396"/>
      <c r="F135" s="378"/>
      <c r="G135" s="379"/>
      <c r="H135" s="380"/>
      <c r="I135" s="377"/>
      <c r="J135" s="378"/>
      <c r="K135" s="377"/>
      <c r="L135" s="396"/>
      <c r="M135" s="24"/>
      <c r="N135" s="24"/>
      <c r="O135" s="516"/>
      <c r="P135" s="517"/>
      <c r="Q135" s="24"/>
      <c r="R135" s="24"/>
      <c r="S135" s="24"/>
      <c r="T135" s="381"/>
      <c r="U135" s="381"/>
      <c r="V135" s="381"/>
      <c r="W135" s="381"/>
      <c r="X135" s="381"/>
      <c r="Y135" s="381"/>
    </row>
    <row r="136" spans="1:25">
      <c r="A136" s="174">
        <f>VLOOKUP(B136,Priskatalog!A:J,10,FALSE)</f>
        <v>56</v>
      </c>
      <c r="B136" s="146" t="s">
        <v>549</v>
      </c>
      <c r="C136" s="121">
        <v>10</v>
      </c>
      <c r="D136" s="5" t="s">
        <v>349</v>
      </c>
      <c r="E136" s="387">
        <v>3300</v>
      </c>
      <c r="F136" s="388"/>
      <c r="G136" s="389">
        <f t="shared" si="6"/>
        <v>33000</v>
      </c>
      <c r="H136" s="390"/>
      <c r="I136" s="391">
        <v>2026</v>
      </c>
      <c r="J136" s="388"/>
      <c r="K136" s="391">
        <v>2028</v>
      </c>
      <c r="L136" s="387"/>
      <c r="M136" s="5">
        <v>40</v>
      </c>
      <c r="N136" s="5" t="s">
        <v>1028</v>
      </c>
      <c r="O136" s="518"/>
      <c r="P136" s="519"/>
      <c r="Q136" s="5"/>
      <c r="R136" s="5"/>
      <c r="S136" s="5"/>
      <c r="T136" s="392" t="s">
        <v>1230</v>
      </c>
      <c r="U136" s="392"/>
      <c r="V136" s="392"/>
      <c r="W136" s="392"/>
      <c r="X136" s="392"/>
      <c r="Y136" s="392"/>
    </row>
    <row r="137" spans="1:25">
      <c r="A137" s="174">
        <f>VLOOKUP(B137,Priskatalog!A:J,10,FALSE)</f>
        <v>56</v>
      </c>
      <c r="B137" s="146" t="s">
        <v>549</v>
      </c>
      <c r="C137" s="121">
        <v>10</v>
      </c>
      <c r="D137" s="5" t="s">
        <v>349</v>
      </c>
      <c r="E137" s="387">
        <v>3300</v>
      </c>
      <c r="F137" s="388"/>
      <c r="G137" s="389">
        <f t="shared" ref="G137:G152" si="18">C137*E137</f>
        <v>33000</v>
      </c>
      <c r="H137" s="390"/>
      <c r="I137" s="391">
        <v>2027</v>
      </c>
      <c r="J137" s="388"/>
      <c r="K137" s="391">
        <v>2029</v>
      </c>
      <c r="L137" s="387"/>
      <c r="M137" s="5">
        <v>40</v>
      </c>
      <c r="N137" s="5" t="s">
        <v>1028</v>
      </c>
      <c r="O137" s="518"/>
      <c r="P137" s="519"/>
      <c r="Q137" s="5"/>
      <c r="R137" s="5"/>
      <c r="S137" s="5"/>
      <c r="T137" s="392" t="s">
        <v>1230</v>
      </c>
      <c r="U137" s="392"/>
      <c r="V137" s="392"/>
      <c r="W137" s="392"/>
      <c r="X137" s="392"/>
      <c r="Y137" s="392"/>
    </row>
    <row r="138" spans="1:25">
      <c r="A138" s="174">
        <f>VLOOKUP(B138,Priskatalog!A:J,10,FALSE)</f>
        <v>56</v>
      </c>
      <c r="B138" s="146" t="s">
        <v>549</v>
      </c>
      <c r="C138" s="121">
        <v>10</v>
      </c>
      <c r="D138" s="5" t="s">
        <v>349</v>
      </c>
      <c r="E138" s="387">
        <v>3300</v>
      </c>
      <c r="F138" s="388"/>
      <c r="G138" s="389">
        <f t="shared" ref="G138" si="19">C138*E138</f>
        <v>33000</v>
      </c>
      <c r="H138" s="390"/>
      <c r="I138" s="391">
        <v>2028</v>
      </c>
      <c r="J138" s="388"/>
      <c r="K138" s="391">
        <v>2030</v>
      </c>
      <c r="L138" s="387"/>
      <c r="M138" s="5">
        <v>40</v>
      </c>
      <c r="N138" s="5" t="s">
        <v>1028</v>
      </c>
      <c r="O138" s="518"/>
      <c r="P138" s="519"/>
      <c r="Q138" s="5"/>
      <c r="R138" s="5"/>
      <c r="S138" s="5"/>
      <c r="T138" s="392" t="s">
        <v>1230</v>
      </c>
      <c r="U138" s="392"/>
      <c r="V138" s="392"/>
      <c r="W138" s="392"/>
      <c r="X138" s="392"/>
      <c r="Y138" s="392"/>
    </row>
    <row r="139" spans="1:25">
      <c r="A139" s="174">
        <f>VLOOKUP(B139,Priskatalog!A:J,10,FALSE)</f>
        <v>52</v>
      </c>
      <c r="B139" s="146" t="s">
        <v>509</v>
      </c>
      <c r="C139" s="95">
        <v>2</v>
      </c>
      <c r="D139" s="5" t="s">
        <v>982</v>
      </c>
      <c r="E139" s="387">
        <v>10500</v>
      </c>
      <c r="F139" s="388"/>
      <c r="G139" s="389">
        <f t="shared" ref="G138:G145" si="20">C139*E139</f>
        <v>21000</v>
      </c>
      <c r="H139" s="390"/>
      <c r="I139" s="391">
        <v>2027</v>
      </c>
      <c r="J139" s="388"/>
      <c r="K139" s="391">
        <v>2029</v>
      </c>
      <c r="L139" s="387"/>
      <c r="M139" s="5">
        <v>20</v>
      </c>
      <c r="N139" s="5" t="s">
        <v>1028</v>
      </c>
      <c r="O139" s="518"/>
      <c r="P139" s="519"/>
      <c r="Q139" s="5"/>
      <c r="R139" s="5"/>
      <c r="S139" s="5"/>
      <c r="T139" s="392" t="s">
        <v>1231</v>
      </c>
      <c r="U139" s="392"/>
      <c r="V139" s="392"/>
      <c r="W139" s="392"/>
      <c r="X139" s="392"/>
      <c r="Y139" s="392"/>
    </row>
    <row r="140" spans="1:25">
      <c r="A140" s="174">
        <f>VLOOKUP(B140,Priskatalog!A:J,10,FALSE)</f>
        <v>52</v>
      </c>
      <c r="B140" s="146" t="s">
        <v>509</v>
      </c>
      <c r="C140" s="95">
        <v>2</v>
      </c>
      <c r="D140" s="5" t="s">
        <v>982</v>
      </c>
      <c r="E140" s="397">
        <v>10500</v>
      </c>
      <c r="F140" s="398"/>
      <c r="G140" s="399">
        <f>C140*E140</f>
        <v>21000</v>
      </c>
      <c r="H140" s="400"/>
      <c r="I140" s="401">
        <v>2027</v>
      </c>
      <c r="J140" s="398"/>
      <c r="K140" s="401">
        <v>2029</v>
      </c>
      <c r="L140" s="397"/>
      <c r="M140" s="5">
        <v>20</v>
      </c>
      <c r="N140" s="5" t="s">
        <v>1028</v>
      </c>
      <c r="O140" s="522"/>
      <c r="P140" s="523"/>
      <c r="Q140" s="5"/>
      <c r="R140" s="5"/>
      <c r="S140" s="5"/>
      <c r="T140" s="402" t="s">
        <v>1232</v>
      </c>
      <c r="U140" s="402"/>
      <c r="V140" s="402"/>
      <c r="W140" s="402"/>
      <c r="X140" s="402"/>
      <c r="Y140" s="402"/>
    </row>
    <row r="141" spans="1:25">
      <c r="A141" s="174" t="e">
        <f>VLOOKUP(B141,Priskatalog!A:J,10,FALSE)</f>
        <v>#N/A</v>
      </c>
      <c r="B141" s="146"/>
      <c r="C141" s="95"/>
      <c r="D141" s="5"/>
      <c r="E141" s="387"/>
      <c r="F141" s="388"/>
      <c r="G141" s="389">
        <f t="shared" si="20"/>
        <v>0</v>
      </c>
      <c r="H141" s="390"/>
      <c r="I141" s="391"/>
      <c r="J141" s="388"/>
      <c r="K141" s="391"/>
      <c r="L141" s="387"/>
      <c r="M141" s="5"/>
      <c r="N141" s="5" t="s">
        <v>1028</v>
      </c>
      <c r="O141" s="518"/>
      <c r="P141" s="519"/>
      <c r="Q141" s="5"/>
      <c r="R141" s="5"/>
      <c r="S141" s="5"/>
      <c r="T141" s="392"/>
      <c r="U141" s="392"/>
      <c r="V141" s="392"/>
      <c r="W141" s="392"/>
      <c r="X141" s="392"/>
      <c r="Y141" s="392"/>
    </row>
    <row r="142" spans="1:25">
      <c r="A142" s="174" t="e">
        <f>VLOOKUP(B142,Priskatalog!A:J,10,FALSE)</f>
        <v>#N/A</v>
      </c>
      <c r="B142" s="146"/>
      <c r="C142" s="95"/>
      <c r="D142" s="5"/>
      <c r="E142" s="387"/>
      <c r="F142" s="388"/>
      <c r="G142" s="389">
        <f t="shared" si="20"/>
        <v>0</v>
      </c>
      <c r="H142" s="390"/>
      <c r="I142" s="391"/>
      <c r="J142" s="388"/>
      <c r="K142" s="391"/>
      <c r="L142" s="387"/>
      <c r="M142" s="5"/>
      <c r="N142" s="5" t="s">
        <v>1028</v>
      </c>
      <c r="O142" s="518"/>
      <c r="P142" s="519"/>
      <c r="Q142" s="5"/>
      <c r="R142" s="5"/>
      <c r="S142" s="5"/>
      <c r="T142" s="392"/>
      <c r="U142" s="392"/>
      <c r="V142" s="392"/>
      <c r="W142" s="392"/>
      <c r="X142" s="392"/>
      <c r="Y142" s="392"/>
    </row>
    <row r="143" spans="1:25">
      <c r="A143" s="174" t="e">
        <f>VLOOKUP(B143,Priskatalog!A:J,10,FALSE)</f>
        <v>#N/A</v>
      </c>
      <c r="B143" s="146"/>
      <c r="C143" s="95"/>
      <c r="D143" s="5"/>
      <c r="E143" s="387"/>
      <c r="F143" s="388"/>
      <c r="G143" s="389">
        <f t="shared" si="20"/>
        <v>0</v>
      </c>
      <c r="H143" s="390"/>
      <c r="I143" s="391"/>
      <c r="J143" s="388"/>
      <c r="K143" s="391"/>
      <c r="L143" s="387"/>
      <c r="M143" s="5"/>
      <c r="N143" s="5" t="s">
        <v>1028</v>
      </c>
      <c r="O143" s="518"/>
      <c r="P143" s="519"/>
      <c r="Q143" s="5"/>
      <c r="R143" s="5"/>
      <c r="S143" s="5"/>
      <c r="T143" s="392"/>
      <c r="U143" s="392"/>
      <c r="V143" s="392"/>
      <c r="W143" s="392"/>
      <c r="X143" s="392"/>
      <c r="Y143" s="392"/>
    </row>
    <row r="144" spans="1:25">
      <c r="A144" s="174" t="e">
        <f>VLOOKUP(B144,Priskatalog!A:J,10,FALSE)</f>
        <v>#N/A</v>
      </c>
      <c r="B144" s="146"/>
      <c r="C144" s="95"/>
      <c r="D144" s="5"/>
      <c r="E144" s="387"/>
      <c r="F144" s="388"/>
      <c r="G144" s="389">
        <f t="shared" si="20"/>
        <v>0</v>
      </c>
      <c r="H144" s="390"/>
      <c r="I144" s="391"/>
      <c r="J144" s="388"/>
      <c r="K144" s="391"/>
      <c r="L144" s="387"/>
      <c r="M144" s="5"/>
      <c r="N144" s="5" t="s">
        <v>1028</v>
      </c>
      <c r="O144" s="518"/>
      <c r="P144" s="519"/>
      <c r="Q144" s="5"/>
      <c r="R144" s="5"/>
      <c r="S144" s="5"/>
      <c r="T144" s="392"/>
      <c r="U144" s="392"/>
      <c r="V144" s="392"/>
      <c r="W144" s="392"/>
      <c r="X144" s="392"/>
      <c r="Y144" s="392"/>
    </row>
    <row r="145" spans="1:25">
      <c r="A145" s="174" t="e">
        <f>VLOOKUP(B145,Priskatalog!A:J,10,FALSE)</f>
        <v>#N/A</v>
      </c>
      <c r="B145" s="146"/>
      <c r="C145" s="95"/>
      <c r="D145" s="5"/>
      <c r="E145" s="387"/>
      <c r="F145" s="388"/>
      <c r="G145" s="389">
        <f t="shared" si="20"/>
        <v>0</v>
      </c>
      <c r="H145" s="390"/>
      <c r="I145" s="391"/>
      <c r="J145" s="388"/>
      <c r="K145" s="391"/>
      <c r="L145" s="387"/>
      <c r="M145" s="5"/>
      <c r="N145" s="5" t="s">
        <v>1028</v>
      </c>
      <c r="O145" s="518"/>
      <c r="P145" s="519"/>
      <c r="Q145" s="5"/>
      <c r="R145" s="5"/>
      <c r="S145" s="5"/>
      <c r="T145" s="392"/>
      <c r="U145" s="392"/>
      <c r="V145" s="392"/>
      <c r="W145" s="392"/>
      <c r="X145" s="392"/>
      <c r="Y145" s="392"/>
    </row>
    <row r="146" spans="1:25">
      <c r="A146" s="174" t="e">
        <f>VLOOKUP(B146,Priskatalog!A:J,10,FALSE)</f>
        <v>#N/A</v>
      </c>
      <c r="B146" s="146"/>
      <c r="C146" s="95"/>
      <c r="D146" s="5"/>
      <c r="E146" s="387"/>
      <c r="F146" s="388"/>
      <c r="G146" s="389">
        <f t="shared" si="18"/>
        <v>0</v>
      </c>
      <c r="H146" s="390"/>
      <c r="I146" s="391"/>
      <c r="J146" s="388"/>
      <c r="K146" s="391"/>
      <c r="L146" s="387"/>
      <c r="M146" s="5"/>
      <c r="N146" s="5" t="s">
        <v>1028</v>
      </c>
      <c r="O146" s="518"/>
      <c r="P146" s="519"/>
      <c r="Q146" s="5"/>
      <c r="R146" s="5"/>
      <c r="S146" s="5"/>
      <c r="T146" s="392"/>
      <c r="U146" s="392"/>
      <c r="V146" s="392"/>
      <c r="W146" s="392"/>
      <c r="X146" s="392"/>
      <c r="Y146" s="392"/>
    </row>
    <row r="147" spans="1:25">
      <c r="A147" s="174" t="e">
        <f>VLOOKUP(B147,Priskatalog!A:J,10,FALSE)</f>
        <v>#N/A</v>
      </c>
      <c r="B147" s="146"/>
      <c r="C147" s="95"/>
      <c r="D147" s="5"/>
      <c r="E147" s="387"/>
      <c r="F147" s="388"/>
      <c r="G147" s="389">
        <f t="shared" si="18"/>
        <v>0</v>
      </c>
      <c r="H147" s="390"/>
      <c r="I147" s="391"/>
      <c r="J147" s="388"/>
      <c r="K147" s="391"/>
      <c r="L147" s="387"/>
      <c r="M147" s="5"/>
      <c r="N147" s="5" t="s">
        <v>1028</v>
      </c>
      <c r="O147" s="518"/>
      <c r="P147" s="519"/>
      <c r="Q147" s="5"/>
      <c r="R147" s="5"/>
      <c r="S147" s="5"/>
      <c r="T147" s="392"/>
      <c r="U147" s="392"/>
      <c r="V147" s="392"/>
      <c r="W147" s="392"/>
      <c r="X147" s="392"/>
      <c r="Y147" s="392"/>
    </row>
    <row r="148" spans="1:25">
      <c r="A148" s="174" t="e">
        <f>VLOOKUP(B148,Priskatalog!A:J,10,FALSE)</f>
        <v>#N/A</v>
      </c>
      <c r="B148" s="146"/>
      <c r="C148" s="95"/>
      <c r="D148" s="5"/>
      <c r="E148" s="387"/>
      <c r="F148" s="388"/>
      <c r="G148" s="389">
        <f t="shared" si="18"/>
        <v>0</v>
      </c>
      <c r="H148" s="390"/>
      <c r="I148" s="391"/>
      <c r="J148" s="388"/>
      <c r="K148" s="391"/>
      <c r="L148" s="387"/>
      <c r="M148" s="5"/>
      <c r="N148" s="5" t="s">
        <v>1028</v>
      </c>
      <c r="O148" s="518"/>
      <c r="P148" s="519"/>
      <c r="Q148" s="5"/>
      <c r="R148" s="5"/>
      <c r="S148" s="5"/>
      <c r="T148" s="392"/>
      <c r="U148" s="392"/>
      <c r="V148" s="392"/>
      <c r="W148" s="392"/>
      <c r="X148" s="392"/>
      <c r="Y148" s="392"/>
    </row>
    <row r="149" spans="1:25">
      <c r="A149" s="174" t="e">
        <f>VLOOKUP(B149,Priskatalog!A:J,10,FALSE)</f>
        <v>#N/A</v>
      </c>
      <c r="B149" s="146"/>
      <c r="C149" s="95"/>
      <c r="D149" s="5"/>
      <c r="E149" s="387"/>
      <c r="F149" s="388"/>
      <c r="G149" s="389">
        <f t="shared" si="18"/>
        <v>0</v>
      </c>
      <c r="H149" s="390"/>
      <c r="I149" s="391"/>
      <c r="J149" s="388"/>
      <c r="K149" s="391"/>
      <c r="L149" s="387"/>
      <c r="M149" s="5"/>
      <c r="N149" s="5" t="s">
        <v>1028</v>
      </c>
      <c r="O149" s="518"/>
      <c r="P149" s="519"/>
      <c r="Q149" s="5"/>
      <c r="R149" s="5"/>
      <c r="S149" s="5"/>
      <c r="T149" s="392"/>
      <c r="U149" s="392"/>
      <c r="V149" s="392"/>
      <c r="W149" s="392"/>
      <c r="X149" s="392"/>
      <c r="Y149" s="392"/>
    </row>
    <row r="150" spans="1:25">
      <c r="A150" s="174" t="e">
        <f>VLOOKUP(B150,Priskatalog!A:J,10,FALSE)</f>
        <v>#N/A</v>
      </c>
      <c r="B150" s="146"/>
      <c r="C150" s="95"/>
      <c r="D150" s="5"/>
      <c r="E150" s="387"/>
      <c r="F150" s="388"/>
      <c r="G150" s="389">
        <f t="shared" si="18"/>
        <v>0</v>
      </c>
      <c r="H150" s="390"/>
      <c r="I150" s="391"/>
      <c r="J150" s="388"/>
      <c r="K150" s="391"/>
      <c r="L150" s="387"/>
      <c r="M150" s="5"/>
      <c r="N150" s="5" t="s">
        <v>1028</v>
      </c>
      <c r="O150" s="518"/>
      <c r="P150" s="519"/>
      <c r="Q150" s="5"/>
      <c r="R150" s="5"/>
      <c r="S150" s="5"/>
      <c r="T150" s="392"/>
      <c r="U150" s="392"/>
      <c r="V150" s="392"/>
      <c r="W150" s="392"/>
      <c r="X150" s="392"/>
      <c r="Y150" s="392"/>
    </row>
    <row r="151" spans="1:25">
      <c r="A151" s="174" t="e">
        <f>VLOOKUP(B151,Priskatalog!A:J,10,FALSE)</f>
        <v>#N/A</v>
      </c>
      <c r="B151" s="146"/>
      <c r="C151" s="95"/>
      <c r="D151" s="5"/>
      <c r="E151" s="387"/>
      <c r="F151" s="388"/>
      <c r="G151" s="389">
        <f t="shared" si="18"/>
        <v>0</v>
      </c>
      <c r="H151" s="390"/>
      <c r="I151" s="391"/>
      <c r="J151" s="388"/>
      <c r="K151" s="391"/>
      <c r="L151" s="387"/>
      <c r="M151" s="5"/>
      <c r="N151" s="5" t="s">
        <v>1028</v>
      </c>
      <c r="O151" s="518"/>
      <c r="P151" s="519"/>
      <c r="Q151" s="5"/>
      <c r="R151" s="5"/>
      <c r="S151" s="5"/>
      <c r="T151" s="392"/>
      <c r="U151" s="392"/>
      <c r="V151" s="392"/>
      <c r="W151" s="392"/>
      <c r="X151" s="392"/>
      <c r="Y151" s="392"/>
    </row>
    <row r="152" spans="1:25">
      <c r="A152" s="174" t="e">
        <f>VLOOKUP(B152,Priskatalog!A:J,10,FALSE)</f>
        <v>#N/A</v>
      </c>
      <c r="B152" s="146"/>
      <c r="C152" s="95"/>
      <c r="D152" s="5"/>
      <c r="E152" s="387"/>
      <c r="F152" s="388"/>
      <c r="G152" s="389">
        <f t="shared" si="18"/>
        <v>0</v>
      </c>
      <c r="H152" s="390"/>
      <c r="I152" s="391"/>
      <c r="J152" s="388"/>
      <c r="K152" s="391"/>
      <c r="L152" s="387"/>
      <c r="M152" s="5"/>
      <c r="N152" s="5" t="s">
        <v>1028</v>
      </c>
      <c r="O152" s="518"/>
      <c r="P152" s="519"/>
      <c r="Q152" s="5"/>
      <c r="R152" s="5"/>
      <c r="S152" s="5"/>
      <c r="T152" s="392"/>
      <c r="U152" s="392"/>
      <c r="V152" s="392"/>
      <c r="W152" s="392"/>
      <c r="X152" s="392"/>
      <c r="Y152" s="392"/>
    </row>
    <row r="153" spans="1:25">
      <c r="A153" s="174" t="e">
        <f>VLOOKUP(B153,Priskatalog!A:J,10,FALSE)</f>
        <v>#N/A</v>
      </c>
      <c r="B153" s="146"/>
      <c r="C153" s="95"/>
      <c r="D153" s="5"/>
      <c r="E153" s="387"/>
      <c r="F153" s="388"/>
      <c r="G153" s="389">
        <f t="shared" si="6"/>
        <v>0</v>
      </c>
      <c r="H153" s="390"/>
      <c r="I153" s="391"/>
      <c r="J153" s="388"/>
      <c r="K153" s="391"/>
      <c r="L153" s="387"/>
      <c r="M153" s="5"/>
      <c r="N153" s="5" t="s">
        <v>1028</v>
      </c>
      <c r="O153" s="518"/>
      <c r="P153" s="519"/>
      <c r="Q153" s="5"/>
      <c r="R153" s="5"/>
      <c r="S153" s="5"/>
      <c r="T153" s="392"/>
      <c r="U153" s="392"/>
      <c r="V153" s="392"/>
      <c r="W153" s="392"/>
      <c r="X153" s="392"/>
      <c r="Y153" s="392"/>
    </row>
    <row r="154" spans="1:25">
      <c r="A154" s="175"/>
      <c r="B154" s="125" t="s">
        <v>1031</v>
      </c>
      <c r="C154" s="145"/>
      <c r="D154" s="24"/>
      <c r="E154" s="396"/>
      <c r="F154" s="378"/>
      <c r="G154" s="379"/>
      <c r="H154" s="380"/>
      <c r="I154" s="377"/>
      <c r="J154" s="378"/>
      <c r="K154" s="377"/>
      <c r="L154" s="396"/>
      <c r="M154" s="24"/>
      <c r="N154" s="24"/>
      <c r="O154" s="516"/>
      <c r="P154" s="517"/>
      <c r="Q154" s="24"/>
      <c r="R154" s="24"/>
      <c r="S154" s="24"/>
      <c r="T154" s="381"/>
      <c r="U154" s="381"/>
      <c r="V154" s="381"/>
      <c r="W154" s="381"/>
      <c r="X154" s="381"/>
      <c r="Y154" s="381"/>
    </row>
    <row r="155" spans="1:25">
      <c r="A155" s="174" t="e">
        <f>VLOOKUP(B155,Priskatalog!A:J,10,FALSE)</f>
        <v>#N/A</v>
      </c>
      <c r="B155" s="146"/>
      <c r="C155" s="121"/>
      <c r="D155" s="5"/>
      <c r="E155" s="387"/>
      <c r="F155" s="388"/>
      <c r="G155" s="389">
        <f t="shared" si="6"/>
        <v>0</v>
      </c>
      <c r="H155" s="390"/>
      <c r="I155" s="391"/>
      <c r="J155" s="388"/>
      <c r="K155" s="391"/>
      <c r="L155" s="387"/>
      <c r="M155" s="5"/>
      <c r="N155" s="5" t="s">
        <v>1028</v>
      </c>
      <c r="O155" s="518"/>
      <c r="P155" s="519"/>
      <c r="Q155" s="5"/>
      <c r="R155" s="5"/>
      <c r="S155" s="5"/>
      <c r="T155" s="392"/>
      <c r="U155" s="392"/>
      <c r="V155" s="392"/>
      <c r="W155" s="392"/>
      <c r="X155" s="392"/>
      <c r="Y155" s="392"/>
    </row>
    <row r="156" spans="1:25">
      <c r="A156" s="174" t="e">
        <f>VLOOKUP(B156,Priskatalog!A:J,10,FALSE)</f>
        <v>#N/A</v>
      </c>
      <c r="B156" s="146"/>
      <c r="C156" s="121"/>
      <c r="D156" s="5"/>
      <c r="E156" s="387"/>
      <c r="F156" s="388"/>
      <c r="G156" s="389">
        <f t="shared" si="6"/>
        <v>0</v>
      </c>
      <c r="H156" s="390"/>
      <c r="I156" s="391"/>
      <c r="J156" s="388"/>
      <c r="K156" s="391"/>
      <c r="L156" s="387"/>
      <c r="M156" s="5"/>
      <c r="N156" s="5" t="s">
        <v>1028</v>
      </c>
      <c r="O156" s="518"/>
      <c r="P156" s="519"/>
      <c r="Q156" s="5"/>
      <c r="R156" s="5"/>
      <c r="S156" s="5"/>
      <c r="T156" s="392"/>
      <c r="U156" s="392"/>
      <c r="V156" s="392"/>
      <c r="W156" s="392"/>
      <c r="X156" s="392"/>
      <c r="Y156" s="392"/>
    </row>
    <row r="157" spans="1:25">
      <c r="A157" s="174" t="e">
        <f>VLOOKUP(B157,Priskatalog!A:J,10,FALSE)</f>
        <v>#N/A</v>
      </c>
      <c r="B157" s="146"/>
      <c r="C157" s="121"/>
      <c r="D157" s="5"/>
      <c r="E157" s="387"/>
      <c r="F157" s="388"/>
      <c r="G157" s="389">
        <f t="shared" si="6"/>
        <v>0</v>
      </c>
      <c r="H157" s="390"/>
      <c r="I157" s="391"/>
      <c r="J157" s="388"/>
      <c r="K157" s="391"/>
      <c r="L157" s="387"/>
      <c r="M157" s="5"/>
      <c r="N157" s="5" t="s">
        <v>1028</v>
      </c>
      <c r="O157" s="518"/>
      <c r="P157" s="519"/>
      <c r="Q157" s="5"/>
      <c r="R157" s="5"/>
      <c r="S157" s="5"/>
      <c r="T157" s="392"/>
      <c r="U157" s="392"/>
      <c r="V157" s="392"/>
      <c r="W157" s="392"/>
      <c r="X157" s="392"/>
      <c r="Y157" s="392"/>
    </row>
    <row r="158" spans="1:25">
      <c r="A158" s="175"/>
      <c r="B158" s="144" t="s">
        <v>1032</v>
      </c>
      <c r="C158" s="145"/>
      <c r="D158" s="24"/>
      <c r="E158" s="396"/>
      <c r="F158" s="378"/>
      <c r="G158" s="379"/>
      <c r="H158" s="380"/>
      <c r="I158" s="377"/>
      <c r="J158" s="378"/>
      <c r="K158" s="377"/>
      <c r="L158" s="396"/>
      <c r="M158" s="24"/>
      <c r="N158" s="24"/>
      <c r="O158" s="516"/>
      <c r="P158" s="517"/>
      <c r="Q158" s="24"/>
      <c r="R158" s="24"/>
      <c r="S158" s="24"/>
      <c r="T158" s="381"/>
      <c r="U158" s="381"/>
      <c r="V158" s="381"/>
      <c r="W158" s="381"/>
      <c r="X158" s="381"/>
      <c r="Y158" s="381"/>
    </row>
    <row r="159" spans="1:25">
      <c r="A159" s="174" t="e">
        <f>VLOOKUP(B159,Priskatalog!A:J,10,FALSE)</f>
        <v>#N/A</v>
      </c>
      <c r="B159" s="146"/>
      <c r="C159" s="121"/>
      <c r="D159" s="5"/>
      <c r="E159" s="387"/>
      <c r="F159" s="388"/>
      <c r="G159" s="389">
        <f t="shared" si="6"/>
        <v>0</v>
      </c>
      <c r="H159" s="390"/>
      <c r="I159" s="391"/>
      <c r="J159" s="388"/>
      <c r="K159" s="391"/>
      <c r="L159" s="387"/>
      <c r="M159" s="5"/>
      <c r="N159" s="5" t="s">
        <v>1028</v>
      </c>
      <c r="O159" s="518"/>
      <c r="P159" s="519"/>
      <c r="Q159" s="5"/>
      <c r="R159" s="5"/>
      <c r="S159" s="5"/>
      <c r="T159" s="392"/>
      <c r="U159" s="392"/>
      <c r="V159" s="392"/>
      <c r="W159" s="392"/>
      <c r="X159" s="392"/>
      <c r="Y159" s="392"/>
    </row>
    <row r="160" spans="1:25">
      <c r="A160" s="174" t="e">
        <f>VLOOKUP(B160,Priskatalog!A:J,10,FALSE)</f>
        <v>#N/A</v>
      </c>
      <c r="B160" s="146"/>
      <c r="C160" s="121"/>
      <c r="D160" s="5"/>
      <c r="E160" s="387"/>
      <c r="F160" s="388"/>
      <c r="G160" s="389">
        <f t="shared" si="6"/>
        <v>0</v>
      </c>
      <c r="H160" s="390"/>
      <c r="I160" s="391"/>
      <c r="J160" s="388"/>
      <c r="K160" s="391"/>
      <c r="L160" s="387"/>
      <c r="M160" s="5"/>
      <c r="N160" s="5" t="s">
        <v>1028</v>
      </c>
      <c r="O160" s="518"/>
      <c r="P160" s="519"/>
      <c r="Q160" s="5"/>
      <c r="R160" s="5"/>
      <c r="S160" s="5"/>
      <c r="T160" s="392"/>
      <c r="U160" s="392"/>
      <c r="V160" s="392"/>
      <c r="W160" s="392"/>
      <c r="X160" s="392"/>
      <c r="Y160" s="392"/>
    </row>
    <row r="161" spans="1:37">
      <c r="A161" s="174" t="e">
        <f>VLOOKUP(B161,Priskatalog!A:J,10,FALSE)</f>
        <v>#N/A</v>
      </c>
      <c r="B161" s="146"/>
      <c r="C161" s="121"/>
      <c r="D161" s="5"/>
      <c r="E161" s="387"/>
      <c r="F161" s="388"/>
      <c r="G161" s="389">
        <f t="shared" si="6"/>
        <v>0</v>
      </c>
      <c r="H161" s="390"/>
      <c r="I161" s="391"/>
      <c r="J161" s="388"/>
      <c r="K161" s="391"/>
      <c r="L161" s="387"/>
      <c r="M161" s="5"/>
      <c r="N161" s="5" t="s">
        <v>1028</v>
      </c>
      <c r="O161" s="518"/>
      <c r="P161" s="519"/>
      <c r="Q161" s="5"/>
      <c r="R161" s="5"/>
      <c r="S161" s="5"/>
      <c r="T161" s="392"/>
      <c r="U161" s="392"/>
      <c r="V161" s="392"/>
      <c r="W161" s="392"/>
      <c r="X161" s="392"/>
      <c r="Y161" s="392"/>
    </row>
    <row r="162" spans="1:37">
      <c r="A162" s="166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37">
      <c r="A163" s="166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37">
      <c r="A164" s="166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37">
      <c r="A165" s="166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37">
      <c r="A166" s="166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37">
      <c r="A167" s="166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</row>
    <row r="168" spans="1:37">
      <c r="A168" s="166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37">
      <c r="A169" s="166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37">
      <c r="A170" s="166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56"/>
    </row>
    <row r="171" spans="1:37">
      <c r="A171" s="166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AC171" s="57"/>
    </row>
    <row r="172" spans="1:37">
      <c r="A172" s="166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37">
      <c r="A173" s="166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37">
      <c r="A174" s="166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A174" s="484" t="s">
        <v>1233</v>
      </c>
      <c r="AB174" s="485"/>
      <c r="AC174" s="485"/>
      <c r="AD174" s="485"/>
      <c r="AE174" s="486"/>
      <c r="AG174" s="478" t="s">
        <v>1233</v>
      </c>
      <c r="AH174" s="479"/>
      <c r="AI174" s="479"/>
      <c r="AJ174" s="476"/>
      <c r="AK174" s="477"/>
    </row>
    <row r="175" spans="1:37">
      <c r="A175" s="166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AA175" s="460" t="s">
        <v>1234</v>
      </c>
      <c r="AB175" s="461"/>
      <c r="AC175" s="462"/>
      <c r="AD175" s="77">
        <v>25</v>
      </c>
      <c r="AE175" s="73" t="s">
        <v>1235</v>
      </c>
      <c r="AG175" s="463" t="s">
        <v>1234</v>
      </c>
      <c r="AH175" s="464"/>
      <c r="AI175" s="464"/>
      <c r="AJ175" s="79">
        <v>25</v>
      </c>
      <c r="AK175" s="73" t="s">
        <v>1235</v>
      </c>
    </row>
    <row r="176" spans="1:37">
      <c r="A176" s="166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AA176" s="466"/>
      <c r="AB176" s="387"/>
      <c r="AC176" s="387"/>
      <c r="AD176" s="387"/>
      <c r="AE176" s="467"/>
      <c r="AG176" s="468"/>
      <c r="AH176" s="469"/>
      <c r="AI176" s="469"/>
      <c r="AJ176" s="470"/>
      <c r="AK176" s="471"/>
    </row>
    <row r="177" spans="1:37">
      <c r="A177" s="166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AA177" s="460" t="s">
        <v>1236</v>
      </c>
      <c r="AB177" s="461"/>
      <c r="AC177" s="462"/>
      <c r="AD177" s="77">
        <v>15</v>
      </c>
      <c r="AE177" s="73" t="s">
        <v>1237</v>
      </c>
      <c r="AG177" s="463" t="s">
        <v>1236</v>
      </c>
      <c r="AH177" s="464"/>
      <c r="AI177" s="464"/>
      <c r="AJ177" s="77">
        <v>15</v>
      </c>
      <c r="AK177" s="73" t="s">
        <v>1237</v>
      </c>
    </row>
    <row r="178" spans="1:37">
      <c r="A178" s="166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AA178" s="466"/>
      <c r="AB178" s="387"/>
      <c r="AC178" s="387"/>
      <c r="AD178" s="387"/>
      <c r="AE178" s="467"/>
      <c r="AG178" s="472"/>
      <c r="AH178" s="470"/>
      <c r="AI178" s="470"/>
      <c r="AJ178" s="470"/>
      <c r="AK178" s="471"/>
    </row>
    <row r="179" spans="1:37">
      <c r="A179" s="166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AA179" s="460" t="s">
        <v>1238</v>
      </c>
      <c r="AB179" s="461"/>
      <c r="AC179" s="462"/>
      <c r="AD179" s="80">
        <f>AD177/2</f>
        <v>7.5</v>
      </c>
      <c r="AE179" s="73" t="s">
        <v>1237</v>
      </c>
      <c r="AG179" s="463" t="s">
        <v>1238</v>
      </c>
      <c r="AH179" s="464"/>
      <c r="AI179" s="464"/>
      <c r="AJ179" s="80">
        <f>AJ177/2</f>
        <v>7.5</v>
      </c>
      <c r="AK179" s="73" t="s">
        <v>1237</v>
      </c>
    </row>
    <row r="180" spans="1:37">
      <c r="A180" s="166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AA180" s="466"/>
      <c r="AB180" s="387"/>
      <c r="AC180" s="387"/>
      <c r="AD180" s="387"/>
      <c r="AE180" s="467"/>
      <c r="AG180" s="472"/>
      <c r="AH180" s="470"/>
      <c r="AI180" s="470"/>
      <c r="AJ180" s="470"/>
      <c r="AK180" s="471"/>
    </row>
    <row r="181" spans="1:37">
      <c r="A181" s="166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AA181" s="460" t="s">
        <v>1239</v>
      </c>
      <c r="AB181" s="461"/>
      <c r="AC181" s="461"/>
      <c r="AD181" s="461"/>
      <c r="AE181" s="480"/>
      <c r="AG181" s="460" t="s">
        <v>1239</v>
      </c>
      <c r="AH181" s="461"/>
      <c r="AI181" s="461"/>
      <c r="AJ181" s="461"/>
      <c r="AK181" s="480"/>
    </row>
    <row r="182" spans="1:37">
      <c r="A182" s="166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AA182" s="463" t="s">
        <v>1240</v>
      </c>
      <c r="AB182" s="464"/>
      <c r="AC182" s="464"/>
      <c r="AD182" s="464"/>
      <c r="AE182" s="465"/>
      <c r="AG182" s="463" t="s">
        <v>1240</v>
      </c>
      <c r="AH182" s="464"/>
      <c r="AI182" s="464"/>
      <c r="AJ182" s="464"/>
      <c r="AK182" s="465"/>
    </row>
    <row r="183" spans="1:37">
      <c r="A183" s="166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AA183" s="75">
        <f>AD179/COS(AD175)</f>
        <v>7.566564491377811</v>
      </c>
      <c r="AB183" s="74" t="s">
        <v>1241</v>
      </c>
      <c r="AC183" s="481" t="s">
        <v>1242</v>
      </c>
      <c r="AD183" s="482"/>
      <c r="AE183" s="483"/>
      <c r="AG183" s="75">
        <f>AJ179/COS(AJ175)</f>
        <v>7.566564491377811</v>
      </c>
      <c r="AH183" s="74" t="s">
        <v>1241</v>
      </c>
      <c r="AI183" s="481" t="s">
        <v>1242</v>
      </c>
      <c r="AJ183" s="482"/>
      <c r="AK183" s="483"/>
    </row>
    <row r="184" spans="1:37">
      <c r="A184" s="166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37">
      <c r="A185" s="166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AA185" s="475" t="s">
        <v>1243</v>
      </c>
      <c r="AB185" s="476"/>
      <c r="AC185" s="476"/>
      <c r="AD185" s="476"/>
      <c r="AE185" s="477"/>
      <c r="AG185" s="475" t="s">
        <v>1243</v>
      </c>
      <c r="AH185" s="476"/>
      <c r="AI185" s="476"/>
      <c r="AJ185" s="476"/>
      <c r="AK185" s="477"/>
    </row>
    <row r="186" spans="1:37">
      <c r="A186" s="166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AA186" s="463" t="s">
        <v>1244</v>
      </c>
      <c r="AB186" s="464"/>
      <c r="AC186" s="464"/>
      <c r="AD186" s="81">
        <v>8</v>
      </c>
      <c r="AE186" s="73" t="s">
        <v>349</v>
      </c>
      <c r="AG186" s="463" t="s">
        <v>1244</v>
      </c>
      <c r="AH186" s="464"/>
      <c r="AI186" s="464"/>
      <c r="AJ186" s="81">
        <v>8</v>
      </c>
      <c r="AK186" s="73" t="s">
        <v>349</v>
      </c>
    </row>
    <row r="187" spans="1:37">
      <c r="A187" s="166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AA187" s="463" t="s">
        <v>1245</v>
      </c>
      <c r="AB187" s="464"/>
      <c r="AC187" s="464"/>
      <c r="AD187" s="80">
        <f>F177</f>
        <v>0</v>
      </c>
      <c r="AE187" s="73" t="s">
        <v>345</v>
      </c>
      <c r="AG187" s="463" t="s">
        <v>1245</v>
      </c>
      <c r="AH187" s="464"/>
      <c r="AI187" s="464"/>
      <c r="AJ187" s="80">
        <f>F179</f>
        <v>0</v>
      </c>
      <c r="AK187" s="73" t="s">
        <v>345</v>
      </c>
    </row>
    <row r="188" spans="1:37">
      <c r="A188" s="166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AA188" s="473" t="s">
        <v>1246</v>
      </c>
      <c r="AB188" s="474"/>
      <c r="AC188" s="474"/>
      <c r="AD188" s="82">
        <f>AD186*AD187</f>
        <v>0</v>
      </c>
      <c r="AE188" s="76" t="s">
        <v>729</v>
      </c>
      <c r="AG188" s="473" t="s">
        <v>1246</v>
      </c>
      <c r="AH188" s="474"/>
      <c r="AI188" s="474"/>
      <c r="AJ188" s="82">
        <f>AJ186*AJ187</f>
        <v>0</v>
      </c>
      <c r="AK188" s="76" t="s">
        <v>729</v>
      </c>
    </row>
    <row r="189" spans="1:37">
      <c r="A189" s="166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AA189" s="84"/>
      <c r="AB189" s="84"/>
      <c r="AC189" s="84"/>
      <c r="AD189" s="86"/>
      <c r="AG189" s="84"/>
      <c r="AH189" s="84"/>
      <c r="AI189" s="84"/>
      <c r="AJ189" s="86"/>
    </row>
    <row r="190" spans="1:37">
      <c r="A190" s="166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AA190" s="84"/>
      <c r="AB190" s="84"/>
      <c r="AC190" s="84"/>
      <c r="AD190" s="86"/>
      <c r="AG190" s="84"/>
      <c r="AH190" s="84"/>
      <c r="AI190" s="84"/>
      <c r="AJ190" s="86"/>
    </row>
    <row r="191" spans="1:37">
      <c r="A191" s="166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37">
      <c r="A192" s="16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>
      <c r="A193" s="166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>
      <c r="A194" s="166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>
      <c r="A195" s="166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>
      <c r="A196" s="166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>
      <c r="A197" s="166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>
      <c r="A198" s="166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>
      <c r="A199" s="166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>
      <c r="A200" s="166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>
      <c r="A201" s="166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>
      <c r="A202" s="166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>
      <c r="A203" s="166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>
      <c r="A204" s="166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>
      <c r="A205" s="166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>
      <c r="A206" s="166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>
      <c r="A207" s="166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>
      <c r="A208" s="166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>
      <c r="A209" s="166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>
      <c r="A210" s="166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>
      <c r="A211" s="166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>
      <c r="A212" s="166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>
      <c r="A213" s="16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>
      <c r="A214" s="166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>
      <c r="A215" s="166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>
      <c r="A216" s="166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>
      <c r="A217" s="166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>
      <c r="A218" s="166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>
      <c r="A219" s="166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>
      <c r="A220" s="166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>
      <c r="A221" s="166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>
      <c r="A222" s="166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>
      <c r="A223" s="166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30" customHeight="1">
      <c r="A224" s="166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5" customHeight="1">
      <c r="A225" s="166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>
      <c r="A226" s="166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5" customHeight="1">
      <c r="A227" s="166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29.25" customHeight="1">
      <c r="A228" s="166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5" customHeight="1">
      <c r="A229" s="166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>
      <c r="A230" s="166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>
      <c r="A231" s="166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>
      <c r="A232" s="166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>
      <c r="A233" s="166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>
      <c r="A234" s="166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>
      <c r="A235" s="166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>
      <c r="A236" s="166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30" customHeight="1">
      <c r="A237" s="166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>
      <c r="A238" s="166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>
      <c r="A239" s="166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8.75" customHeight="1">
      <c r="A240" s="166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>
      <c r="A241" s="166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>
      <c r="A242" s="166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>
      <c r="A243" s="166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>
      <c r="A244" s="166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>
      <c r="A245" s="166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>
      <c r="A246" s="166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>
      <c r="A247" s="166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>
      <c r="A248" s="166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>
      <c r="A249" s="166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>
      <c r="A250" s="166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>
      <c r="A251" s="166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>
      <c r="A252" s="166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</sheetData>
  <mergeCells count="517">
    <mergeCell ref="AA187:AC187"/>
    <mergeCell ref="AA188:AC188"/>
    <mergeCell ref="AG185:AK185"/>
    <mergeCell ref="AG186:AI186"/>
    <mergeCell ref="AG187:AI187"/>
    <mergeCell ref="AG188:AI188"/>
    <mergeCell ref="E126:F126"/>
    <mergeCell ref="G126:H126"/>
    <mergeCell ref="I126:J126"/>
    <mergeCell ref="K126:L126"/>
    <mergeCell ref="O126:P126"/>
    <mergeCell ref="T126:Y126"/>
    <mergeCell ref="E127:F127"/>
    <mergeCell ref="AA185:AE185"/>
    <mergeCell ref="AA186:AC186"/>
    <mergeCell ref="AG179:AI179"/>
    <mergeCell ref="AG174:AK174"/>
    <mergeCell ref="AG181:AK181"/>
    <mergeCell ref="AA181:AE181"/>
    <mergeCell ref="AC183:AE183"/>
    <mergeCell ref="AI183:AK183"/>
    <mergeCell ref="AA179:AC179"/>
    <mergeCell ref="AA174:AE174"/>
    <mergeCell ref="AA175:AC175"/>
    <mergeCell ref="E80:F80"/>
    <mergeCell ref="G80:H80"/>
    <mergeCell ref="I80:J80"/>
    <mergeCell ref="K80:L80"/>
    <mergeCell ref="M80:N80"/>
    <mergeCell ref="O80:P80"/>
    <mergeCell ref="T80:Y80"/>
    <mergeCell ref="E81:F81"/>
    <mergeCell ref="G81:H81"/>
    <mergeCell ref="I81:J81"/>
    <mergeCell ref="K81:L81"/>
    <mergeCell ref="O81:P81"/>
    <mergeCell ref="T81:Y81"/>
    <mergeCell ref="AA177:AC177"/>
    <mergeCell ref="AG182:AK182"/>
    <mergeCell ref="AA176:AE176"/>
    <mergeCell ref="AA178:AE178"/>
    <mergeCell ref="AA180:AE180"/>
    <mergeCell ref="AG176:AK176"/>
    <mergeCell ref="AG178:AK178"/>
    <mergeCell ref="AG180:AK180"/>
    <mergeCell ref="AG175:AI175"/>
    <mergeCell ref="AG177:AI177"/>
    <mergeCell ref="AA182:AE182"/>
    <mergeCell ref="E82:F82"/>
    <mergeCell ref="G82:H82"/>
    <mergeCell ref="I82:J82"/>
    <mergeCell ref="K82:L82"/>
    <mergeCell ref="O82:P82"/>
    <mergeCell ref="T82:Y82"/>
    <mergeCell ref="E88:F88"/>
    <mergeCell ref="G88:H88"/>
    <mergeCell ref="I88:J88"/>
    <mergeCell ref="K88:L88"/>
    <mergeCell ref="O88:P88"/>
    <mergeCell ref="T88:Y88"/>
    <mergeCell ref="E87:F87"/>
    <mergeCell ref="T87:Y87"/>
    <mergeCell ref="E86:F86"/>
    <mergeCell ref="G86:H86"/>
    <mergeCell ref="I86:J86"/>
    <mergeCell ref="K86:L86"/>
    <mergeCell ref="O86:P86"/>
    <mergeCell ref="T86:Y86"/>
    <mergeCell ref="E85:F85"/>
    <mergeCell ref="G85:H85"/>
    <mergeCell ref="I85:J85"/>
    <mergeCell ref="K85:L85"/>
    <mergeCell ref="E89:F89"/>
    <mergeCell ref="G89:H89"/>
    <mergeCell ref="I89:J89"/>
    <mergeCell ref="K89:L89"/>
    <mergeCell ref="O89:P89"/>
    <mergeCell ref="T89:Y89"/>
    <mergeCell ref="E90:F90"/>
    <mergeCell ref="G90:H90"/>
    <mergeCell ref="I90:J90"/>
    <mergeCell ref="K90:L90"/>
    <mergeCell ref="O90:P90"/>
    <mergeCell ref="T90:Y90"/>
    <mergeCell ref="G91:H91"/>
    <mergeCell ref="T91:Y91"/>
    <mergeCell ref="E92:F92"/>
    <mergeCell ref="G92:H92"/>
    <mergeCell ref="I92:J92"/>
    <mergeCell ref="K92:L92"/>
    <mergeCell ref="O92:P92"/>
    <mergeCell ref="T92:Y92"/>
    <mergeCell ref="E93:F93"/>
    <mergeCell ref="G93:H93"/>
    <mergeCell ref="I93:J93"/>
    <mergeCell ref="K93:L93"/>
    <mergeCell ref="O93:P93"/>
    <mergeCell ref="T93:Y93"/>
    <mergeCell ref="E91:F91"/>
    <mergeCell ref="I91:J91"/>
    <mergeCell ref="K91:L91"/>
    <mergeCell ref="O91:P91"/>
    <mergeCell ref="E118:F118"/>
    <mergeCell ref="G118:H118"/>
    <mergeCell ref="I118:J118"/>
    <mergeCell ref="K118:L118"/>
    <mergeCell ref="O118:P118"/>
    <mergeCell ref="T118:Y118"/>
    <mergeCell ref="E119:F119"/>
    <mergeCell ref="G119:H119"/>
    <mergeCell ref="I119:J119"/>
    <mergeCell ref="K119:L119"/>
    <mergeCell ref="O119:P119"/>
    <mergeCell ref="T119:Y119"/>
    <mergeCell ref="E123:F123"/>
    <mergeCell ref="G123:H123"/>
    <mergeCell ref="I123:J123"/>
    <mergeCell ref="K123:L123"/>
    <mergeCell ref="O123:P123"/>
    <mergeCell ref="T123:Y123"/>
    <mergeCell ref="E124:F124"/>
    <mergeCell ref="G124:H124"/>
    <mergeCell ref="I124:J124"/>
    <mergeCell ref="K124:L124"/>
    <mergeCell ref="O124:P124"/>
    <mergeCell ref="T124:Y124"/>
    <mergeCell ref="E125:F125"/>
    <mergeCell ref="G125:H125"/>
    <mergeCell ref="I125:J125"/>
    <mergeCell ref="K125:L125"/>
    <mergeCell ref="O125:P125"/>
    <mergeCell ref="T125:Y125"/>
    <mergeCell ref="G127:H127"/>
    <mergeCell ref="I127:J127"/>
    <mergeCell ref="K127:L127"/>
    <mergeCell ref="O127:P127"/>
    <mergeCell ref="T127:Y127"/>
    <mergeCell ref="E128:F128"/>
    <mergeCell ref="G128:H128"/>
    <mergeCell ref="I128:J128"/>
    <mergeCell ref="K128:L128"/>
    <mergeCell ref="O128:P128"/>
    <mergeCell ref="T128:Y128"/>
    <mergeCell ref="E135:F135"/>
    <mergeCell ref="G135:H135"/>
    <mergeCell ref="I135:J135"/>
    <mergeCell ref="K135:L135"/>
    <mergeCell ref="O135:P135"/>
    <mergeCell ref="T135:Y135"/>
    <mergeCell ref="E132:F132"/>
    <mergeCell ref="G132:H132"/>
    <mergeCell ref="I132:J132"/>
    <mergeCell ref="K132:L132"/>
    <mergeCell ref="O132:P132"/>
    <mergeCell ref="T132:Y132"/>
    <mergeCell ref="E133:F133"/>
    <mergeCell ref="G133:H133"/>
    <mergeCell ref="I133:J133"/>
    <mergeCell ref="K133:L133"/>
    <mergeCell ref="O133:P133"/>
    <mergeCell ref="T133:Y133"/>
    <mergeCell ref="E136:F136"/>
    <mergeCell ref="G136:H136"/>
    <mergeCell ref="I136:J136"/>
    <mergeCell ref="K136:L136"/>
    <mergeCell ref="O136:P136"/>
    <mergeCell ref="T136:Y136"/>
    <mergeCell ref="E137:F137"/>
    <mergeCell ref="G137:H137"/>
    <mergeCell ref="I137:J137"/>
    <mergeCell ref="K137:L137"/>
    <mergeCell ref="O137:P137"/>
    <mergeCell ref="T137:Y137"/>
    <mergeCell ref="E153:F153"/>
    <mergeCell ref="G153:H153"/>
    <mergeCell ref="I153:J153"/>
    <mergeCell ref="K153:L153"/>
    <mergeCell ref="O153:P153"/>
    <mergeCell ref="T153:Y153"/>
    <mergeCell ref="E151:F151"/>
    <mergeCell ref="G151:H151"/>
    <mergeCell ref="I151:J151"/>
    <mergeCell ref="K151:L151"/>
    <mergeCell ref="O151:P151"/>
    <mergeCell ref="T151:Y151"/>
    <mergeCell ref="E152:F152"/>
    <mergeCell ref="G152:H152"/>
    <mergeCell ref="I152:J152"/>
    <mergeCell ref="K152:L152"/>
    <mergeCell ref="O152:P152"/>
    <mergeCell ref="T152:Y152"/>
    <mergeCell ref="E154:F154"/>
    <mergeCell ref="G154:H154"/>
    <mergeCell ref="I154:J154"/>
    <mergeCell ref="K154:L154"/>
    <mergeCell ref="O154:P154"/>
    <mergeCell ref="T154:Y154"/>
    <mergeCell ref="E155:F155"/>
    <mergeCell ref="G155:H155"/>
    <mergeCell ref="I155:J155"/>
    <mergeCell ref="K155:L155"/>
    <mergeCell ref="O155:P155"/>
    <mergeCell ref="T155:Y155"/>
    <mergeCell ref="E156:F156"/>
    <mergeCell ref="G156:H156"/>
    <mergeCell ref="I156:J156"/>
    <mergeCell ref="K156:L156"/>
    <mergeCell ref="O156:P156"/>
    <mergeCell ref="T156:Y156"/>
    <mergeCell ref="E157:F157"/>
    <mergeCell ref="G157:H157"/>
    <mergeCell ref="I157:J157"/>
    <mergeCell ref="K157:L157"/>
    <mergeCell ref="O157:P157"/>
    <mergeCell ref="T157:Y157"/>
    <mergeCell ref="E158:F158"/>
    <mergeCell ref="G158:H158"/>
    <mergeCell ref="I158:J158"/>
    <mergeCell ref="K158:L158"/>
    <mergeCell ref="O158:P158"/>
    <mergeCell ref="T158:Y158"/>
    <mergeCell ref="E161:F161"/>
    <mergeCell ref="G161:H161"/>
    <mergeCell ref="I161:J161"/>
    <mergeCell ref="K161:L161"/>
    <mergeCell ref="O161:P161"/>
    <mergeCell ref="T161:Y161"/>
    <mergeCell ref="E159:F159"/>
    <mergeCell ref="G159:H159"/>
    <mergeCell ref="I159:J159"/>
    <mergeCell ref="K159:L159"/>
    <mergeCell ref="O159:P159"/>
    <mergeCell ref="T159:Y159"/>
    <mergeCell ref="E160:F160"/>
    <mergeCell ref="G160:H160"/>
    <mergeCell ref="I160:J160"/>
    <mergeCell ref="K160:L160"/>
    <mergeCell ref="O160:P160"/>
    <mergeCell ref="T160:Y160"/>
    <mergeCell ref="E107:F107"/>
    <mergeCell ref="G107:H107"/>
    <mergeCell ref="I107:J107"/>
    <mergeCell ref="K107:L107"/>
    <mergeCell ref="O107:P107"/>
    <mergeCell ref="T107:Y107"/>
    <mergeCell ref="E108:F108"/>
    <mergeCell ref="G108:H108"/>
    <mergeCell ref="I108:J108"/>
    <mergeCell ref="K108:L108"/>
    <mergeCell ref="O108:P108"/>
    <mergeCell ref="T108:Y108"/>
    <mergeCell ref="O111:P111"/>
    <mergeCell ref="T111:Y111"/>
    <mergeCell ref="E112:F112"/>
    <mergeCell ref="G112:H112"/>
    <mergeCell ref="I112:J112"/>
    <mergeCell ref="K112:L112"/>
    <mergeCell ref="O112:P112"/>
    <mergeCell ref="T112:Y112"/>
    <mergeCell ref="E109:F109"/>
    <mergeCell ref="G109:H109"/>
    <mergeCell ref="I109:J109"/>
    <mergeCell ref="K109:L109"/>
    <mergeCell ref="O109:P109"/>
    <mergeCell ref="T109:Y109"/>
    <mergeCell ref="E110:F110"/>
    <mergeCell ref="G110:H110"/>
    <mergeCell ref="I110:J110"/>
    <mergeCell ref="K110:L110"/>
    <mergeCell ref="O110:P110"/>
    <mergeCell ref="T110:Y110"/>
    <mergeCell ref="E96:F96"/>
    <mergeCell ref="G96:H96"/>
    <mergeCell ref="I96:J96"/>
    <mergeCell ref="K96:L96"/>
    <mergeCell ref="O96:P96"/>
    <mergeCell ref="T96:Y96"/>
    <mergeCell ref="E115:F115"/>
    <mergeCell ref="G115:H115"/>
    <mergeCell ref="I115:J115"/>
    <mergeCell ref="K115:L115"/>
    <mergeCell ref="O115:P115"/>
    <mergeCell ref="T115:Y115"/>
    <mergeCell ref="E113:F113"/>
    <mergeCell ref="G113:H113"/>
    <mergeCell ref="I113:J113"/>
    <mergeCell ref="K113:L113"/>
    <mergeCell ref="O113:P113"/>
    <mergeCell ref="T113:Y113"/>
    <mergeCell ref="E114:F114"/>
    <mergeCell ref="G114:H114"/>
    <mergeCell ref="I114:J114"/>
    <mergeCell ref="K114:L114"/>
    <mergeCell ref="O114:P114"/>
    <mergeCell ref="T114:Y114"/>
    <mergeCell ref="E94:F94"/>
    <mergeCell ref="G94:H94"/>
    <mergeCell ref="I94:J94"/>
    <mergeCell ref="K94:L94"/>
    <mergeCell ref="O94:P94"/>
    <mergeCell ref="T94:Y94"/>
    <mergeCell ref="E95:F95"/>
    <mergeCell ref="G95:H95"/>
    <mergeCell ref="I95:J95"/>
    <mergeCell ref="K95:L95"/>
    <mergeCell ref="O95:P95"/>
    <mergeCell ref="T95:Y95"/>
    <mergeCell ref="O97:P97"/>
    <mergeCell ref="T97:Y97"/>
    <mergeCell ref="E98:F98"/>
    <mergeCell ref="G98:H98"/>
    <mergeCell ref="I98:J98"/>
    <mergeCell ref="K98:L98"/>
    <mergeCell ref="O98:P98"/>
    <mergeCell ref="T98:Y98"/>
    <mergeCell ref="E117:F117"/>
    <mergeCell ref="G117:H117"/>
    <mergeCell ref="I117:J117"/>
    <mergeCell ref="K117:L117"/>
    <mergeCell ref="O117:P117"/>
    <mergeCell ref="T117:Y117"/>
    <mergeCell ref="E116:F116"/>
    <mergeCell ref="G116:H116"/>
    <mergeCell ref="I116:J116"/>
    <mergeCell ref="K116:L116"/>
    <mergeCell ref="O116:P116"/>
    <mergeCell ref="T116:Y116"/>
    <mergeCell ref="E111:F111"/>
    <mergeCell ref="G111:H111"/>
    <mergeCell ref="I111:J111"/>
    <mergeCell ref="K111:L111"/>
    <mergeCell ref="E104:F104"/>
    <mergeCell ref="G104:H104"/>
    <mergeCell ref="I104:J104"/>
    <mergeCell ref="K104:L104"/>
    <mergeCell ref="O104:P104"/>
    <mergeCell ref="T104:Y104"/>
    <mergeCell ref="E101:F101"/>
    <mergeCell ref="G101:H101"/>
    <mergeCell ref="I101:J101"/>
    <mergeCell ref="K101:L101"/>
    <mergeCell ref="O101:P101"/>
    <mergeCell ref="T101:Y101"/>
    <mergeCell ref="E102:F102"/>
    <mergeCell ref="G102:H102"/>
    <mergeCell ref="I102:J102"/>
    <mergeCell ref="K102:L102"/>
    <mergeCell ref="O102:P102"/>
    <mergeCell ref="T102:Y102"/>
    <mergeCell ref="O85:P85"/>
    <mergeCell ref="T85:Y85"/>
    <mergeCell ref="E103:F103"/>
    <mergeCell ref="G103:H103"/>
    <mergeCell ref="I103:J103"/>
    <mergeCell ref="K103:L103"/>
    <mergeCell ref="O103:P103"/>
    <mergeCell ref="T103:Y103"/>
    <mergeCell ref="E99:F99"/>
    <mergeCell ref="G99:H99"/>
    <mergeCell ref="I99:J99"/>
    <mergeCell ref="K99:L99"/>
    <mergeCell ref="O99:P99"/>
    <mergeCell ref="T99:Y99"/>
    <mergeCell ref="E100:F100"/>
    <mergeCell ref="G100:H100"/>
    <mergeCell ref="I100:J100"/>
    <mergeCell ref="K100:L100"/>
    <mergeCell ref="O100:P100"/>
    <mergeCell ref="T100:Y100"/>
    <mergeCell ref="E97:F97"/>
    <mergeCell ref="G97:H97"/>
    <mergeCell ref="I97:J97"/>
    <mergeCell ref="K97:L97"/>
    <mergeCell ref="E83:F83"/>
    <mergeCell ref="G83:H83"/>
    <mergeCell ref="I83:J83"/>
    <mergeCell ref="K83:L83"/>
    <mergeCell ref="O83:P83"/>
    <mergeCell ref="T83:Y83"/>
    <mergeCell ref="E84:F84"/>
    <mergeCell ref="G84:H84"/>
    <mergeCell ref="I84:J84"/>
    <mergeCell ref="K84:L84"/>
    <mergeCell ref="O84:P84"/>
    <mergeCell ref="T84:Y84"/>
    <mergeCell ref="E106:F106"/>
    <mergeCell ref="G106:H106"/>
    <mergeCell ref="I106:J106"/>
    <mergeCell ref="K106:L106"/>
    <mergeCell ref="O106:P106"/>
    <mergeCell ref="T106:Y106"/>
    <mergeCell ref="E105:F105"/>
    <mergeCell ref="G105:H105"/>
    <mergeCell ref="I105:J105"/>
    <mergeCell ref="K105:L105"/>
    <mergeCell ref="O105:P105"/>
    <mergeCell ref="T105:Y105"/>
    <mergeCell ref="E122:F122"/>
    <mergeCell ref="G122:H122"/>
    <mergeCell ref="I122:J122"/>
    <mergeCell ref="K122:L122"/>
    <mergeCell ref="O122:P122"/>
    <mergeCell ref="T122:Y122"/>
    <mergeCell ref="E120:F120"/>
    <mergeCell ref="G120:H120"/>
    <mergeCell ref="I120:J120"/>
    <mergeCell ref="K120:L120"/>
    <mergeCell ref="O120:P120"/>
    <mergeCell ref="T120:Y120"/>
    <mergeCell ref="E121:F121"/>
    <mergeCell ref="G121:H121"/>
    <mergeCell ref="I121:J121"/>
    <mergeCell ref="K121:L121"/>
    <mergeCell ref="O121:P121"/>
    <mergeCell ref="T121:Y121"/>
    <mergeCell ref="E140:F140"/>
    <mergeCell ref="G140:H140"/>
    <mergeCell ref="I140:J140"/>
    <mergeCell ref="K140:L140"/>
    <mergeCell ref="O140:P140"/>
    <mergeCell ref="T140:Y140"/>
    <mergeCell ref="E129:F129"/>
    <mergeCell ref="G129:H129"/>
    <mergeCell ref="I129:J129"/>
    <mergeCell ref="K129:L129"/>
    <mergeCell ref="O129:P129"/>
    <mergeCell ref="T129:Y129"/>
    <mergeCell ref="E130:F130"/>
    <mergeCell ref="G130:H130"/>
    <mergeCell ref="I130:J130"/>
    <mergeCell ref="K130:L130"/>
    <mergeCell ref="O130:P130"/>
    <mergeCell ref="T130:Y130"/>
    <mergeCell ref="E131:F131"/>
    <mergeCell ref="G131:H131"/>
    <mergeCell ref="I131:J131"/>
    <mergeCell ref="K131:L131"/>
    <mergeCell ref="O131:P131"/>
    <mergeCell ref="T131:Y131"/>
    <mergeCell ref="E134:F134"/>
    <mergeCell ref="G134:H134"/>
    <mergeCell ref="I134:J134"/>
    <mergeCell ref="K134:L134"/>
    <mergeCell ref="O134:P134"/>
    <mergeCell ref="T134:Y134"/>
    <mergeCell ref="E150:F150"/>
    <mergeCell ref="G150:H150"/>
    <mergeCell ref="I150:J150"/>
    <mergeCell ref="K150:L150"/>
    <mergeCell ref="O150:P150"/>
    <mergeCell ref="T150:Y150"/>
    <mergeCell ref="E146:F146"/>
    <mergeCell ref="G146:H146"/>
    <mergeCell ref="I146:J146"/>
    <mergeCell ref="K146:L146"/>
    <mergeCell ref="O146:P146"/>
    <mergeCell ref="T146:Y146"/>
    <mergeCell ref="E147:F147"/>
    <mergeCell ref="G147:H147"/>
    <mergeCell ref="I147:J147"/>
    <mergeCell ref="K147:L147"/>
    <mergeCell ref="O147:P147"/>
    <mergeCell ref="T147:Y147"/>
    <mergeCell ref="E148:F148"/>
    <mergeCell ref="G148:H148"/>
    <mergeCell ref="I148:J148"/>
    <mergeCell ref="K148:L148"/>
    <mergeCell ref="O148:P148"/>
    <mergeCell ref="T148:Y148"/>
    <mergeCell ref="E149:F149"/>
    <mergeCell ref="G149:H149"/>
    <mergeCell ref="I149:J149"/>
    <mergeCell ref="K149:L149"/>
    <mergeCell ref="O149:P149"/>
    <mergeCell ref="T149:Y149"/>
    <mergeCell ref="E138:F138"/>
    <mergeCell ref="G138:H138"/>
    <mergeCell ref="I138:J138"/>
    <mergeCell ref="K138:L138"/>
    <mergeCell ref="O138:P138"/>
    <mergeCell ref="T138:Y138"/>
    <mergeCell ref="E139:F139"/>
    <mergeCell ref="G139:H139"/>
    <mergeCell ref="I139:J139"/>
    <mergeCell ref="K139:L139"/>
    <mergeCell ref="O139:P139"/>
    <mergeCell ref="T139:Y139"/>
    <mergeCell ref="E141:F141"/>
    <mergeCell ref="G141:H141"/>
    <mergeCell ref="I141:J141"/>
    <mergeCell ref="K141:L141"/>
    <mergeCell ref="O141:P141"/>
    <mergeCell ref="T141:Y141"/>
    <mergeCell ref="E142:F142"/>
    <mergeCell ref="G142:H142"/>
    <mergeCell ref="I142:J142"/>
    <mergeCell ref="K142:L142"/>
    <mergeCell ref="O142:P142"/>
    <mergeCell ref="T142:Y142"/>
    <mergeCell ref="E145:F145"/>
    <mergeCell ref="G145:H145"/>
    <mergeCell ref="I145:J145"/>
    <mergeCell ref="K145:L145"/>
    <mergeCell ref="O145:P145"/>
    <mergeCell ref="T145:Y145"/>
    <mergeCell ref="E143:F143"/>
    <mergeCell ref="G143:H143"/>
    <mergeCell ref="I143:J143"/>
    <mergeCell ref="K143:L143"/>
    <mergeCell ref="O143:P143"/>
    <mergeCell ref="T143:Y143"/>
    <mergeCell ref="E144:F144"/>
    <mergeCell ref="G144:H144"/>
    <mergeCell ref="I144:J144"/>
    <mergeCell ref="K144:L144"/>
    <mergeCell ref="O144:P144"/>
    <mergeCell ref="T144:Y144"/>
  </mergeCells>
  <hyperlinks>
    <hyperlink ref="B1" location="'_Planlagt_drift'!A1" display="Tilbage til årsoversigt" xr:uid="{D41E6E0E-669B-41C8-B03E-8FABE2DAE6F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5D51CD-0EEC-4022-89B4-2CC7F3EA244E}">
          <x14:formula1>
            <xm:f>Priskatalog!$A$2:$A$167</xm:f>
          </x14:formula1>
          <xm:sqref>B83:B86 B120:B123 B136:B153 B155:B157 B159:B161 B88:B118 B125:B134 A3:B77</xm:sqref>
        </x14:dataValidation>
      </x14:dataValidations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5769-CE93-4C1C-BBB6-4AEA0F5E168B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2:Y42"/>
    <mergeCell ref="E43:F43"/>
    <mergeCell ref="G43:H43"/>
    <mergeCell ref="I43:J43"/>
    <mergeCell ref="K43:L43"/>
    <mergeCell ref="O43:P43"/>
    <mergeCell ref="T43:Y43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E42:F42"/>
    <mergeCell ref="G42:H42"/>
    <mergeCell ref="I42:J42"/>
    <mergeCell ref="K42:L42"/>
    <mergeCell ref="O42:P42"/>
    <mergeCell ref="I44:J44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5B54CF61-431B-4499-A2DE-12E3750716E4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87FEE7-30FE-422E-B70E-2CD022BA23FD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0648-C2E7-48E1-8154-ABEF0832EEB2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EFED4971-FB9E-41C5-A8FE-29D5CD77BFDA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ECDC9C-4ECC-4AD7-AD52-A979CB56C92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813D-97A8-4AF4-8340-39E928E6DC68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O32:P32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E32:F32"/>
    <mergeCell ref="G32:H32"/>
    <mergeCell ref="I32:J32"/>
    <mergeCell ref="K32:L32"/>
    <mergeCell ref="M32:N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G38:H38"/>
    <mergeCell ref="T38:Y38"/>
    <mergeCell ref="E39:F39"/>
    <mergeCell ref="G39:H39"/>
    <mergeCell ref="I39:J39"/>
    <mergeCell ref="K39:L39"/>
    <mergeCell ref="O39:P39"/>
    <mergeCell ref="T39:Y39"/>
    <mergeCell ref="I42:J42"/>
    <mergeCell ref="K42:L42"/>
    <mergeCell ref="O42:P42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2E1C5584-44B3-41BC-AD6E-63A0515228C5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8954AE-DD74-49AF-B687-6690DE6A858A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8A23-DDDE-4044-9638-41B5A5AECD23}">
  <sheetPr>
    <tabColor rgb="FFFFFF00"/>
  </sheetPr>
  <dimension ref="A1:Y63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ht="15.75" customHeigh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ht="15.75" customHeigh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  <row r="62" spans="1:25">
      <c r="A62" s="16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>
      <c r="A63" s="16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</sheetData>
  <mergeCells count="177"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O44:P44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E44:F44"/>
    <mergeCell ref="G44:H44"/>
    <mergeCell ref="I44:J44"/>
    <mergeCell ref="K44:L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6:Y56"/>
    <mergeCell ref="E57:F57"/>
    <mergeCell ref="G57:H57"/>
    <mergeCell ref="I57:J57"/>
    <mergeCell ref="K57:L57"/>
    <mergeCell ref="O57:P57"/>
    <mergeCell ref="T57:Y57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E56:F56"/>
    <mergeCell ref="G56:H56"/>
    <mergeCell ref="I56:J56"/>
    <mergeCell ref="K56:L56"/>
    <mergeCell ref="O56:P56"/>
    <mergeCell ref="K58:L58"/>
    <mergeCell ref="O58:P58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7A39D522-F128-4AB6-8CE4-744A8075CD39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B92616-05A8-4787-8679-3F3384AD24B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5949-660D-4E92-9B51-D74EFC87BB2C}">
  <sheetPr>
    <tabColor rgb="FFFFFF00"/>
  </sheetPr>
  <dimension ref="A1:Y7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ht="15.75" customHeigh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ht="15.75" customHeigh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ht="15.75" customHeigh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  <row r="62" spans="1:25">
      <c r="A62" s="16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>
      <c r="A63" s="16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>
      <c r="A64" s="16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>
      <c r="A65" s="166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>
      <c r="A66" s="166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>
      <c r="A67" s="166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>
      <c r="A68" s="166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>
      <c r="A69" s="166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>
      <c r="A70" s="166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>
      <c r="A71" s="166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</sheetData>
  <mergeCells count="177"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O52:P52"/>
    <mergeCell ref="T52:Y52"/>
    <mergeCell ref="E53:F53"/>
    <mergeCell ref="G53:H53"/>
    <mergeCell ref="I53:J53"/>
    <mergeCell ref="K53:L53"/>
    <mergeCell ref="O53:P53"/>
    <mergeCell ref="T53:Y53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E52:F52"/>
    <mergeCell ref="G52:H52"/>
    <mergeCell ref="I52:J52"/>
    <mergeCell ref="K52:L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6A0C1313-C6CE-4C86-9366-D3112BB6E982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9018B5-BA1B-4E2C-AB7C-8DBE812D50A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C2CE-190A-4664-81DA-F8E0D634A9A7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 ht="13.5" customHeight="1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O32:P32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E32:F32"/>
    <mergeCell ref="G32:H32"/>
    <mergeCell ref="I32:J32"/>
    <mergeCell ref="K32:L32"/>
    <mergeCell ref="M32:N32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40:Y40"/>
    <mergeCell ref="E41:F41"/>
    <mergeCell ref="G41:H41"/>
    <mergeCell ref="I41:J41"/>
    <mergeCell ref="K41:L41"/>
    <mergeCell ref="O41:P41"/>
    <mergeCell ref="T41:Y41"/>
    <mergeCell ref="G38:H38"/>
    <mergeCell ref="T38:Y38"/>
    <mergeCell ref="E39:F39"/>
    <mergeCell ref="G39:H39"/>
    <mergeCell ref="I39:J39"/>
    <mergeCell ref="K39:L39"/>
    <mergeCell ref="O39:P39"/>
    <mergeCell ref="T39:Y39"/>
    <mergeCell ref="I42:J42"/>
    <mergeCell ref="K42:L42"/>
    <mergeCell ref="O42:P42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</mergeCells>
  <hyperlinks>
    <hyperlink ref="B1" location="'_Planlagt_drift'!A1" display="Tilbage til årsoversigt" xr:uid="{05D41D34-745C-40B4-B6A0-9300AC3C15D6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8F4113-3868-4E55-9E08-05FC825D74F2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D904-0707-4CE9-9143-D39FCA2B0EED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I42:J42"/>
    <mergeCell ref="K42:L42"/>
    <mergeCell ref="O42:P42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T40:Y40"/>
    <mergeCell ref="E41:F41"/>
    <mergeCell ref="G41:H41"/>
    <mergeCell ref="I41:J41"/>
    <mergeCell ref="K41:L41"/>
    <mergeCell ref="O41:P41"/>
    <mergeCell ref="T41:Y41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</mergeCells>
  <hyperlinks>
    <hyperlink ref="B1" location="'_Planlagt_drift'!A1" display="Tilbage til årsoversigt" xr:uid="{E1CC91FC-A5B5-4540-8B7B-C949449992AD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14CA30-F06F-438E-BDB5-777838A5A14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323A-FF10-4B78-AA8C-431434388FBD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ht="15.75" customHeigh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ht="15.75" customHeigh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ht="30.75" customHeigh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E60:F60"/>
    <mergeCell ref="G60:H60"/>
    <mergeCell ref="I60:J60"/>
    <mergeCell ref="K60:L60"/>
    <mergeCell ref="O60:P60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I50:J50"/>
    <mergeCell ref="K50:L50"/>
    <mergeCell ref="O50:P50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T48:Y48"/>
    <mergeCell ref="E49:F49"/>
    <mergeCell ref="G49:H49"/>
    <mergeCell ref="I49:J49"/>
    <mergeCell ref="K49:L49"/>
    <mergeCell ref="O49:P49"/>
    <mergeCell ref="T49:Y49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E48:F48"/>
    <mergeCell ref="G48:H48"/>
    <mergeCell ref="I48:J48"/>
    <mergeCell ref="K48:L48"/>
    <mergeCell ref="O48:P48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4:F44"/>
    <mergeCell ref="G44:H44"/>
    <mergeCell ref="I44:J44"/>
    <mergeCell ref="K44:L44"/>
    <mergeCell ref="O44:P44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</mergeCells>
  <hyperlinks>
    <hyperlink ref="B1" location="'_Planlagt_drift'!A1" display="Tilbage til årsoversigt" xr:uid="{42AFABEB-1269-4BF6-9D7E-5A0197781781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1AA220-91F2-4153-87A0-A30A5B826608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E216-B5CC-4F44-AFB1-49995567E81F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O36:P36"/>
    <mergeCell ref="E34:F34"/>
    <mergeCell ref="G34:H34"/>
    <mergeCell ref="I34:J34"/>
    <mergeCell ref="K34:L34"/>
    <mergeCell ref="O34:P34"/>
    <mergeCell ref="T34:Y34"/>
    <mergeCell ref="E40:F40"/>
    <mergeCell ref="G40:H40"/>
    <mergeCell ref="I40:J40"/>
    <mergeCell ref="K40:L40"/>
    <mergeCell ref="O40:P40"/>
    <mergeCell ref="T40:Y40"/>
    <mergeCell ref="E35:F35"/>
    <mergeCell ref="G35:H35"/>
    <mergeCell ref="I35:J35"/>
    <mergeCell ref="K35:L35"/>
    <mergeCell ref="O35:P35"/>
    <mergeCell ref="T35:Y35"/>
    <mergeCell ref="E36:F36"/>
    <mergeCell ref="G36:H36"/>
    <mergeCell ref="I36:J36"/>
    <mergeCell ref="K36:L36"/>
    <mergeCell ref="G38:H38"/>
    <mergeCell ref="T38:Y38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</mergeCells>
  <hyperlinks>
    <hyperlink ref="B1" location="'_Planlagt_drift'!A1" display="Tilbage til årsoversigt" xr:uid="{BBC557D6-BAD1-4C34-93FC-E5F1FAEA0FFE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61DCC9-5B9D-480E-946B-35FAC6FD191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6803-44C4-4B8B-9641-9CA8EA29A2EA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5.7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K44:L44"/>
    <mergeCell ref="O44:P44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T42:Y42"/>
    <mergeCell ref="E43:F43"/>
    <mergeCell ref="G43:H43"/>
    <mergeCell ref="I43:J43"/>
    <mergeCell ref="K43:L43"/>
    <mergeCell ref="O43:P43"/>
    <mergeCell ref="T43:Y43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E42:F42"/>
    <mergeCell ref="G42:H42"/>
    <mergeCell ref="I42:J42"/>
    <mergeCell ref="K42:L42"/>
    <mergeCell ref="O42:P42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</mergeCells>
  <hyperlinks>
    <hyperlink ref="B1" location="'_Planlagt_drift'!A1" display="Tilbage til årsoversigt" xr:uid="{79922211-1340-4819-8387-2B9A0DE63A6A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F59B47-CA32-4AF2-8395-178917BC4C9A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1E9B-FCA8-4CAD-B91C-57AEC758E7AE}">
  <dimension ref="A1:Y215"/>
  <sheetViews>
    <sheetView topLeftCell="A18" zoomScale="85" zoomScaleNormal="85" workbookViewId="0"/>
  </sheetViews>
  <sheetFormatPr defaultColWidth="8.85546875" defaultRowHeight="15"/>
  <cols>
    <col min="1" max="1" width="13.85546875" style="1" customWidth="1"/>
    <col min="2" max="2" width="54.5703125" style="1" customWidth="1"/>
    <col min="3" max="8" width="14.7109375" style="1" bestFit="1" customWidth="1"/>
    <col min="9" max="9" width="14.42578125" style="1" bestFit="1" customWidth="1"/>
    <col min="10" max="10" width="14.7109375" style="1" bestFit="1" customWidth="1"/>
    <col min="11" max="11" width="14" style="1" bestFit="1" customWidth="1"/>
    <col min="12" max="12" width="14.7109375" style="1" bestFit="1" customWidth="1"/>
    <col min="13" max="13" width="14.28515625" style="1" bestFit="1" customWidth="1"/>
    <col min="14" max="14" width="14.42578125" style="1" bestFit="1" customWidth="1"/>
    <col min="15" max="18" width="14.7109375" style="1" bestFit="1" customWidth="1"/>
    <col min="19" max="19" width="14.28515625" style="1" bestFit="1" customWidth="1"/>
    <col min="20" max="23" width="14.7109375" style="1" bestFit="1" customWidth="1"/>
    <col min="24" max="24" width="14" style="1" bestFit="1" customWidth="1"/>
    <col min="25" max="25" width="16.42578125" style="1" bestFit="1" customWidth="1"/>
    <col min="26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A112</f>
        <v>47</v>
      </c>
      <c r="B3" s="148" t="str">
        <f>B112</f>
        <v>Tagflade, udskiftning - eternitskifer</v>
      </c>
      <c r="C3" s="143">
        <f>IF(C$1&gt;=$I112,IF($M112=0,0,(IF(MOD(($I112-C$1),$M112)=0,$G112,0))),0)</f>
        <v>0</v>
      </c>
      <c r="D3" s="143">
        <f t="shared" ref="D3:X3" si="0">IF(D$1&gt;=$I112,IF($M112=0,0,(IF(MOD(($I112-D$1),$M112)=0,$G112,0))),0)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690000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690000</v>
      </c>
    </row>
    <row r="4" spans="1:25">
      <c r="A4" s="168">
        <f t="shared" ref="A4:B7" si="1">A113</f>
        <v>47</v>
      </c>
      <c r="B4" s="148" t="str">
        <f t="shared" si="1"/>
        <v>Tagflade, udskiftning - 1 lag overpap</v>
      </c>
      <c r="C4" s="143">
        <f t="shared" ref="C4:X4" si="2">IF(C$1&gt;=$I113,IF($M113=0,0,(IF(MOD(($I113-C$1),$M113)=0,$G113,0))),0)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720000</v>
      </c>
      <c r="Y4" s="176">
        <f t="shared" ref="Y4:Y106" si="3">SUM(C4:X4)</f>
        <v>720000</v>
      </c>
    </row>
    <row r="5" spans="1:25">
      <c r="A5" s="168">
        <f t="shared" si="1"/>
        <v>47</v>
      </c>
      <c r="B5" s="148" t="str">
        <f t="shared" si="1"/>
        <v>Tagflade, udskiftning - 1 lag overpap</v>
      </c>
      <c r="C5" s="143">
        <f t="shared" ref="C5:X5" si="4">IF(C$1&gt;=$I114,IF($M114=0,0,(IF(MOD(($I114-C$1),$M114)=0,$G114,0))),0)</f>
        <v>0</v>
      </c>
      <c r="D5" s="143">
        <f t="shared" si="4"/>
        <v>0</v>
      </c>
      <c r="E5" s="143">
        <f t="shared" si="4"/>
        <v>0</v>
      </c>
      <c r="F5" s="143">
        <f t="shared" si="4"/>
        <v>0</v>
      </c>
      <c r="G5" s="143">
        <f t="shared" si="4"/>
        <v>0</v>
      </c>
      <c r="H5" s="143">
        <f t="shared" si="4"/>
        <v>0</v>
      </c>
      <c r="I5" s="143">
        <f t="shared" si="4"/>
        <v>0</v>
      </c>
      <c r="J5" s="143">
        <f t="shared" si="4"/>
        <v>0</v>
      </c>
      <c r="K5" s="143">
        <f t="shared" si="4"/>
        <v>0</v>
      </c>
      <c r="L5" s="143">
        <f t="shared" si="4"/>
        <v>0</v>
      </c>
      <c r="M5" s="143">
        <f t="shared" si="4"/>
        <v>0</v>
      </c>
      <c r="N5" s="143">
        <f t="shared" si="4"/>
        <v>0</v>
      </c>
      <c r="O5" s="143">
        <f t="shared" si="4"/>
        <v>0</v>
      </c>
      <c r="P5" s="143">
        <f t="shared" si="4"/>
        <v>0</v>
      </c>
      <c r="Q5" s="143">
        <f t="shared" si="4"/>
        <v>0</v>
      </c>
      <c r="R5" s="143">
        <f t="shared" si="4"/>
        <v>0</v>
      </c>
      <c r="S5" s="143">
        <f t="shared" si="4"/>
        <v>0</v>
      </c>
      <c r="T5" s="143">
        <f t="shared" si="4"/>
        <v>0</v>
      </c>
      <c r="U5" s="143">
        <f t="shared" si="4"/>
        <v>0</v>
      </c>
      <c r="V5" s="143">
        <f t="shared" si="4"/>
        <v>0</v>
      </c>
      <c r="W5" s="143">
        <f t="shared" si="4"/>
        <v>0</v>
      </c>
      <c r="X5" s="143">
        <f t="shared" si="4"/>
        <v>420000</v>
      </c>
      <c r="Y5" s="176">
        <f t="shared" si="3"/>
        <v>420000</v>
      </c>
    </row>
    <row r="6" spans="1:25">
      <c r="A6" s="168">
        <f t="shared" si="1"/>
        <v>47</v>
      </c>
      <c r="B6" s="148" t="str">
        <f t="shared" si="1"/>
        <v>Tagflade, udskiftning - 1 lag overpap</v>
      </c>
      <c r="C6" s="143">
        <f t="shared" ref="C6:X6" si="5">IF(C$1&gt;=$I115,IF($M115=0,0,(IF(MOD(($I115-C$1),$M115)=0,$G115,0))),0)</f>
        <v>0</v>
      </c>
      <c r="D6" s="143">
        <f t="shared" si="5"/>
        <v>0</v>
      </c>
      <c r="E6" s="143">
        <f t="shared" si="5"/>
        <v>0</v>
      </c>
      <c r="F6" s="143">
        <f t="shared" si="5"/>
        <v>0</v>
      </c>
      <c r="G6" s="143">
        <f t="shared" si="5"/>
        <v>0</v>
      </c>
      <c r="H6" s="143">
        <f t="shared" si="5"/>
        <v>0</v>
      </c>
      <c r="I6" s="143">
        <f t="shared" si="5"/>
        <v>0</v>
      </c>
      <c r="J6" s="143">
        <f t="shared" si="5"/>
        <v>0</v>
      </c>
      <c r="K6" s="143">
        <f t="shared" si="5"/>
        <v>0</v>
      </c>
      <c r="L6" s="143">
        <f t="shared" si="5"/>
        <v>0</v>
      </c>
      <c r="M6" s="143">
        <f t="shared" si="5"/>
        <v>0</v>
      </c>
      <c r="N6" s="143">
        <f t="shared" si="5"/>
        <v>0</v>
      </c>
      <c r="O6" s="143">
        <f t="shared" si="5"/>
        <v>0</v>
      </c>
      <c r="P6" s="143">
        <f t="shared" si="5"/>
        <v>0</v>
      </c>
      <c r="Q6" s="143">
        <f t="shared" si="5"/>
        <v>0</v>
      </c>
      <c r="R6" s="143">
        <f t="shared" si="5"/>
        <v>0</v>
      </c>
      <c r="S6" s="143">
        <f t="shared" si="5"/>
        <v>450000</v>
      </c>
      <c r="T6" s="143">
        <f t="shared" si="5"/>
        <v>0</v>
      </c>
      <c r="U6" s="143">
        <f t="shared" si="5"/>
        <v>0</v>
      </c>
      <c r="V6" s="143">
        <f t="shared" si="5"/>
        <v>0</v>
      </c>
      <c r="W6" s="143">
        <f t="shared" si="5"/>
        <v>0</v>
      </c>
      <c r="X6" s="143">
        <f t="shared" si="5"/>
        <v>0</v>
      </c>
      <c r="Y6" s="176">
        <f t="shared" si="3"/>
        <v>450000</v>
      </c>
    </row>
    <row r="7" spans="1:25">
      <c r="A7" s="168">
        <f t="shared" si="1"/>
        <v>47</v>
      </c>
      <c r="B7" s="148" t="str">
        <f t="shared" si="1"/>
        <v>Tagflade, udskiftning - 1 lag overpap</v>
      </c>
      <c r="C7" s="143">
        <f t="shared" ref="C7:X7" si="6">IF(C$1&gt;=$I116,IF($M116=0,0,(IF(MOD(($I116-C$1),$M116)=0,$G116,0))),0)</f>
        <v>0</v>
      </c>
      <c r="D7" s="143">
        <f t="shared" si="6"/>
        <v>0</v>
      </c>
      <c r="E7" s="143">
        <f t="shared" si="6"/>
        <v>0</v>
      </c>
      <c r="F7" s="143">
        <f t="shared" si="6"/>
        <v>0</v>
      </c>
      <c r="G7" s="143">
        <f t="shared" si="6"/>
        <v>0</v>
      </c>
      <c r="H7" s="143">
        <f t="shared" si="6"/>
        <v>0</v>
      </c>
      <c r="I7" s="143">
        <f t="shared" si="6"/>
        <v>0</v>
      </c>
      <c r="J7" s="143">
        <f t="shared" si="6"/>
        <v>0</v>
      </c>
      <c r="K7" s="143">
        <f t="shared" si="6"/>
        <v>0</v>
      </c>
      <c r="L7" s="143">
        <f t="shared" si="6"/>
        <v>0</v>
      </c>
      <c r="M7" s="143">
        <f t="shared" si="6"/>
        <v>0</v>
      </c>
      <c r="N7" s="143">
        <f t="shared" si="6"/>
        <v>0</v>
      </c>
      <c r="O7" s="143">
        <f t="shared" si="6"/>
        <v>0</v>
      </c>
      <c r="P7" s="143">
        <f t="shared" si="6"/>
        <v>0</v>
      </c>
      <c r="Q7" s="143">
        <f t="shared" si="6"/>
        <v>0</v>
      </c>
      <c r="R7" s="143">
        <f t="shared" si="6"/>
        <v>0</v>
      </c>
      <c r="S7" s="143">
        <f t="shared" si="6"/>
        <v>0</v>
      </c>
      <c r="T7" s="143">
        <f t="shared" si="6"/>
        <v>0</v>
      </c>
      <c r="U7" s="143">
        <f t="shared" si="6"/>
        <v>0</v>
      </c>
      <c r="V7" s="143">
        <f t="shared" si="6"/>
        <v>0</v>
      </c>
      <c r="W7" s="143">
        <f t="shared" si="6"/>
        <v>0</v>
      </c>
      <c r="X7" s="143">
        <f t="shared" si="6"/>
        <v>0</v>
      </c>
      <c r="Y7" s="176">
        <f t="shared" si="3"/>
        <v>0</v>
      </c>
    </row>
    <row r="8" spans="1:25">
      <c r="A8" s="168">
        <f>A117</f>
        <v>47</v>
      </c>
      <c r="B8" s="148" t="str">
        <f>B117</f>
        <v>Tagflade, udskifning - tegl/beton</v>
      </c>
      <c r="C8" s="143">
        <f t="shared" ref="C8:X8" si="7">IF(C$1&gt;=$I117,IF($M117=0,0,(IF(MOD(($I117-C$1),$M117)=0,$G117,0))),0)</f>
        <v>0</v>
      </c>
      <c r="D8" s="143">
        <f t="shared" si="7"/>
        <v>0</v>
      </c>
      <c r="E8" s="143">
        <f t="shared" si="7"/>
        <v>0</v>
      </c>
      <c r="F8" s="143">
        <f t="shared" si="7"/>
        <v>0</v>
      </c>
      <c r="G8" s="143">
        <f t="shared" si="7"/>
        <v>0</v>
      </c>
      <c r="H8" s="143">
        <f t="shared" si="7"/>
        <v>0</v>
      </c>
      <c r="I8" s="143">
        <f t="shared" si="7"/>
        <v>0</v>
      </c>
      <c r="J8" s="143">
        <f t="shared" si="7"/>
        <v>0</v>
      </c>
      <c r="K8" s="143">
        <f t="shared" si="7"/>
        <v>288000</v>
      </c>
      <c r="L8" s="143">
        <f t="shared" si="7"/>
        <v>0</v>
      </c>
      <c r="M8" s="143">
        <f t="shared" si="7"/>
        <v>0</v>
      </c>
      <c r="N8" s="143">
        <f t="shared" si="7"/>
        <v>0</v>
      </c>
      <c r="O8" s="143">
        <f t="shared" si="7"/>
        <v>0</v>
      </c>
      <c r="P8" s="143">
        <f t="shared" si="7"/>
        <v>0</v>
      </c>
      <c r="Q8" s="143">
        <f t="shared" si="7"/>
        <v>0</v>
      </c>
      <c r="R8" s="143">
        <f t="shared" si="7"/>
        <v>0</v>
      </c>
      <c r="S8" s="143">
        <f t="shared" si="7"/>
        <v>0</v>
      </c>
      <c r="T8" s="143">
        <f t="shared" si="7"/>
        <v>0</v>
      </c>
      <c r="U8" s="143">
        <f t="shared" si="7"/>
        <v>0</v>
      </c>
      <c r="V8" s="143">
        <f t="shared" si="7"/>
        <v>0</v>
      </c>
      <c r="W8" s="143">
        <f t="shared" si="7"/>
        <v>0</v>
      </c>
      <c r="X8" s="143">
        <f t="shared" si="7"/>
        <v>0</v>
      </c>
      <c r="Y8" s="176">
        <f t="shared" si="3"/>
        <v>288000</v>
      </c>
    </row>
    <row r="9" spans="1:25">
      <c r="A9" s="168">
        <f>A118</f>
        <v>37</v>
      </c>
      <c r="B9" s="148" t="str">
        <f t="shared" ref="B9:B13" si="8">B118</f>
        <v>Ovenlys, udskiftning - 60x60</v>
      </c>
      <c r="C9" s="143">
        <f t="shared" ref="C9:X9" si="9">IF(C$1&gt;=$I118,IF($M118=0,0,(IF(MOD(($I118-C$1),$M118)=0,$G118,0))),0)</f>
        <v>0</v>
      </c>
      <c r="D9" s="143">
        <f t="shared" si="9"/>
        <v>0</v>
      </c>
      <c r="E9" s="143">
        <f t="shared" si="9"/>
        <v>0</v>
      </c>
      <c r="F9" s="143">
        <f t="shared" si="9"/>
        <v>0</v>
      </c>
      <c r="G9" s="143">
        <f t="shared" si="9"/>
        <v>0</v>
      </c>
      <c r="H9" s="143">
        <f t="shared" si="9"/>
        <v>0</v>
      </c>
      <c r="I9" s="143">
        <f t="shared" si="9"/>
        <v>0</v>
      </c>
      <c r="J9" s="143">
        <f t="shared" si="9"/>
        <v>0</v>
      </c>
      <c r="K9" s="143">
        <f t="shared" si="9"/>
        <v>0</v>
      </c>
      <c r="L9" s="143">
        <f t="shared" si="9"/>
        <v>0</v>
      </c>
      <c r="M9" s="143">
        <f t="shared" si="9"/>
        <v>0</v>
      </c>
      <c r="N9" s="143">
        <f t="shared" si="9"/>
        <v>0</v>
      </c>
      <c r="O9" s="143">
        <f t="shared" si="9"/>
        <v>0</v>
      </c>
      <c r="P9" s="143">
        <f t="shared" si="9"/>
        <v>0</v>
      </c>
      <c r="Q9" s="143">
        <f t="shared" si="9"/>
        <v>0</v>
      </c>
      <c r="R9" s="143">
        <f t="shared" si="9"/>
        <v>0</v>
      </c>
      <c r="S9" s="143">
        <f t="shared" si="9"/>
        <v>50000</v>
      </c>
      <c r="T9" s="143">
        <f t="shared" si="9"/>
        <v>0</v>
      </c>
      <c r="U9" s="143">
        <f t="shared" si="9"/>
        <v>0</v>
      </c>
      <c r="V9" s="143">
        <f t="shared" si="9"/>
        <v>0</v>
      </c>
      <c r="W9" s="143">
        <f t="shared" si="9"/>
        <v>0</v>
      </c>
      <c r="X9" s="143">
        <f t="shared" si="9"/>
        <v>0</v>
      </c>
      <c r="Y9" s="176">
        <f t="shared" ref="Y9:Y13" si="10">SUM(C9:X9)</f>
        <v>50000</v>
      </c>
    </row>
    <row r="10" spans="1:25">
      <c r="A10" s="168">
        <f>A119</f>
        <v>37</v>
      </c>
      <c r="B10" s="148" t="str">
        <f t="shared" si="8"/>
        <v>Ovenlys, udskiftning - 60x60</v>
      </c>
      <c r="C10" s="143">
        <f t="shared" ref="C10:X10" si="11">IF(C$1&gt;=$I119,IF($M119=0,0,(IF(MOD(($I119-C$1),$M119)=0,$G119,0))),0)</f>
        <v>0</v>
      </c>
      <c r="D10" s="143">
        <f t="shared" si="11"/>
        <v>0</v>
      </c>
      <c r="E10" s="143">
        <f t="shared" si="11"/>
        <v>0</v>
      </c>
      <c r="F10" s="143">
        <f t="shared" si="11"/>
        <v>0</v>
      </c>
      <c r="G10" s="143">
        <f t="shared" si="11"/>
        <v>0</v>
      </c>
      <c r="H10" s="143">
        <f t="shared" si="11"/>
        <v>0</v>
      </c>
      <c r="I10" s="143">
        <f t="shared" si="11"/>
        <v>0</v>
      </c>
      <c r="J10" s="143">
        <f t="shared" si="11"/>
        <v>0</v>
      </c>
      <c r="K10" s="143">
        <f t="shared" si="11"/>
        <v>0</v>
      </c>
      <c r="L10" s="143">
        <f t="shared" si="11"/>
        <v>0</v>
      </c>
      <c r="M10" s="143">
        <f t="shared" si="11"/>
        <v>0</v>
      </c>
      <c r="N10" s="143">
        <f t="shared" si="11"/>
        <v>0</v>
      </c>
      <c r="O10" s="143">
        <f t="shared" si="11"/>
        <v>0</v>
      </c>
      <c r="P10" s="143">
        <f t="shared" si="11"/>
        <v>0</v>
      </c>
      <c r="Q10" s="143">
        <f t="shared" si="11"/>
        <v>0</v>
      </c>
      <c r="R10" s="143">
        <f t="shared" si="11"/>
        <v>0</v>
      </c>
      <c r="S10" s="143">
        <f t="shared" si="11"/>
        <v>20000</v>
      </c>
      <c r="T10" s="143">
        <f t="shared" si="11"/>
        <v>0</v>
      </c>
      <c r="U10" s="143">
        <f t="shared" si="11"/>
        <v>0</v>
      </c>
      <c r="V10" s="143">
        <f t="shared" si="11"/>
        <v>0</v>
      </c>
      <c r="W10" s="143">
        <f t="shared" si="11"/>
        <v>0</v>
      </c>
      <c r="X10" s="143">
        <f t="shared" si="11"/>
        <v>0</v>
      </c>
      <c r="Y10" s="176">
        <f t="shared" si="10"/>
        <v>20000</v>
      </c>
    </row>
    <row r="11" spans="1:25">
      <c r="A11" s="168">
        <f>A120</f>
        <v>37</v>
      </c>
      <c r="B11" s="148" t="str">
        <f t="shared" si="8"/>
        <v>Ovenlys, udskiftning - 60x60</v>
      </c>
      <c r="C11" s="143">
        <f t="shared" ref="C11:X11" si="12">IF(C$1&gt;=$I120,IF($M120=0,0,(IF(MOD(($I120-C$1),$M120)=0,$G120,0))),0)</f>
        <v>0</v>
      </c>
      <c r="D11" s="143">
        <f t="shared" si="12"/>
        <v>0</v>
      </c>
      <c r="E11" s="143">
        <f t="shared" si="12"/>
        <v>0</v>
      </c>
      <c r="F11" s="143">
        <f t="shared" si="12"/>
        <v>0</v>
      </c>
      <c r="G11" s="143">
        <f t="shared" si="12"/>
        <v>0</v>
      </c>
      <c r="H11" s="143">
        <f t="shared" si="12"/>
        <v>0</v>
      </c>
      <c r="I11" s="143">
        <f t="shared" si="12"/>
        <v>0</v>
      </c>
      <c r="J11" s="143">
        <f t="shared" si="12"/>
        <v>0</v>
      </c>
      <c r="K11" s="143">
        <f t="shared" si="12"/>
        <v>0</v>
      </c>
      <c r="L11" s="143">
        <f t="shared" si="12"/>
        <v>0</v>
      </c>
      <c r="M11" s="143">
        <f t="shared" si="12"/>
        <v>0</v>
      </c>
      <c r="N11" s="143">
        <f t="shared" si="12"/>
        <v>0</v>
      </c>
      <c r="O11" s="143">
        <f t="shared" si="12"/>
        <v>0</v>
      </c>
      <c r="P11" s="143">
        <f t="shared" si="12"/>
        <v>0</v>
      </c>
      <c r="Q11" s="143">
        <f t="shared" si="12"/>
        <v>0</v>
      </c>
      <c r="R11" s="143">
        <f t="shared" si="12"/>
        <v>0</v>
      </c>
      <c r="S11" s="143">
        <f t="shared" si="12"/>
        <v>20000</v>
      </c>
      <c r="T11" s="143">
        <f t="shared" si="12"/>
        <v>0</v>
      </c>
      <c r="U11" s="143">
        <f t="shared" si="12"/>
        <v>0</v>
      </c>
      <c r="V11" s="143">
        <f t="shared" si="12"/>
        <v>0</v>
      </c>
      <c r="W11" s="143">
        <f t="shared" si="12"/>
        <v>0</v>
      </c>
      <c r="X11" s="143">
        <f t="shared" si="12"/>
        <v>0</v>
      </c>
      <c r="Y11" s="176">
        <f t="shared" si="10"/>
        <v>20000</v>
      </c>
    </row>
    <row r="12" spans="1:25">
      <c r="A12" s="168">
        <f>A121</f>
        <v>37</v>
      </c>
      <c r="B12" s="148" t="str">
        <f t="shared" si="8"/>
        <v>Ovenlys, udskiftning - 60x60</v>
      </c>
      <c r="C12" s="143">
        <f t="shared" ref="C12:X12" si="13">IF(C$1&gt;=$I121,IF($M121=0,0,(IF(MOD(($I121-C$1),$M121)=0,$G121,0))),0)</f>
        <v>0</v>
      </c>
      <c r="D12" s="143">
        <f t="shared" si="13"/>
        <v>0</v>
      </c>
      <c r="E12" s="143">
        <f t="shared" si="13"/>
        <v>0</v>
      </c>
      <c r="F12" s="143">
        <f t="shared" si="13"/>
        <v>0</v>
      </c>
      <c r="G12" s="143">
        <f t="shared" si="13"/>
        <v>0</v>
      </c>
      <c r="H12" s="143">
        <f t="shared" si="13"/>
        <v>0</v>
      </c>
      <c r="I12" s="143">
        <f t="shared" si="13"/>
        <v>0</v>
      </c>
      <c r="J12" s="143">
        <f t="shared" si="13"/>
        <v>0</v>
      </c>
      <c r="K12" s="143">
        <f t="shared" si="13"/>
        <v>0</v>
      </c>
      <c r="L12" s="143">
        <f t="shared" si="13"/>
        <v>0</v>
      </c>
      <c r="M12" s="143">
        <f t="shared" si="13"/>
        <v>0</v>
      </c>
      <c r="N12" s="143">
        <f t="shared" si="13"/>
        <v>0</v>
      </c>
      <c r="O12" s="143">
        <f t="shared" si="13"/>
        <v>0</v>
      </c>
      <c r="P12" s="143">
        <f t="shared" si="13"/>
        <v>0</v>
      </c>
      <c r="Q12" s="143">
        <f t="shared" si="13"/>
        <v>0</v>
      </c>
      <c r="R12" s="143">
        <f t="shared" si="13"/>
        <v>0</v>
      </c>
      <c r="S12" s="143">
        <f t="shared" si="13"/>
        <v>40000</v>
      </c>
      <c r="T12" s="143">
        <f t="shared" si="13"/>
        <v>0</v>
      </c>
      <c r="U12" s="143">
        <f t="shared" si="13"/>
        <v>0</v>
      </c>
      <c r="V12" s="143">
        <f t="shared" si="13"/>
        <v>0</v>
      </c>
      <c r="W12" s="143">
        <f t="shared" si="13"/>
        <v>0</v>
      </c>
      <c r="X12" s="143">
        <f t="shared" si="13"/>
        <v>0</v>
      </c>
      <c r="Y12" s="176">
        <f t="shared" si="10"/>
        <v>40000</v>
      </c>
    </row>
    <row r="13" spans="1:25">
      <c r="A13" s="168">
        <f>A122</f>
        <v>37</v>
      </c>
      <c r="B13" s="148" t="str">
        <f t="shared" si="8"/>
        <v>Ovenlys, udskiftning - 60x60</v>
      </c>
      <c r="C13" s="143">
        <f t="shared" ref="C13:X13" si="14">IF(C$1&gt;=$I122,IF($M122=0,0,(IF(MOD(($I122-C$1),$M122)=0,$G122,0))),0)</f>
        <v>0</v>
      </c>
      <c r="D13" s="143">
        <f t="shared" si="14"/>
        <v>0</v>
      </c>
      <c r="E13" s="143">
        <f t="shared" si="14"/>
        <v>0</v>
      </c>
      <c r="F13" s="143">
        <f t="shared" si="14"/>
        <v>0</v>
      </c>
      <c r="G13" s="143">
        <f t="shared" si="14"/>
        <v>0</v>
      </c>
      <c r="H13" s="143">
        <f t="shared" si="14"/>
        <v>0</v>
      </c>
      <c r="I13" s="143">
        <f t="shared" si="14"/>
        <v>0</v>
      </c>
      <c r="J13" s="143">
        <f t="shared" si="14"/>
        <v>0</v>
      </c>
      <c r="K13" s="143">
        <f t="shared" si="14"/>
        <v>0</v>
      </c>
      <c r="L13" s="143">
        <f t="shared" si="14"/>
        <v>0</v>
      </c>
      <c r="M13" s="143">
        <f t="shared" si="14"/>
        <v>0</v>
      </c>
      <c r="N13" s="143">
        <f t="shared" si="14"/>
        <v>0</v>
      </c>
      <c r="O13" s="143">
        <f t="shared" si="14"/>
        <v>0</v>
      </c>
      <c r="P13" s="143">
        <f t="shared" si="14"/>
        <v>0</v>
      </c>
      <c r="Q13" s="143">
        <f t="shared" si="14"/>
        <v>0</v>
      </c>
      <c r="R13" s="143">
        <f t="shared" si="14"/>
        <v>0</v>
      </c>
      <c r="S13" s="143">
        <f t="shared" si="14"/>
        <v>80000</v>
      </c>
      <c r="T13" s="143">
        <f t="shared" si="14"/>
        <v>0</v>
      </c>
      <c r="U13" s="143">
        <f t="shared" si="14"/>
        <v>0</v>
      </c>
      <c r="V13" s="143">
        <f t="shared" si="14"/>
        <v>0</v>
      </c>
      <c r="W13" s="143">
        <f t="shared" si="14"/>
        <v>0</v>
      </c>
      <c r="X13" s="143">
        <f t="shared" si="14"/>
        <v>0</v>
      </c>
      <c r="Y13" s="176">
        <f t="shared" si="10"/>
        <v>80000</v>
      </c>
    </row>
    <row r="14" spans="1:25">
      <c r="A14" s="168">
        <f t="shared" ref="A14" si="15">A123</f>
        <v>37</v>
      </c>
      <c r="B14" s="148" t="str">
        <f t="shared" ref="B14" si="16">B123</f>
        <v>Tage og komplementering - tagrende, rensning</v>
      </c>
      <c r="C14" s="143">
        <f t="shared" ref="C14:X14" si="17">IF(C$1&gt;=$I123,IF($M123=0,0,(IF(MOD(($I123-C$1),$M123)=0,$G123,0))),0)</f>
        <v>27500</v>
      </c>
      <c r="D14" s="143">
        <f t="shared" si="17"/>
        <v>27500</v>
      </c>
      <c r="E14" s="143">
        <f t="shared" si="17"/>
        <v>27500</v>
      </c>
      <c r="F14" s="143">
        <f t="shared" si="17"/>
        <v>27500</v>
      </c>
      <c r="G14" s="143">
        <f t="shared" si="17"/>
        <v>27500</v>
      </c>
      <c r="H14" s="143">
        <f t="shared" si="17"/>
        <v>27500</v>
      </c>
      <c r="I14" s="143">
        <f t="shared" si="17"/>
        <v>27500</v>
      </c>
      <c r="J14" s="143">
        <f t="shared" si="17"/>
        <v>27500</v>
      </c>
      <c r="K14" s="143">
        <f t="shared" si="17"/>
        <v>27500</v>
      </c>
      <c r="L14" s="143">
        <f t="shared" si="17"/>
        <v>27500</v>
      </c>
      <c r="M14" s="143">
        <f t="shared" si="17"/>
        <v>27500</v>
      </c>
      <c r="N14" s="143">
        <f t="shared" si="17"/>
        <v>27500</v>
      </c>
      <c r="O14" s="143">
        <f t="shared" si="17"/>
        <v>27500</v>
      </c>
      <c r="P14" s="143">
        <f t="shared" si="17"/>
        <v>27500</v>
      </c>
      <c r="Q14" s="143">
        <f t="shared" si="17"/>
        <v>27500</v>
      </c>
      <c r="R14" s="143">
        <f t="shared" si="17"/>
        <v>27500</v>
      </c>
      <c r="S14" s="143">
        <f t="shared" si="17"/>
        <v>27500</v>
      </c>
      <c r="T14" s="143">
        <f t="shared" si="17"/>
        <v>27500</v>
      </c>
      <c r="U14" s="143">
        <f t="shared" si="17"/>
        <v>27500</v>
      </c>
      <c r="V14" s="143">
        <f t="shared" si="17"/>
        <v>27500</v>
      </c>
      <c r="W14" s="143">
        <f t="shared" si="17"/>
        <v>27500</v>
      </c>
      <c r="X14" s="143">
        <f t="shared" si="17"/>
        <v>27500</v>
      </c>
      <c r="Y14" s="176">
        <f t="shared" ref="Y14:Y21" si="18">SUM(C14:X14)</f>
        <v>605000</v>
      </c>
    </row>
    <row r="15" spans="1:25">
      <c r="A15" s="168">
        <f t="shared" ref="A15:B19" si="19">A124</f>
        <v>37</v>
      </c>
      <c r="B15" s="148" t="str">
        <f t="shared" si="19"/>
        <v>Tagrende, udskiftning - zink</v>
      </c>
      <c r="C15" s="143">
        <f t="shared" ref="C15:X15" si="20">IF(C$1&gt;=$I124,IF($M124=0,0,(IF(MOD(($I124-C$1),$M124)=0,$G124,0))),0)</f>
        <v>0</v>
      </c>
      <c r="D15" s="143">
        <f t="shared" si="20"/>
        <v>0</v>
      </c>
      <c r="E15" s="143">
        <f t="shared" si="20"/>
        <v>0</v>
      </c>
      <c r="F15" s="143">
        <f t="shared" si="20"/>
        <v>0</v>
      </c>
      <c r="G15" s="143">
        <f t="shared" si="20"/>
        <v>0</v>
      </c>
      <c r="H15" s="143">
        <f t="shared" si="20"/>
        <v>0</v>
      </c>
      <c r="I15" s="143">
        <f t="shared" si="20"/>
        <v>0</v>
      </c>
      <c r="J15" s="143">
        <f t="shared" si="20"/>
        <v>0</v>
      </c>
      <c r="K15" s="143">
        <f t="shared" si="20"/>
        <v>0</v>
      </c>
      <c r="L15" s="143">
        <f t="shared" si="20"/>
        <v>0</v>
      </c>
      <c r="M15" s="143">
        <f t="shared" si="20"/>
        <v>51000</v>
      </c>
      <c r="N15" s="143">
        <f t="shared" si="20"/>
        <v>0</v>
      </c>
      <c r="O15" s="143">
        <f t="shared" si="20"/>
        <v>0</v>
      </c>
      <c r="P15" s="143">
        <f t="shared" si="20"/>
        <v>0</v>
      </c>
      <c r="Q15" s="143">
        <f t="shared" si="20"/>
        <v>0</v>
      </c>
      <c r="R15" s="143">
        <f t="shared" si="20"/>
        <v>0</v>
      </c>
      <c r="S15" s="143">
        <f t="shared" si="20"/>
        <v>0</v>
      </c>
      <c r="T15" s="143">
        <f t="shared" si="20"/>
        <v>0</v>
      </c>
      <c r="U15" s="143">
        <f t="shared" si="20"/>
        <v>0</v>
      </c>
      <c r="V15" s="143">
        <f t="shared" si="20"/>
        <v>0</v>
      </c>
      <c r="W15" s="143">
        <f t="shared" si="20"/>
        <v>0</v>
      </c>
      <c r="X15" s="143">
        <f t="shared" si="20"/>
        <v>0</v>
      </c>
      <c r="Y15" s="176">
        <f t="shared" si="18"/>
        <v>51000</v>
      </c>
    </row>
    <row r="16" spans="1:25">
      <c r="A16" s="168">
        <f t="shared" si="19"/>
        <v>37</v>
      </c>
      <c r="B16" s="148" t="str">
        <f t="shared" si="19"/>
        <v>Tagrende, udskiftning - zink</v>
      </c>
      <c r="C16" s="143">
        <f t="shared" ref="C16:X16" si="21">IF(C$1&gt;=$I125,IF($M125=0,0,(IF(MOD(($I125-C$1),$M125)=0,$G125,0))),0)</f>
        <v>0</v>
      </c>
      <c r="D16" s="143">
        <f t="shared" si="21"/>
        <v>0</v>
      </c>
      <c r="E16" s="143">
        <f t="shared" si="21"/>
        <v>0</v>
      </c>
      <c r="F16" s="143">
        <f t="shared" si="21"/>
        <v>0</v>
      </c>
      <c r="G16" s="143">
        <f t="shared" si="21"/>
        <v>0</v>
      </c>
      <c r="H16" s="143">
        <f t="shared" si="21"/>
        <v>0</v>
      </c>
      <c r="I16" s="143">
        <f t="shared" si="21"/>
        <v>0</v>
      </c>
      <c r="J16" s="143">
        <f t="shared" si="21"/>
        <v>0</v>
      </c>
      <c r="K16" s="143">
        <f t="shared" si="21"/>
        <v>0</v>
      </c>
      <c r="L16" s="143">
        <f t="shared" si="21"/>
        <v>0</v>
      </c>
      <c r="M16" s="143">
        <f t="shared" si="21"/>
        <v>30000</v>
      </c>
      <c r="N16" s="143">
        <f t="shared" si="21"/>
        <v>0</v>
      </c>
      <c r="O16" s="143">
        <f t="shared" si="21"/>
        <v>0</v>
      </c>
      <c r="P16" s="143">
        <f t="shared" si="21"/>
        <v>0</v>
      </c>
      <c r="Q16" s="143">
        <f t="shared" si="21"/>
        <v>0</v>
      </c>
      <c r="R16" s="143">
        <f t="shared" si="21"/>
        <v>0</v>
      </c>
      <c r="S16" s="143">
        <f t="shared" si="21"/>
        <v>0</v>
      </c>
      <c r="T16" s="143">
        <f t="shared" si="21"/>
        <v>0</v>
      </c>
      <c r="U16" s="143">
        <f t="shared" si="21"/>
        <v>0</v>
      </c>
      <c r="V16" s="143">
        <f t="shared" si="21"/>
        <v>0</v>
      </c>
      <c r="W16" s="143">
        <f t="shared" si="21"/>
        <v>0</v>
      </c>
      <c r="X16" s="143">
        <f t="shared" si="21"/>
        <v>0</v>
      </c>
      <c r="Y16" s="176">
        <f t="shared" si="18"/>
        <v>30000</v>
      </c>
    </row>
    <row r="17" spans="1:25">
      <c r="A17" s="168">
        <f t="shared" si="19"/>
        <v>37</v>
      </c>
      <c r="B17" s="148" t="str">
        <f t="shared" si="19"/>
        <v>Tagrende, udskiftning - zink</v>
      </c>
      <c r="C17" s="143">
        <f t="shared" ref="C17:X17" si="22">IF(C$1&gt;=$I126,IF($M126=0,0,(IF(MOD(($I126-C$1),$M126)=0,$G126,0))),0)</f>
        <v>0</v>
      </c>
      <c r="D17" s="143">
        <f t="shared" si="22"/>
        <v>0</v>
      </c>
      <c r="E17" s="143">
        <f t="shared" si="22"/>
        <v>0</v>
      </c>
      <c r="F17" s="143">
        <f t="shared" si="22"/>
        <v>0</v>
      </c>
      <c r="G17" s="143">
        <f t="shared" si="22"/>
        <v>0</v>
      </c>
      <c r="H17" s="143">
        <f t="shared" si="22"/>
        <v>0</v>
      </c>
      <c r="I17" s="143">
        <f t="shared" si="22"/>
        <v>0</v>
      </c>
      <c r="J17" s="143">
        <f t="shared" si="22"/>
        <v>0</v>
      </c>
      <c r="K17" s="143">
        <f t="shared" si="22"/>
        <v>0</v>
      </c>
      <c r="L17" s="143">
        <f t="shared" si="22"/>
        <v>0</v>
      </c>
      <c r="M17" s="143">
        <f t="shared" si="22"/>
        <v>30000</v>
      </c>
      <c r="N17" s="143">
        <f t="shared" si="22"/>
        <v>0</v>
      </c>
      <c r="O17" s="143">
        <f t="shared" si="22"/>
        <v>0</v>
      </c>
      <c r="P17" s="143">
        <f t="shared" si="22"/>
        <v>0</v>
      </c>
      <c r="Q17" s="143">
        <f t="shared" si="22"/>
        <v>0</v>
      </c>
      <c r="R17" s="143">
        <f t="shared" si="22"/>
        <v>0</v>
      </c>
      <c r="S17" s="143">
        <f t="shared" si="22"/>
        <v>0</v>
      </c>
      <c r="T17" s="143">
        <f t="shared" si="22"/>
        <v>0</v>
      </c>
      <c r="U17" s="143">
        <f t="shared" si="22"/>
        <v>0</v>
      </c>
      <c r="V17" s="143">
        <f t="shared" si="22"/>
        <v>0</v>
      </c>
      <c r="W17" s="143">
        <f t="shared" si="22"/>
        <v>0</v>
      </c>
      <c r="X17" s="143">
        <f t="shared" si="22"/>
        <v>0</v>
      </c>
      <c r="Y17" s="176">
        <f t="shared" si="18"/>
        <v>30000</v>
      </c>
    </row>
    <row r="18" spans="1:25">
      <c r="A18" s="168">
        <f t="shared" si="19"/>
        <v>37</v>
      </c>
      <c r="B18" s="148" t="str">
        <f t="shared" si="19"/>
        <v>Tagrende, udskiftning - zink</v>
      </c>
      <c r="C18" s="143">
        <f t="shared" ref="C18:X18" si="23">IF(C$1&gt;=$I127,IF($M127=0,0,(IF(MOD(($I127-C$1),$M127)=0,$G127,0))),0)</f>
        <v>0</v>
      </c>
      <c r="D18" s="143">
        <f t="shared" si="23"/>
        <v>0</v>
      </c>
      <c r="E18" s="143">
        <f t="shared" si="23"/>
        <v>0</v>
      </c>
      <c r="F18" s="143">
        <f t="shared" si="23"/>
        <v>0</v>
      </c>
      <c r="G18" s="143">
        <f t="shared" si="23"/>
        <v>0</v>
      </c>
      <c r="H18" s="143">
        <f t="shared" si="23"/>
        <v>0</v>
      </c>
      <c r="I18" s="143">
        <f t="shared" si="23"/>
        <v>0</v>
      </c>
      <c r="J18" s="143">
        <f t="shared" si="23"/>
        <v>0</v>
      </c>
      <c r="K18" s="143">
        <f t="shared" si="23"/>
        <v>138000</v>
      </c>
      <c r="L18" s="143">
        <f t="shared" si="23"/>
        <v>0</v>
      </c>
      <c r="M18" s="143">
        <f t="shared" si="23"/>
        <v>0</v>
      </c>
      <c r="N18" s="143">
        <f t="shared" si="23"/>
        <v>0</v>
      </c>
      <c r="O18" s="143">
        <f t="shared" si="23"/>
        <v>0</v>
      </c>
      <c r="P18" s="143">
        <f t="shared" si="23"/>
        <v>0</v>
      </c>
      <c r="Q18" s="143">
        <f t="shared" si="23"/>
        <v>0</v>
      </c>
      <c r="R18" s="143">
        <f t="shared" si="23"/>
        <v>0</v>
      </c>
      <c r="S18" s="143">
        <f t="shared" si="23"/>
        <v>0</v>
      </c>
      <c r="T18" s="143">
        <f t="shared" si="23"/>
        <v>0</v>
      </c>
      <c r="U18" s="143">
        <f t="shared" si="23"/>
        <v>0</v>
      </c>
      <c r="V18" s="143">
        <f t="shared" si="23"/>
        <v>0</v>
      </c>
      <c r="W18" s="143">
        <f t="shared" si="23"/>
        <v>0</v>
      </c>
      <c r="X18" s="143">
        <f t="shared" si="23"/>
        <v>0</v>
      </c>
      <c r="Y18" s="176">
        <f t="shared" si="18"/>
        <v>138000</v>
      </c>
    </row>
    <row r="19" spans="1:25">
      <c r="A19" s="168">
        <f t="shared" si="19"/>
        <v>37</v>
      </c>
      <c r="B19" s="148" t="str">
        <f t="shared" si="19"/>
        <v>Tagrende, udskiftning - zink</v>
      </c>
      <c r="C19" s="143">
        <f t="shared" ref="C19:X19" si="24">IF(C$1&gt;=$I128,IF($M128=0,0,(IF(MOD(($I128-C$1),$M128)=0,$G128,0))),0)</f>
        <v>0</v>
      </c>
      <c r="D19" s="143">
        <f t="shared" si="24"/>
        <v>0</v>
      </c>
      <c r="E19" s="143">
        <f t="shared" si="24"/>
        <v>0</v>
      </c>
      <c r="F19" s="143">
        <f t="shared" si="24"/>
        <v>0</v>
      </c>
      <c r="G19" s="143">
        <f t="shared" si="24"/>
        <v>0</v>
      </c>
      <c r="H19" s="143">
        <f t="shared" si="24"/>
        <v>0</v>
      </c>
      <c r="I19" s="143">
        <f t="shared" si="24"/>
        <v>0</v>
      </c>
      <c r="J19" s="143">
        <f t="shared" si="24"/>
        <v>0</v>
      </c>
      <c r="K19" s="143">
        <f t="shared" si="24"/>
        <v>0</v>
      </c>
      <c r="L19" s="143">
        <f t="shared" si="24"/>
        <v>0</v>
      </c>
      <c r="M19" s="143">
        <f t="shared" si="24"/>
        <v>60000</v>
      </c>
      <c r="N19" s="143">
        <f t="shared" si="24"/>
        <v>0</v>
      </c>
      <c r="O19" s="143">
        <f t="shared" si="24"/>
        <v>0</v>
      </c>
      <c r="P19" s="143">
        <f t="shared" si="24"/>
        <v>0</v>
      </c>
      <c r="Q19" s="143">
        <f t="shared" si="24"/>
        <v>0</v>
      </c>
      <c r="R19" s="143">
        <f t="shared" si="24"/>
        <v>0</v>
      </c>
      <c r="S19" s="143">
        <f t="shared" si="24"/>
        <v>0</v>
      </c>
      <c r="T19" s="143">
        <f t="shared" si="24"/>
        <v>0</v>
      </c>
      <c r="U19" s="143">
        <f t="shared" si="24"/>
        <v>0</v>
      </c>
      <c r="V19" s="143">
        <f t="shared" si="24"/>
        <v>0</v>
      </c>
      <c r="W19" s="143">
        <f t="shared" si="24"/>
        <v>0</v>
      </c>
      <c r="X19" s="143">
        <f t="shared" si="24"/>
        <v>0</v>
      </c>
      <c r="Y19" s="176">
        <f t="shared" si="18"/>
        <v>60000</v>
      </c>
    </row>
    <row r="20" spans="1:25">
      <c r="A20" s="168">
        <f>A129</f>
        <v>37</v>
      </c>
      <c r="B20" s="148" t="str">
        <f>B129</f>
        <v>Tagrende, udskiftning - zink</v>
      </c>
      <c r="C20" s="143">
        <f t="shared" ref="C20:X20" si="25">IF(C$1&gt;=$I129,IF($M129=0,0,(IF(MOD(($I129-C$1),$M129)=0,$G129,0))),0)</f>
        <v>0</v>
      </c>
      <c r="D20" s="143">
        <f t="shared" si="25"/>
        <v>0</v>
      </c>
      <c r="E20" s="143">
        <f t="shared" si="25"/>
        <v>18000</v>
      </c>
      <c r="F20" s="143">
        <f t="shared" si="25"/>
        <v>0</v>
      </c>
      <c r="G20" s="143">
        <f t="shared" si="25"/>
        <v>0</v>
      </c>
      <c r="H20" s="143">
        <f t="shared" si="25"/>
        <v>0</v>
      </c>
      <c r="I20" s="143">
        <f t="shared" si="25"/>
        <v>0</v>
      </c>
      <c r="J20" s="143">
        <f t="shared" si="25"/>
        <v>0</v>
      </c>
      <c r="K20" s="143">
        <f t="shared" si="25"/>
        <v>0</v>
      </c>
      <c r="L20" s="143">
        <f t="shared" si="25"/>
        <v>0</v>
      </c>
      <c r="M20" s="143">
        <f t="shared" si="25"/>
        <v>0</v>
      </c>
      <c r="N20" s="143">
        <f t="shared" si="25"/>
        <v>0</v>
      </c>
      <c r="O20" s="143">
        <f t="shared" si="25"/>
        <v>0</v>
      </c>
      <c r="P20" s="143">
        <f t="shared" si="25"/>
        <v>0</v>
      </c>
      <c r="Q20" s="143">
        <f t="shared" si="25"/>
        <v>0</v>
      </c>
      <c r="R20" s="143">
        <f t="shared" si="25"/>
        <v>0</v>
      </c>
      <c r="S20" s="143">
        <f t="shared" si="25"/>
        <v>0</v>
      </c>
      <c r="T20" s="143">
        <f t="shared" si="25"/>
        <v>0</v>
      </c>
      <c r="U20" s="143">
        <f t="shared" si="25"/>
        <v>0</v>
      </c>
      <c r="V20" s="143">
        <f t="shared" si="25"/>
        <v>0</v>
      </c>
      <c r="W20" s="143">
        <f t="shared" si="25"/>
        <v>0</v>
      </c>
      <c r="X20" s="143">
        <f t="shared" si="25"/>
        <v>0</v>
      </c>
      <c r="Y20" s="176">
        <f t="shared" si="18"/>
        <v>18000</v>
      </c>
    </row>
    <row r="21" spans="1:25">
      <c r="A21" s="168">
        <f>A130</f>
        <v>37</v>
      </c>
      <c r="B21" s="148" t="str">
        <f>B130</f>
        <v>Tagnedløb, udskiftning - zink</v>
      </c>
      <c r="C21" s="143">
        <f t="shared" ref="C21:X21" si="26">IF(C$1&gt;=$I130,IF($M130=0,0,(IF(MOD(($I130-C$1),$M130)=0,$G130,0))),0)</f>
        <v>0</v>
      </c>
      <c r="D21" s="143">
        <f t="shared" si="26"/>
        <v>0</v>
      </c>
      <c r="E21" s="143">
        <f t="shared" si="26"/>
        <v>0</v>
      </c>
      <c r="F21" s="143">
        <f t="shared" si="26"/>
        <v>0</v>
      </c>
      <c r="G21" s="143">
        <f t="shared" si="26"/>
        <v>0</v>
      </c>
      <c r="H21" s="143">
        <f t="shared" si="26"/>
        <v>0</v>
      </c>
      <c r="I21" s="143">
        <f t="shared" si="26"/>
        <v>0</v>
      </c>
      <c r="J21" s="143">
        <f t="shared" si="26"/>
        <v>0</v>
      </c>
      <c r="K21" s="143">
        <f t="shared" si="26"/>
        <v>0</v>
      </c>
      <c r="L21" s="143">
        <f t="shared" si="26"/>
        <v>0</v>
      </c>
      <c r="M21" s="143">
        <f t="shared" si="26"/>
        <v>10950</v>
      </c>
      <c r="N21" s="143">
        <f t="shared" si="26"/>
        <v>0</v>
      </c>
      <c r="O21" s="143">
        <f t="shared" si="26"/>
        <v>0</v>
      </c>
      <c r="P21" s="143">
        <f t="shared" si="26"/>
        <v>0</v>
      </c>
      <c r="Q21" s="143">
        <f t="shared" si="26"/>
        <v>0</v>
      </c>
      <c r="R21" s="143">
        <f t="shared" si="26"/>
        <v>0</v>
      </c>
      <c r="S21" s="143">
        <f t="shared" si="26"/>
        <v>0</v>
      </c>
      <c r="T21" s="143">
        <f t="shared" si="26"/>
        <v>0</v>
      </c>
      <c r="U21" s="143">
        <f t="shared" si="26"/>
        <v>0</v>
      </c>
      <c r="V21" s="143">
        <f t="shared" si="26"/>
        <v>0</v>
      </c>
      <c r="W21" s="143">
        <f t="shared" si="26"/>
        <v>0</v>
      </c>
      <c r="X21" s="143">
        <f t="shared" si="26"/>
        <v>0</v>
      </c>
      <c r="Y21" s="176">
        <f t="shared" si="18"/>
        <v>10950</v>
      </c>
    </row>
    <row r="22" spans="1:25">
      <c r="A22" s="168">
        <f t="shared" ref="A22:B27" si="27">A131</f>
        <v>37</v>
      </c>
      <c r="B22" s="148" t="str">
        <f t="shared" si="27"/>
        <v>Tagnedløb, udskiftning - zink</v>
      </c>
      <c r="C22" s="143">
        <f t="shared" ref="C22:X22" si="28">IF(C$1&gt;=$I131,IF($M131=0,0,(IF(MOD(($I131-C$1),$M131)=0,$G131,0))),0)</f>
        <v>0</v>
      </c>
      <c r="D22" s="143">
        <f t="shared" si="28"/>
        <v>0</v>
      </c>
      <c r="E22" s="143">
        <f t="shared" si="28"/>
        <v>0</v>
      </c>
      <c r="F22" s="143">
        <f t="shared" si="28"/>
        <v>0</v>
      </c>
      <c r="G22" s="143">
        <f t="shared" si="28"/>
        <v>0</v>
      </c>
      <c r="H22" s="143">
        <f t="shared" si="28"/>
        <v>0</v>
      </c>
      <c r="I22" s="143">
        <f t="shared" si="28"/>
        <v>0</v>
      </c>
      <c r="J22" s="143">
        <f t="shared" si="28"/>
        <v>0</v>
      </c>
      <c r="K22" s="143">
        <f t="shared" si="28"/>
        <v>0</v>
      </c>
      <c r="L22" s="143">
        <f t="shared" si="28"/>
        <v>0</v>
      </c>
      <c r="M22" s="143">
        <f t="shared" si="28"/>
        <v>6570</v>
      </c>
      <c r="N22" s="143">
        <f t="shared" si="28"/>
        <v>0</v>
      </c>
      <c r="O22" s="143">
        <f t="shared" si="28"/>
        <v>0</v>
      </c>
      <c r="P22" s="143">
        <f t="shared" si="28"/>
        <v>0</v>
      </c>
      <c r="Q22" s="143">
        <f t="shared" si="28"/>
        <v>0</v>
      </c>
      <c r="R22" s="143">
        <f t="shared" si="28"/>
        <v>0</v>
      </c>
      <c r="S22" s="143">
        <f t="shared" si="28"/>
        <v>0</v>
      </c>
      <c r="T22" s="143">
        <f t="shared" si="28"/>
        <v>0</v>
      </c>
      <c r="U22" s="143">
        <f t="shared" si="28"/>
        <v>0</v>
      </c>
      <c r="V22" s="143">
        <f t="shared" si="28"/>
        <v>0</v>
      </c>
      <c r="W22" s="143">
        <f t="shared" si="28"/>
        <v>0</v>
      </c>
      <c r="X22" s="143">
        <f t="shared" si="28"/>
        <v>0</v>
      </c>
      <c r="Y22" s="176">
        <f t="shared" ref="Y22:Y27" si="29">SUM(C22:X22)</f>
        <v>6570</v>
      </c>
    </row>
    <row r="23" spans="1:25">
      <c r="A23" s="168">
        <f t="shared" si="27"/>
        <v>37</v>
      </c>
      <c r="B23" s="148" t="str">
        <f t="shared" si="27"/>
        <v>Tagnedløb, udskiftning - zink</v>
      </c>
      <c r="C23" s="143">
        <f t="shared" ref="C23:X23" si="30">IF(C$1&gt;=$I132,IF($M132=0,0,(IF(MOD(($I132-C$1),$M132)=0,$G132,0))),0)</f>
        <v>0</v>
      </c>
      <c r="D23" s="143">
        <f t="shared" si="30"/>
        <v>0</v>
      </c>
      <c r="E23" s="143">
        <f t="shared" si="30"/>
        <v>0</v>
      </c>
      <c r="F23" s="143">
        <f t="shared" si="30"/>
        <v>0</v>
      </c>
      <c r="G23" s="143">
        <f t="shared" si="30"/>
        <v>0</v>
      </c>
      <c r="H23" s="143">
        <f t="shared" si="30"/>
        <v>0</v>
      </c>
      <c r="I23" s="143">
        <f t="shared" si="30"/>
        <v>0</v>
      </c>
      <c r="J23" s="143">
        <f t="shared" si="30"/>
        <v>0</v>
      </c>
      <c r="K23" s="143">
        <f t="shared" si="30"/>
        <v>0</v>
      </c>
      <c r="L23" s="143">
        <f t="shared" si="30"/>
        <v>0</v>
      </c>
      <c r="M23" s="143">
        <f t="shared" si="30"/>
        <v>6570</v>
      </c>
      <c r="N23" s="143">
        <f t="shared" si="30"/>
        <v>0</v>
      </c>
      <c r="O23" s="143">
        <f t="shared" si="30"/>
        <v>0</v>
      </c>
      <c r="P23" s="143">
        <f t="shared" si="30"/>
        <v>0</v>
      </c>
      <c r="Q23" s="143">
        <f t="shared" si="30"/>
        <v>0</v>
      </c>
      <c r="R23" s="143">
        <f t="shared" si="30"/>
        <v>0</v>
      </c>
      <c r="S23" s="143">
        <f t="shared" si="30"/>
        <v>0</v>
      </c>
      <c r="T23" s="143">
        <f t="shared" si="30"/>
        <v>0</v>
      </c>
      <c r="U23" s="143">
        <f t="shared" si="30"/>
        <v>0</v>
      </c>
      <c r="V23" s="143">
        <f t="shared" si="30"/>
        <v>0</v>
      </c>
      <c r="W23" s="143">
        <f t="shared" si="30"/>
        <v>0</v>
      </c>
      <c r="X23" s="143">
        <f t="shared" si="30"/>
        <v>0</v>
      </c>
      <c r="Y23" s="176">
        <f t="shared" si="29"/>
        <v>6570</v>
      </c>
    </row>
    <row r="24" spans="1:25">
      <c r="A24" s="168">
        <f t="shared" si="27"/>
        <v>37</v>
      </c>
      <c r="B24" s="148" t="str">
        <f t="shared" si="27"/>
        <v>Tagnedløb, udskiftning - zink</v>
      </c>
      <c r="C24" s="143">
        <f t="shared" ref="C24:X24" si="31">IF(C$1&gt;=$I133,IF($M133=0,0,(IF(MOD(($I133-C$1),$M133)=0,$G133,0))),0)</f>
        <v>0</v>
      </c>
      <c r="D24" s="143">
        <f t="shared" si="31"/>
        <v>0</v>
      </c>
      <c r="E24" s="143">
        <f t="shared" si="31"/>
        <v>0</v>
      </c>
      <c r="F24" s="143">
        <f t="shared" si="31"/>
        <v>0</v>
      </c>
      <c r="G24" s="143">
        <f t="shared" si="31"/>
        <v>0</v>
      </c>
      <c r="H24" s="143">
        <f t="shared" si="31"/>
        <v>0</v>
      </c>
      <c r="I24" s="143">
        <f t="shared" si="31"/>
        <v>0</v>
      </c>
      <c r="J24" s="143">
        <f t="shared" si="31"/>
        <v>0</v>
      </c>
      <c r="K24" s="143">
        <f t="shared" si="31"/>
        <v>34675</v>
      </c>
      <c r="L24" s="143">
        <f t="shared" si="31"/>
        <v>0</v>
      </c>
      <c r="M24" s="143">
        <f t="shared" si="31"/>
        <v>0</v>
      </c>
      <c r="N24" s="143">
        <f t="shared" si="31"/>
        <v>0</v>
      </c>
      <c r="O24" s="143">
        <f t="shared" si="31"/>
        <v>0</v>
      </c>
      <c r="P24" s="143">
        <f t="shared" si="31"/>
        <v>0</v>
      </c>
      <c r="Q24" s="143">
        <f t="shared" si="31"/>
        <v>0</v>
      </c>
      <c r="R24" s="143">
        <f t="shared" si="31"/>
        <v>0</v>
      </c>
      <c r="S24" s="143">
        <f t="shared" si="31"/>
        <v>0</v>
      </c>
      <c r="T24" s="143">
        <f t="shared" si="31"/>
        <v>0</v>
      </c>
      <c r="U24" s="143">
        <f t="shared" si="31"/>
        <v>0</v>
      </c>
      <c r="V24" s="143">
        <f t="shared" si="31"/>
        <v>0</v>
      </c>
      <c r="W24" s="143">
        <f t="shared" si="31"/>
        <v>0</v>
      </c>
      <c r="X24" s="143">
        <f t="shared" si="31"/>
        <v>0</v>
      </c>
      <c r="Y24" s="176">
        <f t="shared" si="29"/>
        <v>34675</v>
      </c>
    </row>
    <row r="25" spans="1:25">
      <c r="A25" s="168">
        <f t="shared" si="27"/>
        <v>37</v>
      </c>
      <c r="B25" s="148" t="str">
        <f t="shared" si="27"/>
        <v>Tagnedløb, udskiftning - zink</v>
      </c>
      <c r="C25" s="143">
        <f t="shared" ref="C25:X25" si="32">IF(C$1&gt;=$I134,IF($M134=0,0,(IF(MOD(($I134-C$1),$M134)=0,$G134,0))),0)</f>
        <v>0</v>
      </c>
      <c r="D25" s="143">
        <f t="shared" si="32"/>
        <v>0</v>
      </c>
      <c r="E25" s="143">
        <f t="shared" si="32"/>
        <v>0</v>
      </c>
      <c r="F25" s="143">
        <f t="shared" si="32"/>
        <v>0</v>
      </c>
      <c r="G25" s="143">
        <f t="shared" si="32"/>
        <v>0</v>
      </c>
      <c r="H25" s="143">
        <f t="shared" si="32"/>
        <v>0</v>
      </c>
      <c r="I25" s="143">
        <f t="shared" si="32"/>
        <v>0</v>
      </c>
      <c r="J25" s="143">
        <f t="shared" si="32"/>
        <v>0</v>
      </c>
      <c r="K25" s="143">
        <f t="shared" si="32"/>
        <v>0</v>
      </c>
      <c r="L25" s="143">
        <f t="shared" si="32"/>
        <v>0</v>
      </c>
      <c r="M25" s="143">
        <f t="shared" si="32"/>
        <v>9125</v>
      </c>
      <c r="N25" s="143">
        <f t="shared" si="32"/>
        <v>0</v>
      </c>
      <c r="O25" s="143">
        <f t="shared" si="32"/>
        <v>0</v>
      </c>
      <c r="P25" s="143">
        <f t="shared" si="32"/>
        <v>0</v>
      </c>
      <c r="Q25" s="143">
        <f t="shared" si="32"/>
        <v>0</v>
      </c>
      <c r="R25" s="143">
        <f t="shared" si="32"/>
        <v>0</v>
      </c>
      <c r="S25" s="143">
        <f t="shared" si="32"/>
        <v>0</v>
      </c>
      <c r="T25" s="143">
        <f t="shared" si="32"/>
        <v>0</v>
      </c>
      <c r="U25" s="143">
        <f t="shared" si="32"/>
        <v>0</v>
      </c>
      <c r="V25" s="143">
        <f t="shared" si="32"/>
        <v>0</v>
      </c>
      <c r="W25" s="143">
        <f t="shared" si="32"/>
        <v>0</v>
      </c>
      <c r="X25" s="143">
        <f t="shared" si="32"/>
        <v>0</v>
      </c>
      <c r="Y25" s="176">
        <f t="shared" si="29"/>
        <v>9125</v>
      </c>
    </row>
    <row r="26" spans="1:25">
      <c r="A26" s="168">
        <f t="shared" si="27"/>
        <v>37</v>
      </c>
      <c r="B26" s="148" t="str">
        <f t="shared" si="27"/>
        <v>Tagnedløb, udskiftning - zink</v>
      </c>
      <c r="C26" s="143">
        <f t="shared" ref="C26:X26" si="33">IF(C$1&gt;=$I135,IF($M135=0,0,(IF(MOD(($I135-C$1),$M135)=0,$G135,0))),0)</f>
        <v>0</v>
      </c>
      <c r="D26" s="143">
        <f t="shared" si="33"/>
        <v>0</v>
      </c>
      <c r="E26" s="143">
        <f t="shared" si="33"/>
        <v>5475</v>
      </c>
      <c r="F26" s="143">
        <f t="shared" si="33"/>
        <v>0</v>
      </c>
      <c r="G26" s="143">
        <f t="shared" si="33"/>
        <v>0</v>
      </c>
      <c r="H26" s="143">
        <f t="shared" si="33"/>
        <v>0</v>
      </c>
      <c r="I26" s="143">
        <f t="shared" si="33"/>
        <v>0</v>
      </c>
      <c r="J26" s="143">
        <f t="shared" si="33"/>
        <v>0</v>
      </c>
      <c r="K26" s="143">
        <f t="shared" si="33"/>
        <v>0</v>
      </c>
      <c r="L26" s="143">
        <f t="shared" si="33"/>
        <v>0</v>
      </c>
      <c r="M26" s="143">
        <f t="shared" si="33"/>
        <v>0</v>
      </c>
      <c r="N26" s="143">
        <f t="shared" si="33"/>
        <v>0</v>
      </c>
      <c r="O26" s="143">
        <f t="shared" si="33"/>
        <v>0</v>
      </c>
      <c r="P26" s="143">
        <f t="shared" si="33"/>
        <v>0</v>
      </c>
      <c r="Q26" s="143">
        <f t="shared" si="33"/>
        <v>0</v>
      </c>
      <c r="R26" s="143">
        <f t="shared" si="33"/>
        <v>0</v>
      </c>
      <c r="S26" s="143">
        <f t="shared" si="33"/>
        <v>0</v>
      </c>
      <c r="T26" s="143">
        <f t="shared" si="33"/>
        <v>0</v>
      </c>
      <c r="U26" s="143">
        <f t="shared" si="33"/>
        <v>0</v>
      </c>
      <c r="V26" s="143">
        <f t="shared" si="33"/>
        <v>0</v>
      </c>
      <c r="W26" s="143">
        <f t="shared" si="33"/>
        <v>0</v>
      </c>
      <c r="X26" s="143">
        <f t="shared" si="33"/>
        <v>0</v>
      </c>
      <c r="Y26" s="176">
        <f t="shared" si="29"/>
        <v>5475</v>
      </c>
    </row>
    <row r="27" spans="1:25">
      <c r="A27" s="168">
        <f t="shared" si="27"/>
        <v>21</v>
      </c>
      <c r="B27" s="148" t="str">
        <f t="shared" si="27"/>
        <v>Facader, eftergang af murværk og fuger</v>
      </c>
      <c r="C27" s="143">
        <f t="shared" ref="C27:X27" si="34">IF(C$1&gt;=$I136,IF($M136=0,0,(IF(MOD(($I136-C$1),$M136)=0,$G136,0))),0)</f>
        <v>45000</v>
      </c>
      <c r="D27" s="143">
        <f t="shared" si="34"/>
        <v>0</v>
      </c>
      <c r="E27" s="143">
        <f t="shared" si="34"/>
        <v>45000</v>
      </c>
      <c r="F27" s="143">
        <f t="shared" si="34"/>
        <v>0</v>
      </c>
      <c r="G27" s="143">
        <f t="shared" si="34"/>
        <v>45000</v>
      </c>
      <c r="H27" s="143">
        <f t="shared" si="34"/>
        <v>0</v>
      </c>
      <c r="I27" s="143">
        <f t="shared" si="34"/>
        <v>45000</v>
      </c>
      <c r="J27" s="143">
        <f t="shared" si="34"/>
        <v>0</v>
      </c>
      <c r="K27" s="143">
        <f t="shared" si="34"/>
        <v>45000</v>
      </c>
      <c r="L27" s="143">
        <f t="shared" si="34"/>
        <v>0</v>
      </c>
      <c r="M27" s="143">
        <f t="shared" si="34"/>
        <v>45000</v>
      </c>
      <c r="N27" s="143">
        <f t="shared" si="34"/>
        <v>0</v>
      </c>
      <c r="O27" s="143">
        <f t="shared" si="34"/>
        <v>45000</v>
      </c>
      <c r="P27" s="143">
        <f t="shared" si="34"/>
        <v>0</v>
      </c>
      <c r="Q27" s="143">
        <f t="shared" si="34"/>
        <v>45000</v>
      </c>
      <c r="R27" s="143">
        <f t="shared" si="34"/>
        <v>0</v>
      </c>
      <c r="S27" s="143">
        <f t="shared" si="34"/>
        <v>45000</v>
      </c>
      <c r="T27" s="143">
        <f t="shared" si="34"/>
        <v>0</v>
      </c>
      <c r="U27" s="143">
        <f t="shared" si="34"/>
        <v>45000</v>
      </c>
      <c r="V27" s="143">
        <f t="shared" si="34"/>
        <v>0</v>
      </c>
      <c r="W27" s="143">
        <f t="shared" si="34"/>
        <v>45000</v>
      </c>
      <c r="X27" s="143">
        <f t="shared" si="34"/>
        <v>0</v>
      </c>
      <c r="Y27" s="176">
        <f t="shared" si="29"/>
        <v>495000</v>
      </c>
    </row>
    <row r="28" spans="1:25">
      <c r="A28" s="168">
        <f t="shared" ref="A28:B28" si="35">A137</f>
        <v>41</v>
      </c>
      <c r="B28" s="148" t="str">
        <f t="shared" si="35"/>
        <v>Facader, beklædning - Fibercement</v>
      </c>
      <c r="C28" s="143">
        <f t="shared" ref="C28:X28" si="36">IF(C$1&gt;=$I137,IF($M137=0,0,(IF(MOD(($I137-C$1),$M137)=0,$G137,0))),0)</f>
        <v>0</v>
      </c>
      <c r="D28" s="143">
        <f t="shared" si="36"/>
        <v>0</v>
      </c>
      <c r="E28" s="143">
        <f t="shared" si="36"/>
        <v>0</v>
      </c>
      <c r="F28" s="143">
        <f t="shared" si="36"/>
        <v>16250</v>
      </c>
      <c r="G28" s="143">
        <f t="shared" si="36"/>
        <v>0</v>
      </c>
      <c r="H28" s="143">
        <f t="shared" si="36"/>
        <v>0</v>
      </c>
      <c r="I28" s="143">
        <f t="shared" si="36"/>
        <v>0</v>
      </c>
      <c r="J28" s="143">
        <f t="shared" si="36"/>
        <v>16250</v>
      </c>
      <c r="K28" s="143">
        <f t="shared" si="36"/>
        <v>0</v>
      </c>
      <c r="L28" s="143">
        <f t="shared" si="36"/>
        <v>0</v>
      </c>
      <c r="M28" s="143">
        <f t="shared" si="36"/>
        <v>0</v>
      </c>
      <c r="N28" s="143">
        <f t="shared" si="36"/>
        <v>16250</v>
      </c>
      <c r="O28" s="143">
        <f t="shared" si="36"/>
        <v>0</v>
      </c>
      <c r="P28" s="143">
        <f t="shared" si="36"/>
        <v>0</v>
      </c>
      <c r="Q28" s="143">
        <f t="shared" si="36"/>
        <v>0</v>
      </c>
      <c r="R28" s="143">
        <f t="shared" si="36"/>
        <v>16250</v>
      </c>
      <c r="S28" s="143">
        <f t="shared" si="36"/>
        <v>0</v>
      </c>
      <c r="T28" s="143">
        <f t="shared" si="36"/>
        <v>0</v>
      </c>
      <c r="U28" s="143">
        <f t="shared" si="36"/>
        <v>0</v>
      </c>
      <c r="V28" s="143">
        <f t="shared" si="36"/>
        <v>16250</v>
      </c>
      <c r="W28" s="143">
        <f t="shared" si="36"/>
        <v>0</v>
      </c>
      <c r="X28" s="143">
        <f t="shared" si="36"/>
        <v>0</v>
      </c>
      <c r="Y28" s="176">
        <f t="shared" ref="Y28:Y53" si="37">SUM(C28:X28)</f>
        <v>81250</v>
      </c>
    </row>
    <row r="29" spans="1:25">
      <c r="A29" s="168">
        <f t="shared" ref="A29:B29" si="38">A138</f>
        <v>41</v>
      </c>
      <c r="B29" s="148" t="str">
        <f t="shared" si="38"/>
        <v>Facader, malerbehandling -tegl/beton</v>
      </c>
      <c r="C29" s="143">
        <f t="shared" ref="C29:X29" si="39">IF(C$1&gt;=$I138,IF($M138=0,0,(IF(MOD(($I138-C$1),$M138)=0,$G138,0))),0)</f>
        <v>0</v>
      </c>
      <c r="D29" s="143">
        <f t="shared" si="39"/>
        <v>0</v>
      </c>
      <c r="E29" s="143">
        <f t="shared" si="39"/>
        <v>0</v>
      </c>
      <c r="F29" s="143">
        <f t="shared" si="39"/>
        <v>3000</v>
      </c>
      <c r="G29" s="143">
        <f t="shared" si="39"/>
        <v>0</v>
      </c>
      <c r="H29" s="143">
        <f t="shared" si="39"/>
        <v>3000</v>
      </c>
      <c r="I29" s="143">
        <f t="shared" si="39"/>
        <v>0</v>
      </c>
      <c r="J29" s="143">
        <f t="shared" si="39"/>
        <v>3000</v>
      </c>
      <c r="K29" s="143">
        <f t="shared" si="39"/>
        <v>0</v>
      </c>
      <c r="L29" s="143">
        <f t="shared" si="39"/>
        <v>3000</v>
      </c>
      <c r="M29" s="143">
        <f t="shared" si="39"/>
        <v>0</v>
      </c>
      <c r="N29" s="143">
        <f t="shared" si="39"/>
        <v>3000</v>
      </c>
      <c r="O29" s="143">
        <f t="shared" si="39"/>
        <v>0</v>
      </c>
      <c r="P29" s="143">
        <f t="shared" si="39"/>
        <v>3000</v>
      </c>
      <c r="Q29" s="143">
        <f t="shared" si="39"/>
        <v>0</v>
      </c>
      <c r="R29" s="143">
        <f t="shared" si="39"/>
        <v>3000</v>
      </c>
      <c r="S29" s="143">
        <f t="shared" si="39"/>
        <v>0</v>
      </c>
      <c r="T29" s="143">
        <f t="shared" si="39"/>
        <v>3000</v>
      </c>
      <c r="U29" s="143">
        <f t="shared" si="39"/>
        <v>0</v>
      </c>
      <c r="V29" s="143">
        <f t="shared" si="39"/>
        <v>3000</v>
      </c>
      <c r="W29" s="143">
        <f t="shared" si="39"/>
        <v>0</v>
      </c>
      <c r="X29" s="143">
        <f t="shared" si="39"/>
        <v>3000</v>
      </c>
      <c r="Y29" s="176">
        <f t="shared" si="37"/>
        <v>30000</v>
      </c>
    </row>
    <row r="30" spans="1:25">
      <c r="A30" s="168">
        <f t="shared" ref="A30:B30" si="40">A139</f>
        <v>31</v>
      </c>
      <c r="B30" s="148" t="str">
        <f t="shared" si="40"/>
        <v>Vinduer, udskiftning - gående</v>
      </c>
      <c r="C30" s="143">
        <f t="shared" ref="C30:X30" si="41">IF(C$1&gt;=$I139,IF($M139=0,0,(IF(MOD(($I139-C$1),$M139)=0,$G139,0))),0)</f>
        <v>0</v>
      </c>
      <c r="D30" s="143">
        <f t="shared" si="41"/>
        <v>0</v>
      </c>
      <c r="E30" s="143">
        <f t="shared" si="41"/>
        <v>0</v>
      </c>
      <c r="F30" s="143">
        <f t="shared" si="41"/>
        <v>0</v>
      </c>
      <c r="G30" s="143">
        <f t="shared" si="41"/>
        <v>0</v>
      </c>
      <c r="H30" s="143">
        <f t="shared" si="41"/>
        <v>0</v>
      </c>
      <c r="I30" s="143">
        <f t="shared" si="41"/>
        <v>0</v>
      </c>
      <c r="J30" s="143">
        <f t="shared" si="41"/>
        <v>0</v>
      </c>
      <c r="K30" s="143">
        <f t="shared" si="41"/>
        <v>0</v>
      </c>
      <c r="L30" s="143">
        <f t="shared" si="41"/>
        <v>0</v>
      </c>
      <c r="M30" s="143">
        <f t="shared" si="41"/>
        <v>0</v>
      </c>
      <c r="N30" s="143">
        <f t="shared" si="41"/>
        <v>0</v>
      </c>
      <c r="O30" s="143">
        <f t="shared" si="41"/>
        <v>0</v>
      </c>
      <c r="P30" s="143">
        <f t="shared" si="41"/>
        <v>0</v>
      </c>
      <c r="Q30" s="143">
        <f t="shared" si="41"/>
        <v>0</v>
      </c>
      <c r="R30" s="143">
        <f t="shared" si="41"/>
        <v>0</v>
      </c>
      <c r="S30" s="143">
        <f t="shared" si="41"/>
        <v>0</v>
      </c>
      <c r="T30" s="143">
        <f t="shared" si="41"/>
        <v>0</v>
      </c>
      <c r="U30" s="143">
        <f t="shared" si="41"/>
        <v>0</v>
      </c>
      <c r="V30" s="143">
        <f t="shared" si="41"/>
        <v>0</v>
      </c>
      <c r="W30" s="143">
        <f t="shared" si="41"/>
        <v>0</v>
      </c>
      <c r="X30" s="143">
        <f t="shared" si="41"/>
        <v>540000</v>
      </c>
      <c r="Y30" s="176">
        <f t="shared" si="37"/>
        <v>540000</v>
      </c>
    </row>
    <row r="31" spans="1:25">
      <c r="A31" s="168">
        <f t="shared" ref="A31:B31" si="42">A140</f>
        <v>31</v>
      </c>
      <c r="B31" s="148" t="str">
        <f t="shared" si="42"/>
        <v>Vinduer, udskiftning - gående</v>
      </c>
      <c r="C31" s="143">
        <f t="shared" ref="C31:X31" si="43">IF(C$1&gt;=$I140,IF($M140=0,0,(IF(MOD(($I140-C$1),$M140)=0,$G140,0))),0)</f>
        <v>0</v>
      </c>
      <c r="D31" s="143">
        <f t="shared" si="43"/>
        <v>0</v>
      </c>
      <c r="E31" s="143">
        <f t="shared" si="43"/>
        <v>0</v>
      </c>
      <c r="F31" s="143">
        <f t="shared" si="43"/>
        <v>0</v>
      </c>
      <c r="G31" s="143">
        <f t="shared" si="43"/>
        <v>0</v>
      </c>
      <c r="H31" s="143">
        <f t="shared" si="43"/>
        <v>0</v>
      </c>
      <c r="I31" s="143">
        <f t="shared" si="43"/>
        <v>0</v>
      </c>
      <c r="J31" s="143">
        <f t="shared" si="43"/>
        <v>0</v>
      </c>
      <c r="K31" s="143">
        <f t="shared" si="43"/>
        <v>0</v>
      </c>
      <c r="L31" s="143">
        <f t="shared" si="43"/>
        <v>0</v>
      </c>
      <c r="M31" s="143">
        <f t="shared" si="43"/>
        <v>0</v>
      </c>
      <c r="N31" s="143">
        <f t="shared" si="43"/>
        <v>0</v>
      </c>
      <c r="O31" s="143">
        <f t="shared" si="43"/>
        <v>0</v>
      </c>
      <c r="P31" s="143">
        <f t="shared" si="43"/>
        <v>0</v>
      </c>
      <c r="Q31" s="143">
        <f t="shared" si="43"/>
        <v>0</v>
      </c>
      <c r="R31" s="143">
        <f t="shared" si="43"/>
        <v>0</v>
      </c>
      <c r="S31" s="143">
        <f t="shared" si="43"/>
        <v>0</v>
      </c>
      <c r="T31" s="143">
        <f t="shared" si="43"/>
        <v>0</v>
      </c>
      <c r="U31" s="143">
        <f t="shared" si="43"/>
        <v>0</v>
      </c>
      <c r="V31" s="143">
        <f t="shared" si="43"/>
        <v>0</v>
      </c>
      <c r="W31" s="143">
        <f t="shared" si="43"/>
        <v>0</v>
      </c>
      <c r="X31" s="143">
        <f t="shared" si="43"/>
        <v>202500</v>
      </c>
      <c r="Y31" s="176">
        <f t="shared" ref="Y31:Y39" si="44">SUM(C31:X31)</f>
        <v>202500</v>
      </c>
    </row>
    <row r="32" spans="1:25">
      <c r="A32" s="168">
        <f t="shared" ref="A32:B32" si="45">A141</f>
        <v>31</v>
      </c>
      <c r="B32" s="148" t="str">
        <f t="shared" si="45"/>
        <v>Vinduer, udskiftning - gående</v>
      </c>
      <c r="C32" s="143">
        <f t="shared" ref="C32:X32" si="46">IF(C$1&gt;=$I141,IF($M141=0,0,(IF(MOD(($I141-C$1),$M141)=0,$G141,0))),0)</f>
        <v>0</v>
      </c>
      <c r="D32" s="143">
        <f t="shared" si="46"/>
        <v>0</v>
      </c>
      <c r="E32" s="143">
        <f t="shared" si="46"/>
        <v>0</v>
      </c>
      <c r="F32" s="143">
        <f t="shared" si="46"/>
        <v>0</v>
      </c>
      <c r="G32" s="143">
        <f t="shared" si="46"/>
        <v>0</v>
      </c>
      <c r="H32" s="143">
        <f t="shared" si="46"/>
        <v>0</v>
      </c>
      <c r="I32" s="143">
        <f t="shared" si="46"/>
        <v>0</v>
      </c>
      <c r="J32" s="143">
        <f t="shared" si="46"/>
        <v>0</v>
      </c>
      <c r="K32" s="143">
        <f t="shared" si="46"/>
        <v>0</v>
      </c>
      <c r="L32" s="143">
        <f t="shared" si="46"/>
        <v>0</v>
      </c>
      <c r="M32" s="143">
        <f t="shared" si="46"/>
        <v>0</v>
      </c>
      <c r="N32" s="143">
        <f t="shared" si="46"/>
        <v>0</v>
      </c>
      <c r="O32" s="143">
        <f t="shared" si="46"/>
        <v>0</v>
      </c>
      <c r="P32" s="143">
        <f t="shared" si="46"/>
        <v>0</v>
      </c>
      <c r="Q32" s="143">
        <f t="shared" si="46"/>
        <v>0</v>
      </c>
      <c r="R32" s="143">
        <f t="shared" si="46"/>
        <v>0</v>
      </c>
      <c r="S32" s="143">
        <f t="shared" si="46"/>
        <v>0</v>
      </c>
      <c r="T32" s="143">
        <f t="shared" si="46"/>
        <v>0</v>
      </c>
      <c r="U32" s="143">
        <f t="shared" si="46"/>
        <v>0</v>
      </c>
      <c r="V32" s="143">
        <f t="shared" si="46"/>
        <v>0</v>
      </c>
      <c r="W32" s="143">
        <f t="shared" si="46"/>
        <v>0</v>
      </c>
      <c r="X32" s="143">
        <f t="shared" si="46"/>
        <v>202500</v>
      </c>
      <c r="Y32" s="176">
        <f t="shared" si="44"/>
        <v>202500</v>
      </c>
    </row>
    <row r="33" spans="1:25">
      <c r="A33" s="168">
        <f t="shared" ref="A33:B33" si="47">A142</f>
        <v>31</v>
      </c>
      <c r="B33" s="148" t="str">
        <f t="shared" si="47"/>
        <v>Vinduer, udskiftning - gående</v>
      </c>
      <c r="C33" s="143">
        <f t="shared" ref="C33:X33" si="48">IF(C$1&gt;=$I142,IF($M142=0,0,(IF(MOD(($I142-C$1),$M142)=0,$G142,0))),0)</f>
        <v>0</v>
      </c>
      <c r="D33" s="143">
        <f t="shared" si="48"/>
        <v>0</v>
      </c>
      <c r="E33" s="143">
        <f t="shared" si="48"/>
        <v>0</v>
      </c>
      <c r="F33" s="143">
        <f t="shared" si="48"/>
        <v>0</v>
      </c>
      <c r="G33" s="143">
        <f t="shared" si="48"/>
        <v>0</v>
      </c>
      <c r="H33" s="143">
        <f t="shared" si="48"/>
        <v>0</v>
      </c>
      <c r="I33" s="143">
        <f t="shared" si="48"/>
        <v>0</v>
      </c>
      <c r="J33" s="143">
        <f t="shared" si="48"/>
        <v>0</v>
      </c>
      <c r="K33" s="143">
        <f t="shared" si="48"/>
        <v>0</v>
      </c>
      <c r="L33" s="143">
        <f t="shared" si="48"/>
        <v>0</v>
      </c>
      <c r="M33" s="143">
        <f t="shared" si="48"/>
        <v>0</v>
      </c>
      <c r="N33" s="143">
        <f t="shared" si="48"/>
        <v>648000</v>
      </c>
      <c r="O33" s="143">
        <f t="shared" si="48"/>
        <v>0</v>
      </c>
      <c r="P33" s="143">
        <f t="shared" si="48"/>
        <v>0</v>
      </c>
      <c r="Q33" s="143">
        <f t="shared" si="48"/>
        <v>0</v>
      </c>
      <c r="R33" s="143">
        <f t="shared" si="48"/>
        <v>0</v>
      </c>
      <c r="S33" s="143">
        <f t="shared" si="48"/>
        <v>0</v>
      </c>
      <c r="T33" s="143">
        <f t="shared" si="48"/>
        <v>0</v>
      </c>
      <c r="U33" s="143">
        <f t="shared" si="48"/>
        <v>0</v>
      </c>
      <c r="V33" s="143">
        <f t="shared" si="48"/>
        <v>0</v>
      </c>
      <c r="W33" s="143">
        <f t="shared" si="48"/>
        <v>0</v>
      </c>
      <c r="X33" s="143">
        <f t="shared" si="48"/>
        <v>0</v>
      </c>
      <c r="Y33" s="176">
        <f t="shared" si="44"/>
        <v>648000</v>
      </c>
    </row>
    <row r="34" spans="1:25">
      <c r="A34" s="168">
        <f t="shared" ref="A34:B34" si="49">A143</f>
        <v>31</v>
      </c>
      <c r="B34" s="148" t="str">
        <f t="shared" si="49"/>
        <v>Vinduer, udskiftning - gående</v>
      </c>
      <c r="C34" s="143">
        <f t="shared" ref="C34:X34" si="50">IF(C$1&gt;=$I143,IF($M143=0,0,(IF(MOD(($I143-C$1),$M143)=0,$G143,0))),0)</f>
        <v>0</v>
      </c>
      <c r="D34" s="143">
        <f t="shared" si="50"/>
        <v>0</v>
      </c>
      <c r="E34" s="143">
        <f t="shared" si="50"/>
        <v>0</v>
      </c>
      <c r="F34" s="143">
        <f t="shared" si="50"/>
        <v>0</v>
      </c>
      <c r="G34" s="143">
        <f t="shared" si="50"/>
        <v>0</v>
      </c>
      <c r="H34" s="143">
        <f t="shared" si="50"/>
        <v>0</v>
      </c>
      <c r="I34" s="143">
        <f t="shared" si="50"/>
        <v>0</v>
      </c>
      <c r="J34" s="143">
        <f t="shared" si="50"/>
        <v>0</v>
      </c>
      <c r="K34" s="143">
        <f t="shared" si="50"/>
        <v>0</v>
      </c>
      <c r="L34" s="143">
        <f t="shared" si="50"/>
        <v>0</v>
      </c>
      <c r="M34" s="143">
        <f t="shared" si="50"/>
        <v>0</v>
      </c>
      <c r="N34" s="143">
        <f t="shared" si="50"/>
        <v>0</v>
      </c>
      <c r="O34" s="143">
        <f t="shared" si="50"/>
        <v>0</v>
      </c>
      <c r="P34" s="143">
        <f t="shared" si="50"/>
        <v>0</v>
      </c>
      <c r="Q34" s="143">
        <f t="shared" si="50"/>
        <v>0</v>
      </c>
      <c r="R34" s="143">
        <f t="shared" si="50"/>
        <v>0</v>
      </c>
      <c r="S34" s="143">
        <f t="shared" si="50"/>
        <v>486000</v>
      </c>
      <c r="T34" s="143">
        <f t="shared" si="50"/>
        <v>0</v>
      </c>
      <c r="U34" s="143">
        <f t="shared" si="50"/>
        <v>0</v>
      </c>
      <c r="V34" s="143">
        <f t="shared" si="50"/>
        <v>0</v>
      </c>
      <c r="W34" s="143">
        <f t="shared" si="50"/>
        <v>0</v>
      </c>
      <c r="X34" s="143">
        <f t="shared" si="50"/>
        <v>0</v>
      </c>
      <c r="Y34" s="176">
        <f t="shared" si="44"/>
        <v>486000</v>
      </c>
    </row>
    <row r="35" spans="1:25">
      <c r="A35" s="168">
        <f t="shared" ref="A35:B35" si="51">A144</f>
        <v>31</v>
      </c>
      <c r="B35" s="148" t="str">
        <f t="shared" si="51"/>
        <v>Vinduer, udskiftning - gående</v>
      </c>
      <c r="C35" s="143">
        <f t="shared" ref="C35:X35" si="52">IF(C$1&gt;=$I144,IF($M144=0,0,(IF(MOD(($I144-C$1),$M144)=0,$G144,0))),0)</f>
        <v>0</v>
      </c>
      <c r="D35" s="143">
        <f t="shared" si="52"/>
        <v>0</v>
      </c>
      <c r="E35" s="143">
        <f t="shared" si="52"/>
        <v>0</v>
      </c>
      <c r="F35" s="143">
        <f t="shared" si="52"/>
        <v>0</v>
      </c>
      <c r="G35" s="143">
        <f t="shared" si="52"/>
        <v>0</v>
      </c>
      <c r="H35" s="143">
        <f t="shared" si="52"/>
        <v>0</v>
      </c>
      <c r="I35" s="143">
        <f t="shared" si="52"/>
        <v>108000</v>
      </c>
      <c r="J35" s="143">
        <f t="shared" si="52"/>
        <v>0</v>
      </c>
      <c r="K35" s="143">
        <f t="shared" si="52"/>
        <v>0</v>
      </c>
      <c r="L35" s="143">
        <f t="shared" si="52"/>
        <v>0</v>
      </c>
      <c r="M35" s="143">
        <f t="shared" si="52"/>
        <v>0</v>
      </c>
      <c r="N35" s="143">
        <f t="shared" si="52"/>
        <v>0</v>
      </c>
      <c r="O35" s="143">
        <f t="shared" si="52"/>
        <v>0</v>
      </c>
      <c r="P35" s="143">
        <f t="shared" si="52"/>
        <v>0</v>
      </c>
      <c r="Q35" s="143">
        <f t="shared" si="52"/>
        <v>0</v>
      </c>
      <c r="R35" s="143">
        <f t="shared" si="52"/>
        <v>0</v>
      </c>
      <c r="S35" s="143">
        <f t="shared" si="52"/>
        <v>0</v>
      </c>
      <c r="T35" s="143">
        <f t="shared" si="52"/>
        <v>0</v>
      </c>
      <c r="U35" s="143">
        <f t="shared" si="52"/>
        <v>0</v>
      </c>
      <c r="V35" s="143">
        <f t="shared" si="52"/>
        <v>0</v>
      </c>
      <c r="W35" s="143">
        <f t="shared" si="52"/>
        <v>0</v>
      </c>
      <c r="X35" s="143">
        <f t="shared" si="52"/>
        <v>0</v>
      </c>
      <c r="Y35" s="176">
        <f t="shared" si="44"/>
        <v>108000</v>
      </c>
    </row>
    <row r="36" spans="1:25">
      <c r="A36" s="168">
        <f t="shared" ref="A36:B36" si="53">A145</f>
        <v>31</v>
      </c>
      <c r="B36" s="148" t="str">
        <f t="shared" si="53"/>
        <v>Døre, udskiftning</v>
      </c>
      <c r="C36" s="143">
        <f t="shared" ref="C36:X36" si="54">IF(C$1&gt;=$I145,IF($M145=0,0,(IF(MOD(($I145-C$1),$M145)=0,$G145,0))),0)</f>
        <v>0</v>
      </c>
      <c r="D36" s="143">
        <f t="shared" si="54"/>
        <v>0</v>
      </c>
      <c r="E36" s="143">
        <f t="shared" si="54"/>
        <v>0</v>
      </c>
      <c r="F36" s="143">
        <f t="shared" si="54"/>
        <v>0</v>
      </c>
      <c r="G36" s="143">
        <f t="shared" si="54"/>
        <v>0</v>
      </c>
      <c r="H36" s="143">
        <f t="shared" si="54"/>
        <v>0</v>
      </c>
      <c r="I36" s="143">
        <f t="shared" si="54"/>
        <v>0</v>
      </c>
      <c r="J36" s="143">
        <f t="shared" si="54"/>
        <v>0</v>
      </c>
      <c r="K36" s="143">
        <f t="shared" si="54"/>
        <v>0</v>
      </c>
      <c r="L36" s="143">
        <f t="shared" si="54"/>
        <v>0</v>
      </c>
      <c r="M36" s="143">
        <f t="shared" si="54"/>
        <v>0</v>
      </c>
      <c r="N36" s="143">
        <f t="shared" si="54"/>
        <v>60000</v>
      </c>
      <c r="O36" s="143">
        <f t="shared" si="54"/>
        <v>0</v>
      </c>
      <c r="P36" s="143">
        <f t="shared" si="54"/>
        <v>0</v>
      </c>
      <c r="Q36" s="143">
        <f t="shared" si="54"/>
        <v>0</v>
      </c>
      <c r="R36" s="143">
        <f t="shared" si="54"/>
        <v>0</v>
      </c>
      <c r="S36" s="143">
        <f t="shared" si="54"/>
        <v>0</v>
      </c>
      <c r="T36" s="143">
        <f t="shared" si="54"/>
        <v>0</v>
      </c>
      <c r="U36" s="143">
        <f t="shared" si="54"/>
        <v>0</v>
      </c>
      <c r="V36" s="143">
        <f t="shared" si="54"/>
        <v>0</v>
      </c>
      <c r="W36" s="143">
        <f t="shared" si="54"/>
        <v>0</v>
      </c>
      <c r="X36" s="143">
        <f t="shared" si="54"/>
        <v>0</v>
      </c>
      <c r="Y36" s="176">
        <f t="shared" si="44"/>
        <v>60000</v>
      </c>
    </row>
    <row r="37" spans="1:25">
      <c r="A37" s="168">
        <f t="shared" ref="A37:B37" si="55">A146</f>
        <v>31</v>
      </c>
      <c r="B37" s="148" t="str">
        <f t="shared" si="55"/>
        <v>Døre, udskiftning</v>
      </c>
      <c r="C37" s="143">
        <f t="shared" ref="C37:X37" si="56">IF(C$1&gt;=$I146,IF($M146=0,0,(IF(MOD(($I146-C$1),$M146)=0,$G146,0))),0)</f>
        <v>0</v>
      </c>
      <c r="D37" s="143">
        <f t="shared" si="56"/>
        <v>0</v>
      </c>
      <c r="E37" s="143">
        <f t="shared" si="56"/>
        <v>0</v>
      </c>
      <c r="F37" s="143">
        <f t="shared" si="56"/>
        <v>0</v>
      </c>
      <c r="G37" s="143">
        <f t="shared" si="56"/>
        <v>0</v>
      </c>
      <c r="H37" s="143">
        <f t="shared" si="56"/>
        <v>0</v>
      </c>
      <c r="I37" s="143">
        <f t="shared" si="56"/>
        <v>0</v>
      </c>
      <c r="J37" s="143">
        <f t="shared" si="56"/>
        <v>0</v>
      </c>
      <c r="K37" s="143">
        <f t="shared" si="56"/>
        <v>0</v>
      </c>
      <c r="L37" s="143">
        <f t="shared" si="56"/>
        <v>0</v>
      </c>
      <c r="M37" s="143">
        <f t="shared" si="56"/>
        <v>0</v>
      </c>
      <c r="N37" s="143">
        <f t="shared" si="56"/>
        <v>36000</v>
      </c>
      <c r="O37" s="143">
        <f t="shared" si="56"/>
        <v>0</v>
      </c>
      <c r="P37" s="143">
        <f t="shared" si="56"/>
        <v>0</v>
      </c>
      <c r="Q37" s="143">
        <f t="shared" si="56"/>
        <v>0</v>
      </c>
      <c r="R37" s="143">
        <f t="shared" si="56"/>
        <v>0</v>
      </c>
      <c r="S37" s="143">
        <f t="shared" si="56"/>
        <v>0</v>
      </c>
      <c r="T37" s="143">
        <f t="shared" si="56"/>
        <v>0</v>
      </c>
      <c r="U37" s="143">
        <f t="shared" si="56"/>
        <v>0</v>
      </c>
      <c r="V37" s="143">
        <f t="shared" si="56"/>
        <v>0</v>
      </c>
      <c r="W37" s="143">
        <f t="shared" si="56"/>
        <v>0</v>
      </c>
      <c r="X37" s="143">
        <f t="shared" si="56"/>
        <v>0</v>
      </c>
      <c r="Y37" s="176">
        <f t="shared" si="44"/>
        <v>36000</v>
      </c>
    </row>
    <row r="38" spans="1:25">
      <c r="A38" s="168">
        <f t="shared" ref="A38:B38" si="57">A147</f>
        <v>31</v>
      </c>
      <c r="B38" s="148" t="str">
        <f t="shared" si="57"/>
        <v>Døre, udskiftning</v>
      </c>
      <c r="C38" s="143">
        <f t="shared" ref="C38:X38" si="58">IF(C$1&gt;=$I147,IF($M147=0,0,(IF(MOD(($I147-C$1),$M147)=0,$G147,0))),0)</f>
        <v>0</v>
      </c>
      <c r="D38" s="143">
        <f t="shared" si="58"/>
        <v>0</v>
      </c>
      <c r="E38" s="143">
        <f t="shared" si="58"/>
        <v>0</v>
      </c>
      <c r="F38" s="143">
        <f t="shared" si="58"/>
        <v>0</v>
      </c>
      <c r="G38" s="143">
        <f t="shared" si="58"/>
        <v>0</v>
      </c>
      <c r="H38" s="143">
        <f t="shared" si="58"/>
        <v>0</v>
      </c>
      <c r="I38" s="143">
        <f t="shared" si="58"/>
        <v>0</v>
      </c>
      <c r="J38" s="143">
        <f t="shared" si="58"/>
        <v>0</v>
      </c>
      <c r="K38" s="143">
        <f t="shared" si="58"/>
        <v>0</v>
      </c>
      <c r="L38" s="143">
        <f t="shared" si="58"/>
        <v>0</v>
      </c>
      <c r="M38" s="143">
        <f t="shared" si="58"/>
        <v>0</v>
      </c>
      <c r="N38" s="143">
        <f t="shared" si="58"/>
        <v>36000</v>
      </c>
      <c r="O38" s="143">
        <f t="shared" si="58"/>
        <v>0</v>
      </c>
      <c r="P38" s="143">
        <f t="shared" si="58"/>
        <v>0</v>
      </c>
      <c r="Q38" s="143">
        <f t="shared" si="58"/>
        <v>0</v>
      </c>
      <c r="R38" s="143">
        <f t="shared" si="58"/>
        <v>0</v>
      </c>
      <c r="S38" s="143">
        <f t="shared" si="58"/>
        <v>0</v>
      </c>
      <c r="T38" s="143">
        <f t="shared" si="58"/>
        <v>0</v>
      </c>
      <c r="U38" s="143">
        <f t="shared" si="58"/>
        <v>0</v>
      </c>
      <c r="V38" s="143">
        <f t="shared" si="58"/>
        <v>0</v>
      </c>
      <c r="W38" s="143">
        <f t="shared" si="58"/>
        <v>0</v>
      </c>
      <c r="X38" s="143">
        <f t="shared" si="58"/>
        <v>0</v>
      </c>
      <c r="Y38" s="176">
        <f t="shared" si="44"/>
        <v>36000</v>
      </c>
    </row>
    <row r="39" spans="1:25">
      <c r="A39" s="168">
        <f t="shared" ref="A39:B39" si="59">A148</f>
        <v>31</v>
      </c>
      <c r="B39" s="148" t="str">
        <f t="shared" si="59"/>
        <v>Døre, udskiftning</v>
      </c>
      <c r="C39" s="143">
        <f t="shared" ref="C39:X39" si="60">IF(C$1&gt;=$I148,IF($M148=0,0,(IF(MOD(($I148-C$1),$M148)=0,$G148,0))),0)</f>
        <v>0</v>
      </c>
      <c r="D39" s="143">
        <f t="shared" si="60"/>
        <v>0</v>
      </c>
      <c r="E39" s="143">
        <f t="shared" si="60"/>
        <v>0</v>
      </c>
      <c r="F39" s="143">
        <f t="shared" si="60"/>
        <v>0</v>
      </c>
      <c r="G39" s="143">
        <f t="shared" si="60"/>
        <v>0</v>
      </c>
      <c r="H39" s="143">
        <f t="shared" si="60"/>
        <v>0</v>
      </c>
      <c r="I39" s="143">
        <f t="shared" si="60"/>
        <v>225000</v>
      </c>
      <c r="J39" s="143">
        <f t="shared" si="60"/>
        <v>0</v>
      </c>
      <c r="K39" s="143">
        <f t="shared" si="60"/>
        <v>0</v>
      </c>
      <c r="L39" s="143">
        <f t="shared" si="60"/>
        <v>0</v>
      </c>
      <c r="M39" s="143">
        <f t="shared" si="60"/>
        <v>0</v>
      </c>
      <c r="N39" s="143">
        <f t="shared" si="60"/>
        <v>0</v>
      </c>
      <c r="O39" s="143">
        <f t="shared" si="60"/>
        <v>0</v>
      </c>
      <c r="P39" s="143">
        <f t="shared" si="60"/>
        <v>0</v>
      </c>
      <c r="Q39" s="143">
        <f t="shared" si="60"/>
        <v>0</v>
      </c>
      <c r="R39" s="143">
        <f t="shared" si="60"/>
        <v>0</v>
      </c>
      <c r="S39" s="143">
        <f t="shared" si="60"/>
        <v>0</v>
      </c>
      <c r="T39" s="143">
        <f t="shared" si="60"/>
        <v>0</v>
      </c>
      <c r="U39" s="143">
        <f t="shared" si="60"/>
        <v>0</v>
      </c>
      <c r="V39" s="143">
        <f t="shared" si="60"/>
        <v>0</v>
      </c>
      <c r="W39" s="143">
        <f t="shared" si="60"/>
        <v>0</v>
      </c>
      <c r="X39" s="143">
        <f t="shared" si="60"/>
        <v>0</v>
      </c>
      <c r="Y39" s="176">
        <f t="shared" si="44"/>
        <v>225000</v>
      </c>
    </row>
    <row r="40" spans="1:25">
      <c r="A40" s="168">
        <f t="shared" ref="A40:B40" si="61">A149</f>
        <v>31</v>
      </c>
      <c r="B40" s="148" t="str">
        <f t="shared" si="61"/>
        <v>Døre, udskiftning</v>
      </c>
      <c r="C40" s="143">
        <f t="shared" ref="C40:X40" si="62">IF(C$1&gt;=$I149,IF($M149=0,0,(IF(MOD(($I149-C$1),$M149)=0,$G149,0))),0)</f>
        <v>0</v>
      </c>
      <c r="D40" s="143">
        <f t="shared" si="62"/>
        <v>0</v>
      </c>
      <c r="E40" s="143">
        <f t="shared" si="62"/>
        <v>0</v>
      </c>
      <c r="F40" s="143">
        <f t="shared" si="62"/>
        <v>0</v>
      </c>
      <c r="G40" s="143">
        <f t="shared" si="62"/>
        <v>0</v>
      </c>
      <c r="H40" s="143">
        <f t="shared" si="62"/>
        <v>0</v>
      </c>
      <c r="I40" s="143">
        <f t="shared" si="62"/>
        <v>0</v>
      </c>
      <c r="J40" s="143">
        <f t="shared" si="62"/>
        <v>0</v>
      </c>
      <c r="K40" s="143">
        <f t="shared" si="62"/>
        <v>0</v>
      </c>
      <c r="L40" s="143">
        <f t="shared" si="62"/>
        <v>60000</v>
      </c>
      <c r="M40" s="143">
        <f t="shared" si="62"/>
        <v>0</v>
      </c>
      <c r="N40" s="143">
        <f t="shared" si="62"/>
        <v>0</v>
      </c>
      <c r="O40" s="143">
        <f t="shared" si="62"/>
        <v>0</v>
      </c>
      <c r="P40" s="143">
        <f t="shared" si="62"/>
        <v>0</v>
      </c>
      <c r="Q40" s="143">
        <f t="shared" si="62"/>
        <v>0</v>
      </c>
      <c r="R40" s="143">
        <f t="shared" si="62"/>
        <v>0</v>
      </c>
      <c r="S40" s="143">
        <f t="shared" si="62"/>
        <v>0</v>
      </c>
      <c r="T40" s="143">
        <f t="shared" si="62"/>
        <v>0</v>
      </c>
      <c r="U40" s="143">
        <f t="shared" si="62"/>
        <v>0</v>
      </c>
      <c r="V40" s="143">
        <f t="shared" si="62"/>
        <v>0</v>
      </c>
      <c r="W40" s="143">
        <f t="shared" si="62"/>
        <v>0</v>
      </c>
      <c r="X40" s="143">
        <f t="shared" si="62"/>
        <v>0</v>
      </c>
      <c r="Y40" s="176">
        <f t="shared" si="37"/>
        <v>60000</v>
      </c>
    </row>
    <row r="41" spans="1:25">
      <c r="A41" s="168">
        <f t="shared" ref="A41:B41" si="63">A150</f>
        <v>31</v>
      </c>
      <c r="B41" s="148" t="str">
        <f t="shared" si="63"/>
        <v>Døre, udskiftning</v>
      </c>
      <c r="C41" s="143">
        <f t="shared" ref="C41:X41" si="64">IF(C$1&gt;=$I150,IF($M150=0,0,(IF(MOD(($I150-C$1),$M150)=0,$G150,0))),0)</f>
        <v>0</v>
      </c>
      <c r="D41" s="143">
        <f t="shared" si="64"/>
        <v>0</v>
      </c>
      <c r="E41" s="143">
        <f t="shared" si="64"/>
        <v>0</v>
      </c>
      <c r="F41" s="143">
        <f t="shared" si="64"/>
        <v>0</v>
      </c>
      <c r="G41" s="143">
        <f t="shared" si="64"/>
        <v>20000</v>
      </c>
      <c r="H41" s="143">
        <f t="shared" si="64"/>
        <v>0</v>
      </c>
      <c r="I41" s="143">
        <f t="shared" si="64"/>
        <v>0</v>
      </c>
      <c r="J41" s="143">
        <f t="shared" si="64"/>
        <v>0</v>
      </c>
      <c r="K41" s="143">
        <f t="shared" si="64"/>
        <v>0</v>
      </c>
      <c r="L41" s="143">
        <f t="shared" si="64"/>
        <v>0</v>
      </c>
      <c r="M41" s="143">
        <f t="shared" si="64"/>
        <v>0</v>
      </c>
      <c r="N41" s="143">
        <f t="shared" si="64"/>
        <v>0</v>
      </c>
      <c r="O41" s="143">
        <f t="shared" si="64"/>
        <v>0</v>
      </c>
      <c r="P41" s="143">
        <f t="shared" si="64"/>
        <v>0</v>
      </c>
      <c r="Q41" s="143">
        <f t="shared" si="64"/>
        <v>0</v>
      </c>
      <c r="R41" s="143">
        <f t="shared" si="64"/>
        <v>0</v>
      </c>
      <c r="S41" s="143">
        <f t="shared" si="64"/>
        <v>0</v>
      </c>
      <c r="T41" s="143">
        <f t="shared" si="64"/>
        <v>0</v>
      </c>
      <c r="U41" s="143">
        <f t="shared" si="64"/>
        <v>0</v>
      </c>
      <c r="V41" s="143">
        <f t="shared" si="64"/>
        <v>0</v>
      </c>
      <c r="W41" s="143">
        <f t="shared" si="64"/>
        <v>0</v>
      </c>
      <c r="X41" s="143">
        <f t="shared" si="64"/>
        <v>0</v>
      </c>
      <c r="Y41" s="176">
        <f t="shared" si="37"/>
        <v>20000</v>
      </c>
    </row>
    <row r="42" spans="1:25">
      <c r="A42" s="168" t="e">
        <f t="shared" ref="A42:B42" si="65">A151</f>
        <v>#N/A</v>
      </c>
      <c r="B42" s="148">
        <f t="shared" si="65"/>
        <v>0</v>
      </c>
      <c r="C42" s="143">
        <f t="shared" ref="C42:X42" si="66">IF(C$1&gt;=$I151,IF($M151=0,0,(IF(MOD(($I151-C$1),$M151)=0,$G151,0))),0)</f>
        <v>0</v>
      </c>
      <c r="D42" s="143">
        <f t="shared" si="66"/>
        <v>0</v>
      </c>
      <c r="E42" s="143">
        <f t="shared" si="66"/>
        <v>0</v>
      </c>
      <c r="F42" s="143">
        <f t="shared" si="66"/>
        <v>0</v>
      </c>
      <c r="G42" s="143">
        <f t="shared" si="66"/>
        <v>0</v>
      </c>
      <c r="H42" s="143">
        <f t="shared" si="66"/>
        <v>0</v>
      </c>
      <c r="I42" s="143">
        <f t="shared" si="66"/>
        <v>0</v>
      </c>
      <c r="J42" s="143">
        <f t="shared" si="66"/>
        <v>0</v>
      </c>
      <c r="K42" s="143">
        <f t="shared" si="66"/>
        <v>0</v>
      </c>
      <c r="L42" s="143">
        <f t="shared" si="66"/>
        <v>0</v>
      </c>
      <c r="M42" s="143">
        <f t="shared" si="66"/>
        <v>0</v>
      </c>
      <c r="N42" s="143">
        <f t="shared" si="66"/>
        <v>0</v>
      </c>
      <c r="O42" s="143">
        <f t="shared" si="66"/>
        <v>0</v>
      </c>
      <c r="P42" s="143">
        <f t="shared" si="66"/>
        <v>0</v>
      </c>
      <c r="Q42" s="143">
        <f t="shared" si="66"/>
        <v>0</v>
      </c>
      <c r="R42" s="143">
        <f t="shared" si="66"/>
        <v>0</v>
      </c>
      <c r="S42" s="143">
        <f t="shared" si="66"/>
        <v>0</v>
      </c>
      <c r="T42" s="143">
        <f t="shared" si="66"/>
        <v>0</v>
      </c>
      <c r="U42" s="143">
        <f t="shared" si="66"/>
        <v>0</v>
      </c>
      <c r="V42" s="143">
        <f t="shared" si="66"/>
        <v>0</v>
      </c>
      <c r="W42" s="143">
        <f t="shared" si="66"/>
        <v>0</v>
      </c>
      <c r="X42" s="143">
        <f t="shared" si="66"/>
        <v>0</v>
      </c>
      <c r="Y42" s="176">
        <f t="shared" si="37"/>
        <v>0</v>
      </c>
    </row>
    <row r="43" spans="1:25">
      <c r="A43" s="168" t="e">
        <f t="shared" ref="A43:B43" si="67">A152</f>
        <v>#N/A</v>
      </c>
      <c r="B43" s="148">
        <f t="shared" si="67"/>
        <v>0</v>
      </c>
      <c r="C43" s="143">
        <f t="shared" ref="C43:X43" si="68">IF(C$1&gt;=$I152,IF($M152=0,0,(IF(MOD(($I152-C$1),$M152)=0,$G152,0))),0)</f>
        <v>0</v>
      </c>
      <c r="D43" s="143">
        <f t="shared" si="68"/>
        <v>0</v>
      </c>
      <c r="E43" s="143">
        <f t="shared" si="68"/>
        <v>0</v>
      </c>
      <c r="F43" s="143">
        <f t="shared" si="68"/>
        <v>0</v>
      </c>
      <c r="G43" s="143">
        <f t="shared" si="68"/>
        <v>0</v>
      </c>
      <c r="H43" s="143">
        <f t="shared" si="68"/>
        <v>0</v>
      </c>
      <c r="I43" s="143">
        <f t="shared" si="68"/>
        <v>0</v>
      </c>
      <c r="J43" s="143">
        <f t="shared" si="68"/>
        <v>0</v>
      </c>
      <c r="K43" s="143">
        <f t="shared" si="68"/>
        <v>0</v>
      </c>
      <c r="L43" s="143">
        <f t="shared" si="68"/>
        <v>0</v>
      </c>
      <c r="M43" s="143">
        <f t="shared" si="68"/>
        <v>0</v>
      </c>
      <c r="N43" s="143">
        <f t="shared" si="68"/>
        <v>0</v>
      </c>
      <c r="O43" s="143">
        <f t="shared" si="68"/>
        <v>0</v>
      </c>
      <c r="P43" s="143">
        <f t="shared" si="68"/>
        <v>0</v>
      </c>
      <c r="Q43" s="143">
        <f t="shared" si="68"/>
        <v>0</v>
      </c>
      <c r="R43" s="143">
        <f t="shared" si="68"/>
        <v>0</v>
      </c>
      <c r="S43" s="143">
        <f t="shared" si="68"/>
        <v>0</v>
      </c>
      <c r="T43" s="143">
        <f t="shared" si="68"/>
        <v>0</v>
      </c>
      <c r="U43" s="143">
        <f t="shared" si="68"/>
        <v>0</v>
      </c>
      <c r="V43" s="143">
        <f t="shared" si="68"/>
        <v>0</v>
      </c>
      <c r="W43" s="143">
        <f t="shared" si="68"/>
        <v>0</v>
      </c>
      <c r="X43" s="143">
        <f t="shared" si="68"/>
        <v>0</v>
      </c>
      <c r="Y43" s="176">
        <f t="shared" si="37"/>
        <v>0</v>
      </c>
    </row>
    <row r="44" spans="1:25">
      <c r="A44" s="168" t="e">
        <f t="shared" ref="A44:B44" si="69">A153</f>
        <v>#N/A</v>
      </c>
      <c r="B44" s="148">
        <f t="shared" si="69"/>
        <v>0</v>
      </c>
      <c r="C44" s="143">
        <f t="shared" ref="C44:X44" si="70">IF(C$1&gt;=$I153,IF($M153=0,0,(IF(MOD(($I153-C$1),$M153)=0,$G153,0))),0)</f>
        <v>0</v>
      </c>
      <c r="D44" s="143">
        <f t="shared" si="70"/>
        <v>0</v>
      </c>
      <c r="E44" s="143">
        <f t="shared" si="70"/>
        <v>0</v>
      </c>
      <c r="F44" s="143">
        <f t="shared" si="70"/>
        <v>0</v>
      </c>
      <c r="G44" s="143">
        <f t="shared" si="70"/>
        <v>0</v>
      </c>
      <c r="H44" s="143">
        <f t="shared" si="70"/>
        <v>0</v>
      </c>
      <c r="I44" s="143">
        <f t="shared" si="70"/>
        <v>0</v>
      </c>
      <c r="J44" s="143">
        <f t="shared" si="70"/>
        <v>0</v>
      </c>
      <c r="K44" s="143">
        <f t="shared" si="70"/>
        <v>0</v>
      </c>
      <c r="L44" s="143">
        <f t="shared" si="70"/>
        <v>0</v>
      </c>
      <c r="M44" s="143">
        <f t="shared" si="70"/>
        <v>0</v>
      </c>
      <c r="N44" s="143">
        <f t="shared" si="70"/>
        <v>0</v>
      </c>
      <c r="O44" s="143">
        <f t="shared" si="70"/>
        <v>0</v>
      </c>
      <c r="P44" s="143">
        <f t="shared" si="70"/>
        <v>0</v>
      </c>
      <c r="Q44" s="143">
        <f t="shared" si="70"/>
        <v>0</v>
      </c>
      <c r="R44" s="143">
        <f t="shared" si="70"/>
        <v>0</v>
      </c>
      <c r="S44" s="143">
        <f t="shared" si="70"/>
        <v>0</v>
      </c>
      <c r="T44" s="143">
        <f t="shared" si="70"/>
        <v>0</v>
      </c>
      <c r="U44" s="143">
        <f t="shared" si="70"/>
        <v>0</v>
      </c>
      <c r="V44" s="143">
        <f t="shared" si="70"/>
        <v>0</v>
      </c>
      <c r="W44" s="143">
        <f t="shared" si="70"/>
        <v>0</v>
      </c>
      <c r="X44" s="143">
        <f t="shared" si="70"/>
        <v>0</v>
      </c>
      <c r="Y44" s="176">
        <f t="shared" si="37"/>
        <v>0</v>
      </c>
    </row>
    <row r="45" spans="1:25">
      <c r="A45" s="168" t="e">
        <f t="shared" ref="A45:B45" si="71">A154</f>
        <v>#N/A</v>
      </c>
      <c r="B45" s="148">
        <f t="shared" si="71"/>
        <v>0</v>
      </c>
      <c r="C45" s="143">
        <f t="shared" ref="C45:X45" si="72">IF(C$1&gt;=$I154,IF($M154=0,0,(IF(MOD(($I154-C$1),$M154)=0,$G154,0))),0)</f>
        <v>0</v>
      </c>
      <c r="D45" s="143">
        <f t="shared" si="72"/>
        <v>0</v>
      </c>
      <c r="E45" s="143">
        <f t="shared" si="72"/>
        <v>0</v>
      </c>
      <c r="F45" s="143">
        <f t="shared" si="72"/>
        <v>0</v>
      </c>
      <c r="G45" s="143">
        <f t="shared" si="72"/>
        <v>0</v>
      </c>
      <c r="H45" s="143">
        <f t="shared" si="72"/>
        <v>0</v>
      </c>
      <c r="I45" s="143">
        <f t="shared" si="72"/>
        <v>0</v>
      </c>
      <c r="J45" s="143">
        <f t="shared" si="72"/>
        <v>0</v>
      </c>
      <c r="K45" s="143">
        <f t="shared" si="72"/>
        <v>0</v>
      </c>
      <c r="L45" s="143">
        <f t="shared" si="72"/>
        <v>0</v>
      </c>
      <c r="M45" s="143">
        <f t="shared" si="72"/>
        <v>0</v>
      </c>
      <c r="N45" s="143">
        <f t="shared" si="72"/>
        <v>0</v>
      </c>
      <c r="O45" s="143">
        <f t="shared" si="72"/>
        <v>0</v>
      </c>
      <c r="P45" s="143">
        <f t="shared" si="72"/>
        <v>0</v>
      </c>
      <c r="Q45" s="143">
        <f t="shared" si="72"/>
        <v>0</v>
      </c>
      <c r="R45" s="143">
        <f t="shared" si="72"/>
        <v>0</v>
      </c>
      <c r="S45" s="143">
        <f t="shared" si="72"/>
        <v>0</v>
      </c>
      <c r="T45" s="143">
        <f t="shared" si="72"/>
        <v>0</v>
      </c>
      <c r="U45" s="143">
        <f t="shared" si="72"/>
        <v>0</v>
      </c>
      <c r="V45" s="143">
        <f t="shared" si="72"/>
        <v>0</v>
      </c>
      <c r="W45" s="143">
        <f t="shared" si="72"/>
        <v>0</v>
      </c>
      <c r="X45" s="143">
        <f t="shared" si="72"/>
        <v>0</v>
      </c>
      <c r="Y45" s="176">
        <f t="shared" si="37"/>
        <v>0</v>
      </c>
    </row>
    <row r="46" spans="1:25">
      <c r="A46" s="168" t="e">
        <f t="shared" ref="A46:B46" si="73">A155</f>
        <v>#N/A</v>
      </c>
      <c r="B46" s="148">
        <f t="shared" si="73"/>
        <v>0</v>
      </c>
      <c r="C46" s="143">
        <f t="shared" ref="C46:X46" si="74">IF(C$1&gt;=$I155,IF($M155=0,0,(IF(MOD(($I155-C$1),$M155)=0,$G155,0))),0)</f>
        <v>0</v>
      </c>
      <c r="D46" s="143">
        <f t="shared" si="74"/>
        <v>0</v>
      </c>
      <c r="E46" s="143">
        <f t="shared" si="74"/>
        <v>0</v>
      </c>
      <c r="F46" s="143">
        <f t="shared" si="74"/>
        <v>0</v>
      </c>
      <c r="G46" s="143">
        <f t="shared" si="74"/>
        <v>0</v>
      </c>
      <c r="H46" s="143">
        <f t="shared" si="74"/>
        <v>0</v>
      </c>
      <c r="I46" s="143">
        <f t="shared" si="74"/>
        <v>0</v>
      </c>
      <c r="J46" s="143">
        <f t="shared" si="74"/>
        <v>0</v>
      </c>
      <c r="K46" s="143">
        <f t="shared" si="74"/>
        <v>0</v>
      </c>
      <c r="L46" s="143">
        <f t="shared" si="74"/>
        <v>0</v>
      </c>
      <c r="M46" s="143">
        <f t="shared" si="74"/>
        <v>0</v>
      </c>
      <c r="N46" s="143">
        <f t="shared" si="74"/>
        <v>0</v>
      </c>
      <c r="O46" s="143">
        <f t="shared" si="74"/>
        <v>0</v>
      </c>
      <c r="P46" s="143">
        <f t="shared" si="74"/>
        <v>0</v>
      </c>
      <c r="Q46" s="143">
        <f t="shared" si="74"/>
        <v>0</v>
      </c>
      <c r="R46" s="143">
        <f t="shared" si="74"/>
        <v>0</v>
      </c>
      <c r="S46" s="143">
        <f t="shared" si="74"/>
        <v>0</v>
      </c>
      <c r="T46" s="143">
        <f t="shared" si="74"/>
        <v>0</v>
      </c>
      <c r="U46" s="143">
        <f t="shared" si="74"/>
        <v>0</v>
      </c>
      <c r="V46" s="143">
        <f t="shared" si="74"/>
        <v>0</v>
      </c>
      <c r="W46" s="143">
        <f t="shared" si="74"/>
        <v>0</v>
      </c>
      <c r="X46" s="143">
        <f t="shared" si="74"/>
        <v>0</v>
      </c>
      <c r="Y46" s="176">
        <f t="shared" si="37"/>
        <v>0</v>
      </c>
    </row>
    <row r="47" spans="1:25">
      <c r="A47" s="168" t="e">
        <f t="shared" ref="A47:B47" si="75">A156</f>
        <v>#N/A</v>
      </c>
      <c r="B47" s="148">
        <f t="shared" si="75"/>
        <v>0</v>
      </c>
      <c r="C47" s="143">
        <f t="shared" ref="C47:X47" si="76">IF(C$1&gt;=$I156,IF($M156=0,0,(IF(MOD(($I156-C$1),$M156)=0,$G156,0))),0)</f>
        <v>0</v>
      </c>
      <c r="D47" s="143">
        <f t="shared" si="76"/>
        <v>0</v>
      </c>
      <c r="E47" s="143">
        <f t="shared" si="76"/>
        <v>0</v>
      </c>
      <c r="F47" s="143">
        <f t="shared" si="76"/>
        <v>0</v>
      </c>
      <c r="G47" s="143">
        <f t="shared" si="76"/>
        <v>0</v>
      </c>
      <c r="H47" s="143">
        <f t="shared" si="76"/>
        <v>0</v>
      </c>
      <c r="I47" s="143">
        <f t="shared" si="76"/>
        <v>0</v>
      </c>
      <c r="J47" s="143">
        <f t="shared" si="76"/>
        <v>0</v>
      </c>
      <c r="K47" s="143">
        <f t="shared" si="76"/>
        <v>0</v>
      </c>
      <c r="L47" s="143">
        <f t="shared" si="76"/>
        <v>0</v>
      </c>
      <c r="M47" s="143">
        <f t="shared" si="76"/>
        <v>0</v>
      </c>
      <c r="N47" s="143">
        <f t="shared" si="76"/>
        <v>0</v>
      </c>
      <c r="O47" s="143">
        <f t="shared" si="76"/>
        <v>0</v>
      </c>
      <c r="P47" s="143">
        <f t="shared" si="76"/>
        <v>0</v>
      </c>
      <c r="Q47" s="143">
        <f t="shared" si="76"/>
        <v>0</v>
      </c>
      <c r="R47" s="143">
        <f t="shared" si="76"/>
        <v>0</v>
      </c>
      <c r="S47" s="143">
        <f t="shared" si="76"/>
        <v>0</v>
      </c>
      <c r="T47" s="143">
        <f t="shared" si="76"/>
        <v>0</v>
      </c>
      <c r="U47" s="143">
        <f t="shared" si="76"/>
        <v>0</v>
      </c>
      <c r="V47" s="143">
        <f t="shared" si="76"/>
        <v>0</v>
      </c>
      <c r="W47" s="143">
        <f t="shared" si="76"/>
        <v>0</v>
      </c>
      <c r="X47" s="143">
        <f t="shared" si="76"/>
        <v>0</v>
      </c>
      <c r="Y47" s="176">
        <f t="shared" si="37"/>
        <v>0</v>
      </c>
    </row>
    <row r="48" spans="1:25">
      <c r="A48" s="168" t="e">
        <f t="shared" ref="A48:B48" si="77">A157</f>
        <v>#N/A</v>
      </c>
      <c r="B48" s="148">
        <f t="shared" si="77"/>
        <v>0</v>
      </c>
      <c r="C48" s="143">
        <f t="shared" ref="C48:X48" si="78">IF(C$1&gt;=$I157,IF($M157=0,0,(IF(MOD(($I157-C$1),$M157)=0,$G157,0))),0)</f>
        <v>0</v>
      </c>
      <c r="D48" s="143">
        <f t="shared" si="78"/>
        <v>0</v>
      </c>
      <c r="E48" s="143">
        <f t="shared" si="78"/>
        <v>0</v>
      </c>
      <c r="F48" s="143">
        <f t="shared" si="78"/>
        <v>0</v>
      </c>
      <c r="G48" s="143">
        <f t="shared" si="78"/>
        <v>0</v>
      </c>
      <c r="H48" s="143">
        <f t="shared" si="78"/>
        <v>0</v>
      </c>
      <c r="I48" s="143">
        <f t="shared" si="78"/>
        <v>0</v>
      </c>
      <c r="J48" s="143">
        <f t="shared" si="78"/>
        <v>0</v>
      </c>
      <c r="K48" s="143">
        <f t="shared" si="78"/>
        <v>0</v>
      </c>
      <c r="L48" s="143">
        <f t="shared" si="78"/>
        <v>0</v>
      </c>
      <c r="M48" s="143">
        <f t="shared" si="78"/>
        <v>0</v>
      </c>
      <c r="N48" s="143">
        <f t="shared" si="78"/>
        <v>0</v>
      </c>
      <c r="O48" s="143">
        <f t="shared" si="78"/>
        <v>0</v>
      </c>
      <c r="P48" s="143">
        <f t="shared" si="78"/>
        <v>0</v>
      </c>
      <c r="Q48" s="143">
        <f t="shared" si="78"/>
        <v>0</v>
      </c>
      <c r="R48" s="143">
        <f t="shared" si="78"/>
        <v>0</v>
      </c>
      <c r="S48" s="143">
        <f t="shared" si="78"/>
        <v>0</v>
      </c>
      <c r="T48" s="143">
        <f t="shared" si="78"/>
        <v>0</v>
      </c>
      <c r="U48" s="143">
        <f t="shared" si="78"/>
        <v>0</v>
      </c>
      <c r="V48" s="143">
        <f t="shared" si="78"/>
        <v>0</v>
      </c>
      <c r="W48" s="143">
        <f t="shared" si="78"/>
        <v>0</v>
      </c>
      <c r="X48" s="143">
        <f t="shared" si="78"/>
        <v>0</v>
      </c>
      <c r="Y48" s="176">
        <f t="shared" si="37"/>
        <v>0</v>
      </c>
    </row>
    <row r="49" spans="1:25">
      <c r="A49" s="168" t="e">
        <f t="shared" ref="A49:B49" si="79">A158</f>
        <v>#N/A</v>
      </c>
      <c r="B49" s="148">
        <f t="shared" si="79"/>
        <v>0</v>
      </c>
      <c r="C49" s="143">
        <f t="shared" ref="C49:X49" si="80">IF(C$1&gt;=$I158,IF($M158=0,0,(IF(MOD(($I158-C$1),$M158)=0,$G158,0))),0)</f>
        <v>0</v>
      </c>
      <c r="D49" s="143">
        <f t="shared" si="80"/>
        <v>0</v>
      </c>
      <c r="E49" s="143">
        <f t="shared" si="80"/>
        <v>0</v>
      </c>
      <c r="F49" s="143">
        <f t="shared" si="80"/>
        <v>0</v>
      </c>
      <c r="G49" s="143">
        <f t="shared" si="80"/>
        <v>0</v>
      </c>
      <c r="H49" s="143">
        <f t="shared" si="80"/>
        <v>0</v>
      </c>
      <c r="I49" s="143">
        <f t="shared" si="80"/>
        <v>0</v>
      </c>
      <c r="J49" s="143">
        <f t="shared" si="80"/>
        <v>0</v>
      </c>
      <c r="K49" s="143">
        <f t="shared" si="80"/>
        <v>0</v>
      </c>
      <c r="L49" s="143">
        <f t="shared" si="80"/>
        <v>0</v>
      </c>
      <c r="M49" s="143">
        <f t="shared" si="80"/>
        <v>0</v>
      </c>
      <c r="N49" s="143">
        <f t="shared" si="80"/>
        <v>0</v>
      </c>
      <c r="O49" s="143">
        <f t="shared" si="80"/>
        <v>0</v>
      </c>
      <c r="P49" s="143">
        <f t="shared" si="80"/>
        <v>0</v>
      </c>
      <c r="Q49" s="143">
        <f t="shared" si="80"/>
        <v>0</v>
      </c>
      <c r="R49" s="143">
        <f t="shared" si="80"/>
        <v>0</v>
      </c>
      <c r="S49" s="143">
        <f t="shared" si="80"/>
        <v>0</v>
      </c>
      <c r="T49" s="143">
        <f t="shared" si="80"/>
        <v>0</v>
      </c>
      <c r="U49" s="143">
        <f t="shared" si="80"/>
        <v>0</v>
      </c>
      <c r="V49" s="143">
        <f t="shared" si="80"/>
        <v>0</v>
      </c>
      <c r="W49" s="143">
        <f t="shared" si="80"/>
        <v>0</v>
      </c>
      <c r="X49" s="143">
        <f t="shared" si="80"/>
        <v>0</v>
      </c>
      <c r="Y49" s="176">
        <f t="shared" si="37"/>
        <v>0</v>
      </c>
    </row>
    <row r="50" spans="1:25">
      <c r="A50" s="168" t="e">
        <f t="shared" ref="A50:B50" si="81">A159</f>
        <v>#N/A</v>
      </c>
      <c r="B50" s="148">
        <f t="shared" si="81"/>
        <v>0</v>
      </c>
      <c r="C50" s="143">
        <f t="shared" ref="C50:X50" si="82">IF(C$1&gt;=$I159,IF($M159=0,0,(IF(MOD(($I159-C$1),$M159)=0,$G159,0))),0)</f>
        <v>0</v>
      </c>
      <c r="D50" s="143">
        <f t="shared" si="82"/>
        <v>0</v>
      </c>
      <c r="E50" s="143">
        <f t="shared" si="82"/>
        <v>0</v>
      </c>
      <c r="F50" s="143">
        <f t="shared" si="82"/>
        <v>0</v>
      </c>
      <c r="G50" s="143">
        <f t="shared" si="82"/>
        <v>0</v>
      </c>
      <c r="H50" s="143">
        <f t="shared" si="82"/>
        <v>0</v>
      </c>
      <c r="I50" s="143">
        <f t="shared" si="82"/>
        <v>0</v>
      </c>
      <c r="J50" s="143">
        <f t="shared" si="82"/>
        <v>0</v>
      </c>
      <c r="K50" s="143">
        <f t="shared" si="82"/>
        <v>0</v>
      </c>
      <c r="L50" s="143">
        <f t="shared" si="82"/>
        <v>0</v>
      </c>
      <c r="M50" s="143">
        <f t="shared" si="82"/>
        <v>0</v>
      </c>
      <c r="N50" s="143">
        <f t="shared" si="82"/>
        <v>0</v>
      </c>
      <c r="O50" s="143">
        <f t="shared" si="82"/>
        <v>0</v>
      </c>
      <c r="P50" s="143">
        <f t="shared" si="82"/>
        <v>0</v>
      </c>
      <c r="Q50" s="143">
        <f t="shared" si="82"/>
        <v>0</v>
      </c>
      <c r="R50" s="143">
        <f t="shared" si="82"/>
        <v>0</v>
      </c>
      <c r="S50" s="143">
        <f t="shared" si="82"/>
        <v>0</v>
      </c>
      <c r="T50" s="143">
        <f t="shared" si="82"/>
        <v>0</v>
      </c>
      <c r="U50" s="143">
        <f t="shared" si="82"/>
        <v>0</v>
      </c>
      <c r="V50" s="143">
        <f t="shared" si="82"/>
        <v>0</v>
      </c>
      <c r="W50" s="143">
        <f t="shared" si="82"/>
        <v>0</v>
      </c>
      <c r="X50" s="143">
        <f t="shared" si="82"/>
        <v>0</v>
      </c>
      <c r="Y50" s="176">
        <f t="shared" si="37"/>
        <v>0</v>
      </c>
    </row>
    <row r="51" spans="1:25">
      <c r="A51" s="168" t="e">
        <f t="shared" ref="A51:B51" si="83">A160</f>
        <v>#N/A</v>
      </c>
      <c r="B51" s="148">
        <f t="shared" si="83"/>
        <v>0</v>
      </c>
      <c r="C51" s="143">
        <f t="shared" ref="C51:X51" si="84">IF(C$1&gt;=$I160,IF($M160=0,0,(IF(MOD(($I160-C$1),$M160)=0,$G160,0))),0)</f>
        <v>0</v>
      </c>
      <c r="D51" s="143">
        <f t="shared" si="84"/>
        <v>0</v>
      </c>
      <c r="E51" s="143">
        <f t="shared" si="84"/>
        <v>0</v>
      </c>
      <c r="F51" s="143">
        <f t="shared" si="84"/>
        <v>0</v>
      </c>
      <c r="G51" s="143">
        <f t="shared" si="84"/>
        <v>0</v>
      </c>
      <c r="H51" s="143">
        <f t="shared" si="84"/>
        <v>0</v>
      </c>
      <c r="I51" s="143">
        <f t="shared" si="84"/>
        <v>0</v>
      </c>
      <c r="J51" s="143">
        <f t="shared" si="84"/>
        <v>0</v>
      </c>
      <c r="K51" s="143">
        <f t="shared" si="84"/>
        <v>0</v>
      </c>
      <c r="L51" s="143">
        <f t="shared" si="84"/>
        <v>0</v>
      </c>
      <c r="M51" s="143">
        <f t="shared" si="84"/>
        <v>0</v>
      </c>
      <c r="N51" s="143">
        <f t="shared" si="84"/>
        <v>0</v>
      </c>
      <c r="O51" s="143">
        <f t="shared" si="84"/>
        <v>0</v>
      </c>
      <c r="P51" s="143">
        <f t="shared" si="84"/>
        <v>0</v>
      </c>
      <c r="Q51" s="143">
        <f t="shared" si="84"/>
        <v>0</v>
      </c>
      <c r="R51" s="143">
        <f t="shared" si="84"/>
        <v>0</v>
      </c>
      <c r="S51" s="143">
        <f t="shared" si="84"/>
        <v>0</v>
      </c>
      <c r="T51" s="143">
        <f t="shared" si="84"/>
        <v>0</v>
      </c>
      <c r="U51" s="143">
        <f t="shared" si="84"/>
        <v>0</v>
      </c>
      <c r="V51" s="143">
        <f t="shared" si="84"/>
        <v>0</v>
      </c>
      <c r="W51" s="143">
        <f t="shared" si="84"/>
        <v>0</v>
      </c>
      <c r="X51" s="143">
        <f t="shared" si="84"/>
        <v>0</v>
      </c>
      <c r="Y51" s="176">
        <f t="shared" si="37"/>
        <v>0</v>
      </c>
    </row>
    <row r="52" spans="1:25">
      <c r="A52" s="168" t="e">
        <f t="shared" ref="A52:B52" si="85">A161</f>
        <v>#N/A</v>
      </c>
      <c r="B52" s="148">
        <f t="shared" si="85"/>
        <v>0</v>
      </c>
      <c r="C52" s="143">
        <f t="shared" ref="C52:X52" si="86">IF(C$1&gt;=$I161,IF($M161=0,0,(IF(MOD(($I161-C$1),$M161)=0,$G161,0))),0)</f>
        <v>0</v>
      </c>
      <c r="D52" s="143">
        <f t="shared" si="86"/>
        <v>0</v>
      </c>
      <c r="E52" s="143">
        <f t="shared" si="86"/>
        <v>0</v>
      </c>
      <c r="F52" s="143">
        <f t="shared" si="86"/>
        <v>0</v>
      </c>
      <c r="G52" s="143">
        <f t="shared" si="86"/>
        <v>0</v>
      </c>
      <c r="H52" s="143">
        <f t="shared" si="86"/>
        <v>0</v>
      </c>
      <c r="I52" s="143">
        <f t="shared" si="86"/>
        <v>0</v>
      </c>
      <c r="J52" s="143">
        <f t="shared" si="86"/>
        <v>0</v>
      </c>
      <c r="K52" s="143">
        <f t="shared" si="86"/>
        <v>0</v>
      </c>
      <c r="L52" s="143">
        <f t="shared" si="86"/>
        <v>0</v>
      </c>
      <c r="M52" s="143">
        <f t="shared" si="86"/>
        <v>0</v>
      </c>
      <c r="N52" s="143">
        <f t="shared" si="86"/>
        <v>0</v>
      </c>
      <c r="O52" s="143">
        <f t="shared" si="86"/>
        <v>0</v>
      </c>
      <c r="P52" s="143">
        <f t="shared" si="86"/>
        <v>0</v>
      </c>
      <c r="Q52" s="143">
        <f t="shared" si="86"/>
        <v>0</v>
      </c>
      <c r="R52" s="143">
        <f t="shared" si="86"/>
        <v>0</v>
      </c>
      <c r="S52" s="143">
        <f t="shared" si="86"/>
        <v>0</v>
      </c>
      <c r="T52" s="143">
        <f t="shared" si="86"/>
        <v>0</v>
      </c>
      <c r="U52" s="143">
        <f t="shared" si="86"/>
        <v>0</v>
      </c>
      <c r="V52" s="143">
        <f t="shared" si="86"/>
        <v>0</v>
      </c>
      <c r="W52" s="143">
        <f t="shared" si="86"/>
        <v>0</v>
      </c>
      <c r="X52" s="143">
        <f t="shared" si="86"/>
        <v>0</v>
      </c>
      <c r="Y52" s="176">
        <f t="shared" si="37"/>
        <v>0</v>
      </c>
    </row>
    <row r="53" spans="1:25">
      <c r="A53" s="168" t="e">
        <f t="shared" ref="A53:B53" si="87">A162</f>
        <v>#N/A</v>
      </c>
      <c r="B53" s="148">
        <f t="shared" si="87"/>
        <v>0</v>
      </c>
      <c r="C53" s="143">
        <f t="shared" ref="C53:X53" si="88">IF(C$1&gt;=$I162,IF($M162=0,0,(IF(MOD(($I162-C$1),$M162)=0,$G162,0))),0)</f>
        <v>0</v>
      </c>
      <c r="D53" s="143">
        <f t="shared" si="88"/>
        <v>0</v>
      </c>
      <c r="E53" s="143">
        <f t="shared" si="88"/>
        <v>0</v>
      </c>
      <c r="F53" s="143">
        <f t="shared" si="88"/>
        <v>0</v>
      </c>
      <c r="G53" s="143">
        <f t="shared" si="88"/>
        <v>0</v>
      </c>
      <c r="H53" s="143">
        <f t="shared" si="88"/>
        <v>0</v>
      </c>
      <c r="I53" s="143">
        <f t="shared" si="88"/>
        <v>0</v>
      </c>
      <c r="J53" s="143">
        <f t="shared" si="88"/>
        <v>0</v>
      </c>
      <c r="K53" s="143">
        <f t="shared" si="88"/>
        <v>0</v>
      </c>
      <c r="L53" s="143">
        <f t="shared" si="88"/>
        <v>0</v>
      </c>
      <c r="M53" s="143">
        <f t="shared" si="88"/>
        <v>0</v>
      </c>
      <c r="N53" s="143">
        <f t="shared" si="88"/>
        <v>0</v>
      </c>
      <c r="O53" s="143">
        <f t="shared" si="88"/>
        <v>0</v>
      </c>
      <c r="P53" s="143">
        <f t="shared" si="88"/>
        <v>0</v>
      </c>
      <c r="Q53" s="143">
        <f t="shared" si="88"/>
        <v>0</v>
      </c>
      <c r="R53" s="143">
        <f t="shared" si="88"/>
        <v>0</v>
      </c>
      <c r="S53" s="143">
        <f t="shared" si="88"/>
        <v>0</v>
      </c>
      <c r="T53" s="143">
        <f t="shared" si="88"/>
        <v>0</v>
      </c>
      <c r="U53" s="143">
        <f t="shared" si="88"/>
        <v>0</v>
      </c>
      <c r="V53" s="143">
        <f t="shared" si="88"/>
        <v>0</v>
      </c>
      <c r="W53" s="143">
        <f t="shared" si="88"/>
        <v>0</v>
      </c>
      <c r="X53" s="143">
        <f t="shared" si="88"/>
        <v>0</v>
      </c>
      <c r="Y53" s="176">
        <f t="shared" si="37"/>
        <v>0</v>
      </c>
    </row>
    <row r="54" spans="1:25">
      <c r="A54" s="169"/>
      <c r="B54" s="149" t="str">
        <f t="shared" ref="B54:B55" si="89">B163</f>
        <v>Indv. Vedligehold</v>
      </c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</row>
    <row r="55" spans="1:25">
      <c r="A55" s="168">
        <f t="shared" ref="A55" si="90">A164</f>
        <v>42</v>
      </c>
      <c r="B55" s="148" t="str">
        <f t="shared" si="89"/>
        <v>Indvendigt malerarbejde, rullende aktivitet</v>
      </c>
      <c r="C55" s="143">
        <f t="shared" ref="C55:X55" si="91">IF(C$1&gt;=$I164,IF($M164=0,0,(IF(MOD(($I164-C$1),$M164)=0,$G164,0))),0)</f>
        <v>187500</v>
      </c>
      <c r="D55" s="143">
        <f t="shared" si="91"/>
        <v>187500</v>
      </c>
      <c r="E55" s="143">
        <f t="shared" si="91"/>
        <v>187500</v>
      </c>
      <c r="F55" s="143">
        <f t="shared" si="91"/>
        <v>187500</v>
      </c>
      <c r="G55" s="143">
        <f t="shared" si="91"/>
        <v>187500</v>
      </c>
      <c r="H55" s="143">
        <f t="shared" si="91"/>
        <v>187500</v>
      </c>
      <c r="I55" s="143">
        <f t="shared" si="91"/>
        <v>187500</v>
      </c>
      <c r="J55" s="143">
        <f t="shared" si="91"/>
        <v>187500</v>
      </c>
      <c r="K55" s="143">
        <f t="shared" si="91"/>
        <v>187500</v>
      </c>
      <c r="L55" s="143">
        <f t="shared" si="91"/>
        <v>187500</v>
      </c>
      <c r="M55" s="143">
        <f t="shared" si="91"/>
        <v>187500</v>
      </c>
      <c r="N55" s="143">
        <f t="shared" si="91"/>
        <v>187500</v>
      </c>
      <c r="O55" s="143">
        <f t="shared" si="91"/>
        <v>187500</v>
      </c>
      <c r="P55" s="143">
        <f t="shared" si="91"/>
        <v>187500</v>
      </c>
      <c r="Q55" s="143">
        <f t="shared" si="91"/>
        <v>187500</v>
      </c>
      <c r="R55" s="143">
        <f t="shared" si="91"/>
        <v>187500</v>
      </c>
      <c r="S55" s="143">
        <f t="shared" si="91"/>
        <v>187500</v>
      </c>
      <c r="T55" s="143">
        <f t="shared" si="91"/>
        <v>187500</v>
      </c>
      <c r="U55" s="143">
        <f t="shared" si="91"/>
        <v>187500</v>
      </c>
      <c r="V55" s="143">
        <f t="shared" si="91"/>
        <v>187500</v>
      </c>
      <c r="W55" s="143">
        <f t="shared" si="91"/>
        <v>187500</v>
      </c>
      <c r="X55" s="143">
        <f t="shared" si="91"/>
        <v>187500</v>
      </c>
      <c r="Y55" s="176">
        <f t="shared" si="3"/>
        <v>4125000</v>
      </c>
    </row>
    <row r="56" spans="1:25">
      <c r="A56" s="168">
        <f t="shared" ref="A56:B67" si="92">A165</f>
        <v>43</v>
      </c>
      <c r="B56" s="148" t="str">
        <f t="shared" si="92"/>
        <v>Gulve, udskiftning - rullende aktivitet</v>
      </c>
      <c r="C56" s="143">
        <f t="shared" ref="C56:X56" si="93">IF(C$1&gt;=$I165,IF($M165=0,0,(IF(MOD(($I165-C$1),$M165)=0,$G165,0))),0)</f>
        <v>0</v>
      </c>
      <c r="D56" s="143">
        <f t="shared" si="93"/>
        <v>168750</v>
      </c>
      <c r="E56" s="143">
        <f t="shared" si="93"/>
        <v>168750</v>
      </c>
      <c r="F56" s="143">
        <f t="shared" si="93"/>
        <v>168750</v>
      </c>
      <c r="G56" s="143">
        <f t="shared" si="93"/>
        <v>168750</v>
      </c>
      <c r="H56" s="143">
        <f t="shared" si="93"/>
        <v>168750</v>
      </c>
      <c r="I56" s="143">
        <f t="shared" si="93"/>
        <v>168750</v>
      </c>
      <c r="J56" s="143">
        <f t="shared" si="93"/>
        <v>168750</v>
      </c>
      <c r="K56" s="143">
        <f t="shared" si="93"/>
        <v>168750</v>
      </c>
      <c r="L56" s="143">
        <f t="shared" si="93"/>
        <v>168750</v>
      </c>
      <c r="M56" s="143">
        <f t="shared" si="93"/>
        <v>168750</v>
      </c>
      <c r="N56" s="143">
        <f t="shared" si="93"/>
        <v>168750</v>
      </c>
      <c r="O56" s="143">
        <f t="shared" si="93"/>
        <v>168750</v>
      </c>
      <c r="P56" s="143">
        <f t="shared" si="93"/>
        <v>168750</v>
      </c>
      <c r="Q56" s="143">
        <f t="shared" si="93"/>
        <v>168750</v>
      </c>
      <c r="R56" s="143">
        <f t="shared" si="93"/>
        <v>168750</v>
      </c>
      <c r="S56" s="143">
        <f t="shared" si="93"/>
        <v>168750</v>
      </c>
      <c r="T56" s="143">
        <f t="shared" si="93"/>
        <v>168750</v>
      </c>
      <c r="U56" s="143">
        <f t="shared" si="93"/>
        <v>168750</v>
      </c>
      <c r="V56" s="143">
        <f t="shared" si="93"/>
        <v>168750</v>
      </c>
      <c r="W56" s="143">
        <f t="shared" si="93"/>
        <v>168750</v>
      </c>
      <c r="X56" s="143">
        <f t="shared" si="93"/>
        <v>168750</v>
      </c>
      <c r="Y56" s="176">
        <f t="shared" ref="Y56:Y67" si="94">SUM(C56:X56)</f>
        <v>3543750</v>
      </c>
    </row>
    <row r="57" spans="1:25">
      <c r="A57" s="168">
        <f t="shared" si="92"/>
        <v>45</v>
      </c>
      <c r="B57" s="148" t="str">
        <f t="shared" si="92"/>
        <v>Lofter, udskiftning - gips</v>
      </c>
      <c r="C57" s="143">
        <f t="shared" ref="C57:X57" si="95">IF(C$1&gt;=$I166,IF($M166=0,0,(IF(MOD(($I166-C$1),$M166)=0,$G166,0))),0)</f>
        <v>0</v>
      </c>
      <c r="D57" s="143">
        <f t="shared" si="95"/>
        <v>0</v>
      </c>
      <c r="E57" s="143">
        <f t="shared" si="95"/>
        <v>0</v>
      </c>
      <c r="F57" s="143">
        <f t="shared" si="95"/>
        <v>300000</v>
      </c>
      <c r="G57" s="143">
        <f t="shared" si="95"/>
        <v>0</v>
      </c>
      <c r="H57" s="143">
        <f t="shared" si="95"/>
        <v>0</v>
      </c>
      <c r="I57" s="143">
        <f t="shared" si="95"/>
        <v>0</v>
      </c>
      <c r="J57" s="143">
        <f t="shared" si="95"/>
        <v>0</v>
      </c>
      <c r="K57" s="143">
        <f t="shared" si="95"/>
        <v>0</v>
      </c>
      <c r="L57" s="143">
        <f t="shared" si="95"/>
        <v>0</v>
      </c>
      <c r="M57" s="143">
        <f t="shared" si="95"/>
        <v>0</v>
      </c>
      <c r="N57" s="143">
        <f t="shared" si="95"/>
        <v>0</v>
      </c>
      <c r="O57" s="143">
        <f t="shared" si="95"/>
        <v>0</v>
      </c>
      <c r="P57" s="143">
        <f t="shared" si="95"/>
        <v>0</v>
      </c>
      <c r="Q57" s="143">
        <f t="shared" si="95"/>
        <v>0</v>
      </c>
      <c r="R57" s="143">
        <f t="shared" si="95"/>
        <v>0</v>
      </c>
      <c r="S57" s="143">
        <f t="shared" si="95"/>
        <v>0</v>
      </c>
      <c r="T57" s="143">
        <f t="shared" si="95"/>
        <v>0</v>
      </c>
      <c r="U57" s="143">
        <f t="shared" si="95"/>
        <v>0</v>
      </c>
      <c r="V57" s="143">
        <f t="shared" si="95"/>
        <v>0</v>
      </c>
      <c r="W57" s="143">
        <f t="shared" si="95"/>
        <v>0</v>
      </c>
      <c r="X57" s="143">
        <f t="shared" si="95"/>
        <v>0</v>
      </c>
      <c r="Y57" s="176">
        <f t="shared" si="94"/>
        <v>300000</v>
      </c>
    </row>
    <row r="58" spans="1:25">
      <c r="A58" s="168">
        <f t="shared" si="92"/>
        <v>45</v>
      </c>
      <c r="B58" s="148" t="str">
        <f t="shared" si="92"/>
        <v>Lofter, udskiftning - akustik</v>
      </c>
      <c r="C58" s="143">
        <f t="shared" ref="C58:X58" si="96">IF(C$1&gt;=$I167,IF($M167=0,0,(IF(MOD(($I167-C$1),$M167)=0,$G167,0))),0)</f>
        <v>0</v>
      </c>
      <c r="D58" s="143">
        <f t="shared" si="96"/>
        <v>0</v>
      </c>
      <c r="E58" s="143">
        <f t="shared" si="96"/>
        <v>0</v>
      </c>
      <c r="F58" s="143">
        <f t="shared" si="96"/>
        <v>0</v>
      </c>
      <c r="G58" s="143">
        <f t="shared" si="96"/>
        <v>0</v>
      </c>
      <c r="H58" s="143">
        <f t="shared" si="96"/>
        <v>0</v>
      </c>
      <c r="I58" s="143">
        <f t="shared" si="96"/>
        <v>0</v>
      </c>
      <c r="J58" s="143">
        <f t="shared" si="96"/>
        <v>0</v>
      </c>
      <c r="K58" s="143">
        <f t="shared" si="96"/>
        <v>0</v>
      </c>
      <c r="L58" s="143">
        <f t="shared" si="96"/>
        <v>0</v>
      </c>
      <c r="M58" s="143">
        <f t="shared" si="96"/>
        <v>0</v>
      </c>
      <c r="N58" s="143">
        <f t="shared" si="96"/>
        <v>360000</v>
      </c>
      <c r="O58" s="143">
        <f t="shared" si="96"/>
        <v>0</v>
      </c>
      <c r="P58" s="143">
        <f t="shared" si="96"/>
        <v>0</v>
      </c>
      <c r="Q58" s="143">
        <f t="shared" si="96"/>
        <v>0</v>
      </c>
      <c r="R58" s="143">
        <f t="shared" si="96"/>
        <v>0</v>
      </c>
      <c r="S58" s="143">
        <f t="shared" si="96"/>
        <v>360000</v>
      </c>
      <c r="T58" s="143">
        <f t="shared" si="96"/>
        <v>0</v>
      </c>
      <c r="U58" s="143">
        <f t="shared" si="96"/>
        <v>0</v>
      </c>
      <c r="V58" s="143">
        <f t="shared" si="96"/>
        <v>0</v>
      </c>
      <c r="W58" s="143">
        <f t="shared" si="96"/>
        <v>0</v>
      </c>
      <c r="X58" s="143">
        <f t="shared" si="96"/>
        <v>360000</v>
      </c>
      <c r="Y58" s="176">
        <f t="shared" si="94"/>
        <v>1080000</v>
      </c>
    </row>
    <row r="59" spans="1:25">
      <c r="A59" s="168">
        <f t="shared" si="92"/>
        <v>32</v>
      </c>
      <c r="B59" s="148" t="str">
        <f t="shared" si="92"/>
        <v xml:space="preserve">Døre, udskiftning - Branddør </v>
      </c>
      <c r="C59" s="143">
        <f t="shared" ref="C59:X59" si="97">IF(C$1&gt;=$I168,IF($M168=0,0,(IF(MOD(($I168-C$1),$M168)=0,$G168,0))),0)</f>
        <v>0</v>
      </c>
      <c r="D59" s="143">
        <f t="shared" si="97"/>
        <v>0</v>
      </c>
      <c r="E59" s="143">
        <f t="shared" si="97"/>
        <v>0</v>
      </c>
      <c r="F59" s="143">
        <f t="shared" si="97"/>
        <v>0</v>
      </c>
      <c r="G59" s="143">
        <f t="shared" si="97"/>
        <v>0</v>
      </c>
      <c r="H59" s="143">
        <f t="shared" si="97"/>
        <v>0</v>
      </c>
      <c r="I59" s="143">
        <f t="shared" si="97"/>
        <v>50000</v>
      </c>
      <c r="J59" s="143">
        <f t="shared" si="97"/>
        <v>0</v>
      </c>
      <c r="K59" s="143">
        <f t="shared" si="97"/>
        <v>50000</v>
      </c>
      <c r="L59" s="143">
        <f t="shared" si="97"/>
        <v>0</v>
      </c>
      <c r="M59" s="143">
        <f t="shared" si="97"/>
        <v>50000</v>
      </c>
      <c r="N59" s="143">
        <f t="shared" si="97"/>
        <v>0</v>
      </c>
      <c r="O59" s="143">
        <f t="shared" si="97"/>
        <v>50000</v>
      </c>
      <c r="P59" s="143">
        <f t="shared" si="97"/>
        <v>0</v>
      </c>
      <c r="Q59" s="143">
        <f t="shared" si="97"/>
        <v>50000</v>
      </c>
      <c r="R59" s="143">
        <f t="shared" si="97"/>
        <v>0</v>
      </c>
      <c r="S59" s="143">
        <f t="shared" si="97"/>
        <v>50000</v>
      </c>
      <c r="T59" s="143">
        <f t="shared" si="97"/>
        <v>0</v>
      </c>
      <c r="U59" s="143">
        <f t="shared" si="97"/>
        <v>50000</v>
      </c>
      <c r="V59" s="143">
        <f t="shared" si="97"/>
        <v>0</v>
      </c>
      <c r="W59" s="143">
        <f t="shared" si="97"/>
        <v>50000</v>
      </c>
      <c r="X59" s="143">
        <f t="shared" si="97"/>
        <v>0</v>
      </c>
      <c r="Y59" s="176">
        <f t="shared" si="94"/>
        <v>400000</v>
      </c>
    </row>
    <row r="60" spans="1:25">
      <c r="A60" s="168">
        <f t="shared" si="92"/>
        <v>32</v>
      </c>
      <c r="B60" s="148" t="str">
        <f t="shared" si="92"/>
        <v>Døre, udskiftning - Indvendige</v>
      </c>
      <c r="C60" s="143">
        <f t="shared" ref="C60:X60" si="98">IF(C$1&gt;=$I169,IF($M169=0,0,(IF(MOD(($I169-C$1),$M169)=0,$G169,0))),0)</f>
        <v>0</v>
      </c>
      <c r="D60" s="143">
        <f t="shared" si="98"/>
        <v>0</v>
      </c>
      <c r="E60" s="143">
        <f t="shared" si="98"/>
        <v>0</v>
      </c>
      <c r="F60" s="143">
        <f t="shared" si="98"/>
        <v>0</v>
      </c>
      <c r="G60" s="143">
        <f t="shared" si="98"/>
        <v>0</v>
      </c>
      <c r="H60" s="143">
        <f t="shared" si="98"/>
        <v>0</v>
      </c>
      <c r="I60" s="143">
        <f t="shared" si="98"/>
        <v>37500</v>
      </c>
      <c r="J60" s="143">
        <f t="shared" si="98"/>
        <v>0</v>
      </c>
      <c r="K60" s="143">
        <f t="shared" si="98"/>
        <v>37500</v>
      </c>
      <c r="L60" s="143">
        <f t="shared" si="98"/>
        <v>0</v>
      </c>
      <c r="M60" s="143">
        <f t="shared" si="98"/>
        <v>37500</v>
      </c>
      <c r="N60" s="143">
        <f t="shared" si="98"/>
        <v>0</v>
      </c>
      <c r="O60" s="143">
        <f t="shared" si="98"/>
        <v>37500</v>
      </c>
      <c r="P60" s="143">
        <f t="shared" si="98"/>
        <v>0</v>
      </c>
      <c r="Q60" s="143">
        <f t="shared" si="98"/>
        <v>37500</v>
      </c>
      <c r="R60" s="143">
        <f t="shared" si="98"/>
        <v>0</v>
      </c>
      <c r="S60" s="143">
        <f t="shared" si="98"/>
        <v>37500</v>
      </c>
      <c r="T60" s="143">
        <f t="shared" si="98"/>
        <v>0</v>
      </c>
      <c r="U60" s="143">
        <f t="shared" si="98"/>
        <v>37500</v>
      </c>
      <c r="V60" s="143">
        <f t="shared" si="98"/>
        <v>0</v>
      </c>
      <c r="W60" s="143">
        <f t="shared" si="98"/>
        <v>37500</v>
      </c>
      <c r="X60" s="143">
        <f t="shared" si="98"/>
        <v>0</v>
      </c>
      <c r="Y60" s="176">
        <f t="shared" si="94"/>
        <v>300000</v>
      </c>
    </row>
    <row r="61" spans="1:25">
      <c r="A61" s="168" t="e">
        <f t="shared" si="92"/>
        <v>#N/A</v>
      </c>
      <c r="B61" s="148">
        <f t="shared" si="92"/>
        <v>0</v>
      </c>
      <c r="C61" s="143">
        <f t="shared" ref="C61:X61" si="99">IF(C$1&gt;=$I170,IF($M170=0,0,(IF(MOD(($I170-C$1),$M170)=0,$G170,0))),0)</f>
        <v>0</v>
      </c>
      <c r="D61" s="143">
        <f t="shared" si="99"/>
        <v>0</v>
      </c>
      <c r="E61" s="143">
        <f t="shared" si="99"/>
        <v>0</v>
      </c>
      <c r="F61" s="143">
        <f t="shared" si="99"/>
        <v>0</v>
      </c>
      <c r="G61" s="143">
        <f t="shared" si="99"/>
        <v>0</v>
      </c>
      <c r="H61" s="143">
        <f t="shared" si="99"/>
        <v>0</v>
      </c>
      <c r="I61" s="143">
        <f t="shared" si="99"/>
        <v>0</v>
      </c>
      <c r="J61" s="143">
        <f t="shared" si="99"/>
        <v>0</v>
      </c>
      <c r="K61" s="143">
        <f t="shared" si="99"/>
        <v>0</v>
      </c>
      <c r="L61" s="143">
        <f t="shared" si="99"/>
        <v>0</v>
      </c>
      <c r="M61" s="143">
        <f t="shared" si="99"/>
        <v>0</v>
      </c>
      <c r="N61" s="143">
        <f t="shared" si="99"/>
        <v>0</v>
      </c>
      <c r="O61" s="143">
        <f t="shared" si="99"/>
        <v>0</v>
      </c>
      <c r="P61" s="143">
        <f t="shared" si="99"/>
        <v>0</v>
      </c>
      <c r="Q61" s="143">
        <f t="shared" si="99"/>
        <v>0</v>
      </c>
      <c r="R61" s="143">
        <f t="shared" si="99"/>
        <v>0</v>
      </c>
      <c r="S61" s="143">
        <f t="shared" si="99"/>
        <v>0</v>
      </c>
      <c r="T61" s="143">
        <f t="shared" si="99"/>
        <v>0</v>
      </c>
      <c r="U61" s="143">
        <f t="shared" si="99"/>
        <v>0</v>
      </c>
      <c r="V61" s="143">
        <f t="shared" si="99"/>
        <v>0</v>
      </c>
      <c r="W61" s="143">
        <f t="shared" si="99"/>
        <v>0</v>
      </c>
      <c r="X61" s="143">
        <f t="shared" si="99"/>
        <v>0</v>
      </c>
      <c r="Y61" s="176">
        <f t="shared" si="94"/>
        <v>0</v>
      </c>
    </row>
    <row r="62" spans="1:25">
      <c r="A62" s="168" t="e">
        <f t="shared" si="92"/>
        <v>#N/A</v>
      </c>
      <c r="B62" s="148">
        <f t="shared" si="92"/>
        <v>0</v>
      </c>
      <c r="C62" s="143">
        <f t="shared" ref="C62:X62" si="100">IF(C$1&gt;=$I171,IF($M171=0,0,(IF(MOD(($I171-C$1),$M171)=0,$G171,0))),0)</f>
        <v>0</v>
      </c>
      <c r="D62" s="143">
        <f t="shared" si="100"/>
        <v>0</v>
      </c>
      <c r="E62" s="143">
        <f t="shared" si="100"/>
        <v>0</v>
      </c>
      <c r="F62" s="143">
        <f t="shared" si="100"/>
        <v>0</v>
      </c>
      <c r="G62" s="143">
        <f t="shared" si="100"/>
        <v>0</v>
      </c>
      <c r="H62" s="143">
        <f t="shared" si="100"/>
        <v>0</v>
      </c>
      <c r="I62" s="143">
        <f t="shared" si="100"/>
        <v>0</v>
      </c>
      <c r="J62" s="143">
        <f t="shared" si="100"/>
        <v>0</v>
      </c>
      <c r="K62" s="143">
        <f t="shared" si="100"/>
        <v>0</v>
      </c>
      <c r="L62" s="143">
        <f t="shared" si="100"/>
        <v>0</v>
      </c>
      <c r="M62" s="143">
        <f t="shared" si="100"/>
        <v>0</v>
      </c>
      <c r="N62" s="143">
        <f t="shared" si="100"/>
        <v>0</v>
      </c>
      <c r="O62" s="143">
        <f t="shared" si="100"/>
        <v>0</v>
      </c>
      <c r="P62" s="143">
        <f t="shared" si="100"/>
        <v>0</v>
      </c>
      <c r="Q62" s="143">
        <f t="shared" si="100"/>
        <v>0</v>
      </c>
      <c r="R62" s="143">
        <f t="shared" si="100"/>
        <v>0</v>
      </c>
      <c r="S62" s="143">
        <f t="shared" si="100"/>
        <v>0</v>
      </c>
      <c r="T62" s="143">
        <f t="shared" si="100"/>
        <v>0</v>
      </c>
      <c r="U62" s="143">
        <f t="shared" si="100"/>
        <v>0</v>
      </c>
      <c r="V62" s="143">
        <f t="shared" si="100"/>
        <v>0</v>
      </c>
      <c r="W62" s="143">
        <f t="shared" si="100"/>
        <v>0</v>
      </c>
      <c r="X62" s="143">
        <f t="shared" si="100"/>
        <v>0</v>
      </c>
      <c r="Y62" s="176">
        <f t="shared" si="94"/>
        <v>0</v>
      </c>
    </row>
    <row r="63" spans="1:25">
      <c r="A63" s="168" t="e">
        <f t="shared" si="92"/>
        <v>#N/A</v>
      </c>
      <c r="B63" s="148">
        <f t="shared" si="92"/>
        <v>0</v>
      </c>
      <c r="C63" s="143">
        <f t="shared" ref="C63:X63" si="101">IF(C$1&gt;=$I172,IF($M172=0,0,(IF(MOD(($I172-C$1),$M172)=0,$G172,0))),0)</f>
        <v>0</v>
      </c>
      <c r="D63" s="143">
        <f t="shared" si="101"/>
        <v>0</v>
      </c>
      <c r="E63" s="143">
        <f t="shared" si="101"/>
        <v>0</v>
      </c>
      <c r="F63" s="143">
        <f t="shared" si="101"/>
        <v>0</v>
      </c>
      <c r="G63" s="143">
        <f t="shared" si="101"/>
        <v>0</v>
      </c>
      <c r="H63" s="143">
        <f t="shared" si="101"/>
        <v>0</v>
      </c>
      <c r="I63" s="143">
        <f t="shared" si="101"/>
        <v>0</v>
      </c>
      <c r="J63" s="143">
        <f t="shared" si="101"/>
        <v>0</v>
      </c>
      <c r="K63" s="143">
        <f t="shared" si="101"/>
        <v>0</v>
      </c>
      <c r="L63" s="143">
        <f t="shared" si="101"/>
        <v>0</v>
      </c>
      <c r="M63" s="143">
        <f t="shared" si="101"/>
        <v>0</v>
      </c>
      <c r="N63" s="143">
        <f t="shared" si="101"/>
        <v>0</v>
      </c>
      <c r="O63" s="143">
        <f t="shared" si="101"/>
        <v>0</v>
      </c>
      <c r="P63" s="143">
        <f t="shared" si="101"/>
        <v>0</v>
      </c>
      <c r="Q63" s="143">
        <f t="shared" si="101"/>
        <v>0</v>
      </c>
      <c r="R63" s="143">
        <f t="shared" si="101"/>
        <v>0</v>
      </c>
      <c r="S63" s="143">
        <f t="shared" si="101"/>
        <v>0</v>
      </c>
      <c r="T63" s="143">
        <f t="shared" si="101"/>
        <v>0</v>
      </c>
      <c r="U63" s="143">
        <f t="shared" si="101"/>
        <v>0</v>
      </c>
      <c r="V63" s="143">
        <f t="shared" si="101"/>
        <v>0</v>
      </c>
      <c r="W63" s="143">
        <f t="shared" si="101"/>
        <v>0</v>
      </c>
      <c r="X63" s="143">
        <f t="shared" si="101"/>
        <v>0</v>
      </c>
      <c r="Y63" s="176">
        <f t="shared" si="94"/>
        <v>0</v>
      </c>
    </row>
    <row r="64" spans="1:25">
      <c r="A64" s="168" t="e">
        <f t="shared" si="92"/>
        <v>#N/A</v>
      </c>
      <c r="B64" s="148">
        <f t="shared" si="92"/>
        <v>0</v>
      </c>
      <c r="C64" s="143">
        <f t="shared" ref="C64:X64" si="102">IF(C$1&gt;=$I173,IF($M173=0,0,(IF(MOD(($I173-C$1),$M173)=0,$G173,0))),0)</f>
        <v>0</v>
      </c>
      <c r="D64" s="143">
        <f t="shared" si="102"/>
        <v>0</v>
      </c>
      <c r="E64" s="143">
        <f t="shared" si="102"/>
        <v>0</v>
      </c>
      <c r="F64" s="143">
        <f t="shared" si="102"/>
        <v>0</v>
      </c>
      <c r="G64" s="143">
        <f t="shared" si="102"/>
        <v>0</v>
      </c>
      <c r="H64" s="143">
        <f t="shared" si="102"/>
        <v>0</v>
      </c>
      <c r="I64" s="143">
        <f t="shared" si="102"/>
        <v>0</v>
      </c>
      <c r="J64" s="143">
        <f t="shared" si="102"/>
        <v>0</v>
      </c>
      <c r="K64" s="143">
        <f t="shared" si="102"/>
        <v>0</v>
      </c>
      <c r="L64" s="143">
        <f t="shared" si="102"/>
        <v>0</v>
      </c>
      <c r="M64" s="143">
        <f t="shared" si="102"/>
        <v>0</v>
      </c>
      <c r="N64" s="143">
        <f t="shared" si="102"/>
        <v>0</v>
      </c>
      <c r="O64" s="143">
        <f t="shared" si="102"/>
        <v>0</v>
      </c>
      <c r="P64" s="143">
        <f t="shared" si="102"/>
        <v>0</v>
      </c>
      <c r="Q64" s="143">
        <f t="shared" si="102"/>
        <v>0</v>
      </c>
      <c r="R64" s="143">
        <f t="shared" si="102"/>
        <v>0</v>
      </c>
      <c r="S64" s="143">
        <f t="shared" si="102"/>
        <v>0</v>
      </c>
      <c r="T64" s="143">
        <f t="shared" si="102"/>
        <v>0</v>
      </c>
      <c r="U64" s="143">
        <f t="shared" si="102"/>
        <v>0</v>
      </c>
      <c r="V64" s="143">
        <f t="shared" si="102"/>
        <v>0</v>
      </c>
      <c r="W64" s="143">
        <f t="shared" si="102"/>
        <v>0</v>
      </c>
      <c r="X64" s="143">
        <f t="shared" si="102"/>
        <v>0</v>
      </c>
      <c r="Y64" s="176">
        <f t="shared" si="94"/>
        <v>0</v>
      </c>
    </row>
    <row r="65" spans="1:25">
      <c r="A65" s="168" t="e">
        <f t="shared" si="92"/>
        <v>#N/A</v>
      </c>
      <c r="B65" s="148">
        <f t="shared" si="92"/>
        <v>0</v>
      </c>
      <c r="C65" s="143">
        <f t="shared" ref="C65:X65" si="103">IF(C$1&gt;=$I174,IF($M174=0,0,(IF(MOD(($I174-C$1),$M174)=0,$G174,0))),0)</f>
        <v>0</v>
      </c>
      <c r="D65" s="143">
        <f t="shared" si="103"/>
        <v>0</v>
      </c>
      <c r="E65" s="143">
        <f t="shared" si="103"/>
        <v>0</v>
      </c>
      <c r="F65" s="143">
        <f t="shared" si="103"/>
        <v>0</v>
      </c>
      <c r="G65" s="143">
        <f t="shared" si="103"/>
        <v>0</v>
      </c>
      <c r="H65" s="143">
        <f t="shared" si="103"/>
        <v>0</v>
      </c>
      <c r="I65" s="143">
        <f t="shared" si="103"/>
        <v>0</v>
      </c>
      <c r="J65" s="143">
        <f t="shared" si="103"/>
        <v>0</v>
      </c>
      <c r="K65" s="143">
        <f t="shared" si="103"/>
        <v>0</v>
      </c>
      <c r="L65" s="143">
        <f t="shared" si="103"/>
        <v>0</v>
      </c>
      <c r="M65" s="143">
        <f t="shared" si="103"/>
        <v>0</v>
      </c>
      <c r="N65" s="143">
        <f t="shared" si="103"/>
        <v>0</v>
      </c>
      <c r="O65" s="143">
        <f t="shared" si="103"/>
        <v>0</v>
      </c>
      <c r="P65" s="143">
        <f t="shared" si="103"/>
        <v>0</v>
      </c>
      <c r="Q65" s="143">
        <f t="shared" si="103"/>
        <v>0</v>
      </c>
      <c r="R65" s="143">
        <f t="shared" si="103"/>
        <v>0</v>
      </c>
      <c r="S65" s="143">
        <f t="shared" si="103"/>
        <v>0</v>
      </c>
      <c r="T65" s="143">
        <f t="shared" si="103"/>
        <v>0</v>
      </c>
      <c r="U65" s="143">
        <f t="shared" si="103"/>
        <v>0</v>
      </c>
      <c r="V65" s="143">
        <f t="shared" si="103"/>
        <v>0</v>
      </c>
      <c r="W65" s="143">
        <f t="shared" si="103"/>
        <v>0</v>
      </c>
      <c r="X65" s="143">
        <f t="shared" si="103"/>
        <v>0</v>
      </c>
      <c r="Y65" s="176">
        <f t="shared" si="94"/>
        <v>0</v>
      </c>
    </row>
    <row r="66" spans="1:25">
      <c r="A66" s="168" t="e">
        <f t="shared" si="92"/>
        <v>#N/A</v>
      </c>
      <c r="B66" s="148">
        <f t="shared" si="92"/>
        <v>0</v>
      </c>
      <c r="C66" s="143">
        <f t="shared" ref="C66:X66" si="104">IF(C$1&gt;=$I175,IF($M175=0,0,(IF(MOD(($I175-C$1),$M175)=0,$G175,0))),0)</f>
        <v>0</v>
      </c>
      <c r="D66" s="143">
        <f t="shared" si="104"/>
        <v>0</v>
      </c>
      <c r="E66" s="143">
        <f t="shared" si="104"/>
        <v>0</v>
      </c>
      <c r="F66" s="143">
        <f t="shared" si="104"/>
        <v>0</v>
      </c>
      <c r="G66" s="143">
        <f t="shared" si="104"/>
        <v>0</v>
      </c>
      <c r="H66" s="143">
        <f t="shared" si="104"/>
        <v>0</v>
      </c>
      <c r="I66" s="143">
        <f t="shared" si="104"/>
        <v>0</v>
      </c>
      <c r="J66" s="143">
        <f t="shared" si="104"/>
        <v>0</v>
      </c>
      <c r="K66" s="143">
        <f t="shared" si="104"/>
        <v>0</v>
      </c>
      <c r="L66" s="143">
        <f t="shared" si="104"/>
        <v>0</v>
      </c>
      <c r="M66" s="143">
        <f t="shared" si="104"/>
        <v>0</v>
      </c>
      <c r="N66" s="143">
        <f t="shared" si="104"/>
        <v>0</v>
      </c>
      <c r="O66" s="143">
        <f t="shared" si="104"/>
        <v>0</v>
      </c>
      <c r="P66" s="143">
        <f t="shared" si="104"/>
        <v>0</v>
      </c>
      <c r="Q66" s="143">
        <f t="shared" si="104"/>
        <v>0</v>
      </c>
      <c r="R66" s="143">
        <f t="shared" si="104"/>
        <v>0</v>
      </c>
      <c r="S66" s="143">
        <f t="shared" si="104"/>
        <v>0</v>
      </c>
      <c r="T66" s="143">
        <f t="shared" si="104"/>
        <v>0</v>
      </c>
      <c r="U66" s="143">
        <f t="shared" si="104"/>
        <v>0</v>
      </c>
      <c r="V66" s="143">
        <f t="shared" si="104"/>
        <v>0</v>
      </c>
      <c r="W66" s="143">
        <f t="shared" si="104"/>
        <v>0</v>
      </c>
      <c r="X66" s="143">
        <f t="shared" si="104"/>
        <v>0</v>
      </c>
      <c r="Y66" s="176">
        <f t="shared" si="94"/>
        <v>0</v>
      </c>
    </row>
    <row r="67" spans="1:25">
      <c r="A67" s="168" t="e">
        <f t="shared" si="92"/>
        <v>#N/A</v>
      </c>
      <c r="B67" s="148">
        <f t="shared" si="92"/>
        <v>0</v>
      </c>
      <c r="C67" s="143">
        <f t="shared" ref="C67:X67" si="105">IF(C$1&gt;=$I176,IF($M176=0,0,(IF(MOD(($I176-C$1),$M176)=0,$G176,0))),0)</f>
        <v>0</v>
      </c>
      <c r="D67" s="143">
        <f t="shared" si="105"/>
        <v>0</v>
      </c>
      <c r="E67" s="143">
        <f t="shared" si="105"/>
        <v>0</v>
      </c>
      <c r="F67" s="143">
        <f t="shared" si="105"/>
        <v>0</v>
      </c>
      <c r="G67" s="143">
        <f t="shared" si="105"/>
        <v>0</v>
      </c>
      <c r="H67" s="143">
        <f t="shared" si="105"/>
        <v>0</v>
      </c>
      <c r="I67" s="143">
        <f t="shared" si="105"/>
        <v>0</v>
      </c>
      <c r="J67" s="143">
        <f t="shared" si="105"/>
        <v>0</v>
      </c>
      <c r="K67" s="143">
        <f t="shared" si="105"/>
        <v>0</v>
      </c>
      <c r="L67" s="143">
        <f t="shared" si="105"/>
        <v>0</v>
      </c>
      <c r="M67" s="143">
        <f t="shared" si="105"/>
        <v>0</v>
      </c>
      <c r="N67" s="143">
        <f t="shared" si="105"/>
        <v>0</v>
      </c>
      <c r="O67" s="143">
        <f t="shared" si="105"/>
        <v>0</v>
      </c>
      <c r="P67" s="143">
        <f t="shared" si="105"/>
        <v>0</v>
      </c>
      <c r="Q67" s="143">
        <f t="shared" si="105"/>
        <v>0</v>
      </c>
      <c r="R67" s="143">
        <f t="shared" si="105"/>
        <v>0</v>
      </c>
      <c r="S67" s="143">
        <f t="shared" si="105"/>
        <v>0</v>
      </c>
      <c r="T67" s="143">
        <f t="shared" si="105"/>
        <v>0</v>
      </c>
      <c r="U67" s="143">
        <f t="shared" si="105"/>
        <v>0</v>
      </c>
      <c r="V67" s="143">
        <f t="shared" si="105"/>
        <v>0</v>
      </c>
      <c r="W67" s="143">
        <f t="shared" si="105"/>
        <v>0</v>
      </c>
      <c r="X67" s="143">
        <f t="shared" si="105"/>
        <v>0</v>
      </c>
      <c r="Y67" s="176">
        <f t="shared" si="94"/>
        <v>0</v>
      </c>
    </row>
    <row r="68" spans="1:25">
      <c r="A68" s="169"/>
      <c r="B68" s="149" t="str">
        <f t="shared" ref="B68:B71" si="106">B177</f>
        <v>Tekniske Installationer</v>
      </c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</row>
    <row r="69" spans="1:25">
      <c r="A69" s="168">
        <f t="shared" ref="A69:A71" si="107">A178</f>
        <v>50</v>
      </c>
      <c r="B69" s="148" t="str">
        <f t="shared" si="106"/>
        <v>Afløb og sanitet, service - grundvands-/kloakpumpe</v>
      </c>
      <c r="C69" s="143">
        <f t="shared" ref="C69:X69" si="108">IF(C$1&gt;=$I178,IF($M178=0,0,(IF(MOD(($I178-C$1),$M178)=0,$G178,0))),0)</f>
        <v>0</v>
      </c>
      <c r="D69" s="143">
        <f t="shared" si="108"/>
        <v>5000</v>
      </c>
      <c r="E69" s="143">
        <f t="shared" si="108"/>
        <v>5000</v>
      </c>
      <c r="F69" s="143">
        <f t="shared" si="108"/>
        <v>5000</v>
      </c>
      <c r="G69" s="143">
        <f t="shared" si="108"/>
        <v>5000</v>
      </c>
      <c r="H69" s="143">
        <f t="shared" si="108"/>
        <v>5000</v>
      </c>
      <c r="I69" s="143">
        <f t="shared" si="108"/>
        <v>5000</v>
      </c>
      <c r="J69" s="143">
        <f t="shared" si="108"/>
        <v>5000</v>
      </c>
      <c r="K69" s="143">
        <f t="shared" si="108"/>
        <v>5000</v>
      </c>
      <c r="L69" s="143">
        <f t="shared" si="108"/>
        <v>5000</v>
      </c>
      <c r="M69" s="143">
        <f t="shared" si="108"/>
        <v>5000</v>
      </c>
      <c r="N69" s="143">
        <f t="shared" si="108"/>
        <v>5000</v>
      </c>
      <c r="O69" s="143">
        <f t="shared" si="108"/>
        <v>5000</v>
      </c>
      <c r="P69" s="143">
        <f t="shared" si="108"/>
        <v>5000</v>
      </c>
      <c r="Q69" s="143">
        <f t="shared" si="108"/>
        <v>5000</v>
      </c>
      <c r="R69" s="143">
        <f t="shared" si="108"/>
        <v>5000</v>
      </c>
      <c r="S69" s="143">
        <f t="shared" si="108"/>
        <v>5000</v>
      </c>
      <c r="T69" s="143">
        <f t="shared" si="108"/>
        <v>5000</v>
      </c>
      <c r="U69" s="143">
        <f t="shared" si="108"/>
        <v>5000</v>
      </c>
      <c r="V69" s="143">
        <f t="shared" si="108"/>
        <v>5000</v>
      </c>
      <c r="W69" s="143">
        <f t="shared" si="108"/>
        <v>5000</v>
      </c>
      <c r="X69" s="143">
        <f t="shared" si="108"/>
        <v>5000</v>
      </c>
      <c r="Y69" s="176">
        <f t="shared" si="3"/>
        <v>105000</v>
      </c>
    </row>
    <row r="70" spans="1:25">
      <c r="A70" s="168">
        <f t="shared" si="107"/>
        <v>50</v>
      </c>
      <c r="B70" s="148" t="str">
        <f t="shared" si="106"/>
        <v>Afløb og sanitet, udskiftning - grundvands-/kloakpumpe</v>
      </c>
      <c r="C70" s="143">
        <f t="shared" ref="C70:X70" si="109">IF(C$1&gt;=$I179,IF($M179=0,0,(IF(MOD(($I179-C$1),$M179)=0,$G179,0))),0)</f>
        <v>0</v>
      </c>
      <c r="D70" s="143">
        <f t="shared" si="109"/>
        <v>0</v>
      </c>
      <c r="E70" s="143">
        <f t="shared" si="109"/>
        <v>0</v>
      </c>
      <c r="F70" s="143">
        <f t="shared" si="109"/>
        <v>0</v>
      </c>
      <c r="G70" s="143">
        <f t="shared" si="109"/>
        <v>0</v>
      </c>
      <c r="H70" s="143">
        <f t="shared" si="109"/>
        <v>0</v>
      </c>
      <c r="I70" s="143">
        <f t="shared" si="109"/>
        <v>10000</v>
      </c>
      <c r="J70" s="143">
        <f t="shared" si="109"/>
        <v>0</v>
      </c>
      <c r="K70" s="143">
        <f t="shared" si="109"/>
        <v>0</v>
      </c>
      <c r="L70" s="143">
        <f t="shared" si="109"/>
        <v>0</v>
      </c>
      <c r="M70" s="143">
        <f t="shared" si="109"/>
        <v>0</v>
      </c>
      <c r="N70" s="143">
        <f t="shared" si="109"/>
        <v>0</v>
      </c>
      <c r="O70" s="143">
        <f t="shared" si="109"/>
        <v>0</v>
      </c>
      <c r="P70" s="143">
        <f t="shared" si="109"/>
        <v>0</v>
      </c>
      <c r="Q70" s="143">
        <f t="shared" si="109"/>
        <v>0</v>
      </c>
      <c r="R70" s="143">
        <f t="shared" si="109"/>
        <v>0</v>
      </c>
      <c r="S70" s="143">
        <f t="shared" si="109"/>
        <v>10000</v>
      </c>
      <c r="T70" s="143">
        <f t="shared" si="109"/>
        <v>0</v>
      </c>
      <c r="U70" s="143">
        <f t="shared" si="109"/>
        <v>0</v>
      </c>
      <c r="V70" s="143">
        <f t="shared" si="109"/>
        <v>0</v>
      </c>
      <c r="W70" s="143">
        <f t="shared" si="109"/>
        <v>0</v>
      </c>
      <c r="X70" s="143">
        <f t="shared" si="109"/>
        <v>0</v>
      </c>
      <c r="Y70" s="176">
        <f t="shared" ref="Y70:Y88" si="110">SUM(C70:X70)</f>
        <v>20000</v>
      </c>
    </row>
    <row r="71" spans="1:25">
      <c r="A71" s="168">
        <f t="shared" si="107"/>
        <v>52</v>
      </c>
      <c r="B71" s="148" t="str">
        <f t="shared" si="106"/>
        <v>Afløb og sanitet, udskiftning - toilet</v>
      </c>
      <c r="C71" s="143">
        <f t="shared" ref="C71:X71" si="111">IF(C$1&gt;=$I180,IF($M180=0,0,(IF(MOD(($I180-C$1),$M180)=0,$G180,0))),0)</f>
        <v>0</v>
      </c>
      <c r="D71" s="143">
        <f t="shared" si="111"/>
        <v>12000</v>
      </c>
      <c r="E71" s="143">
        <f t="shared" si="111"/>
        <v>0</v>
      </c>
      <c r="F71" s="143">
        <f t="shared" si="111"/>
        <v>12000</v>
      </c>
      <c r="G71" s="143">
        <f t="shared" si="111"/>
        <v>0</v>
      </c>
      <c r="H71" s="143">
        <f t="shared" si="111"/>
        <v>12000</v>
      </c>
      <c r="I71" s="143">
        <f t="shared" si="111"/>
        <v>0</v>
      </c>
      <c r="J71" s="143">
        <f t="shared" si="111"/>
        <v>12000</v>
      </c>
      <c r="K71" s="143">
        <f t="shared" si="111"/>
        <v>0</v>
      </c>
      <c r="L71" s="143">
        <f t="shared" si="111"/>
        <v>12000</v>
      </c>
      <c r="M71" s="143">
        <f t="shared" si="111"/>
        <v>0</v>
      </c>
      <c r="N71" s="143">
        <f t="shared" si="111"/>
        <v>12000</v>
      </c>
      <c r="O71" s="143">
        <f t="shared" si="111"/>
        <v>0</v>
      </c>
      <c r="P71" s="143">
        <f t="shared" si="111"/>
        <v>12000</v>
      </c>
      <c r="Q71" s="143">
        <f t="shared" si="111"/>
        <v>0</v>
      </c>
      <c r="R71" s="143">
        <f t="shared" si="111"/>
        <v>12000</v>
      </c>
      <c r="S71" s="143">
        <f t="shared" si="111"/>
        <v>0</v>
      </c>
      <c r="T71" s="143">
        <f t="shared" si="111"/>
        <v>12000</v>
      </c>
      <c r="U71" s="143">
        <f t="shared" si="111"/>
        <v>0</v>
      </c>
      <c r="V71" s="143">
        <f t="shared" si="111"/>
        <v>12000</v>
      </c>
      <c r="W71" s="143">
        <f t="shared" si="111"/>
        <v>0</v>
      </c>
      <c r="X71" s="143">
        <f t="shared" si="111"/>
        <v>12000</v>
      </c>
      <c r="Y71" s="176">
        <f t="shared" si="110"/>
        <v>132000</v>
      </c>
    </row>
    <row r="72" spans="1:25">
      <c r="A72" s="168">
        <f t="shared" ref="A72:B86" si="112">A181</f>
        <v>53</v>
      </c>
      <c r="B72" s="148" t="str">
        <f t="shared" si="112"/>
        <v>Vand, udskiftning - VVB 400 l</v>
      </c>
      <c r="C72" s="143">
        <f t="shared" ref="C72:X72" si="113">IF(C$1&gt;=$I181,IF($M181=0,0,(IF(MOD(($I181-C$1),$M181)=0,$G181,0))),0)</f>
        <v>0</v>
      </c>
      <c r="D72" s="143">
        <f t="shared" si="113"/>
        <v>0</v>
      </c>
      <c r="E72" s="143">
        <f t="shared" si="113"/>
        <v>0</v>
      </c>
      <c r="F72" s="143">
        <f t="shared" si="113"/>
        <v>0</v>
      </c>
      <c r="G72" s="143">
        <f t="shared" si="113"/>
        <v>0</v>
      </c>
      <c r="H72" s="143">
        <f t="shared" si="113"/>
        <v>0</v>
      </c>
      <c r="I72" s="143">
        <f t="shared" si="113"/>
        <v>0</v>
      </c>
      <c r="J72" s="143">
        <f t="shared" si="113"/>
        <v>0</v>
      </c>
      <c r="K72" s="143">
        <f t="shared" si="113"/>
        <v>0</v>
      </c>
      <c r="L72" s="143">
        <f t="shared" si="113"/>
        <v>0</v>
      </c>
      <c r="M72" s="143">
        <f t="shared" si="113"/>
        <v>0</v>
      </c>
      <c r="N72" s="143">
        <f t="shared" si="113"/>
        <v>70000</v>
      </c>
      <c r="O72" s="143">
        <f t="shared" si="113"/>
        <v>0</v>
      </c>
      <c r="P72" s="143">
        <f t="shared" si="113"/>
        <v>0</v>
      </c>
      <c r="Q72" s="143">
        <f t="shared" si="113"/>
        <v>0</v>
      </c>
      <c r="R72" s="143">
        <f t="shared" si="113"/>
        <v>0</v>
      </c>
      <c r="S72" s="143">
        <f t="shared" si="113"/>
        <v>0</v>
      </c>
      <c r="T72" s="143">
        <f t="shared" si="113"/>
        <v>0</v>
      </c>
      <c r="U72" s="143">
        <f t="shared" si="113"/>
        <v>0</v>
      </c>
      <c r="V72" s="143">
        <f t="shared" si="113"/>
        <v>0</v>
      </c>
      <c r="W72" s="143">
        <f t="shared" si="113"/>
        <v>0</v>
      </c>
      <c r="X72" s="143">
        <f t="shared" si="113"/>
        <v>0</v>
      </c>
      <c r="Y72" s="176">
        <f t="shared" si="110"/>
        <v>70000</v>
      </c>
    </row>
    <row r="73" spans="1:25">
      <c r="A73" s="168">
        <f t="shared" si="112"/>
        <v>53</v>
      </c>
      <c r="B73" s="148" t="str">
        <f t="shared" si="112"/>
        <v>Vand, udskiftning - cirkulationspumpe</v>
      </c>
      <c r="C73" s="143">
        <f t="shared" ref="C73:X73" si="114">IF(C$1&gt;=$I182,IF($M182=0,0,(IF(MOD(($I182-C$1),$M182)=0,$G182,0))),0)</f>
        <v>0</v>
      </c>
      <c r="D73" s="143">
        <f t="shared" si="114"/>
        <v>0</v>
      </c>
      <c r="E73" s="143">
        <f t="shared" si="114"/>
        <v>0</v>
      </c>
      <c r="F73" s="143">
        <f t="shared" si="114"/>
        <v>9000</v>
      </c>
      <c r="G73" s="143">
        <f t="shared" si="114"/>
        <v>0</v>
      </c>
      <c r="H73" s="143">
        <f t="shared" si="114"/>
        <v>0</v>
      </c>
      <c r="I73" s="143">
        <f t="shared" si="114"/>
        <v>0</v>
      </c>
      <c r="J73" s="143">
        <f t="shared" si="114"/>
        <v>0</v>
      </c>
      <c r="K73" s="143">
        <f t="shared" si="114"/>
        <v>0</v>
      </c>
      <c r="L73" s="143">
        <f t="shared" si="114"/>
        <v>0</v>
      </c>
      <c r="M73" s="143">
        <f t="shared" si="114"/>
        <v>0</v>
      </c>
      <c r="N73" s="143">
        <f t="shared" si="114"/>
        <v>0</v>
      </c>
      <c r="O73" s="143">
        <f t="shared" si="114"/>
        <v>0</v>
      </c>
      <c r="P73" s="143">
        <f t="shared" si="114"/>
        <v>9000</v>
      </c>
      <c r="Q73" s="143">
        <f t="shared" si="114"/>
        <v>0</v>
      </c>
      <c r="R73" s="143">
        <f t="shared" si="114"/>
        <v>0</v>
      </c>
      <c r="S73" s="143">
        <f t="shared" si="114"/>
        <v>0</v>
      </c>
      <c r="T73" s="143">
        <f t="shared" si="114"/>
        <v>0</v>
      </c>
      <c r="U73" s="143">
        <f t="shared" si="114"/>
        <v>0</v>
      </c>
      <c r="V73" s="143">
        <f t="shared" si="114"/>
        <v>0</v>
      </c>
      <c r="W73" s="143">
        <f t="shared" si="114"/>
        <v>0</v>
      </c>
      <c r="X73" s="143">
        <f t="shared" si="114"/>
        <v>0</v>
      </c>
      <c r="Y73" s="176">
        <f t="shared" si="110"/>
        <v>18000</v>
      </c>
    </row>
    <row r="74" spans="1:25">
      <c r="A74" s="168">
        <f t="shared" si="112"/>
        <v>56</v>
      </c>
      <c r="B74" s="148" t="str">
        <f t="shared" si="112"/>
        <v xml:space="preserve">Varme, udskiftning - radiator </v>
      </c>
      <c r="C74" s="143">
        <f t="shared" ref="C74:X74" si="115">IF(C$1&gt;=$I183,IF($M183=0,0,(IF(MOD(($I183-C$1),$M183)=0,$G183,0))),0)</f>
        <v>0</v>
      </c>
      <c r="D74" s="143">
        <f t="shared" si="115"/>
        <v>0</v>
      </c>
      <c r="E74" s="143">
        <f t="shared" si="115"/>
        <v>40000</v>
      </c>
      <c r="F74" s="143">
        <f t="shared" si="115"/>
        <v>0</v>
      </c>
      <c r="G74" s="143">
        <f t="shared" si="115"/>
        <v>40000</v>
      </c>
      <c r="H74" s="143">
        <f t="shared" si="115"/>
        <v>0</v>
      </c>
      <c r="I74" s="143">
        <f t="shared" si="115"/>
        <v>40000</v>
      </c>
      <c r="J74" s="143">
        <f t="shared" si="115"/>
        <v>0</v>
      </c>
      <c r="K74" s="143">
        <f t="shared" si="115"/>
        <v>40000</v>
      </c>
      <c r="L74" s="143">
        <f t="shared" si="115"/>
        <v>0</v>
      </c>
      <c r="M74" s="143">
        <f t="shared" si="115"/>
        <v>40000</v>
      </c>
      <c r="N74" s="143">
        <f t="shared" si="115"/>
        <v>0</v>
      </c>
      <c r="O74" s="143">
        <f t="shared" si="115"/>
        <v>40000</v>
      </c>
      <c r="P74" s="143">
        <f t="shared" si="115"/>
        <v>0</v>
      </c>
      <c r="Q74" s="143">
        <f t="shared" si="115"/>
        <v>40000</v>
      </c>
      <c r="R74" s="143">
        <f t="shared" si="115"/>
        <v>0</v>
      </c>
      <c r="S74" s="143">
        <f t="shared" si="115"/>
        <v>40000</v>
      </c>
      <c r="T74" s="143">
        <f t="shared" si="115"/>
        <v>0</v>
      </c>
      <c r="U74" s="143">
        <f t="shared" si="115"/>
        <v>40000</v>
      </c>
      <c r="V74" s="143">
        <f t="shared" si="115"/>
        <v>0</v>
      </c>
      <c r="W74" s="143">
        <f t="shared" si="115"/>
        <v>40000</v>
      </c>
      <c r="X74" s="143">
        <f t="shared" si="115"/>
        <v>0</v>
      </c>
      <c r="Y74" s="176">
        <f t="shared" si="110"/>
        <v>400000</v>
      </c>
    </row>
    <row r="75" spans="1:25">
      <c r="A75" s="168">
        <f t="shared" si="112"/>
        <v>56</v>
      </c>
      <c r="B75" s="148" t="str">
        <f t="shared" si="112"/>
        <v>Varme, udskiftning - cirkulationspumpe</v>
      </c>
      <c r="C75" s="143">
        <f t="shared" ref="C75:X75" si="116">IF(C$1&gt;=$I184,IF($M184=0,0,(IF(MOD(($I184-C$1),$M184)=0,$G184,0))),0)</f>
        <v>0</v>
      </c>
      <c r="D75" s="143">
        <f t="shared" si="116"/>
        <v>0</v>
      </c>
      <c r="E75" s="143">
        <f t="shared" si="116"/>
        <v>0</v>
      </c>
      <c r="F75" s="143">
        <f t="shared" si="116"/>
        <v>0</v>
      </c>
      <c r="G75" s="143">
        <f t="shared" si="116"/>
        <v>0</v>
      </c>
      <c r="H75" s="143">
        <f t="shared" si="116"/>
        <v>9000</v>
      </c>
      <c r="I75" s="143">
        <f t="shared" si="116"/>
        <v>0</v>
      </c>
      <c r="J75" s="143">
        <f t="shared" si="116"/>
        <v>0</v>
      </c>
      <c r="K75" s="143">
        <f t="shared" si="116"/>
        <v>0</v>
      </c>
      <c r="L75" s="143">
        <f t="shared" si="116"/>
        <v>0</v>
      </c>
      <c r="M75" s="143">
        <f t="shared" si="116"/>
        <v>0</v>
      </c>
      <c r="N75" s="143">
        <f t="shared" si="116"/>
        <v>0</v>
      </c>
      <c r="O75" s="143">
        <f t="shared" si="116"/>
        <v>0</v>
      </c>
      <c r="P75" s="143">
        <f t="shared" si="116"/>
        <v>0</v>
      </c>
      <c r="Q75" s="143">
        <f t="shared" si="116"/>
        <v>0</v>
      </c>
      <c r="R75" s="143">
        <f t="shared" si="116"/>
        <v>0</v>
      </c>
      <c r="S75" s="143">
        <f t="shared" si="116"/>
        <v>0</v>
      </c>
      <c r="T75" s="143">
        <f t="shared" si="116"/>
        <v>0</v>
      </c>
      <c r="U75" s="143">
        <f t="shared" si="116"/>
        <v>0</v>
      </c>
      <c r="V75" s="143">
        <f t="shared" si="116"/>
        <v>0</v>
      </c>
      <c r="W75" s="143">
        <f t="shared" si="116"/>
        <v>9000</v>
      </c>
      <c r="X75" s="143">
        <f t="shared" si="116"/>
        <v>0</v>
      </c>
      <c r="Y75" s="176">
        <f t="shared" si="110"/>
        <v>18000</v>
      </c>
    </row>
    <row r="76" spans="1:25">
      <c r="A76" s="168">
        <f t="shared" si="112"/>
        <v>57</v>
      </c>
      <c r="B76" s="148" t="str">
        <f t="shared" si="112"/>
        <v xml:space="preserve">Ventilation, service </v>
      </c>
      <c r="C76" s="143">
        <f t="shared" ref="C76:X76" si="117">IF(C$1&gt;=$I185,IF($M185=0,0,(IF(MOD(($I185-C$1),$M185)=0,$G185,0))),0)</f>
        <v>0</v>
      </c>
      <c r="D76" s="143">
        <f t="shared" si="117"/>
        <v>20000</v>
      </c>
      <c r="E76" s="143">
        <f t="shared" si="117"/>
        <v>20000</v>
      </c>
      <c r="F76" s="143">
        <f t="shared" si="117"/>
        <v>20000</v>
      </c>
      <c r="G76" s="143">
        <f t="shared" si="117"/>
        <v>20000</v>
      </c>
      <c r="H76" s="143">
        <f t="shared" si="117"/>
        <v>20000</v>
      </c>
      <c r="I76" s="143">
        <f t="shared" si="117"/>
        <v>20000</v>
      </c>
      <c r="J76" s="143">
        <f t="shared" si="117"/>
        <v>20000</v>
      </c>
      <c r="K76" s="143">
        <f t="shared" si="117"/>
        <v>20000</v>
      </c>
      <c r="L76" s="143">
        <f t="shared" si="117"/>
        <v>20000</v>
      </c>
      <c r="M76" s="143">
        <f t="shared" si="117"/>
        <v>20000</v>
      </c>
      <c r="N76" s="143">
        <f t="shared" si="117"/>
        <v>20000</v>
      </c>
      <c r="O76" s="143">
        <f t="shared" si="117"/>
        <v>20000</v>
      </c>
      <c r="P76" s="143">
        <f t="shared" si="117"/>
        <v>20000</v>
      </c>
      <c r="Q76" s="143">
        <f t="shared" si="117"/>
        <v>20000</v>
      </c>
      <c r="R76" s="143">
        <f t="shared" si="117"/>
        <v>20000</v>
      </c>
      <c r="S76" s="143">
        <f t="shared" si="117"/>
        <v>20000</v>
      </c>
      <c r="T76" s="143">
        <f t="shared" si="117"/>
        <v>20000</v>
      </c>
      <c r="U76" s="143">
        <f t="shared" si="117"/>
        <v>20000</v>
      </c>
      <c r="V76" s="143">
        <f t="shared" si="117"/>
        <v>20000</v>
      </c>
      <c r="W76" s="143">
        <f t="shared" si="117"/>
        <v>20000</v>
      </c>
      <c r="X76" s="143">
        <f t="shared" si="117"/>
        <v>20000</v>
      </c>
      <c r="Y76" s="176">
        <f t="shared" si="110"/>
        <v>420000</v>
      </c>
    </row>
    <row r="77" spans="1:25">
      <c r="A77" s="168">
        <f t="shared" si="112"/>
        <v>57</v>
      </c>
      <c r="B77" s="148" t="str">
        <f t="shared" si="112"/>
        <v>Ventilation, udskiftning - ventilationsanlæg</v>
      </c>
      <c r="C77" s="143">
        <f t="shared" ref="C77:X77" si="118">IF(C$1&gt;=$I186,IF($M186=0,0,(IF(MOD(($I186-C$1),$M186)=0,$G186,0))),0)</f>
        <v>0</v>
      </c>
      <c r="D77" s="143">
        <f t="shared" si="118"/>
        <v>0</v>
      </c>
      <c r="E77" s="143">
        <f t="shared" si="118"/>
        <v>0</v>
      </c>
      <c r="F77" s="143">
        <f t="shared" si="118"/>
        <v>0</v>
      </c>
      <c r="G77" s="143">
        <f t="shared" si="118"/>
        <v>0</v>
      </c>
      <c r="H77" s="143">
        <f t="shared" si="118"/>
        <v>0</v>
      </c>
      <c r="I77" s="143">
        <f t="shared" si="118"/>
        <v>0</v>
      </c>
      <c r="J77" s="143">
        <f t="shared" si="118"/>
        <v>0</v>
      </c>
      <c r="K77" s="143">
        <f t="shared" si="118"/>
        <v>0</v>
      </c>
      <c r="L77" s="143">
        <f t="shared" si="118"/>
        <v>0</v>
      </c>
      <c r="M77" s="143">
        <f t="shared" si="118"/>
        <v>0</v>
      </c>
      <c r="N77" s="143">
        <f t="shared" si="118"/>
        <v>0</v>
      </c>
      <c r="O77" s="143">
        <f t="shared" si="118"/>
        <v>0</v>
      </c>
      <c r="P77" s="143">
        <f t="shared" si="118"/>
        <v>0</v>
      </c>
      <c r="Q77" s="143">
        <f t="shared" si="118"/>
        <v>0</v>
      </c>
      <c r="R77" s="143">
        <f t="shared" si="118"/>
        <v>0</v>
      </c>
      <c r="S77" s="143">
        <f t="shared" si="118"/>
        <v>0</v>
      </c>
      <c r="T77" s="143">
        <f t="shared" si="118"/>
        <v>0</v>
      </c>
      <c r="U77" s="143">
        <f t="shared" si="118"/>
        <v>0</v>
      </c>
      <c r="V77" s="143">
        <f t="shared" si="118"/>
        <v>0</v>
      </c>
      <c r="W77" s="143">
        <f t="shared" si="118"/>
        <v>0</v>
      </c>
      <c r="X77" s="143">
        <f t="shared" si="118"/>
        <v>0</v>
      </c>
      <c r="Y77" s="176">
        <f t="shared" si="110"/>
        <v>0</v>
      </c>
    </row>
    <row r="78" spans="1:25">
      <c r="A78" s="168">
        <f t="shared" si="112"/>
        <v>57</v>
      </c>
      <c r="B78" s="148" t="str">
        <f t="shared" si="112"/>
        <v>Ventilation, udskiftning - ventilationsanlæg</v>
      </c>
      <c r="C78" s="143">
        <f t="shared" ref="C78:X78" si="119">IF(C$1&gt;=$I187,IF($M187=0,0,(IF(MOD(($I187-C$1),$M187)=0,$G187,0))),0)</f>
        <v>0</v>
      </c>
      <c r="D78" s="143">
        <f t="shared" si="119"/>
        <v>0</v>
      </c>
      <c r="E78" s="143">
        <f t="shared" si="119"/>
        <v>0</v>
      </c>
      <c r="F78" s="143">
        <f t="shared" si="119"/>
        <v>0</v>
      </c>
      <c r="G78" s="143">
        <f t="shared" si="119"/>
        <v>0</v>
      </c>
      <c r="H78" s="143">
        <f t="shared" si="119"/>
        <v>0</v>
      </c>
      <c r="I78" s="143">
        <f t="shared" si="119"/>
        <v>0</v>
      </c>
      <c r="J78" s="143">
        <f t="shared" si="119"/>
        <v>0</v>
      </c>
      <c r="K78" s="143">
        <f t="shared" si="119"/>
        <v>0</v>
      </c>
      <c r="L78" s="143">
        <f t="shared" si="119"/>
        <v>0</v>
      </c>
      <c r="M78" s="143">
        <f t="shared" si="119"/>
        <v>0</v>
      </c>
      <c r="N78" s="143">
        <f t="shared" si="119"/>
        <v>0</v>
      </c>
      <c r="O78" s="143">
        <f t="shared" si="119"/>
        <v>0</v>
      </c>
      <c r="P78" s="143">
        <f t="shared" si="119"/>
        <v>0</v>
      </c>
      <c r="Q78" s="143">
        <f t="shared" si="119"/>
        <v>0</v>
      </c>
      <c r="R78" s="143">
        <f t="shared" si="119"/>
        <v>0</v>
      </c>
      <c r="S78" s="143">
        <f t="shared" si="119"/>
        <v>0</v>
      </c>
      <c r="T78" s="143">
        <f t="shared" si="119"/>
        <v>0</v>
      </c>
      <c r="U78" s="143">
        <f t="shared" si="119"/>
        <v>0</v>
      </c>
      <c r="V78" s="143">
        <f t="shared" si="119"/>
        <v>0</v>
      </c>
      <c r="W78" s="143">
        <f t="shared" si="119"/>
        <v>0</v>
      </c>
      <c r="X78" s="143">
        <f t="shared" si="119"/>
        <v>0</v>
      </c>
      <c r="Y78" s="176">
        <f t="shared" si="110"/>
        <v>0</v>
      </c>
    </row>
    <row r="79" spans="1:25">
      <c r="A79" s="168">
        <f t="shared" si="112"/>
        <v>57</v>
      </c>
      <c r="B79" s="148" t="str">
        <f t="shared" si="112"/>
        <v>Ventilation, udskiftning - ventilationsanlæg</v>
      </c>
      <c r="C79" s="143">
        <f t="shared" ref="C79:X79" si="120">IF(C$1&gt;=$I188,IF($M188=0,0,(IF(MOD(($I188-C$1),$M188)=0,$G188,0))),0)</f>
        <v>0</v>
      </c>
      <c r="D79" s="143">
        <f t="shared" si="120"/>
        <v>0</v>
      </c>
      <c r="E79" s="143">
        <f t="shared" si="120"/>
        <v>0</v>
      </c>
      <c r="F79" s="143">
        <f t="shared" si="120"/>
        <v>0</v>
      </c>
      <c r="G79" s="143">
        <f t="shared" si="120"/>
        <v>0</v>
      </c>
      <c r="H79" s="143">
        <f t="shared" si="120"/>
        <v>0</v>
      </c>
      <c r="I79" s="143">
        <f t="shared" si="120"/>
        <v>0</v>
      </c>
      <c r="J79" s="143">
        <f t="shared" si="120"/>
        <v>0</v>
      </c>
      <c r="K79" s="143">
        <f t="shared" si="120"/>
        <v>0</v>
      </c>
      <c r="L79" s="143">
        <f t="shared" si="120"/>
        <v>0</v>
      </c>
      <c r="M79" s="143">
        <f t="shared" si="120"/>
        <v>0</v>
      </c>
      <c r="N79" s="143">
        <f t="shared" si="120"/>
        <v>0</v>
      </c>
      <c r="O79" s="143">
        <f t="shared" si="120"/>
        <v>0</v>
      </c>
      <c r="P79" s="143">
        <f t="shared" si="120"/>
        <v>0</v>
      </c>
      <c r="Q79" s="143">
        <f t="shared" si="120"/>
        <v>0</v>
      </c>
      <c r="R79" s="143">
        <f t="shared" si="120"/>
        <v>0</v>
      </c>
      <c r="S79" s="143">
        <f t="shared" si="120"/>
        <v>0</v>
      </c>
      <c r="T79" s="143">
        <f t="shared" si="120"/>
        <v>0</v>
      </c>
      <c r="U79" s="143">
        <f t="shared" si="120"/>
        <v>0</v>
      </c>
      <c r="V79" s="143">
        <f t="shared" si="120"/>
        <v>0</v>
      </c>
      <c r="W79" s="143">
        <f t="shared" si="120"/>
        <v>0</v>
      </c>
      <c r="X79" s="143">
        <f t="shared" si="120"/>
        <v>0</v>
      </c>
      <c r="Y79" s="176">
        <f t="shared" si="110"/>
        <v>0</v>
      </c>
    </row>
    <row r="80" spans="1:25">
      <c r="A80" s="168">
        <f t="shared" si="112"/>
        <v>58</v>
      </c>
      <c r="B80" s="148" t="str">
        <f t="shared" si="112"/>
        <v xml:space="preserve">Brandslukningsanlæg, service - slangev. </v>
      </c>
      <c r="C80" s="143">
        <f t="shared" ref="C80:X80" si="121">IF(C$1&gt;=$I189,IF($M189=0,0,(IF(MOD(($I189-C$1),$M189)=0,$G189,0))),0)</f>
        <v>0</v>
      </c>
      <c r="D80" s="143">
        <f t="shared" si="121"/>
        <v>3500</v>
      </c>
      <c r="E80" s="143">
        <f t="shared" si="121"/>
        <v>3500</v>
      </c>
      <c r="F80" s="143">
        <f t="shared" si="121"/>
        <v>3500</v>
      </c>
      <c r="G80" s="143">
        <f t="shared" si="121"/>
        <v>3500</v>
      </c>
      <c r="H80" s="143">
        <f t="shared" si="121"/>
        <v>3500</v>
      </c>
      <c r="I80" s="143">
        <f t="shared" si="121"/>
        <v>3500</v>
      </c>
      <c r="J80" s="143">
        <f t="shared" si="121"/>
        <v>3500</v>
      </c>
      <c r="K80" s="143">
        <f t="shared" si="121"/>
        <v>3500</v>
      </c>
      <c r="L80" s="143">
        <f t="shared" si="121"/>
        <v>3500</v>
      </c>
      <c r="M80" s="143">
        <f t="shared" si="121"/>
        <v>3500</v>
      </c>
      <c r="N80" s="143">
        <f t="shared" si="121"/>
        <v>3500</v>
      </c>
      <c r="O80" s="143">
        <f t="shared" si="121"/>
        <v>3500</v>
      </c>
      <c r="P80" s="143">
        <f t="shared" si="121"/>
        <v>3500</v>
      </c>
      <c r="Q80" s="143">
        <f t="shared" si="121"/>
        <v>3500</v>
      </c>
      <c r="R80" s="143">
        <f t="shared" si="121"/>
        <v>3500</v>
      </c>
      <c r="S80" s="143">
        <f t="shared" si="121"/>
        <v>3500</v>
      </c>
      <c r="T80" s="143">
        <f t="shared" si="121"/>
        <v>3500</v>
      </c>
      <c r="U80" s="143">
        <f t="shared" si="121"/>
        <v>3500</v>
      </c>
      <c r="V80" s="143">
        <f t="shared" si="121"/>
        <v>3500</v>
      </c>
      <c r="W80" s="143">
        <f t="shared" si="121"/>
        <v>3500</v>
      </c>
      <c r="X80" s="143">
        <f t="shared" si="121"/>
        <v>3500</v>
      </c>
      <c r="Y80" s="176">
        <f t="shared" si="110"/>
        <v>73500</v>
      </c>
    </row>
    <row r="81" spans="1:25">
      <c r="A81" s="168">
        <f t="shared" si="112"/>
        <v>63</v>
      </c>
      <c r="B81" s="148" t="str">
        <f t="shared" si="112"/>
        <v>Belysning, udskiftning - armaturer</v>
      </c>
      <c r="C81" s="143">
        <f t="shared" ref="C81:X81" si="122">IF(C$1&gt;=$I190,IF($M190=0,0,(IF(MOD(($I190-C$1),$M190)=0,$G190,0))),0)</f>
        <v>0</v>
      </c>
      <c r="D81" s="143">
        <f t="shared" si="122"/>
        <v>0</v>
      </c>
      <c r="E81" s="143">
        <f t="shared" si="122"/>
        <v>37500</v>
      </c>
      <c r="F81" s="143">
        <f t="shared" si="122"/>
        <v>0</v>
      </c>
      <c r="G81" s="143">
        <f t="shared" si="122"/>
        <v>37500</v>
      </c>
      <c r="H81" s="143">
        <f t="shared" si="122"/>
        <v>0</v>
      </c>
      <c r="I81" s="143">
        <f t="shared" si="122"/>
        <v>37500</v>
      </c>
      <c r="J81" s="143">
        <f t="shared" si="122"/>
        <v>0</v>
      </c>
      <c r="K81" s="143">
        <f t="shared" si="122"/>
        <v>37500</v>
      </c>
      <c r="L81" s="143">
        <f t="shared" si="122"/>
        <v>0</v>
      </c>
      <c r="M81" s="143">
        <f t="shared" si="122"/>
        <v>37500</v>
      </c>
      <c r="N81" s="143">
        <f t="shared" si="122"/>
        <v>0</v>
      </c>
      <c r="O81" s="143">
        <f t="shared" si="122"/>
        <v>37500</v>
      </c>
      <c r="P81" s="143">
        <f t="shared" si="122"/>
        <v>0</v>
      </c>
      <c r="Q81" s="143">
        <f t="shared" si="122"/>
        <v>37500</v>
      </c>
      <c r="R81" s="143">
        <f t="shared" si="122"/>
        <v>0</v>
      </c>
      <c r="S81" s="143">
        <f t="shared" si="122"/>
        <v>37500</v>
      </c>
      <c r="T81" s="143">
        <f t="shared" si="122"/>
        <v>0</v>
      </c>
      <c r="U81" s="143">
        <f t="shared" si="122"/>
        <v>37500</v>
      </c>
      <c r="V81" s="143">
        <f t="shared" si="122"/>
        <v>0</v>
      </c>
      <c r="W81" s="143">
        <f t="shared" si="122"/>
        <v>37500</v>
      </c>
      <c r="X81" s="143">
        <f t="shared" si="122"/>
        <v>0</v>
      </c>
      <c r="Y81" s="176">
        <f t="shared" si="110"/>
        <v>375000</v>
      </c>
    </row>
    <row r="82" spans="1:25">
      <c r="A82" s="168">
        <f t="shared" si="112"/>
        <v>60</v>
      </c>
      <c r="B82" s="148" t="str">
        <f t="shared" si="112"/>
        <v>El installationer i terræn, udskiftning - belysningsstandere</v>
      </c>
      <c r="C82" s="143">
        <f t="shared" ref="C82:X82" si="123">IF(C$1&gt;=$I191,IF($M191=0,0,(IF(MOD(($I191-C$1),$M191)=0,$G191,0))),0)</f>
        <v>0</v>
      </c>
      <c r="D82" s="143">
        <f t="shared" si="123"/>
        <v>0</v>
      </c>
      <c r="E82" s="143">
        <f t="shared" si="123"/>
        <v>0</v>
      </c>
      <c r="F82" s="143">
        <f t="shared" si="123"/>
        <v>0</v>
      </c>
      <c r="G82" s="143">
        <f t="shared" si="123"/>
        <v>0</v>
      </c>
      <c r="H82" s="143">
        <f t="shared" si="123"/>
        <v>0</v>
      </c>
      <c r="I82" s="143">
        <f t="shared" si="123"/>
        <v>70000</v>
      </c>
      <c r="J82" s="143">
        <f t="shared" si="123"/>
        <v>0</v>
      </c>
      <c r="K82" s="143">
        <f t="shared" si="123"/>
        <v>0</v>
      </c>
      <c r="L82" s="143">
        <f t="shared" si="123"/>
        <v>0</v>
      </c>
      <c r="M82" s="143">
        <f t="shared" si="123"/>
        <v>0</v>
      </c>
      <c r="N82" s="143">
        <f t="shared" si="123"/>
        <v>0</v>
      </c>
      <c r="O82" s="143">
        <f t="shared" si="123"/>
        <v>0</v>
      </c>
      <c r="P82" s="143">
        <f t="shared" si="123"/>
        <v>0</v>
      </c>
      <c r="Q82" s="143">
        <f t="shared" si="123"/>
        <v>0</v>
      </c>
      <c r="R82" s="143">
        <f t="shared" si="123"/>
        <v>0</v>
      </c>
      <c r="S82" s="143">
        <f t="shared" si="123"/>
        <v>0</v>
      </c>
      <c r="T82" s="143">
        <f t="shared" si="123"/>
        <v>0</v>
      </c>
      <c r="U82" s="143">
        <f t="shared" si="123"/>
        <v>0</v>
      </c>
      <c r="V82" s="143">
        <f t="shared" si="123"/>
        <v>0</v>
      </c>
      <c r="W82" s="143">
        <f t="shared" si="123"/>
        <v>0</v>
      </c>
      <c r="X82" s="143">
        <f t="shared" si="123"/>
        <v>70000</v>
      </c>
      <c r="Y82" s="176">
        <f t="shared" si="110"/>
        <v>140000</v>
      </c>
    </row>
    <row r="83" spans="1:25">
      <c r="A83" s="168">
        <f t="shared" si="112"/>
        <v>60</v>
      </c>
      <c r="B83" s="148" t="str">
        <f t="shared" si="112"/>
        <v>El nstallationer i terræn, vedligehold - belysningsstandere</v>
      </c>
      <c r="C83" s="143">
        <f t="shared" ref="C83:X83" si="124">IF(C$1&gt;=$I192,IF($M192=0,0,(IF(MOD(($I192-C$1),$M192)=0,$G192,0))),0)</f>
        <v>0</v>
      </c>
      <c r="D83" s="143">
        <f t="shared" si="124"/>
        <v>0</v>
      </c>
      <c r="E83" s="143">
        <f t="shared" si="124"/>
        <v>10000</v>
      </c>
      <c r="F83" s="143">
        <f t="shared" si="124"/>
        <v>0</v>
      </c>
      <c r="G83" s="143">
        <f t="shared" si="124"/>
        <v>10000</v>
      </c>
      <c r="H83" s="143">
        <f t="shared" si="124"/>
        <v>0</v>
      </c>
      <c r="I83" s="143">
        <f t="shared" si="124"/>
        <v>10000</v>
      </c>
      <c r="J83" s="143">
        <f t="shared" si="124"/>
        <v>0</v>
      </c>
      <c r="K83" s="143">
        <f t="shared" si="124"/>
        <v>10000</v>
      </c>
      <c r="L83" s="143">
        <f t="shared" si="124"/>
        <v>0</v>
      </c>
      <c r="M83" s="143">
        <f t="shared" si="124"/>
        <v>10000</v>
      </c>
      <c r="N83" s="143">
        <f t="shared" si="124"/>
        <v>0</v>
      </c>
      <c r="O83" s="143">
        <f t="shared" si="124"/>
        <v>10000</v>
      </c>
      <c r="P83" s="143">
        <f t="shared" si="124"/>
        <v>0</v>
      </c>
      <c r="Q83" s="143">
        <f t="shared" si="124"/>
        <v>10000</v>
      </c>
      <c r="R83" s="143">
        <f t="shared" si="124"/>
        <v>0</v>
      </c>
      <c r="S83" s="143">
        <f t="shared" si="124"/>
        <v>10000</v>
      </c>
      <c r="T83" s="143">
        <f t="shared" si="124"/>
        <v>0</v>
      </c>
      <c r="U83" s="143">
        <f t="shared" si="124"/>
        <v>10000</v>
      </c>
      <c r="V83" s="143">
        <f t="shared" si="124"/>
        <v>0</v>
      </c>
      <c r="W83" s="143">
        <f t="shared" si="124"/>
        <v>10000</v>
      </c>
      <c r="X83" s="143">
        <f t="shared" si="124"/>
        <v>0</v>
      </c>
      <c r="Y83" s="176">
        <f t="shared" si="110"/>
        <v>100000</v>
      </c>
    </row>
    <row r="84" spans="1:25">
      <c r="A84" s="168" t="e">
        <f t="shared" si="112"/>
        <v>#N/A</v>
      </c>
      <c r="B84" s="148">
        <f t="shared" si="112"/>
        <v>0</v>
      </c>
      <c r="C84" s="143">
        <f t="shared" ref="C84:X84" si="125">IF(C$1&gt;=$I193,IF($M193=0,0,(IF(MOD(($I193-C$1),$M193)=0,$G193,0))),0)</f>
        <v>0</v>
      </c>
      <c r="D84" s="143">
        <f t="shared" si="125"/>
        <v>0</v>
      </c>
      <c r="E84" s="143">
        <f t="shared" si="125"/>
        <v>0</v>
      </c>
      <c r="F84" s="143">
        <f t="shared" si="125"/>
        <v>0</v>
      </c>
      <c r="G84" s="143">
        <f t="shared" si="125"/>
        <v>0</v>
      </c>
      <c r="H84" s="143">
        <f t="shared" si="125"/>
        <v>0</v>
      </c>
      <c r="I84" s="143">
        <f t="shared" si="125"/>
        <v>0</v>
      </c>
      <c r="J84" s="143">
        <f t="shared" si="125"/>
        <v>0</v>
      </c>
      <c r="K84" s="143">
        <f t="shared" si="125"/>
        <v>0</v>
      </c>
      <c r="L84" s="143">
        <f t="shared" si="125"/>
        <v>0</v>
      </c>
      <c r="M84" s="143">
        <f t="shared" si="125"/>
        <v>0</v>
      </c>
      <c r="N84" s="143">
        <f t="shared" si="125"/>
        <v>0</v>
      </c>
      <c r="O84" s="143">
        <f t="shared" si="125"/>
        <v>0</v>
      </c>
      <c r="P84" s="143">
        <f t="shared" si="125"/>
        <v>0</v>
      </c>
      <c r="Q84" s="143">
        <f t="shared" si="125"/>
        <v>0</v>
      </c>
      <c r="R84" s="143">
        <f t="shared" si="125"/>
        <v>0</v>
      </c>
      <c r="S84" s="143">
        <f t="shared" si="125"/>
        <v>0</v>
      </c>
      <c r="T84" s="143">
        <f t="shared" si="125"/>
        <v>0</v>
      </c>
      <c r="U84" s="143">
        <f t="shared" si="125"/>
        <v>0</v>
      </c>
      <c r="V84" s="143">
        <f t="shared" si="125"/>
        <v>0</v>
      </c>
      <c r="W84" s="143">
        <f t="shared" si="125"/>
        <v>0</v>
      </c>
      <c r="X84" s="143">
        <f t="shared" si="125"/>
        <v>0</v>
      </c>
      <c r="Y84" s="176">
        <f t="shared" si="110"/>
        <v>0</v>
      </c>
    </row>
    <row r="85" spans="1:25">
      <c r="A85" s="168" t="e">
        <f t="shared" ref="A85:B85" si="126">A194</f>
        <v>#N/A</v>
      </c>
      <c r="B85" s="148">
        <f t="shared" si="126"/>
        <v>0</v>
      </c>
      <c r="C85" s="143">
        <f t="shared" ref="C85:X85" si="127">IF(C$1&gt;=$I194,IF($M194=0,0,(IF(MOD(($I194-C$1),$M194)=0,$G194,0))),0)</f>
        <v>0</v>
      </c>
      <c r="D85" s="143">
        <f t="shared" si="127"/>
        <v>0</v>
      </c>
      <c r="E85" s="143">
        <f t="shared" si="127"/>
        <v>0</v>
      </c>
      <c r="F85" s="143">
        <f t="shared" si="127"/>
        <v>0</v>
      </c>
      <c r="G85" s="143">
        <f t="shared" si="127"/>
        <v>0</v>
      </c>
      <c r="H85" s="143">
        <f t="shared" si="127"/>
        <v>0</v>
      </c>
      <c r="I85" s="143">
        <f t="shared" si="127"/>
        <v>0</v>
      </c>
      <c r="J85" s="143">
        <f t="shared" si="127"/>
        <v>0</v>
      </c>
      <c r="K85" s="143">
        <f t="shared" si="127"/>
        <v>0</v>
      </c>
      <c r="L85" s="143">
        <f t="shared" si="127"/>
        <v>0</v>
      </c>
      <c r="M85" s="143">
        <f t="shared" si="127"/>
        <v>0</v>
      </c>
      <c r="N85" s="143">
        <f t="shared" si="127"/>
        <v>0</v>
      </c>
      <c r="O85" s="143">
        <f t="shared" si="127"/>
        <v>0</v>
      </c>
      <c r="P85" s="143">
        <f t="shared" si="127"/>
        <v>0</v>
      </c>
      <c r="Q85" s="143">
        <f t="shared" si="127"/>
        <v>0</v>
      </c>
      <c r="R85" s="143">
        <f t="shared" si="127"/>
        <v>0</v>
      </c>
      <c r="S85" s="143">
        <f t="shared" si="127"/>
        <v>0</v>
      </c>
      <c r="T85" s="143">
        <f t="shared" si="127"/>
        <v>0</v>
      </c>
      <c r="U85" s="143">
        <f t="shared" si="127"/>
        <v>0</v>
      </c>
      <c r="V85" s="143">
        <f t="shared" si="127"/>
        <v>0</v>
      </c>
      <c r="W85" s="143">
        <f t="shared" si="127"/>
        <v>0</v>
      </c>
      <c r="X85" s="143">
        <f t="shared" si="127"/>
        <v>0</v>
      </c>
      <c r="Y85" s="176">
        <f t="shared" ref="Y85:Y98" si="128">SUM(C85:X85)</f>
        <v>0</v>
      </c>
    </row>
    <row r="86" spans="1:25">
      <c r="A86" s="168" t="e">
        <f t="shared" ref="A86:B86" si="129">A195</f>
        <v>#N/A</v>
      </c>
      <c r="B86" s="148">
        <f t="shared" si="129"/>
        <v>0</v>
      </c>
      <c r="C86" s="143">
        <f t="shared" ref="C86:X86" si="130">IF(C$1&gt;=$I195,IF($M195=0,0,(IF(MOD(($I195-C$1),$M195)=0,$G195,0))),0)</f>
        <v>0</v>
      </c>
      <c r="D86" s="143">
        <f t="shared" si="130"/>
        <v>0</v>
      </c>
      <c r="E86" s="143">
        <f t="shared" si="130"/>
        <v>0</v>
      </c>
      <c r="F86" s="143">
        <f t="shared" si="130"/>
        <v>0</v>
      </c>
      <c r="G86" s="143">
        <f t="shared" si="130"/>
        <v>0</v>
      </c>
      <c r="H86" s="143">
        <f t="shared" si="130"/>
        <v>0</v>
      </c>
      <c r="I86" s="143">
        <f t="shared" si="130"/>
        <v>0</v>
      </c>
      <c r="J86" s="143">
        <f t="shared" si="130"/>
        <v>0</v>
      </c>
      <c r="K86" s="143">
        <f t="shared" si="130"/>
        <v>0</v>
      </c>
      <c r="L86" s="143">
        <f t="shared" si="130"/>
        <v>0</v>
      </c>
      <c r="M86" s="143">
        <f t="shared" si="130"/>
        <v>0</v>
      </c>
      <c r="N86" s="143">
        <f t="shared" si="130"/>
        <v>0</v>
      </c>
      <c r="O86" s="143">
        <f t="shared" si="130"/>
        <v>0</v>
      </c>
      <c r="P86" s="143">
        <f t="shared" si="130"/>
        <v>0</v>
      </c>
      <c r="Q86" s="143">
        <f t="shared" si="130"/>
        <v>0</v>
      </c>
      <c r="R86" s="143">
        <f t="shared" si="130"/>
        <v>0</v>
      </c>
      <c r="S86" s="143">
        <f t="shared" si="130"/>
        <v>0</v>
      </c>
      <c r="T86" s="143">
        <f t="shared" si="130"/>
        <v>0</v>
      </c>
      <c r="U86" s="143">
        <f t="shared" si="130"/>
        <v>0</v>
      </c>
      <c r="V86" s="143">
        <f t="shared" si="130"/>
        <v>0</v>
      </c>
      <c r="W86" s="143">
        <f t="shared" si="130"/>
        <v>0</v>
      </c>
      <c r="X86" s="143">
        <f t="shared" si="130"/>
        <v>0</v>
      </c>
      <c r="Y86" s="176">
        <f t="shared" si="128"/>
        <v>0</v>
      </c>
    </row>
    <row r="87" spans="1:25">
      <c r="A87" s="168" t="e">
        <f t="shared" ref="A87:B87" si="131">A196</f>
        <v>#N/A</v>
      </c>
      <c r="B87" s="148">
        <f t="shared" si="131"/>
        <v>0</v>
      </c>
      <c r="C87" s="143">
        <f t="shared" ref="C87:X87" si="132">IF(C$1&gt;=$I196,IF($M196=0,0,(IF(MOD(($I196-C$1),$M196)=0,$G196,0))),0)</f>
        <v>0</v>
      </c>
      <c r="D87" s="143">
        <f t="shared" si="132"/>
        <v>0</v>
      </c>
      <c r="E87" s="143">
        <f t="shared" si="132"/>
        <v>0</v>
      </c>
      <c r="F87" s="143">
        <f t="shared" si="132"/>
        <v>0</v>
      </c>
      <c r="G87" s="143">
        <f t="shared" si="132"/>
        <v>0</v>
      </c>
      <c r="H87" s="143">
        <f t="shared" si="132"/>
        <v>0</v>
      </c>
      <c r="I87" s="143">
        <f t="shared" si="132"/>
        <v>0</v>
      </c>
      <c r="J87" s="143">
        <f t="shared" si="132"/>
        <v>0</v>
      </c>
      <c r="K87" s="143">
        <f t="shared" si="132"/>
        <v>0</v>
      </c>
      <c r="L87" s="143">
        <f t="shared" si="132"/>
        <v>0</v>
      </c>
      <c r="M87" s="143">
        <f t="shared" si="132"/>
        <v>0</v>
      </c>
      <c r="N87" s="143">
        <f t="shared" si="132"/>
        <v>0</v>
      </c>
      <c r="O87" s="143">
        <f t="shared" si="132"/>
        <v>0</v>
      </c>
      <c r="P87" s="143">
        <f t="shared" si="132"/>
        <v>0</v>
      </c>
      <c r="Q87" s="143">
        <f t="shared" si="132"/>
        <v>0</v>
      </c>
      <c r="R87" s="143">
        <f t="shared" si="132"/>
        <v>0</v>
      </c>
      <c r="S87" s="143">
        <f t="shared" si="132"/>
        <v>0</v>
      </c>
      <c r="T87" s="143">
        <f t="shared" si="132"/>
        <v>0</v>
      </c>
      <c r="U87" s="143">
        <f t="shared" si="132"/>
        <v>0</v>
      </c>
      <c r="V87" s="143">
        <f t="shared" si="132"/>
        <v>0</v>
      </c>
      <c r="W87" s="143">
        <f t="shared" si="132"/>
        <v>0</v>
      </c>
      <c r="X87" s="143">
        <f t="shared" si="132"/>
        <v>0</v>
      </c>
      <c r="Y87" s="176">
        <f t="shared" si="128"/>
        <v>0</v>
      </c>
    </row>
    <row r="88" spans="1:25">
      <c r="A88" s="168" t="e">
        <f t="shared" ref="A88:B88" si="133">A197</f>
        <v>#N/A</v>
      </c>
      <c r="B88" s="148">
        <f t="shared" si="133"/>
        <v>0</v>
      </c>
      <c r="C88" s="143">
        <f t="shared" ref="C88:X88" si="134">IF(C$1&gt;=$I197,IF($M197=0,0,(IF(MOD(($I197-C$1),$M197)=0,$G197,0))),0)</f>
        <v>0</v>
      </c>
      <c r="D88" s="143">
        <f t="shared" si="134"/>
        <v>0</v>
      </c>
      <c r="E88" s="143">
        <f t="shared" si="134"/>
        <v>0</v>
      </c>
      <c r="F88" s="143">
        <f t="shared" si="134"/>
        <v>0</v>
      </c>
      <c r="G88" s="143">
        <f t="shared" si="134"/>
        <v>0</v>
      </c>
      <c r="H88" s="143">
        <f t="shared" si="134"/>
        <v>0</v>
      </c>
      <c r="I88" s="143">
        <f t="shared" si="134"/>
        <v>0</v>
      </c>
      <c r="J88" s="143">
        <f t="shared" si="134"/>
        <v>0</v>
      </c>
      <c r="K88" s="143">
        <f t="shared" si="134"/>
        <v>0</v>
      </c>
      <c r="L88" s="143">
        <f t="shared" si="134"/>
        <v>0</v>
      </c>
      <c r="M88" s="143">
        <f t="shared" si="134"/>
        <v>0</v>
      </c>
      <c r="N88" s="143">
        <f t="shared" si="134"/>
        <v>0</v>
      </c>
      <c r="O88" s="143">
        <f t="shared" si="134"/>
        <v>0</v>
      </c>
      <c r="P88" s="143">
        <f t="shared" si="134"/>
        <v>0</v>
      </c>
      <c r="Q88" s="143">
        <f t="shared" si="134"/>
        <v>0</v>
      </c>
      <c r="R88" s="143">
        <f t="shared" si="134"/>
        <v>0</v>
      </c>
      <c r="S88" s="143">
        <f t="shared" si="134"/>
        <v>0</v>
      </c>
      <c r="T88" s="143">
        <f t="shared" si="134"/>
        <v>0</v>
      </c>
      <c r="U88" s="143">
        <f t="shared" si="134"/>
        <v>0</v>
      </c>
      <c r="V88" s="143">
        <f t="shared" si="134"/>
        <v>0</v>
      </c>
      <c r="W88" s="143">
        <f t="shared" si="134"/>
        <v>0</v>
      </c>
      <c r="X88" s="143">
        <f t="shared" si="134"/>
        <v>0</v>
      </c>
      <c r="Y88" s="176">
        <f t="shared" si="128"/>
        <v>0</v>
      </c>
    </row>
    <row r="89" spans="1:25">
      <c r="A89" s="168" t="e">
        <f t="shared" ref="A89:B89" si="135">A198</f>
        <v>#N/A</v>
      </c>
      <c r="B89" s="148">
        <f t="shared" si="135"/>
        <v>0</v>
      </c>
      <c r="C89" s="143">
        <f t="shared" ref="C89:X89" si="136">IF(C$1&gt;=$I198,IF($M198=0,0,(IF(MOD(($I198-C$1),$M198)=0,$G198,0))),0)</f>
        <v>0</v>
      </c>
      <c r="D89" s="143">
        <f t="shared" si="136"/>
        <v>0</v>
      </c>
      <c r="E89" s="143">
        <f t="shared" si="136"/>
        <v>0</v>
      </c>
      <c r="F89" s="143">
        <f t="shared" si="136"/>
        <v>0</v>
      </c>
      <c r="G89" s="143">
        <f t="shared" si="136"/>
        <v>0</v>
      </c>
      <c r="H89" s="143">
        <f t="shared" si="136"/>
        <v>0</v>
      </c>
      <c r="I89" s="143">
        <f t="shared" si="136"/>
        <v>0</v>
      </c>
      <c r="J89" s="143">
        <f t="shared" si="136"/>
        <v>0</v>
      </c>
      <c r="K89" s="143">
        <f t="shared" si="136"/>
        <v>0</v>
      </c>
      <c r="L89" s="143">
        <f t="shared" si="136"/>
        <v>0</v>
      </c>
      <c r="M89" s="143">
        <f t="shared" si="136"/>
        <v>0</v>
      </c>
      <c r="N89" s="143">
        <f t="shared" si="136"/>
        <v>0</v>
      </c>
      <c r="O89" s="143">
        <f t="shared" si="136"/>
        <v>0</v>
      </c>
      <c r="P89" s="143">
        <f t="shared" si="136"/>
        <v>0</v>
      </c>
      <c r="Q89" s="143">
        <f t="shared" si="136"/>
        <v>0</v>
      </c>
      <c r="R89" s="143">
        <f t="shared" si="136"/>
        <v>0</v>
      </c>
      <c r="S89" s="143">
        <f t="shared" si="136"/>
        <v>0</v>
      </c>
      <c r="T89" s="143">
        <f t="shared" si="136"/>
        <v>0</v>
      </c>
      <c r="U89" s="143">
        <f t="shared" si="136"/>
        <v>0</v>
      </c>
      <c r="V89" s="143">
        <f t="shared" si="136"/>
        <v>0</v>
      </c>
      <c r="W89" s="143">
        <f t="shared" si="136"/>
        <v>0</v>
      </c>
      <c r="X89" s="143">
        <f t="shared" si="136"/>
        <v>0</v>
      </c>
      <c r="Y89" s="176">
        <f t="shared" si="128"/>
        <v>0</v>
      </c>
    </row>
    <row r="90" spans="1:25">
      <c r="A90" s="168" t="e">
        <f t="shared" ref="A90:B90" si="137">A199</f>
        <v>#N/A</v>
      </c>
      <c r="B90" s="148">
        <f t="shared" si="137"/>
        <v>0</v>
      </c>
      <c r="C90" s="143">
        <f t="shared" ref="C90:X90" si="138">IF(C$1&gt;=$I199,IF($M199=0,0,(IF(MOD(($I199-C$1),$M199)=0,$G199,0))),0)</f>
        <v>0</v>
      </c>
      <c r="D90" s="143">
        <f t="shared" si="138"/>
        <v>0</v>
      </c>
      <c r="E90" s="143">
        <f t="shared" si="138"/>
        <v>0</v>
      </c>
      <c r="F90" s="143">
        <f t="shared" si="138"/>
        <v>0</v>
      </c>
      <c r="G90" s="143">
        <f t="shared" si="138"/>
        <v>0</v>
      </c>
      <c r="H90" s="143">
        <f t="shared" si="138"/>
        <v>0</v>
      </c>
      <c r="I90" s="143">
        <f t="shared" si="138"/>
        <v>0</v>
      </c>
      <c r="J90" s="143">
        <f t="shared" si="138"/>
        <v>0</v>
      </c>
      <c r="K90" s="143">
        <f t="shared" si="138"/>
        <v>0</v>
      </c>
      <c r="L90" s="143">
        <f t="shared" si="138"/>
        <v>0</v>
      </c>
      <c r="M90" s="143">
        <f t="shared" si="138"/>
        <v>0</v>
      </c>
      <c r="N90" s="143">
        <f t="shared" si="138"/>
        <v>0</v>
      </c>
      <c r="O90" s="143">
        <f t="shared" si="138"/>
        <v>0</v>
      </c>
      <c r="P90" s="143">
        <f t="shared" si="138"/>
        <v>0</v>
      </c>
      <c r="Q90" s="143">
        <f t="shared" si="138"/>
        <v>0</v>
      </c>
      <c r="R90" s="143">
        <f t="shared" si="138"/>
        <v>0</v>
      </c>
      <c r="S90" s="143">
        <f t="shared" si="138"/>
        <v>0</v>
      </c>
      <c r="T90" s="143">
        <f t="shared" si="138"/>
        <v>0</v>
      </c>
      <c r="U90" s="143">
        <f t="shared" si="138"/>
        <v>0</v>
      </c>
      <c r="V90" s="143">
        <f t="shared" si="138"/>
        <v>0</v>
      </c>
      <c r="W90" s="143">
        <f t="shared" si="138"/>
        <v>0</v>
      </c>
      <c r="X90" s="143">
        <f t="shared" si="138"/>
        <v>0</v>
      </c>
      <c r="Y90" s="176">
        <f t="shared" si="128"/>
        <v>0</v>
      </c>
    </row>
    <row r="91" spans="1:25">
      <c r="A91" s="168" t="e">
        <f t="shared" ref="A91:B91" si="139">A200</f>
        <v>#N/A</v>
      </c>
      <c r="B91" s="148">
        <f t="shared" si="139"/>
        <v>0</v>
      </c>
      <c r="C91" s="143">
        <f t="shared" ref="C91:X91" si="140">IF(C$1&gt;=$I200,IF($M200=0,0,(IF(MOD(($I200-C$1),$M200)=0,$G200,0))),0)</f>
        <v>0</v>
      </c>
      <c r="D91" s="143">
        <f t="shared" si="140"/>
        <v>0</v>
      </c>
      <c r="E91" s="143">
        <f t="shared" si="140"/>
        <v>0</v>
      </c>
      <c r="F91" s="143">
        <f t="shared" si="140"/>
        <v>0</v>
      </c>
      <c r="G91" s="143">
        <f t="shared" si="140"/>
        <v>0</v>
      </c>
      <c r="H91" s="143">
        <f t="shared" si="140"/>
        <v>0</v>
      </c>
      <c r="I91" s="143">
        <f t="shared" si="140"/>
        <v>0</v>
      </c>
      <c r="J91" s="143">
        <f t="shared" si="140"/>
        <v>0</v>
      </c>
      <c r="K91" s="143">
        <f t="shared" si="140"/>
        <v>0</v>
      </c>
      <c r="L91" s="143">
        <f t="shared" si="140"/>
        <v>0</v>
      </c>
      <c r="M91" s="143">
        <f t="shared" si="140"/>
        <v>0</v>
      </c>
      <c r="N91" s="143">
        <f t="shared" si="140"/>
        <v>0</v>
      </c>
      <c r="O91" s="143">
        <f t="shared" si="140"/>
        <v>0</v>
      </c>
      <c r="P91" s="143">
        <f t="shared" si="140"/>
        <v>0</v>
      </c>
      <c r="Q91" s="143">
        <f t="shared" si="140"/>
        <v>0</v>
      </c>
      <c r="R91" s="143">
        <f t="shared" si="140"/>
        <v>0</v>
      </c>
      <c r="S91" s="143">
        <f t="shared" si="140"/>
        <v>0</v>
      </c>
      <c r="T91" s="143">
        <f t="shared" si="140"/>
        <v>0</v>
      </c>
      <c r="U91" s="143">
        <f t="shared" si="140"/>
        <v>0</v>
      </c>
      <c r="V91" s="143">
        <f t="shared" si="140"/>
        <v>0</v>
      </c>
      <c r="W91" s="143">
        <f t="shared" si="140"/>
        <v>0</v>
      </c>
      <c r="X91" s="143">
        <f t="shared" si="140"/>
        <v>0</v>
      </c>
      <c r="Y91" s="176">
        <f t="shared" si="128"/>
        <v>0</v>
      </c>
    </row>
    <row r="92" spans="1:25">
      <c r="A92" s="168" t="e">
        <f t="shared" ref="A92:B92" si="141">A201</f>
        <v>#N/A</v>
      </c>
      <c r="B92" s="148">
        <f t="shared" si="141"/>
        <v>0</v>
      </c>
      <c r="C92" s="143">
        <f t="shared" ref="C92:X92" si="142">IF(C$1&gt;=$I201,IF($M201=0,0,(IF(MOD(($I201-C$1),$M201)=0,$G201,0))),0)</f>
        <v>0</v>
      </c>
      <c r="D92" s="143">
        <f t="shared" si="142"/>
        <v>0</v>
      </c>
      <c r="E92" s="143">
        <f t="shared" si="142"/>
        <v>0</v>
      </c>
      <c r="F92" s="143">
        <f t="shared" si="142"/>
        <v>0</v>
      </c>
      <c r="G92" s="143">
        <f t="shared" si="142"/>
        <v>0</v>
      </c>
      <c r="H92" s="143">
        <f t="shared" si="142"/>
        <v>0</v>
      </c>
      <c r="I92" s="143">
        <f t="shared" si="142"/>
        <v>0</v>
      </c>
      <c r="J92" s="143">
        <f t="shared" si="142"/>
        <v>0</v>
      </c>
      <c r="K92" s="143">
        <f t="shared" si="142"/>
        <v>0</v>
      </c>
      <c r="L92" s="143">
        <f t="shared" si="142"/>
        <v>0</v>
      </c>
      <c r="M92" s="143">
        <f t="shared" si="142"/>
        <v>0</v>
      </c>
      <c r="N92" s="143">
        <f t="shared" si="142"/>
        <v>0</v>
      </c>
      <c r="O92" s="143">
        <f t="shared" si="142"/>
        <v>0</v>
      </c>
      <c r="P92" s="143">
        <f t="shared" si="142"/>
        <v>0</v>
      </c>
      <c r="Q92" s="143">
        <f t="shared" si="142"/>
        <v>0</v>
      </c>
      <c r="R92" s="143">
        <f t="shared" si="142"/>
        <v>0</v>
      </c>
      <c r="S92" s="143">
        <f t="shared" si="142"/>
        <v>0</v>
      </c>
      <c r="T92" s="143">
        <f t="shared" si="142"/>
        <v>0</v>
      </c>
      <c r="U92" s="143">
        <f t="shared" si="142"/>
        <v>0</v>
      </c>
      <c r="V92" s="143">
        <f t="shared" si="142"/>
        <v>0</v>
      </c>
      <c r="W92" s="143">
        <f t="shared" si="142"/>
        <v>0</v>
      </c>
      <c r="X92" s="143">
        <f t="shared" si="142"/>
        <v>0</v>
      </c>
      <c r="Y92" s="176">
        <f t="shared" si="128"/>
        <v>0</v>
      </c>
    </row>
    <row r="93" spans="1:25">
      <c r="A93" s="168" t="e">
        <f t="shared" ref="A93:B93" si="143">A202</f>
        <v>#N/A</v>
      </c>
      <c r="B93" s="148">
        <f t="shared" si="143"/>
        <v>0</v>
      </c>
      <c r="C93" s="143">
        <f t="shared" ref="C93:X93" si="144">IF(C$1&gt;=$I202,IF($M202=0,0,(IF(MOD(($I202-C$1),$M202)=0,$G202,0))),0)</f>
        <v>0</v>
      </c>
      <c r="D93" s="143">
        <f t="shared" si="144"/>
        <v>0</v>
      </c>
      <c r="E93" s="143">
        <f t="shared" si="144"/>
        <v>0</v>
      </c>
      <c r="F93" s="143">
        <f t="shared" si="144"/>
        <v>0</v>
      </c>
      <c r="G93" s="143">
        <f t="shared" si="144"/>
        <v>0</v>
      </c>
      <c r="H93" s="143">
        <f t="shared" si="144"/>
        <v>0</v>
      </c>
      <c r="I93" s="143">
        <f t="shared" si="144"/>
        <v>0</v>
      </c>
      <c r="J93" s="143">
        <f t="shared" si="144"/>
        <v>0</v>
      </c>
      <c r="K93" s="143">
        <f t="shared" si="144"/>
        <v>0</v>
      </c>
      <c r="L93" s="143">
        <f t="shared" si="144"/>
        <v>0</v>
      </c>
      <c r="M93" s="143">
        <f t="shared" si="144"/>
        <v>0</v>
      </c>
      <c r="N93" s="143">
        <f t="shared" si="144"/>
        <v>0</v>
      </c>
      <c r="O93" s="143">
        <f t="shared" si="144"/>
        <v>0</v>
      </c>
      <c r="P93" s="143">
        <f t="shared" si="144"/>
        <v>0</v>
      </c>
      <c r="Q93" s="143">
        <f t="shared" si="144"/>
        <v>0</v>
      </c>
      <c r="R93" s="143">
        <f t="shared" si="144"/>
        <v>0</v>
      </c>
      <c r="S93" s="143">
        <f t="shared" si="144"/>
        <v>0</v>
      </c>
      <c r="T93" s="143">
        <f t="shared" si="144"/>
        <v>0</v>
      </c>
      <c r="U93" s="143">
        <f t="shared" si="144"/>
        <v>0</v>
      </c>
      <c r="V93" s="143">
        <f t="shared" si="144"/>
        <v>0</v>
      </c>
      <c r="W93" s="143">
        <f t="shared" si="144"/>
        <v>0</v>
      </c>
      <c r="X93" s="143">
        <f t="shared" si="144"/>
        <v>0</v>
      </c>
      <c r="Y93" s="176">
        <f t="shared" si="128"/>
        <v>0</v>
      </c>
    </row>
    <row r="94" spans="1:25">
      <c r="A94" s="168" t="e">
        <f t="shared" ref="A94:B94" si="145">A203</f>
        <v>#N/A</v>
      </c>
      <c r="B94" s="148">
        <f t="shared" si="145"/>
        <v>0</v>
      </c>
      <c r="C94" s="143">
        <f t="shared" ref="C94:X94" si="146">IF(C$1&gt;=$I203,IF($M203=0,0,(IF(MOD(($I203-C$1),$M203)=0,$G203,0))),0)</f>
        <v>0</v>
      </c>
      <c r="D94" s="143">
        <f t="shared" si="146"/>
        <v>0</v>
      </c>
      <c r="E94" s="143">
        <f t="shared" si="146"/>
        <v>0</v>
      </c>
      <c r="F94" s="143">
        <f t="shared" si="146"/>
        <v>0</v>
      </c>
      <c r="G94" s="143">
        <f t="shared" si="146"/>
        <v>0</v>
      </c>
      <c r="H94" s="143">
        <f t="shared" si="146"/>
        <v>0</v>
      </c>
      <c r="I94" s="143">
        <f t="shared" si="146"/>
        <v>0</v>
      </c>
      <c r="J94" s="143">
        <f t="shared" si="146"/>
        <v>0</v>
      </c>
      <c r="K94" s="143">
        <f t="shared" si="146"/>
        <v>0</v>
      </c>
      <c r="L94" s="143">
        <f t="shared" si="146"/>
        <v>0</v>
      </c>
      <c r="M94" s="143">
        <f t="shared" si="146"/>
        <v>0</v>
      </c>
      <c r="N94" s="143">
        <f t="shared" si="146"/>
        <v>0</v>
      </c>
      <c r="O94" s="143">
        <f t="shared" si="146"/>
        <v>0</v>
      </c>
      <c r="P94" s="143">
        <f t="shared" si="146"/>
        <v>0</v>
      </c>
      <c r="Q94" s="143">
        <f t="shared" si="146"/>
        <v>0</v>
      </c>
      <c r="R94" s="143">
        <f t="shared" si="146"/>
        <v>0</v>
      </c>
      <c r="S94" s="143">
        <f t="shared" si="146"/>
        <v>0</v>
      </c>
      <c r="T94" s="143">
        <f t="shared" si="146"/>
        <v>0</v>
      </c>
      <c r="U94" s="143">
        <f t="shared" si="146"/>
        <v>0</v>
      </c>
      <c r="V94" s="143">
        <f t="shared" si="146"/>
        <v>0</v>
      </c>
      <c r="W94" s="143">
        <f t="shared" si="146"/>
        <v>0</v>
      </c>
      <c r="X94" s="143">
        <f t="shared" si="146"/>
        <v>0</v>
      </c>
      <c r="Y94" s="176">
        <f t="shared" si="128"/>
        <v>0</v>
      </c>
    </row>
    <row r="95" spans="1:25">
      <c r="A95" s="168" t="e">
        <f t="shared" ref="A95:B95" si="147">A204</f>
        <v>#N/A</v>
      </c>
      <c r="B95" s="148">
        <f t="shared" si="147"/>
        <v>0</v>
      </c>
      <c r="C95" s="143">
        <f t="shared" ref="C95:X95" si="148">IF(C$1&gt;=$I204,IF($M204=0,0,(IF(MOD(($I204-C$1),$M204)=0,$G204,0))),0)</f>
        <v>0</v>
      </c>
      <c r="D95" s="143">
        <f t="shared" si="148"/>
        <v>0</v>
      </c>
      <c r="E95" s="143">
        <f t="shared" si="148"/>
        <v>0</v>
      </c>
      <c r="F95" s="143">
        <f t="shared" si="148"/>
        <v>0</v>
      </c>
      <c r="G95" s="143">
        <f t="shared" si="148"/>
        <v>0</v>
      </c>
      <c r="H95" s="143">
        <f t="shared" si="148"/>
        <v>0</v>
      </c>
      <c r="I95" s="143">
        <f t="shared" si="148"/>
        <v>0</v>
      </c>
      <c r="J95" s="143">
        <f t="shared" si="148"/>
        <v>0</v>
      </c>
      <c r="K95" s="143">
        <f t="shared" si="148"/>
        <v>0</v>
      </c>
      <c r="L95" s="143">
        <f t="shared" si="148"/>
        <v>0</v>
      </c>
      <c r="M95" s="143">
        <f t="shared" si="148"/>
        <v>0</v>
      </c>
      <c r="N95" s="143">
        <f t="shared" si="148"/>
        <v>0</v>
      </c>
      <c r="O95" s="143">
        <f t="shared" si="148"/>
        <v>0</v>
      </c>
      <c r="P95" s="143">
        <f t="shared" si="148"/>
        <v>0</v>
      </c>
      <c r="Q95" s="143">
        <f t="shared" si="148"/>
        <v>0</v>
      </c>
      <c r="R95" s="143">
        <f t="shared" si="148"/>
        <v>0</v>
      </c>
      <c r="S95" s="143">
        <f t="shared" si="148"/>
        <v>0</v>
      </c>
      <c r="T95" s="143">
        <f t="shared" si="148"/>
        <v>0</v>
      </c>
      <c r="U95" s="143">
        <f t="shared" si="148"/>
        <v>0</v>
      </c>
      <c r="V95" s="143">
        <f t="shared" si="148"/>
        <v>0</v>
      </c>
      <c r="W95" s="143">
        <f t="shared" si="148"/>
        <v>0</v>
      </c>
      <c r="X95" s="143">
        <f t="shared" si="148"/>
        <v>0</v>
      </c>
      <c r="Y95" s="176">
        <f t="shared" si="128"/>
        <v>0</v>
      </c>
    </row>
    <row r="96" spans="1:25">
      <c r="A96" s="168" t="e">
        <f t="shared" ref="A96:B96" si="149">A205</f>
        <v>#N/A</v>
      </c>
      <c r="B96" s="148">
        <f t="shared" si="149"/>
        <v>0</v>
      </c>
      <c r="C96" s="143">
        <f t="shared" ref="C96:X96" si="150">IF(C$1&gt;=$I205,IF($M205=0,0,(IF(MOD(($I205-C$1),$M205)=0,$G205,0))),0)</f>
        <v>0</v>
      </c>
      <c r="D96" s="143">
        <f t="shared" si="150"/>
        <v>0</v>
      </c>
      <c r="E96" s="143">
        <f t="shared" si="150"/>
        <v>0</v>
      </c>
      <c r="F96" s="143">
        <f t="shared" si="150"/>
        <v>0</v>
      </c>
      <c r="G96" s="143">
        <f t="shared" si="150"/>
        <v>0</v>
      </c>
      <c r="H96" s="143">
        <f t="shared" si="150"/>
        <v>0</v>
      </c>
      <c r="I96" s="143">
        <f t="shared" si="150"/>
        <v>0</v>
      </c>
      <c r="J96" s="143">
        <f t="shared" si="150"/>
        <v>0</v>
      </c>
      <c r="K96" s="143">
        <f t="shared" si="150"/>
        <v>0</v>
      </c>
      <c r="L96" s="143">
        <f t="shared" si="150"/>
        <v>0</v>
      </c>
      <c r="M96" s="143">
        <f t="shared" si="150"/>
        <v>0</v>
      </c>
      <c r="N96" s="143">
        <f t="shared" si="150"/>
        <v>0</v>
      </c>
      <c r="O96" s="143">
        <f t="shared" si="150"/>
        <v>0</v>
      </c>
      <c r="P96" s="143">
        <f t="shared" si="150"/>
        <v>0</v>
      </c>
      <c r="Q96" s="143">
        <f t="shared" si="150"/>
        <v>0</v>
      </c>
      <c r="R96" s="143">
        <f t="shared" si="150"/>
        <v>0</v>
      </c>
      <c r="S96" s="143">
        <f t="shared" si="150"/>
        <v>0</v>
      </c>
      <c r="T96" s="143">
        <f t="shared" si="150"/>
        <v>0</v>
      </c>
      <c r="U96" s="143">
        <f t="shared" si="150"/>
        <v>0</v>
      </c>
      <c r="V96" s="143">
        <f t="shared" si="150"/>
        <v>0</v>
      </c>
      <c r="W96" s="143">
        <f t="shared" si="150"/>
        <v>0</v>
      </c>
      <c r="X96" s="143">
        <f t="shared" si="150"/>
        <v>0</v>
      </c>
      <c r="Y96" s="176">
        <f t="shared" si="128"/>
        <v>0</v>
      </c>
    </row>
    <row r="97" spans="1:25">
      <c r="A97" s="168" t="e">
        <f t="shared" ref="A97:B97" si="151">A206</f>
        <v>#N/A</v>
      </c>
      <c r="B97" s="148">
        <f t="shared" si="151"/>
        <v>0</v>
      </c>
      <c r="C97" s="143">
        <f t="shared" ref="C97:X97" si="152">IF(C$1&gt;=$I206,IF($M206=0,0,(IF(MOD(($I206-C$1),$M206)=0,$G206,0))),0)</f>
        <v>0</v>
      </c>
      <c r="D97" s="143">
        <f t="shared" si="152"/>
        <v>0</v>
      </c>
      <c r="E97" s="143">
        <f t="shared" si="152"/>
        <v>0</v>
      </c>
      <c r="F97" s="143">
        <f t="shared" si="152"/>
        <v>0</v>
      </c>
      <c r="G97" s="143">
        <f t="shared" si="152"/>
        <v>0</v>
      </c>
      <c r="H97" s="143">
        <f t="shared" si="152"/>
        <v>0</v>
      </c>
      <c r="I97" s="143">
        <f t="shared" si="152"/>
        <v>0</v>
      </c>
      <c r="J97" s="143">
        <f t="shared" si="152"/>
        <v>0</v>
      </c>
      <c r="K97" s="143">
        <f t="shared" si="152"/>
        <v>0</v>
      </c>
      <c r="L97" s="143">
        <f t="shared" si="152"/>
        <v>0</v>
      </c>
      <c r="M97" s="143">
        <f t="shared" si="152"/>
        <v>0</v>
      </c>
      <c r="N97" s="143">
        <f t="shared" si="152"/>
        <v>0</v>
      </c>
      <c r="O97" s="143">
        <f t="shared" si="152"/>
        <v>0</v>
      </c>
      <c r="P97" s="143">
        <f t="shared" si="152"/>
        <v>0</v>
      </c>
      <c r="Q97" s="143">
        <f t="shared" si="152"/>
        <v>0</v>
      </c>
      <c r="R97" s="143">
        <f t="shared" si="152"/>
        <v>0</v>
      </c>
      <c r="S97" s="143">
        <f t="shared" si="152"/>
        <v>0</v>
      </c>
      <c r="T97" s="143">
        <f t="shared" si="152"/>
        <v>0</v>
      </c>
      <c r="U97" s="143">
        <f t="shared" si="152"/>
        <v>0</v>
      </c>
      <c r="V97" s="143">
        <f t="shared" si="152"/>
        <v>0</v>
      </c>
      <c r="W97" s="143">
        <f t="shared" si="152"/>
        <v>0</v>
      </c>
      <c r="X97" s="143">
        <f t="shared" si="152"/>
        <v>0</v>
      </c>
      <c r="Y97" s="176">
        <f t="shared" si="128"/>
        <v>0</v>
      </c>
    </row>
    <row r="98" spans="1:25">
      <c r="A98" s="168" t="e">
        <f t="shared" ref="A98:B98" si="153">A207</f>
        <v>#N/A</v>
      </c>
      <c r="B98" s="148">
        <f t="shared" si="153"/>
        <v>0</v>
      </c>
      <c r="C98" s="143">
        <f t="shared" ref="C98:X98" si="154">IF(C$1&gt;=$I207,IF($M207=0,0,(IF(MOD(($I207-C$1),$M207)=0,$G207,0))),0)</f>
        <v>0</v>
      </c>
      <c r="D98" s="143">
        <f t="shared" si="154"/>
        <v>0</v>
      </c>
      <c r="E98" s="143">
        <f t="shared" si="154"/>
        <v>0</v>
      </c>
      <c r="F98" s="143">
        <f t="shared" si="154"/>
        <v>0</v>
      </c>
      <c r="G98" s="143">
        <f t="shared" si="154"/>
        <v>0</v>
      </c>
      <c r="H98" s="143">
        <f t="shared" si="154"/>
        <v>0</v>
      </c>
      <c r="I98" s="143">
        <f t="shared" si="154"/>
        <v>0</v>
      </c>
      <c r="J98" s="143">
        <f t="shared" si="154"/>
        <v>0</v>
      </c>
      <c r="K98" s="143">
        <f t="shared" si="154"/>
        <v>0</v>
      </c>
      <c r="L98" s="143">
        <f t="shared" si="154"/>
        <v>0</v>
      </c>
      <c r="M98" s="143">
        <f t="shared" si="154"/>
        <v>0</v>
      </c>
      <c r="N98" s="143">
        <f t="shared" si="154"/>
        <v>0</v>
      </c>
      <c r="O98" s="143">
        <f t="shared" si="154"/>
        <v>0</v>
      </c>
      <c r="P98" s="143">
        <f t="shared" si="154"/>
        <v>0</v>
      </c>
      <c r="Q98" s="143">
        <f t="shared" si="154"/>
        <v>0</v>
      </c>
      <c r="R98" s="143">
        <f t="shared" si="154"/>
        <v>0</v>
      </c>
      <c r="S98" s="143">
        <f t="shared" si="154"/>
        <v>0</v>
      </c>
      <c r="T98" s="143">
        <f t="shared" si="154"/>
        <v>0</v>
      </c>
      <c r="U98" s="143">
        <f t="shared" si="154"/>
        <v>0</v>
      </c>
      <c r="V98" s="143">
        <f t="shared" si="154"/>
        <v>0</v>
      </c>
      <c r="W98" s="143">
        <f t="shared" si="154"/>
        <v>0</v>
      </c>
      <c r="X98" s="143">
        <f t="shared" si="154"/>
        <v>0</v>
      </c>
      <c r="Y98" s="176">
        <f t="shared" si="128"/>
        <v>0</v>
      </c>
    </row>
    <row r="99" spans="1:25">
      <c r="A99" s="169"/>
      <c r="B99" s="149" t="str">
        <f t="shared" ref="A99:B106" si="155">B208</f>
        <v>Sikringsanlæg</v>
      </c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</row>
    <row r="100" spans="1:25">
      <c r="A100" s="168" t="e">
        <f t="shared" si="155"/>
        <v>#N/A</v>
      </c>
      <c r="B100" s="148">
        <f t="shared" si="155"/>
        <v>0</v>
      </c>
      <c r="C100" s="143">
        <f t="shared" ref="C100:X100" si="156">IF(C$1&gt;=$I209,IF($M209=0,0,(IF(MOD(($I209-C$1),$M209)=0,$G209,0))),0)</f>
        <v>0</v>
      </c>
      <c r="D100" s="143">
        <f t="shared" si="156"/>
        <v>0</v>
      </c>
      <c r="E100" s="143">
        <f t="shared" si="156"/>
        <v>0</v>
      </c>
      <c r="F100" s="143">
        <f t="shared" si="156"/>
        <v>0</v>
      </c>
      <c r="G100" s="143">
        <f t="shared" si="156"/>
        <v>0</v>
      </c>
      <c r="H100" s="143">
        <f t="shared" si="156"/>
        <v>0</v>
      </c>
      <c r="I100" s="143">
        <f t="shared" si="156"/>
        <v>0</v>
      </c>
      <c r="J100" s="143">
        <f t="shared" si="156"/>
        <v>0</v>
      </c>
      <c r="K100" s="143">
        <f t="shared" si="156"/>
        <v>0</v>
      </c>
      <c r="L100" s="143">
        <f t="shared" si="156"/>
        <v>0</v>
      </c>
      <c r="M100" s="143">
        <f t="shared" si="156"/>
        <v>0</v>
      </c>
      <c r="N100" s="143">
        <f t="shared" si="156"/>
        <v>0</v>
      </c>
      <c r="O100" s="143">
        <f t="shared" si="156"/>
        <v>0</v>
      </c>
      <c r="P100" s="143">
        <f t="shared" si="156"/>
        <v>0</v>
      </c>
      <c r="Q100" s="143">
        <f t="shared" si="156"/>
        <v>0</v>
      </c>
      <c r="R100" s="143">
        <f t="shared" si="156"/>
        <v>0</v>
      </c>
      <c r="S100" s="143">
        <f t="shared" si="156"/>
        <v>0</v>
      </c>
      <c r="T100" s="143">
        <f t="shared" si="156"/>
        <v>0</v>
      </c>
      <c r="U100" s="143">
        <f t="shared" si="156"/>
        <v>0</v>
      </c>
      <c r="V100" s="143">
        <f t="shared" si="156"/>
        <v>0</v>
      </c>
      <c r="W100" s="143">
        <f t="shared" si="156"/>
        <v>0</v>
      </c>
      <c r="X100" s="143">
        <f t="shared" si="156"/>
        <v>0</v>
      </c>
      <c r="Y100" s="176">
        <f t="shared" ref="Y99:Y106" si="157">SUM(C100:X100)</f>
        <v>0</v>
      </c>
    </row>
    <row r="101" spans="1:25">
      <c r="A101" s="168" t="e">
        <f t="shared" si="155"/>
        <v>#N/A</v>
      </c>
      <c r="B101" s="148">
        <f t="shared" si="155"/>
        <v>0</v>
      </c>
      <c r="C101" s="143">
        <f t="shared" ref="C101:X101" si="158">IF(C$1&gt;=$I210,IF($M210=0,0,(IF(MOD(($I210-C$1),$M210)=0,$G210,0))),0)</f>
        <v>0</v>
      </c>
      <c r="D101" s="143">
        <f t="shared" si="158"/>
        <v>0</v>
      </c>
      <c r="E101" s="143">
        <f t="shared" si="158"/>
        <v>0</v>
      </c>
      <c r="F101" s="143">
        <f t="shared" si="158"/>
        <v>0</v>
      </c>
      <c r="G101" s="143">
        <f t="shared" si="158"/>
        <v>0</v>
      </c>
      <c r="H101" s="143">
        <f t="shared" si="158"/>
        <v>0</v>
      </c>
      <c r="I101" s="143">
        <f t="shared" si="158"/>
        <v>0</v>
      </c>
      <c r="J101" s="143">
        <f t="shared" si="158"/>
        <v>0</v>
      </c>
      <c r="K101" s="143">
        <f t="shared" si="158"/>
        <v>0</v>
      </c>
      <c r="L101" s="143">
        <f t="shared" si="158"/>
        <v>0</v>
      </c>
      <c r="M101" s="143">
        <f t="shared" si="158"/>
        <v>0</v>
      </c>
      <c r="N101" s="143">
        <f t="shared" si="158"/>
        <v>0</v>
      </c>
      <c r="O101" s="143">
        <f t="shared" si="158"/>
        <v>0</v>
      </c>
      <c r="P101" s="143">
        <f t="shared" si="158"/>
        <v>0</v>
      </c>
      <c r="Q101" s="143">
        <f t="shared" si="158"/>
        <v>0</v>
      </c>
      <c r="R101" s="143">
        <f t="shared" si="158"/>
        <v>0</v>
      </c>
      <c r="S101" s="143">
        <f t="shared" si="158"/>
        <v>0</v>
      </c>
      <c r="T101" s="143">
        <f t="shared" si="158"/>
        <v>0</v>
      </c>
      <c r="U101" s="143">
        <f t="shared" si="158"/>
        <v>0</v>
      </c>
      <c r="V101" s="143">
        <f t="shared" si="158"/>
        <v>0</v>
      </c>
      <c r="W101" s="143">
        <f t="shared" si="158"/>
        <v>0</v>
      </c>
      <c r="X101" s="143">
        <f t="shared" si="158"/>
        <v>0</v>
      </c>
      <c r="Y101" s="176">
        <f t="shared" si="157"/>
        <v>0</v>
      </c>
    </row>
    <row r="102" spans="1:25">
      <c r="A102" s="168" t="e">
        <f t="shared" si="155"/>
        <v>#N/A</v>
      </c>
      <c r="B102" s="148">
        <f t="shared" si="155"/>
        <v>0</v>
      </c>
      <c r="C102" s="143">
        <f t="shared" ref="C102:X102" si="159">IF(C$1&gt;=$I211,IF($M211=0,0,(IF(MOD(($I211-C$1),$M211)=0,$G211,0))),0)</f>
        <v>0</v>
      </c>
      <c r="D102" s="143">
        <f t="shared" si="159"/>
        <v>0</v>
      </c>
      <c r="E102" s="143">
        <f t="shared" si="159"/>
        <v>0</v>
      </c>
      <c r="F102" s="143">
        <f t="shared" si="159"/>
        <v>0</v>
      </c>
      <c r="G102" s="143">
        <f t="shared" si="159"/>
        <v>0</v>
      </c>
      <c r="H102" s="143">
        <f t="shared" si="159"/>
        <v>0</v>
      </c>
      <c r="I102" s="143">
        <f t="shared" si="159"/>
        <v>0</v>
      </c>
      <c r="J102" s="143">
        <f t="shared" si="159"/>
        <v>0</v>
      </c>
      <c r="K102" s="143">
        <f t="shared" si="159"/>
        <v>0</v>
      </c>
      <c r="L102" s="143">
        <f t="shared" si="159"/>
        <v>0</v>
      </c>
      <c r="M102" s="143">
        <f t="shared" si="159"/>
        <v>0</v>
      </c>
      <c r="N102" s="143">
        <f t="shared" si="159"/>
        <v>0</v>
      </c>
      <c r="O102" s="143">
        <f t="shared" si="159"/>
        <v>0</v>
      </c>
      <c r="P102" s="143">
        <f t="shared" si="159"/>
        <v>0</v>
      </c>
      <c r="Q102" s="143">
        <f t="shared" si="159"/>
        <v>0</v>
      </c>
      <c r="R102" s="143">
        <f t="shared" si="159"/>
        <v>0</v>
      </c>
      <c r="S102" s="143">
        <f t="shared" si="159"/>
        <v>0</v>
      </c>
      <c r="T102" s="143">
        <f t="shared" si="159"/>
        <v>0</v>
      </c>
      <c r="U102" s="143">
        <f t="shared" si="159"/>
        <v>0</v>
      </c>
      <c r="V102" s="143">
        <f t="shared" si="159"/>
        <v>0</v>
      </c>
      <c r="W102" s="143">
        <f t="shared" si="159"/>
        <v>0</v>
      </c>
      <c r="X102" s="143">
        <f t="shared" si="159"/>
        <v>0</v>
      </c>
      <c r="Y102" s="176">
        <f t="shared" si="157"/>
        <v>0</v>
      </c>
    </row>
    <row r="103" spans="1:25">
      <c r="A103" s="169"/>
      <c r="B103" s="149" t="str">
        <f t="shared" si="155"/>
        <v>Andet</v>
      </c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</row>
    <row r="104" spans="1:25">
      <c r="A104" s="168" t="e">
        <f t="shared" si="155"/>
        <v>#N/A</v>
      </c>
      <c r="B104" s="148">
        <f t="shared" si="155"/>
        <v>0</v>
      </c>
      <c r="C104" s="143">
        <f t="shared" ref="C104:X104" si="160">IF(C$1&gt;=$I213,IF($M213=0,0,(IF(MOD(($I213-C$1),$M213)=0,$G213,0))),0)</f>
        <v>0</v>
      </c>
      <c r="D104" s="143">
        <f t="shared" si="160"/>
        <v>0</v>
      </c>
      <c r="E104" s="143">
        <f t="shared" si="160"/>
        <v>0</v>
      </c>
      <c r="F104" s="143">
        <f t="shared" si="160"/>
        <v>0</v>
      </c>
      <c r="G104" s="143">
        <f t="shared" si="160"/>
        <v>0</v>
      </c>
      <c r="H104" s="143">
        <f t="shared" si="160"/>
        <v>0</v>
      </c>
      <c r="I104" s="143">
        <f t="shared" si="160"/>
        <v>0</v>
      </c>
      <c r="J104" s="143">
        <f t="shared" si="160"/>
        <v>0</v>
      </c>
      <c r="K104" s="143">
        <f t="shared" si="160"/>
        <v>0</v>
      </c>
      <c r="L104" s="143">
        <f t="shared" si="160"/>
        <v>0</v>
      </c>
      <c r="M104" s="143">
        <f t="shared" si="160"/>
        <v>0</v>
      </c>
      <c r="N104" s="143">
        <f t="shared" si="160"/>
        <v>0</v>
      </c>
      <c r="O104" s="143">
        <f t="shared" si="160"/>
        <v>0</v>
      </c>
      <c r="P104" s="143">
        <f t="shared" si="160"/>
        <v>0</v>
      </c>
      <c r="Q104" s="143">
        <f t="shared" si="160"/>
        <v>0</v>
      </c>
      <c r="R104" s="143">
        <f t="shared" si="160"/>
        <v>0</v>
      </c>
      <c r="S104" s="143">
        <f t="shared" si="160"/>
        <v>0</v>
      </c>
      <c r="T104" s="143">
        <f t="shared" si="160"/>
        <v>0</v>
      </c>
      <c r="U104" s="143">
        <f t="shared" si="160"/>
        <v>0</v>
      </c>
      <c r="V104" s="143">
        <f t="shared" si="160"/>
        <v>0</v>
      </c>
      <c r="W104" s="143">
        <f t="shared" si="160"/>
        <v>0</v>
      </c>
      <c r="X104" s="143">
        <f t="shared" si="160"/>
        <v>0</v>
      </c>
      <c r="Y104" s="176">
        <f t="shared" si="157"/>
        <v>0</v>
      </c>
    </row>
    <row r="105" spans="1:25">
      <c r="A105" s="168" t="e">
        <f t="shared" si="155"/>
        <v>#N/A</v>
      </c>
      <c r="B105" s="148">
        <f t="shared" si="155"/>
        <v>0</v>
      </c>
      <c r="C105" s="143">
        <f t="shared" ref="C105:X105" si="161">IF(C$1&gt;=$I214,IF($M214=0,0,(IF(MOD(($I214-C$1),$M214)=0,$G214,0))),0)</f>
        <v>0</v>
      </c>
      <c r="D105" s="143">
        <f t="shared" si="161"/>
        <v>0</v>
      </c>
      <c r="E105" s="143">
        <f t="shared" si="161"/>
        <v>0</v>
      </c>
      <c r="F105" s="143">
        <f t="shared" si="161"/>
        <v>0</v>
      </c>
      <c r="G105" s="143">
        <f t="shared" si="161"/>
        <v>0</v>
      </c>
      <c r="H105" s="143">
        <f t="shared" si="161"/>
        <v>0</v>
      </c>
      <c r="I105" s="143">
        <f t="shared" si="161"/>
        <v>0</v>
      </c>
      <c r="J105" s="143">
        <f t="shared" si="161"/>
        <v>0</v>
      </c>
      <c r="K105" s="143">
        <f t="shared" si="161"/>
        <v>0</v>
      </c>
      <c r="L105" s="143">
        <f t="shared" si="161"/>
        <v>0</v>
      </c>
      <c r="M105" s="143">
        <f t="shared" si="161"/>
        <v>0</v>
      </c>
      <c r="N105" s="143">
        <f t="shared" si="161"/>
        <v>0</v>
      </c>
      <c r="O105" s="143">
        <f t="shared" si="161"/>
        <v>0</v>
      </c>
      <c r="P105" s="143">
        <f t="shared" si="161"/>
        <v>0</v>
      </c>
      <c r="Q105" s="143">
        <f t="shared" si="161"/>
        <v>0</v>
      </c>
      <c r="R105" s="143">
        <f t="shared" si="161"/>
        <v>0</v>
      </c>
      <c r="S105" s="143">
        <f t="shared" si="161"/>
        <v>0</v>
      </c>
      <c r="T105" s="143">
        <f t="shared" si="161"/>
        <v>0</v>
      </c>
      <c r="U105" s="143">
        <f t="shared" si="161"/>
        <v>0</v>
      </c>
      <c r="V105" s="143">
        <f t="shared" si="161"/>
        <v>0</v>
      </c>
      <c r="W105" s="143">
        <f t="shared" si="161"/>
        <v>0</v>
      </c>
      <c r="X105" s="143">
        <f t="shared" si="161"/>
        <v>0</v>
      </c>
      <c r="Y105" s="176">
        <f t="shared" si="157"/>
        <v>0</v>
      </c>
    </row>
    <row r="106" spans="1:25">
      <c r="A106" s="168" t="e">
        <f t="shared" si="155"/>
        <v>#N/A</v>
      </c>
      <c r="B106" s="148">
        <f t="shared" si="155"/>
        <v>0</v>
      </c>
      <c r="C106" s="143">
        <f t="shared" ref="C106:X106" si="162">IF(C$1&gt;=$I215,IF($M215=0,0,(IF(MOD(($I215-C$1),$M215)=0,$G215,0))),0)</f>
        <v>0</v>
      </c>
      <c r="D106" s="143">
        <f t="shared" si="162"/>
        <v>0</v>
      </c>
      <c r="E106" s="143">
        <f t="shared" si="162"/>
        <v>0</v>
      </c>
      <c r="F106" s="143">
        <f t="shared" si="162"/>
        <v>0</v>
      </c>
      <c r="G106" s="143">
        <f t="shared" si="162"/>
        <v>0</v>
      </c>
      <c r="H106" s="143">
        <f t="shared" si="162"/>
        <v>0</v>
      </c>
      <c r="I106" s="143">
        <f t="shared" si="162"/>
        <v>0</v>
      </c>
      <c r="J106" s="143">
        <f t="shared" si="162"/>
        <v>0</v>
      </c>
      <c r="K106" s="143">
        <f t="shared" si="162"/>
        <v>0</v>
      </c>
      <c r="L106" s="143">
        <f t="shared" si="162"/>
        <v>0</v>
      </c>
      <c r="M106" s="143">
        <f t="shared" si="162"/>
        <v>0</v>
      </c>
      <c r="N106" s="143">
        <f t="shared" si="162"/>
        <v>0</v>
      </c>
      <c r="O106" s="143">
        <f t="shared" si="162"/>
        <v>0</v>
      </c>
      <c r="P106" s="143">
        <f t="shared" si="162"/>
        <v>0</v>
      </c>
      <c r="Q106" s="143">
        <f t="shared" si="162"/>
        <v>0</v>
      </c>
      <c r="R106" s="143">
        <f t="shared" si="162"/>
        <v>0</v>
      </c>
      <c r="S106" s="143">
        <f t="shared" si="162"/>
        <v>0</v>
      </c>
      <c r="T106" s="143">
        <f t="shared" si="162"/>
        <v>0</v>
      </c>
      <c r="U106" s="143">
        <f t="shared" si="162"/>
        <v>0</v>
      </c>
      <c r="V106" s="143">
        <f t="shared" si="162"/>
        <v>0</v>
      </c>
      <c r="W106" s="143">
        <f t="shared" si="162"/>
        <v>0</v>
      </c>
      <c r="X106" s="143">
        <f t="shared" si="162"/>
        <v>0</v>
      </c>
      <c r="Y106" s="176">
        <f t="shared" si="157"/>
        <v>0</v>
      </c>
    </row>
    <row r="107" spans="1:25">
      <c r="A107" s="170"/>
      <c r="B107" s="150" t="s">
        <v>1017</v>
      </c>
      <c r="C107" s="151">
        <f t="shared" ref="C107:Y107" si="163">SUM(C3:C103)</f>
        <v>260000</v>
      </c>
      <c r="D107" s="89">
        <f t="shared" si="163"/>
        <v>424250</v>
      </c>
      <c r="E107" s="89">
        <f t="shared" si="163"/>
        <v>568225</v>
      </c>
      <c r="F107" s="89">
        <f t="shared" si="163"/>
        <v>752500</v>
      </c>
      <c r="G107" s="89">
        <f t="shared" si="163"/>
        <v>564750</v>
      </c>
      <c r="H107" s="89">
        <f t="shared" si="163"/>
        <v>436250</v>
      </c>
      <c r="I107" s="89">
        <f t="shared" si="163"/>
        <v>1045250</v>
      </c>
      <c r="J107" s="89">
        <f t="shared" si="163"/>
        <v>443500</v>
      </c>
      <c r="K107" s="89">
        <f t="shared" si="163"/>
        <v>1092925</v>
      </c>
      <c r="L107" s="89">
        <f t="shared" si="163"/>
        <v>487250</v>
      </c>
      <c r="M107" s="89">
        <f t="shared" si="163"/>
        <v>1526465</v>
      </c>
      <c r="N107" s="89">
        <f t="shared" si="163"/>
        <v>1653500</v>
      </c>
      <c r="O107" s="89">
        <f t="shared" si="163"/>
        <v>632250</v>
      </c>
      <c r="P107" s="89">
        <f t="shared" si="163"/>
        <v>436250</v>
      </c>
      <c r="Q107" s="89">
        <f t="shared" si="163"/>
        <v>632250</v>
      </c>
      <c r="R107" s="89">
        <f t="shared" si="163"/>
        <v>443500</v>
      </c>
      <c r="S107" s="89">
        <f t="shared" si="163"/>
        <v>2148250</v>
      </c>
      <c r="T107" s="89">
        <f t="shared" si="163"/>
        <v>427250</v>
      </c>
      <c r="U107" s="89">
        <f t="shared" si="163"/>
        <v>632250</v>
      </c>
      <c r="V107" s="89">
        <f t="shared" si="163"/>
        <v>443500</v>
      </c>
      <c r="W107" s="89">
        <f t="shared" si="163"/>
        <v>641250</v>
      </c>
      <c r="X107" s="89">
        <f t="shared" si="163"/>
        <v>2942250</v>
      </c>
      <c r="Y107" s="4">
        <f t="shared" si="163"/>
        <v>18633865</v>
      </c>
    </row>
    <row r="108" spans="1:25">
      <c r="A108" s="166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>
      <c r="A109" s="171"/>
      <c r="B109" s="110"/>
      <c r="C109" s="16" t="s">
        <v>1018</v>
      </c>
      <c r="D109" s="16" t="s">
        <v>1019</v>
      </c>
      <c r="E109" s="383" t="s">
        <v>1020</v>
      </c>
      <c r="F109" s="384"/>
      <c r="G109" s="383" t="s">
        <v>1021</v>
      </c>
      <c r="H109" s="384"/>
      <c r="I109" s="383" t="s">
        <v>1022</v>
      </c>
      <c r="J109" s="384"/>
      <c r="K109" s="383" t="s">
        <v>1023</v>
      </c>
      <c r="L109" s="384"/>
      <c r="M109" s="383" t="s">
        <v>321</v>
      </c>
      <c r="N109" s="384"/>
      <c r="O109" s="385" t="s">
        <v>1024</v>
      </c>
      <c r="P109" s="386"/>
      <c r="Q109" s="97" t="s">
        <v>1025</v>
      </c>
      <c r="R109" s="16" t="s">
        <v>1247</v>
      </c>
      <c r="S109" s="16" t="s">
        <v>1058</v>
      </c>
      <c r="T109" s="382" t="s">
        <v>1026</v>
      </c>
      <c r="U109" s="382"/>
      <c r="V109" s="382"/>
      <c r="W109" s="382"/>
      <c r="X109" s="382"/>
      <c r="Y109" s="382"/>
    </row>
    <row r="110" spans="1:25">
      <c r="A110" s="172"/>
      <c r="B110" s="92" t="s">
        <v>1016</v>
      </c>
      <c r="C110" s="87"/>
      <c r="D110" s="87"/>
      <c r="E110" s="377"/>
      <c r="F110" s="378"/>
      <c r="G110" s="379"/>
      <c r="H110" s="380"/>
      <c r="I110" s="377"/>
      <c r="J110" s="378"/>
      <c r="K110" s="377"/>
      <c r="L110" s="378"/>
      <c r="M110" s="87"/>
      <c r="N110" s="101"/>
      <c r="O110" s="516"/>
      <c r="P110" s="517"/>
      <c r="Q110" s="102"/>
      <c r="R110" s="55"/>
      <c r="S110" s="55"/>
      <c r="T110" s="381"/>
      <c r="U110" s="381"/>
      <c r="V110" s="381"/>
      <c r="W110" s="381"/>
      <c r="X110" s="381"/>
      <c r="Y110" s="381"/>
    </row>
    <row r="111" spans="1:25">
      <c r="A111" s="173"/>
      <c r="B111" s="92" t="s">
        <v>1027</v>
      </c>
      <c r="C111" s="87"/>
      <c r="D111" s="88"/>
      <c r="E111" s="377"/>
      <c r="F111" s="378"/>
      <c r="G111" s="379"/>
      <c r="H111" s="380"/>
      <c r="I111" s="377"/>
      <c r="J111" s="378"/>
      <c r="K111" s="377"/>
      <c r="L111" s="378"/>
      <c r="M111" s="87"/>
      <c r="N111" s="101"/>
      <c r="O111" s="516"/>
      <c r="P111" s="517"/>
      <c r="Q111" s="102"/>
      <c r="R111" s="55"/>
      <c r="S111" s="55"/>
      <c r="T111" s="381"/>
      <c r="U111" s="381"/>
      <c r="V111" s="381"/>
      <c r="W111" s="381"/>
      <c r="X111" s="381"/>
      <c r="Y111" s="381"/>
    </row>
    <row r="112" spans="1:25">
      <c r="A112" s="174">
        <f>VLOOKUP(B112,Priskatalog!A:J,10,FALSE)</f>
        <v>47</v>
      </c>
      <c r="B112" s="146" t="s">
        <v>479</v>
      </c>
      <c r="C112" s="7">
        <v>1150</v>
      </c>
      <c r="D112" s="2" t="s">
        <v>337</v>
      </c>
      <c r="E112" s="387">
        <v>600</v>
      </c>
      <c r="F112" s="388"/>
      <c r="G112" s="389">
        <f>C112*E112</f>
        <v>690000</v>
      </c>
      <c r="H112" s="390"/>
      <c r="I112" s="391">
        <v>2034</v>
      </c>
      <c r="J112" s="388"/>
      <c r="K112" s="391">
        <v>2039</v>
      </c>
      <c r="L112" s="388"/>
      <c r="M112" s="11">
        <v>50</v>
      </c>
      <c r="N112" s="123" t="s">
        <v>1028</v>
      </c>
      <c r="O112" s="518" t="s">
        <v>1059</v>
      </c>
      <c r="P112" s="519"/>
      <c r="Q112" s="95">
        <v>4</v>
      </c>
      <c r="R112" s="2">
        <v>4</v>
      </c>
      <c r="S112" s="2" t="s">
        <v>1248</v>
      </c>
      <c r="T112" s="392" t="s">
        <v>1249</v>
      </c>
      <c r="U112" s="392"/>
      <c r="V112" s="392"/>
      <c r="W112" s="392"/>
      <c r="X112" s="392"/>
      <c r="Y112" s="392"/>
    </row>
    <row r="113" spans="1:25">
      <c r="A113" s="174">
        <f>VLOOKUP(B113,Priskatalog!A:J,10,FALSE)</f>
        <v>47</v>
      </c>
      <c r="B113" s="147" t="s">
        <v>483</v>
      </c>
      <c r="C113" s="22">
        <v>1200</v>
      </c>
      <c r="D113" s="5" t="s">
        <v>337</v>
      </c>
      <c r="E113" s="387">
        <v>600</v>
      </c>
      <c r="F113" s="388"/>
      <c r="G113" s="389">
        <f t="shared" ref="G113:G215" si="164">C113*E113</f>
        <v>720000</v>
      </c>
      <c r="H113" s="390"/>
      <c r="I113" s="391">
        <v>2045</v>
      </c>
      <c r="J113" s="388"/>
      <c r="K113" s="391">
        <v>2050</v>
      </c>
      <c r="L113" s="387"/>
      <c r="M113" s="5">
        <v>50</v>
      </c>
      <c r="N113" s="123" t="s">
        <v>1028</v>
      </c>
      <c r="O113" s="518" t="s">
        <v>1059</v>
      </c>
      <c r="P113" s="519"/>
      <c r="Q113" s="5">
        <v>2</v>
      </c>
      <c r="R113" s="5">
        <v>1</v>
      </c>
      <c r="S113" s="5" t="s">
        <v>1250</v>
      </c>
      <c r="T113" s="392"/>
      <c r="U113" s="392"/>
      <c r="V113" s="392"/>
      <c r="W113" s="392"/>
      <c r="X113" s="392"/>
      <c r="Y113" s="392"/>
    </row>
    <row r="114" spans="1:25">
      <c r="A114" s="174">
        <f>VLOOKUP(B114,Priskatalog!A:J,10,FALSE)</f>
        <v>47</v>
      </c>
      <c r="B114" s="19" t="s">
        <v>483</v>
      </c>
      <c r="C114" s="22">
        <v>700</v>
      </c>
      <c r="D114" s="5" t="s">
        <v>337</v>
      </c>
      <c r="E114" s="387">
        <v>600</v>
      </c>
      <c r="F114" s="388"/>
      <c r="G114" s="389">
        <f t="shared" si="164"/>
        <v>420000</v>
      </c>
      <c r="H114" s="390"/>
      <c r="I114" s="391">
        <v>2045</v>
      </c>
      <c r="J114" s="388"/>
      <c r="K114" s="391">
        <v>2050</v>
      </c>
      <c r="L114" s="420"/>
      <c r="M114" s="5">
        <v>50</v>
      </c>
      <c r="N114" s="123" t="s">
        <v>1028</v>
      </c>
      <c r="O114" s="518" t="s">
        <v>1059</v>
      </c>
      <c r="P114" s="519"/>
      <c r="Q114" s="5">
        <v>2</v>
      </c>
      <c r="R114" s="5">
        <v>2</v>
      </c>
      <c r="S114" s="5"/>
      <c r="T114" s="392"/>
      <c r="U114" s="392"/>
      <c r="V114" s="392"/>
      <c r="W114" s="392"/>
      <c r="X114" s="392"/>
      <c r="Y114" s="392"/>
    </row>
    <row r="115" spans="1:25">
      <c r="A115" s="174">
        <f>VLOOKUP(B115,Priskatalog!A:J,10,FALSE)</f>
        <v>47</v>
      </c>
      <c r="B115" s="19" t="s">
        <v>483</v>
      </c>
      <c r="C115" s="22">
        <v>750</v>
      </c>
      <c r="D115" s="5" t="s">
        <v>337</v>
      </c>
      <c r="E115" s="387">
        <v>600</v>
      </c>
      <c r="F115" s="388"/>
      <c r="G115" s="389">
        <f t="shared" si="164"/>
        <v>450000</v>
      </c>
      <c r="H115" s="390"/>
      <c r="I115" s="391">
        <v>2040</v>
      </c>
      <c r="J115" s="388"/>
      <c r="K115" s="391">
        <v>2045</v>
      </c>
      <c r="L115" s="420"/>
      <c r="M115" s="5">
        <v>50</v>
      </c>
      <c r="N115" s="123" t="s">
        <v>1028</v>
      </c>
      <c r="O115" s="518" t="s">
        <v>1059</v>
      </c>
      <c r="P115" s="519"/>
      <c r="Q115" s="5">
        <v>3</v>
      </c>
      <c r="R115" s="5">
        <v>3</v>
      </c>
      <c r="S115" s="5"/>
      <c r="T115" s="393"/>
      <c r="U115" s="394"/>
      <c r="V115" s="394"/>
      <c r="W115" s="394"/>
      <c r="X115" s="394"/>
      <c r="Y115" s="395"/>
    </row>
    <row r="116" spans="1:25">
      <c r="A116" s="174">
        <f>VLOOKUP(B116,Priskatalog!A:J,10,FALSE)</f>
        <v>47</v>
      </c>
      <c r="B116" s="19" t="s">
        <v>483</v>
      </c>
      <c r="C116" s="121">
        <v>1700</v>
      </c>
      <c r="D116" s="5" t="s">
        <v>337</v>
      </c>
      <c r="E116" s="387">
        <v>600</v>
      </c>
      <c r="F116" s="388"/>
      <c r="G116" s="389">
        <f t="shared" si="164"/>
        <v>1020000</v>
      </c>
      <c r="H116" s="390"/>
      <c r="I116" s="391">
        <v>2050</v>
      </c>
      <c r="J116" s="388"/>
      <c r="K116" s="391">
        <v>2055</v>
      </c>
      <c r="L116" s="420"/>
      <c r="M116" s="5">
        <v>50</v>
      </c>
      <c r="N116" s="123" t="s">
        <v>1028</v>
      </c>
      <c r="O116" s="518" t="s">
        <v>1059</v>
      </c>
      <c r="P116" s="519"/>
      <c r="Q116" s="5">
        <v>2</v>
      </c>
      <c r="R116" s="5">
        <v>5</v>
      </c>
      <c r="S116" s="5" t="s">
        <v>1251</v>
      </c>
      <c r="T116" s="392"/>
      <c r="U116" s="392"/>
      <c r="V116" s="392"/>
      <c r="W116" s="392"/>
      <c r="X116" s="392"/>
      <c r="Y116" s="392"/>
    </row>
    <row r="117" spans="1:25">
      <c r="A117" s="174">
        <f>VLOOKUP(B117,Priskatalog!A:J,10,FALSE)</f>
        <v>47</v>
      </c>
      <c r="B117" s="152" t="s">
        <v>473</v>
      </c>
      <c r="C117" s="121">
        <v>160</v>
      </c>
      <c r="D117" s="5" t="s">
        <v>337</v>
      </c>
      <c r="E117" s="387">
        <v>1800</v>
      </c>
      <c r="F117" s="388"/>
      <c r="G117" s="389">
        <f t="shared" si="164"/>
        <v>288000</v>
      </c>
      <c r="H117" s="390"/>
      <c r="I117" s="391">
        <v>2032</v>
      </c>
      <c r="J117" s="388"/>
      <c r="K117" s="391">
        <v>2035</v>
      </c>
      <c r="L117" s="420"/>
      <c r="M117" s="5">
        <v>50</v>
      </c>
      <c r="N117" s="123" t="s">
        <v>1028</v>
      </c>
      <c r="O117" s="518" t="s">
        <v>1061</v>
      </c>
      <c r="P117" s="519"/>
      <c r="Q117" s="5">
        <v>4</v>
      </c>
      <c r="R117" s="5">
        <v>7</v>
      </c>
      <c r="S117" s="5" t="s">
        <v>1252</v>
      </c>
      <c r="T117" s="392"/>
      <c r="U117" s="392"/>
      <c r="V117" s="392"/>
      <c r="W117" s="392"/>
      <c r="X117" s="392"/>
      <c r="Y117" s="392"/>
    </row>
    <row r="118" spans="1:25">
      <c r="A118" s="174">
        <f>VLOOKUP(B118,Priskatalog!A:J,10,FALSE)</f>
        <v>37</v>
      </c>
      <c r="B118" s="152" t="s">
        <v>444</v>
      </c>
      <c r="C118" s="121">
        <v>10</v>
      </c>
      <c r="D118" s="5" t="s">
        <v>349</v>
      </c>
      <c r="E118" s="419">
        <v>5000</v>
      </c>
      <c r="F118" s="388"/>
      <c r="G118" s="389">
        <f t="shared" ref="G118:G122" si="165">C118*E118</f>
        <v>50000</v>
      </c>
      <c r="H118" s="390"/>
      <c r="I118" s="391">
        <v>2040</v>
      </c>
      <c r="J118" s="388"/>
      <c r="K118" s="391">
        <v>2045</v>
      </c>
      <c r="L118" s="420"/>
      <c r="M118" s="5">
        <v>30</v>
      </c>
      <c r="N118" s="123" t="s">
        <v>1028</v>
      </c>
      <c r="O118" s="518" t="s">
        <v>1061</v>
      </c>
      <c r="P118" s="519"/>
      <c r="Q118" s="5">
        <v>2</v>
      </c>
      <c r="R118" s="5">
        <v>1</v>
      </c>
      <c r="S118" s="5"/>
      <c r="T118" s="392"/>
      <c r="U118" s="392"/>
      <c r="V118" s="392"/>
      <c r="W118" s="392"/>
      <c r="X118" s="392"/>
      <c r="Y118" s="392"/>
    </row>
    <row r="119" spans="1:25">
      <c r="A119" s="174">
        <f>VLOOKUP(B119,Priskatalog!A:J,10,FALSE)</f>
        <v>37</v>
      </c>
      <c r="B119" s="152" t="s">
        <v>444</v>
      </c>
      <c r="C119" s="121">
        <v>4</v>
      </c>
      <c r="D119" s="5" t="s">
        <v>349</v>
      </c>
      <c r="E119" s="419">
        <v>5000</v>
      </c>
      <c r="F119" s="388"/>
      <c r="G119" s="389">
        <f t="shared" si="165"/>
        <v>20000</v>
      </c>
      <c r="H119" s="390"/>
      <c r="I119" s="391">
        <v>2040</v>
      </c>
      <c r="J119" s="388"/>
      <c r="K119" s="391">
        <v>2045</v>
      </c>
      <c r="L119" s="420"/>
      <c r="M119" s="5">
        <v>30</v>
      </c>
      <c r="N119" s="123" t="s">
        <v>1028</v>
      </c>
      <c r="O119" s="518" t="s">
        <v>1061</v>
      </c>
      <c r="P119" s="519"/>
      <c r="Q119" s="5">
        <v>2</v>
      </c>
      <c r="R119" s="5">
        <v>2</v>
      </c>
      <c r="S119" s="5"/>
      <c r="T119" s="392"/>
      <c r="U119" s="392"/>
      <c r="V119" s="392"/>
      <c r="W119" s="392"/>
      <c r="X119" s="392"/>
      <c r="Y119" s="392"/>
    </row>
    <row r="120" spans="1:25">
      <c r="A120" s="174">
        <f>VLOOKUP(B120,Priskatalog!A:J,10,FALSE)</f>
        <v>37</v>
      </c>
      <c r="B120" s="152" t="s">
        <v>444</v>
      </c>
      <c r="C120" s="121">
        <v>4</v>
      </c>
      <c r="D120" s="5" t="s">
        <v>349</v>
      </c>
      <c r="E120" s="419">
        <v>5000</v>
      </c>
      <c r="F120" s="388"/>
      <c r="G120" s="389">
        <f t="shared" si="165"/>
        <v>20000</v>
      </c>
      <c r="H120" s="390"/>
      <c r="I120" s="391">
        <v>2040</v>
      </c>
      <c r="J120" s="388"/>
      <c r="K120" s="391">
        <v>2045</v>
      </c>
      <c r="L120" s="420"/>
      <c r="M120" s="5">
        <v>30</v>
      </c>
      <c r="N120" s="123" t="s">
        <v>1028</v>
      </c>
      <c r="O120" s="518" t="s">
        <v>1061</v>
      </c>
      <c r="P120" s="519"/>
      <c r="Q120" s="5">
        <v>2</v>
      </c>
      <c r="R120" s="5">
        <v>3</v>
      </c>
      <c r="S120" s="5"/>
      <c r="T120" s="392"/>
      <c r="U120" s="392"/>
      <c r="V120" s="392"/>
      <c r="W120" s="392"/>
      <c r="X120" s="392"/>
      <c r="Y120" s="392"/>
    </row>
    <row r="121" spans="1:25">
      <c r="A121" s="174">
        <f>VLOOKUP(B121,Priskatalog!A:J,10,FALSE)</f>
        <v>37</v>
      </c>
      <c r="B121" s="152" t="s">
        <v>444</v>
      </c>
      <c r="C121" s="121">
        <v>8</v>
      </c>
      <c r="D121" s="5" t="s">
        <v>349</v>
      </c>
      <c r="E121" s="419">
        <v>5000</v>
      </c>
      <c r="F121" s="388"/>
      <c r="G121" s="389">
        <f t="shared" si="165"/>
        <v>40000</v>
      </c>
      <c r="H121" s="390"/>
      <c r="I121" s="391">
        <v>2040</v>
      </c>
      <c r="J121" s="388"/>
      <c r="K121" s="391">
        <v>2045</v>
      </c>
      <c r="L121" s="420"/>
      <c r="M121" s="5">
        <v>30</v>
      </c>
      <c r="N121" s="123" t="s">
        <v>1028</v>
      </c>
      <c r="O121" s="518" t="s">
        <v>1061</v>
      </c>
      <c r="P121" s="519"/>
      <c r="Q121" s="5">
        <v>2</v>
      </c>
      <c r="R121" s="5">
        <v>4</v>
      </c>
      <c r="S121" s="5"/>
      <c r="T121" s="392"/>
      <c r="U121" s="392"/>
      <c r="V121" s="392"/>
      <c r="W121" s="392"/>
      <c r="X121" s="392"/>
      <c r="Y121" s="392"/>
    </row>
    <row r="122" spans="1:25">
      <c r="A122" s="174">
        <f>VLOOKUP(B122,Priskatalog!A:J,10,FALSE)</f>
        <v>37</v>
      </c>
      <c r="B122" s="152" t="s">
        <v>444</v>
      </c>
      <c r="C122" s="121">
        <v>16</v>
      </c>
      <c r="D122" s="5" t="s">
        <v>349</v>
      </c>
      <c r="E122" s="419">
        <v>5000</v>
      </c>
      <c r="F122" s="388"/>
      <c r="G122" s="389">
        <f t="shared" si="165"/>
        <v>80000</v>
      </c>
      <c r="H122" s="390"/>
      <c r="I122" s="391">
        <v>2040</v>
      </c>
      <c r="J122" s="388"/>
      <c r="K122" s="391">
        <v>2045</v>
      </c>
      <c r="L122" s="420"/>
      <c r="M122" s="5">
        <v>30</v>
      </c>
      <c r="N122" s="123" t="s">
        <v>1028</v>
      </c>
      <c r="O122" s="518" t="s">
        <v>1061</v>
      </c>
      <c r="P122" s="519"/>
      <c r="Q122" s="5">
        <v>2</v>
      </c>
      <c r="R122" s="5">
        <v>5</v>
      </c>
      <c r="S122" s="5"/>
      <c r="T122" s="392"/>
      <c r="U122" s="392"/>
      <c r="V122" s="392"/>
      <c r="W122" s="392"/>
      <c r="X122" s="392"/>
      <c r="Y122" s="392"/>
    </row>
    <row r="123" spans="1:25">
      <c r="A123" s="174">
        <f>VLOOKUP(B123,Priskatalog!A:J,10,FALSE)</f>
        <v>37</v>
      </c>
      <c r="B123" s="152" t="s">
        <v>457</v>
      </c>
      <c r="C123" s="121">
        <v>550</v>
      </c>
      <c r="D123" s="5" t="s">
        <v>1060</v>
      </c>
      <c r="E123" s="387">
        <v>50</v>
      </c>
      <c r="F123" s="388"/>
      <c r="G123" s="389">
        <f t="shared" ref="G123:G130" si="166">C123*E123</f>
        <v>27500</v>
      </c>
      <c r="H123" s="390"/>
      <c r="I123" s="391">
        <v>2024</v>
      </c>
      <c r="J123" s="388"/>
      <c r="K123" s="391">
        <v>2024</v>
      </c>
      <c r="L123" s="420"/>
      <c r="M123" s="5">
        <v>1</v>
      </c>
      <c r="N123" s="123" t="s">
        <v>1028</v>
      </c>
      <c r="O123" s="518" t="s">
        <v>1061</v>
      </c>
      <c r="P123" s="519"/>
      <c r="Q123" s="5">
        <v>3</v>
      </c>
      <c r="R123" s="5"/>
      <c r="S123" s="5" t="s">
        <v>1082</v>
      </c>
      <c r="T123" s="392"/>
      <c r="U123" s="392"/>
      <c r="V123" s="392"/>
      <c r="W123" s="392"/>
      <c r="X123" s="392"/>
      <c r="Y123" s="392"/>
    </row>
    <row r="124" spans="1:25">
      <c r="A124" s="174">
        <f>VLOOKUP(B124,Priskatalog!A:J,10,FALSE)</f>
        <v>37</v>
      </c>
      <c r="B124" s="152" t="s">
        <v>453</v>
      </c>
      <c r="C124" s="121">
        <v>85</v>
      </c>
      <c r="D124" s="5" t="s">
        <v>1060</v>
      </c>
      <c r="E124" s="387">
        <v>600</v>
      </c>
      <c r="F124" s="388"/>
      <c r="G124" s="389">
        <f t="shared" si="166"/>
        <v>51000</v>
      </c>
      <c r="H124" s="390"/>
      <c r="I124" s="391">
        <v>2034</v>
      </c>
      <c r="J124" s="388"/>
      <c r="K124" s="391">
        <v>2037</v>
      </c>
      <c r="L124" s="420"/>
      <c r="M124" s="5">
        <v>20</v>
      </c>
      <c r="N124" s="123" t="s">
        <v>1028</v>
      </c>
      <c r="O124" s="518" t="s">
        <v>1059</v>
      </c>
      <c r="P124" s="519"/>
      <c r="Q124" s="5">
        <v>3</v>
      </c>
      <c r="R124" s="5">
        <v>1</v>
      </c>
      <c r="S124" s="5"/>
      <c r="T124" s="392"/>
      <c r="U124" s="392"/>
      <c r="V124" s="392"/>
      <c r="W124" s="392"/>
      <c r="X124" s="392"/>
      <c r="Y124" s="392"/>
    </row>
    <row r="125" spans="1:25">
      <c r="A125" s="174">
        <f>VLOOKUP(B125,Priskatalog!A:J,10,FALSE)</f>
        <v>37</v>
      </c>
      <c r="B125" s="152" t="s">
        <v>453</v>
      </c>
      <c r="C125" s="121">
        <v>50</v>
      </c>
      <c r="D125" s="5" t="s">
        <v>1060</v>
      </c>
      <c r="E125" s="387">
        <v>600</v>
      </c>
      <c r="F125" s="388"/>
      <c r="G125" s="389">
        <f t="shared" si="166"/>
        <v>30000</v>
      </c>
      <c r="H125" s="390"/>
      <c r="I125" s="391">
        <v>2034</v>
      </c>
      <c r="J125" s="388"/>
      <c r="K125" s="391">
        <v>2037</v>
      </c>
      <c r="L125" s="420"/>
      <c r="M125" s="5">
        <v>20</v>
      </c>
      <c r="N125" s="123" t="s">
        <v>1028</v>
      </c>
      <c r="O125" s="518" t="s">
        <v>1059</v>
      </c>
      <c r="P125" s="519"/>
      <c r="Q125" s="5">
        <v>3</v>
      </c>
      <c r="R125" s="5">
        <v>2</v>
      </c>
      <c r="S125" s="5"/>
      <c r="T125" s="392"/>
      <c r="U125" s="392"/>
      <c r="V125" s="392"/>
      <c r="W125" s="392"/>
      <c r="X125" s="392"/>
      <c r="Y125" s="392"/>
    </row>
    <row r="126" spans="1:25">
      <c r="A126" s="174">
        <f>VLOOKUP(B126,Priskatalog!A:J,10,FALSE)</f>
        <v>37</v>
      </c>
      <c r="B126" s="152" t="s">
        <v>453</v>
      </c>
      <c r="C126" s="121">
        <v>50</v>
      </c>
      <c r="D126" s="5" t="s">
        <v>1060</v>
      </c>
      <c r="E126" s="387">
        <v>600</v>
      </c>
      <c r="F126" s="388"/>
      <c r="G126" s="389">
        <f t="shared" si="166"/>
        <v>30000</v>
      </c>
      <c r="H126" s="390"/>
      <c r="I126" s="391">
        <v>2034</v>
      </c>
      <c r="J126" s="388"/>
      <c r="K126" s="391">
        <v>2037</v>
      </c>
      <c r="L126" s="420"/>
      <c r="M126" s="5">
        <v>20</v>
      </c>
      <c r="N126" s="123" t="s">
        <v>1028</v>
      </c>
      <c r="O126" s="518" t="s">
        <v>1059</v>
      </c>
      <c r="P126" s="519"/>
      <c r="Q126" s="5">
        <v>3</v>
      </c>
      <c r="R126" s="5">
        <v>3</v>
      </c>
      <c r="S126" s="5"/>
      <c r="T126" s="392"/>
      <c r="U126" s="392"/>
      <c r="V126" s="392"/>
      <c r="W126" s="392"/>
      <c r="X126" s="392"/>
      <c r="Y126" s="392"/>
    </row>
    <row r="127" spans="1:25">
      <c r="A127" s="174">
        <f>VLOOKUP(B127,Priskatalog!A:J,10,FALSE)</f>
        <v>37</v>
      </c>
      <c r="B127" s="152" t="s">
        <v>453</v>
      </c>
      <c r="C127" s="121">
        <v>230</v>
      </c>
      <c r="D127" s="5" t="s">
        <v>1060</v>
      </c>
      <c r="E127" s="387">
        <v>600</v>
      </c>
      <c r="F127" s="388"/>
      <c r="G127" s="389">
        <f t="shared" si="166"/>
        <v>138000</v>
      </c>
      <c r="H127" s="390"/>
      <c r="I127" s="391">
        <v>2032</v>
      </c>
      <c r="J127" s="388"/>
      <c r="K127" s="391">
        <v>2037</v>
      </c>
      <c r="L127" s="420"/>
      <c r="M127" s="5">
        <v>20</v>
      </c>
      <c r="N127" s="123" t="s">
        <v>1028</v>
      </c>
      <c r="O127" s="518" t="s">
        <v>1059</v>
      </c>
      <c r="P127" s="519"/>
      <c r="Q127" s="5">
        <v>3</v>
      </c>
      <c r="R127" s="5">
        <v>4</v>
      </c>
      <c r="S127" s="5"/>
      <c r="T127" s="392"/>
      <c r="U127" s="392"/>
      <c r="V127" s="392"/>
      <c r="W127" s="392"/>
      <c r="X127" s="392"/>
      <c r="Y127" s="392"/>
    </row>
    <row r="128" spans="1:25">
      <c r="A128" s="174">
        <f>VLOOKUP(B128,Priskatalog!A:J,10,FALSE)</f>
        <v>37</v>
      </c>
      <c r="B128" s="152" t="s">
        <v>453</v>
      </c>
      <c r="C128" s="121">
        <v>100</v>
      </c>
      <c r="D128" s="5" t="s">
        <v>1060</v>
      </c>
      <c r="E128" s="387">
        <v>600</v>
      </c>
      <c r="F128" s="388"/>
      <c r="G128" s="389">
        <f t="shared" si="166"/>
        <v>60000</v>
      </c>
      <c r="H128" s="390"/>
      <c r="I128" s="391">
        <v>2034</v>
      </c>
      <c r="J128" s="388"/>
      <c r="K128" s="391">
        <v>2037</v>
      </c>
      <c r="L128" s="420"/>
      <c r="M128" s="5">
        <v>20</v>
      </c>
      <c r="N128" s="123" t="s">
        <v>1028</v>
      </c>
      <c r="O128" s="518" t="s">
        <v>1059</v>
      </c>
      <c r="P128" s="519"/>
      <c r="Q128" s="5">
        <v>3</v>
      </c>
      <c r="R128" s="5">
        <v>5</v>
      </c>
      <c r="S128" s="5"/>
      <c r="T128" s="392"/>
      <c r="U128" s="392"/>
      <c r="V128" s="392"/>
      <c r="W128" s="392"/>
      <c r="X128" s="392"/>
      <c r="Y128" s="392"/>
    </row>
    <row r="129" spans="1:25">
      <c r="A129" s="174">
        <f>VLOOKUP(B129,Priskatalog!A:J,10,FALSE)</f>
        <v>37</v>
      </c>
      <c r="B129" s="152" t="s">
        <v>453</v>
      </c>
      <c r="C129" s="121">
        <v>30</v>
      </c>
      <c r="D129" s="5" t="s">
        <v>1060</v>
      </c>
      <c r="E129" s="387">
        <v>600</v>
      </c>
      <c r="F129" s="388"/>
      <c r="G129" s="389">
        <f t="shared" si="166"/>
        <v>18000</v>
      </c>
      <c r="H129" s="390"/>
      <c r="I129" s="391">
        <v>2026</v>
      </c>
      <c r="J129" s="388"/>
      <c r="K129" s="391">
        <v>2030</v>
      </c>
      <c r="L129" s="420"/>
      <c r="M129" s="5">
        <v>20</v>
      </c>
      <c r="N129" s="123" t="s">
        <v>1028</v>
      </c>
      <c r="O129" s="518" t="s">
        <v>1059</v>
      </c>
      <c r="P129" s="519"/>
      <c r="Q129" s="5">
        <v>4</v>
      </c>
      <c r="R129" s="5">
        <v>7</v>
      </c>
      <c r="S129" s="5"/>
      <c r="T129" s="392"/>
      <c r="U129" s="392"/>
      <c r="V129" s="392"/>
      <c r="W129" s="392"/>
      <c r="X129" s="392"/>
      <c r="Y129" s="392"/>
    </row>
    <row r="130" spans="1:25">
      <c r="A130" s="174">
        <f>VLOOKUP(B130,Priskatalog!A:J,10,FALSE)</f>
        <v>37</v>
      </c>
      <c r="B130" s="152" t="s">
        <v>449</v>
      </c>
      <c r="C130" s="121">
        <v>30</v>
      </c>
      <c r="D130" s="5" t="s">
        <v>1060</v>
      </c>
      <c r="E130" s="419">
        <v>365</v>
      </c>
      <c r="F130" s="388"/>
      <c r="G130" s="389">
        <f t="shared" si="166"/>
        <v>10950</v>
      </c>
      <c r="H130" s="390"/>
      <c r="I130" s="391">
        <v>2034</v>
      </c>
      <c r="J130" s="388"/>
      <c r="K130" s="391">
        <v>2037</v>
      </c>
      <c r="L130" s="420"/>
      <c r="M130" s="5">
        <v>20</v>
      </c>
      <c r="N130" s="123" t="s">
        <v>1028</v>
      </c>
      <c r="O130" s="518" t="s">
        <v>1059</v>
      </c>
      <c r="P130" s="519"/>
      <c r="Q130" s="5">
        <v>3</v>
      </c>
      <c r="R130" s="5">
        <v>1</v>
      </c>
      <c r="S130" s="5"/>
      <c r="T130" s="393"/>
      <c r="U130" s="394"/>
      <c r="V130" s="394"/>
      <c r="W130" s="394"/>
      <c r="X130" s="394"/>
      <c r="Y130" s="395"/>
    </row>
    <row r="131" spans="1:25">
      <c r="A131" s="174">
        <f>VLOOKUP(B131,Priskatalog!A:J,10,FALSE)</f>
        <v>37</v>
      </c>
      <c r="B131" s="152" t="s">
        <v>449</v>
      </c>
      <c r="C131" s="121">
        <v>18</v>
      </c>
      <c r="D131" s="5" t="s">
        <v>1060</v>
      </c>
      <c r="E131" s="419">
        <v>365</v>
      </c>
      <c r="F131" s="388"/>
      <c r="G131" s="389">
        <f t="shared" ref="G131:G136" si="167">C131*E131</f>
        <v>6570</v>
      </c>
      <c r="H131" s="390"/>
      <c r="I131" s="391">
        <v>2034</v>
      </c>
      <c r="J131" s="388"/>
      <c r="K131" s="391">
        <v>2037</v>
      </c>
      <c r="L131" s="420"/>
      <c r="M131" s="5">
        <v>20</v>
      </c>
      <c r="N131" s="123" t="s">
        <v>1028</v>
      </c>
      <c r="O131" s="518" t="s">
        <v>1059</v>
      </c>
      <c r="P131" s="519"/>
      <c r="Q131" s="5">
        <v>3</v>
      </c>
      <c r="R131" s="5">
        <v>2</v>
      </c>
      <c r="S131" s="5"/>
      <c r="T131" s="393"/>
      <c r="U131" s="394"/>
      <c r="V131" s="394"/>
      <c r="W131" s="394"/>
      <c r="X131" s="394"/>
      <c r="Y131" s="395"/>
    </row>
    <row r="132" spans="1:25">
      <c r="A132" s="174">
        <f>VLOOKUP(B132,Priskatalog!A:J,10,FALSE)</f>
        <v>37</v>
      </c>
      <c r="B132" s="152" t="s">
        <v>449</v>
      </c>
      <c r="C132" s="121">
        <v>18</v>
      </c>
      <c r="D132" s="5" t="s">
        <v>1060</v>
      </c>
      <c r="E132" s="419">
        <v>365</v>
      </c>
      <c r="F132" s="388"/>
      <c r="G132" s="389">
        <f t="shared" si="167"/>
        <v>6570</v>
      </c>
      <c r="H132" s="390"/>
      <c r="I132" s="391">
        <v>2034</v>
      </c>
      <c r="J132" s="388"/>
      <c r="K132" s="391">
        <v>2037</v>
      </c>
      <c r="L132" s="420"/>
      <c r="M132" s="5">
        <v>20</v>
      </c>
      <c r="N132" s="123" t="s">
        <v>1028</v>
      </c>
      <c r="O132" s="518" t="s">
        <v>1059</v>
      </c>
      <c r="P132" s="519"/>
      <c r="Q132" s="5">
        <v>3</v>
      </c>
      <c r="R132" s="5">
        <v>3</v>
      </c>
      <c r="S132" s="5"/>
      <c r="T132" s="393"/>
      <c r="U132" s="394"/>
      <c r="V132" s="394"/>
      <c r="W132" s="394"/>
      <c r="X132" s="394"/>
      <c r="Y132" s="395"/>
    </row>
    <row r="133" spans="1:25">
      <c r="A133" s="174">
        <f>VLOOKUP(B133,Priskatalog!A:J,10,FALSE)</f>
        <v>37</v>
      </c>
      <c r="B133" s="152" t="s">
        <v>449</v>
      </c>
      <c r="C133" s="121">
        <v>95</v>
      </c>
      <c r="D133" s="5" t="s">
        <v>1060</v>
      </c>
      <c r="E133" s="419">
        <v>365</v>
      </c>
      <c r="F133" s="388"/>
      <c r="G133" s="389">
        <f t="shared" si="167"/>
        <v>34675</v>
      </c>
      <c r="H133" s="390"/>
      <c r="I133" s="391">
        <v>2032</v>
      </c>
      <c r="J133" s="388"/>
      <c r="K133" s="391">
        <v>2037</v>
      </c>
      <c r="L133" s="420"/>
      <c r="M133" s="5">
        <v>20</v>
      </c>
      <c r="N133" s="123" t="s">
        <v>1028</v>
      </c>
      <c r="O133" s="518" t="s">
        <v>1059</v>
      </c>
      <c r="P133" s="519"/>
      <c r="Q133" s="5">
        <v>4</v>
      </c>
      <c r="R133" s="5">
        <v>4</v>
      </c>
      <c r="S133" s="5"/>
      <c r="T133" s="393"/>
      <c r="U133" s="394"/>
      <c r="V133" s="394"/>
      <c r="W133" s="394"/>
      <c r="X133" s="394"/>
      <c r="Y133" s="395"/>
    </row>
    <row r="134" spans="1:25">
      <c r="A134" s="174">
        <f>VLOOKUP(B134,Priskatalog!A:J,10,FALSE)</f>
        <v>37</v>
      </c>
      <c r="B134" s="152" t="s">
        <v>449</v>
      </c>
      <c r="C134" s="121">
        <v>25</v>
      </c>
      <c r="D134" s="5" t="s">
        <v>1060</v>
      </c>
      <c r="E134" s="419">
        <v>365</v>
      </c>
      <c r="F134" s="388"/>
      <c r="G134" s="389">
        <f t="shared" si="167"/>
        <v>9125</v>
      </c>
      <c r="H134" s="390"/>
      <c r="I134" s="391">
        <v>2034</v>
      </c>
      <c r="J134" s="388"/>
      <c r="K134" s="391">
        <v>2037</v>
      </c>
      <c r="L134" s="420"/>
      <c r="M134" s="5">
        <v>20</v>
      </c>
      <c r="N134" s="123" t="s">
        <v>1028</v>
      </c>
      <c r="O134" s="518" t="s">
        <v>1059</v>
      </c>
      <c r="P134" s="519"/>
      <c r="Q134" s="5">
        <v>3</v>
      </c>
      <c r="R134" s="5">
        <v>5</v>
      </c>
      <c r="S134" s="5"/>
      <c r="T134" s="393"/>
      <c r="U134" s="394"/>
      <c r="V134" s="394"/>
      <c r="W134" s="394"/>
      <c r="X134" s="394"/>
      <c r="Y134" s="395"/>
    </row>
    <row r="135" spans="1:25">
      <c r="A135" s="174">
        <f>VLOOKUP(B135,Priskatalog!A:J,10,FALSE)</f>
        <v>37</v>
      </c>
      <c r="B135" s="152" t="s">
        <v>449</v>
      </c>
      <c r="C135" s="121">
        <v>15</v>
      </c>
      <c r="D135" s="5" t="s">
        <v>1060</v>
      </c>
      <c r="E135" s="419">
        <v>365</v>
      </c>
      <c r="F135" s="388"/>
      <c r="G135" s="389">
        <f t="shared" si="167"/>
        <v>5475</v>
      </c>
      <c r="H135" s="390"/>
      <c r="I135" s="391">
        <v>2026</v>
      </c>
      <c r="J135" s="388"/>
      <c r="K135" s="391">
        <v>2030</v>
      </c>
      <c r="L135" s="420"/>
      <c r="M135" s="5">
        <v>20</v>
      </c>
      <c r="N135" s="123" t="s">
        <v>1028</v>
      </c>
      <c r="O135" s="518" t="s">
        <v>1059</v>
      </c>
      <c r="P135" s="519"/>
      <c r="Q135" s="5">
        <v>4</v>
      </c>
      <c r="R135" s="5">
        <v>7</v>
      </c>
      <c r="S135" s="5"/>
      <c r="T135" s="393"/>
      <c r="U135" s="394"/>
      <c r="V135" s="394"/>
      <c r="W135" s="394"/>
      <c r="X135" s="394"/>
      <c r="Y135" s="395"/>
    </row>
    <row r="136" spans="1:25">
      <c r="A136" s="174">
        <f>VLOOKUP(B136,Priskatalog!A:J,10,FALSE)</f>
        <v>21</v>
      </c>
      <c r="B136" s="152" t="s">
        <v>340</v>
      </c>
      <c r="C136" s="121">
        <v>30</v>
      </c>
      <c r="D136" s="5" t="s">
        <v>337</v>
      </c>
      <c r="E136" s="419">
        <v>1500</v>
      </c>
      <c r="F136" s="388"/>
      <c r="G136" s="389">
        <f t="shared" si="167"/>
        <v>45000</v>
      </c>
      <c r="H136" s="390"/>
      <c r="I136" s="391">
        <v>2024</v>
      </c>
      <c r="J136" s="388"/>
      <c r="K136" s="391">
        <v>2044</v>
      </c>
      <c r="L136" s="420"/>
      <c r="M136" s="5">
        <v>2</v>
      </c>
      <c r="N136" s="123" t="s">
        <v>1028</v>
      </c>
      <c r="O136" s="518" t="s">
        <v>1061</v>
      </c>
      <c r="P136" s="519"/>
      <c r="Q136" s="5">
        <v>3</v>
      </c>
      <c r="R136" s="5"/>
      <c r="S136" s="5" t="s">
        <v>1082</v>
      </c>
      <c r="T136" s="393" t="s">
        <v>1253</v>
      </c>
      <c r="U136" s="394"/>
      <c r="V136" s="394"/>
      <c r="W136" s="394"/>
      <c r="X136" s="394"/>
      <c r="Y136" s="395"/>
    </row>
    <row r="137" spans="1:25">
      <c r="A137" s="174">
        <f>VLOOKUP(B137,Priskatalog!A:J,10,FALSE)</f>
        <v>41</v>
      </c>
      <c r="B137" s="152" t="s">
        <v>367</v>
      </c>
      <c r="C137" s="121">
        <v>25</v>
      </c>
      <c r="D137" s="5" t="s">
        <v>337</v>
      </c>
      <c r="E137" s="419">
        <v>650</v>
      </c>
      <c r="F137" s="388"/>
      <c r="G137" s="389">
        <f t="shared" ref="G137:G162" si="168">C137*E137</f>
        <v>16250</v>
      </c>
      <c r="H137" s="390"/>
      <c r="I137" s="391">
        <v>2027</v>
      </c>
      <c r="J137" s="388"/>
      <c r="K137" s="391">
        <v>2040</v>
      </c>
      <c r="L137" s="420"/>
      <c r="M137" s="5">
        <v>4</v>
      </c>
      <c r="N137" s="123" t="s">
        <v>1028</v>
      </c>
      <c r="O137" s="518" t="s">
        <v>1059</v>
      </c>
      <c r="P137" s="519"/>
      <c r="Q137" s="5">
        <v>3</v>
      </c>
      <c r="R137" s="5"/>
      <c r="S137" s="5" t="s">
        <v>1082</v>
      </c>
      <c r="T137" s="393"/>
      <c r="U137" s="394"/>
      <c r="V137" s="394"/>
      <c r="W137" s="394"/>
      <c r="X137" s="394"/>
      <c r="Y137" s="395"/>
    </row>
    <row r="138" spans="1:25">
      <c r="A138" s="174">
        <f>VLOOKUP(B138,Priskatalog!A:J,10,FALSE)</f>
        <v>41</v>
      </c>
      <c r="B138" s="152" t="s">
        <v>369</v>
      </c>
      <c r="C138" s="121">
        <v>20</v>
      </c>
      <c r="D138" s="5" t="s">
        <v>337</v>
      </c>
      <c r="E138" s="419">
        <v>150</v>
      </c>
      <c r="F138" s="388"/>
      <c r="G138" s="389">
        <f t="shared" si="168"/>
        <v>3000</v>
      </c>
      <c r="H138" s="390"/>
      <c r="I138" s="391">
        <v>2027</v>
      </c>
      <c r="J138" s="388"/>
      <c r="K138" s="391">
        <v>2047</v>
      </c>
      <c r="L138" s="420"/>
      <c r="M138" s="5">
        <v>2</v>
      </c>
      <c r="N138" s="123" t="s">
        <v>1028</v>
      </c>
      <c r="O138" s="518" t="s">
        <v>1059</v>
      </c>
      <c r="P138" s="519"/>
      <c r="Q138" s="5">
        <v>3</v>
      </c>
      <c r="R138" s="5"/>
      <c r="S138" s="5" t="s">
        <v>1082</v>
      </c>
      <c r="T138" s="393" t="s">
        <v>1254</v>
      </c>
      <c r="U138" s="394"/>
      <c r="V138" s="394"/>
      <c r="W138" s="394"/>
      <c r="X138" s="394"/>
      <c r="Y138" s="395"/>
    </row>
    <row r="139" spans="1:25">
      <c r="A139" s="174">
        <f>VLOOKUP(B139,Priskatalog!A:J,10,FALSE)</f>
        <v>31</v>
      </c>
      <c r="B139" s="152" t="s">
        <v>399</v>
      </c>
      <c r="C139" s="121">
        <v>200</v>
      </c>
      <c r="D139" s="5" t="s">
        <v>337</v>
      </c>
      <c r="E139" s="419">
        <v>2700</v>
      </c>
      <c r="F139" s="388"/>
      <c r="G139" s="389">
        <f t="shared" si="168"/>
        <v>540000</v>
      </c>
      <c r="H139" s="390"/>
      <c r="I139" s="391">
        <v>2045</v>
      </c>
      <c r="J139" s="388"/>
      <c r="K139" s="391">
        <v>2050</v>
      </c>
      <c r="L139" s="420"/>
      <c r="M139" s="5">
        <v>30</v>
      </c>
      <c r="N139" s="123" t="s">
        <v>1028</v>
      </c>
      <c r="O139" s="518" t="s">
        <v>1059</v>
      </c>
      <c r="P139" s="519"/>
      <c r="Q139" s="5">
        <v>2</v>
      </c>
      <c r="R139" s="5">
        <v>1</v>
      </c>
      <c r="S139" s="5"/>
      <c r="T139" s="393"/>
      <c r="U139" s="394"/>
      <c r="V139" s="394"/>
      <c r="W139" s="394"/>
      <c r="X139" s="394"/>
      <c r="Y139" s="395"/>
    </row>
    <row r="140" spans="1:25">
      <c r="A140" s="174">
        <f>VLOOKUP(B140,Priskatalog!A:J,10,FALSE)</f>
        <v>31</v>
      </c>
      <c r="B140" s="152" t="s">
        <v>399</v>
      </c>
      <c r="C140" s="121">
        <v>75</v>
      </c>
      <c r="D140" s="5" t="s">
        <v>337</v>
      </c>
      <c r="E140" s="419">
        <v>2700</v>
      </c>
      <c r="F140" s="388"/>
      <c r="G140" s="389">
        <f t="shared" ref="G140:G148" si="169">C140*E140</f>
        <v>202500</v>
      </c>
      <c r="H140" s="390"/>
      <c r="I140" s="391">
        <v>2045</v>
      </c>
      <c r="J140" s="388"/>
      <c r="K140" s="391">
        <v>2050</v>
      </c>
      <c r="L140" s="420"/>
      <c r="M140" s="5">
        <v>30</v>
      </c>
      <c r="N140" s="123" t="s">
        <v>1028</v>
      </c>
      <c r="O140" s="518" t="s">
        <v>1059</v>
      </c>
      <c r="P140" s="519"/>
      <c r="Q140" s="5">
        <v>2</v>
      </c>
      <c r="R140" s="5">
        <v>2</v>
      </c>
      <c r="S140" s="5"/>
      <c r="T140" s="393"/>
      <c r="U140" s="394"/>
      <c r="V140" s="394"/>
      <c r="W140" s="394"/>
      <c r="X140" s="394"/>
      <c r="Y140" s="395"/>
    </row>
    <row r="141" spans="1:25">
      <c r="A141" s="174">
        <f>VLOOKUP(B141,Priskatalog!A:J,10,FALSE)</f>
        <v>31</v>
      </c>
      <c r="B141" s="152" t="s">
        <v>399</v>
      </c>
      <c r="C141" s="121">
        <v>75</v>
      </c>
      <c r="D141" s="5" t="s">
        <v>337</v>
      </c>
      <c r="E141" s="419">
        <v>2700</v>
      </c>
      <c r="F141" s="388"/>
      <c r="G141" s="389">
        <f t="shared" si="169"/>
        <v>202500</v>
      </c>
      <c r="H141" s="390"/>
      <c r="I141" s="391">
        <v>2045</v>
      </c>
      <c r="J141" s="388"/>
      <c r="K141" s="391">
        <v>2050</v>
      </c>
      <c r="L141" s="420"/>
      <c r="M141" s="5">
        <v>30</v>
      </c>
      <c r="N141" s="123" t="s">
        <v>1028</v>
      </c>
      <c r="O141" s="518" t="s">
        <v>1059</v>
      </c>
      <c r="P141" s="519"/>
      <c r="Q141" s="5">
        <v>2</v>
      </c>
      <c r="R141" s="5">
        <v>3</v>
      </c>
      <c r="S141" s="5"/>
      <c r="T141" s="393"/>
      <c r="U141" s="394"/>
      <c r="V141" s="394"/>
      <c r="W141" s="394"/>
      <c r="X141" s="394"/>
      <c r="Y141" s="395"/>
    </row>
    <row r="142" spans="1:25">
      <c r="A142" s="174">
        <f>VLOOKUP(B142,Priskatalog!A:J,10,FALSE)</f>
        <v>31</v>
      </c>
      <c r="B142" s="152" t="s">
        <v>399</v>
      </c>
      <c r="C142" s="121">
        <v>240</v>
      </c>
      <c r="D142" s="5" t="s">
        <v>337</v>
      </c>
      <c r="E142" s="419">
        <v>2700</v>
      </c>
      <c r="F142" s="388"/>
      <c r="G142" s="389">
        <f t="shared" si="169"/>
        <v>648000</v>
      </c>
      <c r="H142" s="390"/>
      <c r="I142" s="391">
        <v>2035</v>
      </c>
      <c r="J142" s="388"/>
      <c r="K142" s="391">
        <v>2040</v>
      </c>
      <c r="L142" s="420"/>
      <c r="M142" s="5">
        <v>30</v>
      </c>
      <c r="N142" s="123" t="s">
        <v>1028</v>
      </c>
      <c r="O142" s="518" t="s">
        <v>1059</v>
      </c>
      <c r="P142" s="519"/>
      <c r="Q142" s="5">
        <v>3</v>
      </c>
      <c r="R142" s="5">
        <v>4</v>
      </c>
      <c r="S142" s="5"/>
      <c r="T142" s="393"/>
      <c r="U142" s="394"/>
      <c r="V142" s="394"/>
      <c r="W142" s="394"/>
      <c r="X142" s="394"/>
      <c r="Y142" s="395"/>
    </row>
    <row r="143" spans="1:25">
      <c r="A143" s="174">
        <f>VLOOKUP(B143,Priskatalog!A:J,10,FALSE)</f>
        <v>31</v>
      </c>
      <c r="B143" s="152" t="s">
        <v>399</v>
      </c>
      <c r="C143" s="121">
        <v>180</v>
      </c>
      <c r="D143" s="5" t="s">
        <v>337</v>
      </c>
      <c r="E143" s="419">
        <v>2700</v>
      </c>
      <c r="F143" s="388"/>
      <c r="G143" s="389">
        <f t="shared" si="169"/>
        <v>486000</v>
      </c>
      <c r="H143" s="390"/>
      <c r="I143" s="391">
        <v>2040</v>
      </c>
      <c r="J143" s="388"/>
      <c r="K143" s="391">
        <v>2045</v>
      </c>
      <c r="L143" s="420"/>
      <c r="M143" s="5">
        <v>30</v>
      </c>
      <c r="N143" s="123" t="s">
        <v>1028</v>
      </c>
      <c r="O143" s="518" t="s">
        <v>1059</v>
      </c>
      <c r="P143" s="519"/>
      <c r="Q143" s="5">
        <v>3</v>
      </c>
      <c r="R143" s="5">
        <v>5</v>
      </c>
      <c r="S143" s="5"/>
      <c r="T143" s="393"/>
      <c r="U143" s="394"/>
      <c r="V143" s="394"/>
      <c r="W143" s="394"/>
      <c r="X143" s="394"/>
      <c r="Y143" s="395"/>
    </row>
    <row r="144" spans="1:25">
      <c r="A144" s="174">
        <f>VLOOKUP(B144,Priskatalog!A:J,10,FALSE)</f>
        <v>31</v>
      </c>
      <c r="B144" s="152" t="s">
        <v>399</v>
      </c>
      <c r="C144" s="121">
        <v>40</v>
      </c>
      <c r="D144" s="5" t="s">
        <v>337</v>
      </c>
      <c r="E144" s="419">
        <v>2700</v>
      </c>
      <c r="F144" s="388"/>
      <c r="G144" s="389">
        <f t="shared" si="169"/>
        <v>108000</v>
      </c>
      <c r="H144" s="390"/>
      <c r="I144" s="391">
        <v>2030</v>
      </c>
      <c r="J144" s="388"/>
      <c r="K144" s="391">
        <v>2035</v>
      </c>
      <c r="L144" s="420"/>
      <c r="M144" s="5">
        <v>30</v>
      </c>
      <c r="N144" s="123" t="s">
        <v>1028</v>
      </c>
      <c r="O144" s="518" t="s">
        <v>1059</v>
      </c>
      <c r="P144" s="519"/>
      <c r="Q144" s="5">
        <v>4</v>
      </c>
      <c r="R144" s="5">
        <v>7</v>
      </c>
      <c r="S144" s="5"/>
      <c r="T144" s="393"/>
      <c r="U144" s="394"/>
      <c r="V144" s="394"/>
      <c r="W144" s="394"/>
      <c r="X144" s="394"/>
      <c r="Y144" s="395"/>
    </row>
    <row r="145" spans="1:25">
      <c r="A145" s="174">
        <f>VLOOKUP(B145,Priskatalog!A:J,10,FALSE)</f>
        <v>31</v>
      </c>
      <c r="B145" s="152" t="s">
        <v>378</v>
      </c>
      <c r="C145" s="121">
        <v>4</v>
      </c>
      <c r="D145" s="5" t="s">
        <v>349</v>
      </c>
      <c r="E145" s="419">
        <v>15000</v>
      </c>
      <c r="F145" s="388"/>
      <c r="G145" s="389">
        <f t="shared" si="169"/>
        <v>60000</v>
      </c>
      <c r="H145" s="390"/>
      <c r="I145" s="391">
        <v>2035</v>
      </c>
      <c r="J145" s="388"/>
      <c r="K145" s="391">
        <v>2040</v>
      </c>
      <c r="L145" s="420"/>
      <c r="M145" s="5">
        <v>25</v>
      </c>
      <c r="N145" s="123" t="s">
        <v>1028</v>
      </c>
      <c r="O145" s="518" t="s">
        <v>1061</v>
      </c>
      <c r="P145" s="519"/>
      <c r="Q145" s="5">
        <v>3</v>
      </c>
      <c r="R145" s="5">
        <v>1</v>
      </c>
      <c r="S145" s="5"/>
      <c r="T145" s="393"/>
      <c r="U145" s="394"/>
      <c r="V145" s="394"/>
      <c r="W145" s="394"/>
      <c r="X145" s="394"/>
      <c r="Y145" s="395"/>
    </row>
    <row r="146" spans="1:25">
      <c r="A146" s="174">
        <f>VLOOKUP(B146,Priskatalog!A:J,10,FALSE)</f>
        <v>31</v>
      </c>
      <c r="B146" s="152" t="s">
        <v>378</v>
      </c>
      <c r="C146" s="121">
        <v>3</v>
      </c>
      <c r="D146" s="5" t="s">
        <v>349</v>
      </c>
      <c r="E146" s="419">
        <v>12000</v>
      </c>
      <c r="F146" s="388"/>
      <c r="G146" s="389">
        <f t="shared" si="169"/>
        <v>36000</v>
      </c>
      <c r="H146" s="390"/>
      <c r="I146" s="391">
        <v>2035</v>
      </c>
      <c r="J146" s="388"/>
      <c r="K146" s="391">
        <v>2040</v>
      </c>
      <c r="L146" s="420"/>
      <c r="M146" s="5">
        <v>25</v>
      </c>
      <c r="N146" s="123" t="s">
        <v>1028</v>
      </c>
      <c r="O146" s="518" t="s">
        <v>1061</v>
      </c>
      <c r="P146" s="519"/>
      <c r="Q146" s="5">
        <v>3</v>
      </c>
      <c r="R146" s="5">
        <v>2</v>
      </c>
      <c r="S146" s="5"/>
      <c r="T146" s="393"/>
      <c r="U146" s="394"/>
      <c r="V146" s="394"/>
      <c r="W146" s="394"/>
      <c r="X146" s="394"/>
      <c r="Y146" s="395"/>
    </row>
    <row r="147" spans="1:25">
      <c r="A147" s="174">
        <f>VLOOKUP(B147,Priskatalog!A:J,10,FALSE)</f>
        <v>31</v>
      </c>
      <c r="B147" s="152" t="s">
        <v>378</v>
      </c>
      <c r="C147" s="121">
        <v>3</v>
      </c>
      <c r="D147" s="5" t="s">
        <v>349</v>
      </c>
      <c r="E147" s="419">
        <v>12000</v>
      </c>
      <c r="F147" s="388"/>
      <c r="G147" s="389">
        <f t="shared" si="169"/>
        <v>36000</v>
      </c>
      <c r="H147" s="390"/>
      <c r="I147" s="391">
        <v>2035</v>
      </c>
      <c r="J147" s="388"/>
      <c r="K147" s="391">
        <v>2040</v>
      </c>
      <c r="L147" s="420"/>
      <c r="M147" s="5">
        <v>25</v>
      </c>
      <c r="N147" s="123" t="s">
        <v>1028</v>
      </c>
      <c r="O147" s="518" t="s">
        <v>1061</v>
      </c>
      <c r="P147" s="519"/>
      <c r="Q147" s="5">
        <v>3</v>
      </c>
      <c r="R147" s="5">
        <v>3</v>
      </c>
      <c r="S147" s="5"/>
      <c r="T147" s="393"/>
      <c r="U147" s="394"/>
      <c r="V147" s="394"/>
      <c r="W147" s="394"/>
      <c r="X147" s="394"/>
      <c r="Y147" s="395"/>
    </row>
    <row r="148" spans="1:25">
      <c r="A148" s="174">
        <f>VLOOKUP(B148,Priskatalog!A:J,10,FALSE)</f>
        <v>31</v>
      </c>
      <c r="B148" s="152" t="s">
        <v>378</v>
      </c>
      <c r="C148" s="121">
        <v>15</v>
      </c>
      <c r="D148" s="5" t="s">
        <v>349</v>
      </c>
      <c r="E148" s="419">
        <v>15000</v>
      </c>
      <c r="F148" s="388"/>
      <c r="G148" s="389">
        <f t="shared" si="169"/>
        <v>225000</v>
      </c>
      <c r="H148" s="390"/>
      <c r="I148" s="391">
        <v>2030</v>
      </c>
      <c r="J148" s="388"/>
      <c r="K148" s="391">
        <v>2035</v>
      </c>
      <c r="L148" s="420"/>
      <c r="M148" s="5">
        <v>25</v>
      </c>
      <c r="N148" s="123" t="s">
        <v>1028</v>
      </c>
      <c r="O148" s="518" t="s">
        <v>1061</v>
      </c>
      <c r="P148" s="519"/>
      <c r="Q148" s="5">
        <v>4</v>
      </c>
      <c r="R148" s="5">
        <v>4</v>
      </c>
      <c r="S148" s="5"/>
      <c r="T148" s="393"/>
      <c r="U148" s="394"/>
      <c r="V148" s="394"/>
      <c r="W148" s="394"/>
      <c r="X148" s="394"/>
      <c r="Y148" s="395"/>
    </row>
    <row r="149" spans="1:25">
      <c r="A149" s="174">
        <f>VLOOKUP(B149,Priskatalog!A:J,10,FALSE)</f>
        <v>31</v>
      </c>
      <c r="B149" s="152" t="s">
        <v>378</v>
      </c>
      <c r="C149" s="121">
        <v>5</v>
      </c>
      <c r="D149" s="5" t="s">
        <v>349</v>
      </c>
      <c r="E149" s="387">
        <v>12000</v>
      </c>
      <c r="F149" s="388"/>
      <c r="G149" s="389">
        <f t="shared" si="168"/>
        <v>60000</v>
      </c>
      <c r="H149" s="390"/>
      <c r="I149" s="391">
        <v>2033</v>
      </c>
      <c r="J149" s="388"/>
      <c r="K149" s="391">
        <v>2038</v>
      </c>
      <c r="L149" s="420"/>
      <c r="M149" s="5">
        <v>25</v>
      </c>
      <c r="N149" s="123" t="s">
        <v>1028</v>
      </c>
      <c r="O149" s="518" t="s">
        <v>1061</v>
      </c>
      <c r="P149" s="519"/>
      <c r="Q149" s="5">
        <v>3</v>
      </c>
      <c r="R149" s="5">
        <v>5</v>
      </c>
      <c r="S149" s="5"/>
      <c r="T149" s="393"/>
      <c r="U149" s="394"/>
      <c r="V149" s="394"/>
      <c r="W149" s="394"/>
      <c r="X149" s="394"/>
      <c r="Y149" s="395"/>
    </row>
    <row r="150" spans="1:25">
      <c r="A150" s="174">
        <f>VLOOKUP(B150,Priskatalog!A:J,10,FALSE)</f>
        <v>31</v>
      </c>
      <c r="B150" s="152" t="s">
        <v>378</v>
      </c>
      <c r="C150" s="121">
        <v>2</v>
      </c>
      <c r="D150" s="5" t="s">
        <v>349</v>
      </c>
      <c r="E150" s="387">
        <v>10000</v>
      </c>
      <c r="F150" s="388"/>
      <c r="G150" s="389">
        <f t="shared" si="168"/>
        <v>20000</v>
      </c>
      <c r="H150" s="390"/>
      <c r="I150" s="391">
        <v>2028</v>
      </c>
      <c r="J150" s="388"/>
      <c r="K150" s="391">
        <v>2033</v>
      </c>
      <c r="L150" s="420"/>
      <c r="M150" s="5">
        <v>25</v>
      </c>
      <c r="N150" s="123" t="s">
        <v>1028</v>
      </c>
      <c r="O150" s="518" t="s">
        <v>1061</v>
      </c>
      <c r="P150" s="519"/>
      <c r="Q150" s="5">
        <v>4</v>
      </c>
      <c r="R150" s="5">
        <v>7</v>
      </c>
      <c r="S150" s="5"/>
      <c r="T150" s="392"/>
      <c r="U150" s="392"/>
      <c r="V150" s="392"/>
      <c r="W150" s="392"/>
      <c r="X150" s="392"/>
      <c r="Y150" s="392"/>
    </row>
    <row r="151" spans="1:25">
      <c r="A151" s="174" t="e">
        <f>VLOOKUP(B151,Priskatalog!A:J,10,FALSE)</f>
        <v>#N/A</v>
      </c>
      <c r="B151" s="152"/>
      <c r="C151" s="121"/>
      <c r="D151" s="5"/>
      <c r="E151" s="418"/>
      <c r="F151" s="398"/>
      <c r="G151" s="399">
        <f t="shared" ref="G151:G161" si="170">C151*E151</f>
        <v>0</v>
      </c>
      <c r="H151" s="400"/>
      <c r="I151" s="401"/>
      <c r="J151" s="398"/>
      <c r="K151" s="401"/>
      <c r="L151" s="417"/>
      <c r="M151" s="5"/>
      <c r="N151" s="123" t="s">
        <v>1028</v>
      </c>
      <c r="O151" s="522"/>
      <c r="P151" s="523"/>
      <c r="Q151" s="5"/>
      <c r="R151" s="5"/>
      <c r="S151" s="5"/>
      <c r="T151" s="402"/>
      <c r="U151" s="402"/>
      <c r="V151" s="402"/>
      <c r="W151" s="402"/>
      <c r="X151" s="402"/>
      <c r="Y151" s="402"/>
    </row>
    <row r="152" spans="1:25">
      <c r="A152" s="174" t="e">
        <f>VLOOKUP(B152,Priskatalog!A:J,10,FALSE)</f>
        <v>#N/A</v>
      </c>
      <c r="B152" s="152"/>
      <c r="C152" s="121"/>
      <c r="D152" s="5"/>
      <c r="E152" s="418"/>
      <c r="F152" s="398"/>
      <c r="G152" s="399">
        <f t="shared" si="170"/>
        <v>0</v>
      </c>
      <c r="H152" s="400"/>
      <c r="I152" s="401"/>
      <c r="J152" s="398"/>
      <c r="K152" s="401"/>
      <c r="L152" s="417"/>
      <c r="M152" s="5"/>
      <c r="N152" s="123" t="s">
        <v>1028</v>
      </c>
      <c r="O152" s="522"/>
      <c r="P152" s="523"/>
      <c r="Q152" s="5"/>
      <c r="R152" s="5"/>
      <c r="S152" s="5"/>
      <c r="T152" s="402"/>
      <c r="U152" s="402"/>
      <c r="V152" s="402"/>
      <c r="W152" s="402"/>
      <c r="X152" s="402"/>
      <c r="Y152" s="402"/>
    </row>
    <row r="153" spans="1:25">
      <c r="A153" s="174" t="e">
        <f>VLOOKUP(B153,Priskatalog!A:J,10,FALSE)</f>
        <v>#N/A</v>
      </c>
      <c r="B153" s="152"/>
      <c r="C153" s="121"/>
      <c r="D153" s="5"/>
      <c r="E153" s="418"/>
      <c r="F153" s="398"/>
      <c r="G153" s="399">
        <f t="shared" si="170"/>
        <v>0</v>
      </c>
      <c r="H153" s="400"/>
      <c r="I153" s="401"/>
      <c r="J153" s="398"/>
      <c r="K153" s="401"/>
      <c r="L153" s="417"/>
      <c r="M153" s="5"/>
      <c r="N153" s="123" t="s">
        <v>1028</v>
      </c>
      <c r="O153" s="522"/>
      <c r="P153" s="523"/>
      <c r="Q153" s="5"/>
      <c r="R153" s="5"/>
      <c r="S153" s="5"/>
      <c r="T153" s="402"/>
      <c r="U153" s="402"/>
      <c r="V153" s="402"/>
      <c r="W153" s="402"/>
      <c r="X153" s="402"/>
      <c r="Y153" s="402"/>
    </row>
    <row r="154" spans="1:25">
      <c r="A154" s="174" t="e">
        <f>VLOOKUP(B154,Priskatalog!A:J,10,FALSE)</f>
        <v>#N/A</v>
      </c>
      <c r="B154" s="152"/>
      <c r="C154" s="121"/>
      <c r="D154" s="5"/>
      <c r="E154" s="418"/>
      <c r="F154" s="398"/>
      <c r="G154" s="399">
        <f t="shared" si="170"/>
        <v>0</v>
      </c>
      <c r="H154" s="400"/>
      <c r="I154" s="401"/>
      <c r="J154" s="398"/>
      <c r="K154" s="401"/>
      <c r="L154" s="417"/>
      <c r="M154" s="5"/>
      <c r="N154" s="123" t="s">
        <v>1028</v>
      </c>
      <c r="O154" s="522"/>
      <c r="P154" s="523"/>
      <c r="Q154" s="5"/>
      <c r="R154" s="5"/>
      <c r="S154" s="5"/>
      <c r="T154" s="402"/>
      <c r="U154" s="402"/>
      <c r="V154" s="402"/>
      <c r="W154" s="402"/>
      <c r="X154" s="402"/>
      <c r="Y154" s="402"/>
    </row>
    <row r="155" spans="1:25">
      <c r="A155" s="174" t="e">
        <f>VLOOKUP(B155,Priskatalog!A:J,10,FALSE)</f>
        <v>#N/A</v>
      </c>
      <c r="B155" s="152"/>
      <c r="C155" s="121"/>
      <c r="D155" s="5"/>
      <c r="E155" s="418"/>
      <c r="F155" s="398"/>
      <c r="G155" s="399">
        <f t="shared" si="170"/>
        <v>0</v>
      </c>
      <c r="H155" s="400"/>
      <c r="I155" s="401"/>
      <c r="J155" s="398"/>
      <c r="K155" s="401"/>
      <c r="L155" s="417"/>
      <c r="M155" s="5"/>
      <c r="N155" s="123" t="s">
        <v>1028</v>
      </c>
      <c r="O155" s="522"/>
      <c r="P155" s="523"/>
      <c r="Q155" s="5"/>
      <c r="R155" s="5"/>
      <c r="S155" s="5"/>
      <c r="T155" s="402"/>
      <c r="U155" s="402"/>
      <c r="V155" s="402"/>
      <c r="W155" s="402"/>
      <c r="X155" s="402"/>
      <c r="Y155" s="402"/>
    </row>
    <row r="156" spans="1:25">
      <c r="A156" s="174" t="e">
        <f>VLOOKUP(B156,Priskatalog!A:J,10,FALSE)</f>
        <v>#N/A</v>
      </c>
      <c r="B156" s="152"/>
      <c r="C156" s="121"/>
      <c r="D156" s="5"/>
      <c r="E156" s="418"/>
      <c r="F156" s="398"/>
      <c r="G156" s="399">
        <f t="shared" si="170"/>
        <v>0</v>
      </c>
      <c r="H156" s="400"/>
      <c r="I156" s="401"/>
      <c r="J156" s="398"/>
      <c r="K156" s="401"/>
      <c r="L156" s="417"/>
      <c r="M156" s="5"/>
      <c r="N156" s="123" t="s">
        <v>1028</v>
      </c>
      <c r="O156" s="522"/>
      <c r="P156" s="523"/>
      <c r="Q156" s="5"/>
      <c r="R156" s="5"/>
      <c r="S156" s="5"/>
      <c r="T156" s="402"/>
      <c r="U156" s="402"/>
      <c r="V156" s="402"/>
      <c r="W156" s="402"/>
      <c r="X156" s="402"/>
      <c r="Y156" s="402"/>
    </row>
    <row r="157" spans="1:25">
      <c r="A157" s="174" t="e">
        <f>VLOOKUP(B157,Priskatalog!A:J,10,FALSE)</f>
        <v>#N/A</v>
      </c>
      <c r="B157" s="152"/>
      <c r="C157" s="121"/>
      <c r="D157" s="5"/>
      <c r="E157" s="418"/>
      <c r="F157" s="398"/>
      <c r="G157" s="399">
        <f t="shared" si="170"/>
        <v>0</v>
      </c>
      <c r="H157" s="400"/>
      <c r="I157" s="401"/>
      <c r="J157" s="398"/>
      <c r="K157" s="401"/>
      <c r="L157" s="417"/>
      <c r="M157" s="5"/>
      <c r="N157" s="123" t="s">
        <v>1028</v>
      </c>
      <c r="O157" s="522"/>
      <c r="P157" s="523"/>
      <c r="Q157" s="5"/>
      <c r="R157" s="5"/>
      <c r="S157" s="5"/>
      <c r="T157" s="402"/>
      <c r="U157" s="402"/>
      <c r="V157" s="402"/>
      <c r="W157" s="402"/>
      <c r="X157" s="402"/>
      <c r="Y157" s="402"/>
    </row>
    <row r="158" spans="1:25">
      <c r="A158" s="174" t="e">
        <f>VLOOKUP(B158,Priskatalog!A:J,10,FALSE)</f>
        <v>#N/A</v>
      </c>
      <c r="B158" s="152"/>
      <c r="C158" s="121"/>
      <c r="D158" s="5"/>
      <c r="E158" s="418"/>
      <c r="F158" s="398"/>
      <c r="G158" s="399">
        <f t="shared" si="170"/>
        <v>0</v>
      </c>
      <c r="H158" s="400"/>
      <c r="I158" s="401"/>
      <c r="J158" s="398"/>
      <c r="K158" s="401"/>
      <c r="L158" s="417"/>
      <c r="M158" s="5"/>
      <c r="N158" s="123" t="s">
        <v>1028</v>
      </c>
      <c r="O158" s="522"/>
      <c r="P158" s="523"/>
      <c r="Q158" s="5"/>
      <c r="R158" s="5"/>
      <c r="S158" s="5"/>
      <c r="T158" s="402"/>
      <c r="U158" s="402"/>
      <c r="V158" s="402"/>
      <c r="W158" s="402"/>
      <c r="X158" s="402"/>
      <c r="Y158" s="402"/>
    </row>
    <row r="159" spans="1:25">
      <c r="A159" s="174" t="e">
        <f>VLOOKUP(B159,Priskatalog!A:J,10,FALSE)</f>
        <v>#N/A</v>
      </c>
      <c r="B159" s="152"/>
      <c r="C159" s="121"/>
      <c r="D159" s="5"/>
      <c r="E159" s="418"/>
      <c r="F159" s="398"/>
      <c r="G159" s="399">
        <f t="shared" si="170"/>
        <v>0</v>
      </c>
      <c r="H159" s="400"/>
      <c r="I159" s="401"/>
      <c r="J159" s="398"/>
      <c r="K159" s="401"/>
      <c r="L159" s="417"/>
      <c r="M159" s="5"/>
      <c r="N159" s="123" t="s">
        <v>1028</v>
      </c>
      <c r="O159" s="522"/>
      <c r="P159" s="523"/>
      <c r="Q159" s="5"/>
      <c r="R159" s="5"/>
      <c r="S159" s="5"/>
      <c r="T159" s="402"/>
      <c r="U159" s="402"/>
      <c r="V159" s="402"/>
      <c r="W159" s="402"/>
      <c r="X159" s="402"/>
      <c r="Y159" s="402"/>
    </row>
    <row r="160" spans="1:25">
      <c r="A160" s="174" t="e">
        <f>VLOOKUP(B160,Priskatalog!A:J,10,FALSE)</f>
        <v>#N/A</v>
      </c>
      <c r="B160" s="152"/>
      <c r="C160" s="121"/>
      <c r="D160" s="5"/>
      <c r="E160" s="418"/>
      <c r="F160" s="398"/>
      <c r="G160" s="399">
        <f t="shared" si="170"/>
        <v>0</v>
      </c>
      <c r="H160" s="400"/>
      <c r="I160" s="401"/>
      <c r="J160" s="398"/>
      <c r="K160" s="401"/>
      <c r="L160" s="417"/>
      <c r="M160" s="5"/>
      <c r="N160" s="123" t="s">
        <v>1028</v>
      </c>
      <c r="O160" s="522"/>
      <c r="P160" s="523"/>
      <c r="Q160" s="5"/>
      <c r="R160" s="5"/>
      <c r="S160" s="5"/>
      <c r="T160" s="402"/>
      <c r="U160" s="402"/>
      <c r="V160" s="402"/>
      <c r="W160" s="402"/>
      <c r="X160" s="402"/>
      <c r="Y160" s="402"/>
    </row>
    <row r="161" spans="1:25">
      <c r="A161" s="174" t="e">
        <f>VLOOKUP(B161,Priskatalog!A:J,10,FALSE)</f>
        <v>#N/A</v>
      </c>
      <c r="B161" s="152"/>
      <c r="C161" s="121"/>
      <c r="D161" s="5"/>
      <c r="E161" s="418"/>
      <c r="F161" s="398"/>
      <c r="G161" s="399">
        <f t="shared" si="170"/>
        <v>0</v>
      </c>
      <c r="H161" s="400"/>
      <c r="I161" s="401"/>
      <c r="J161" s="398"/>
      <c r="K161" s="401"/>
      <c r="L161" s="417"/>
      <c r="M161" s="5"/>
      <c r="N161" s="123" t="s">
        <v>1028</v>
      </c>
      <c r="O161" s="522"/>
      <c r="P161" s="523"/>
      <c r="Q161" s="5"/>
      <c r="R161" s="5"/>
      <c r="S161" s="5"/>
      <c r="T161" s="402"/>
      <c r="U161" s="402"/>
      <c r="V161" s="402"/>
      <c r="W161" s="402"/>
      <c r="X161" s="402"/>
      <c r="Y161" s="402"/>
    </row>
    <row r="162" spans="1:25">
      <c r="A162" s="174" t="e">
        <f>VLOOKUP(B162,Priskatalog!A:J,10,FALSE)</f>
        <v>#N/A</v>
      </c>
      <c r="B162" s="152"/>
      <c r="C162" s="121"/>
      <c r="D162" s="5"/>
      <c r="E162" s="387"/>
      <c r="F162" s="388"/>
      <c r="G162" s="389">
        <f t="shared" si="168"/>
        <v>0</v>
      </c>
      <c r="H162" s="390"/>
      <c r="I162" s="391"/>
      <c r="J162" s="388"/>
      <c r="K162" s="391"/>
      <c r="L162" s="387"/>
      <c r="M162" s="5"/>
      <c r="N162" s="123" t="s">
        <v>1028</v>
      </c>
      <c r="O162" s="518"/>
      <c r="P162" s="519"/>
      <c r="Q162" s="5"/>
      <c r="R162" s="5"/>
      <c r="S162" s="5"/>
      <c r="T162" s="392"/>
      <c r="U162" s="392"/>
      <c r="V162" s="392"/>
      <c r="W162" s="392"/>
      <c r="X162" s="392"/>
      <c r="Y162" s="392"/>
    </row>
    <row r="163" spans="1:25">
      <c r="A163" s="175"/>
      <c r="B163" s="144" t="s">
        <v>1029</v>
      </c>
      <c r="C163" s="145"/>
      <c r="D163" s="24"/>
      <c r="E163" s="396"/>
      <c r="F163" s="378"/>
      <c r="G163" s="379"/>
      <c r="H163" s="380"/>
      <c r="I163" s="377"/>
      <c r="J163" s="378"/>
      <c r="K163" s="377"/>
      <c r="L163" s="396"/>
      <c r="M163" s="24"/>
      <c r="N163" s="24"/>
      <c r="O163" s="516"/>
      <c r="P163" s="517"/>
      <c r="Q163" s="24"/>
      <c r="R163" s="24"/>
      <c r="S163" s="24"/>
      <c r="T163" s="381"/>
      <c r="U163" s="381"/>
      <c r="V163" s="381"/>
      <c r="W163" s="381"/>
      <c r="X163" s="381"/>
      <c r="Y163" s="381"/>
    </row>
    <row r="164" spans="1:25">
      <c r="A164" s="174">
        <f>VLOOKUP(B164,Priskatalog!A:J,10,FALSE)</f>
        <v>42</v>
      </c>
      <c r="B164" s="146" t="s">
        <v>437</v>
      </c>
      <c r="C164" s="121">
        <v>750</v>
      </c>
      <c r="D164" s="5" t="s">
        <v>337</v>
      </c>
      <c r="E164" s="387">
        <v>250</v>
      </c>
      <c r="F164" s="388"/>
      <c r="G164" s="389">
        <f t="shared" si="164"/>
        <v>187500</v>
      </c>
      <c r="H164" s="390"/>
      <c r="I164" s="391">
        <v>2024</v>
      </c>
      <c r="J164" s="388"/>
      <c r="K164" s="391">
        <v>2034</v>
      </c>
      <c r="L164" s="387"/>
      <c r="M164" s="5">
        <v>1</v>
      </c>
      <c r="N164" s="5" t="s">
        <v>1028</v>
      </c>
      <c r="O164" s="518" t="s">
        <v>1059</v>
      </c>
      <c r="P164" s="519"/>
      <c r="Q164" s="5">
        <v>4</v>
      </c>
      <c r="R164" s="5" t="s">
        <v>1082</v>
      </c>
      <c r="S164" s="5"/>
      <c r="T164" s="392" t="s">
        <v>1255</v>
      </c>
      <c r="U164" s="392"/>
      <c r="V164" s="392"/>
      <c r="W164" s="392"/>
      <c r="X164" s="392"/>
      <c r="Y164" s="392"/>
    </row>
    <row r="165" spans="1:25">
      <c r="A165" s="174">
        <f>VLOOKUP(B165,Priskatalog!A:J,10,FALSE)</f>
        <v>43</v>
      </c>
      <c r="B165" s="146" t="s">
        <v>422</v>
      </c>
      <c r="C165" s="121">
        <v>375</v>
      </c>
      <c r="D165" s="5" t="s">
        <v>337</v>
      </c>
      <c r="E165" s="397">
        <v>450</v>
      </c>
      <c r="F165" s="398"/>
      <c r="G165" s="399">
        <f t="shared" ref="G165:G176" si="171">C165*E165</f>
        <v>168750</v>
      </c>
      <c r="H165" s="400"/>
      <c r="I165" s="401">
        <v>2025</v>
      </c>
      <c r="J165" s="398"/>
      <c r="K165" s="401">
        <v>2045</v>
      </c>
      <c r="L165" s="397"/>
      <c r="M165" s="5">
        <v>1</v>
      </c>
      <c r="N165" s="5" t="s">
        <v>1028</v>
      </c>
      <c r="O165" s="522" t="s">
        <v>1059</v>
      </c>
      <c r="P165" s="523"/>
      <c r="Q165" s="5">
        <v>3</v>
      </c>
      <c r="R165" s="5" t="s">
        <v>1082</v>
      </c>
      <c r="S165" s="5"/>
      <c r="T165" s="402" t="s">
        <v>1256</v>
      </c>
      <c r="U165" s="402"/>
      <c r="V165" s="402"/>
      <c r="W165" s="402"/>
      <c r="X165" s="402"/>
      <c r="Y165" s="402"/>
    </row>
    <row r="166" spans="1:25">
      <c r="A166" s="174">
        <f>VLOOKUP(B166,Priskatalog!A:J,10,FALSE)</f>
        <v>45</v>
      </c>
      <c r="B166" s="146" t="s">
        <v>430</v>
      </c>
      <c r="C166" s="121">
        <v>250</v>
      </c>
      <c r="D166" s="5" t="s">
        <v>337</v>
      </c>
      <c r="E166" s="397">
        <v>1200</v>
      </c>
      <c r="F166" s="398"/>
      <c r="G166" s="399">
        <f t="shared" si="171"/>
        <v>300000</v>
      </c>
      <c r="H166" s="400"/>
      <c r="I166" s="401">
        <v>2027</v>
      </c>
      <c r="J166" s="398"/>
      <c r="K166" s="401">
        <v>2030</v>
      </c>
      <c r="L166" s="397"/>
      <c r="M166" s="5">
        <v>20</v>
      </c>
      <c r="N166" s="5" t="s">
        <v>1028</v>
      </c>
      <c r="O166" s="522" t="s">
        <v>1061</v>
      </c>
      <c r="P166" s="523"/>
      <c r="Q166" s="5">
        <v>3</v>
      </c>
      <c r="R166" s="5">
        <v>4</v>
      </c>
      <c r="S166" s="5"/>
      <c r="T166" s="402" t="s">
        <v>1257</v>
      </c>
      <c r="U166" s="402"/>
      <c r="V166" s="402"/>
      <c r="W166" s="402"/>
      <c r="X166" s="402"/>
      <c r="Y166" s="402"/>
    </row>
    <row r="167" spans="1:25">
      <c r="A167" s="174">
        <f>VLOOKUP(B167,Priskatalog!A:J,10,FALSE)</f>
        <v>45</v>
      </c>
      <c r="B167" s="146" t="s">
        <v>435</v>
      </c>
      <c r="C167" s="121">
        <v>300</v>
      </c>
      <c r="D167" s="5" t="s">
        <v>337</v>
      </c>
      <c r="E167" s="397">
        <v>1200</v>
      </c>
      <c r="F167" s="398"/>
      <c r="G167" s="399">
        <f t="shared" si="171"/>
        <v>360000</v>
      </c>
      <c r="H167" s="400"/>
      <c r="I167" s="401">
        <v>2035</v>
      </c>
      <c r="J167" s="398"/>
      <c r="K167" s="401">
        <v>2050</v>
      </c>
      <c r="L167" s="397"/>
      <c r="M167" s="5">
        <v>5</v>
      </c>
      <c r="N167" s="5" t="s">
        <v>1028</v>
      </c>
      <c r="O167" s="522" t="s">
        <v>1061</v>
      </c>
      <c r="P167" s="523"/>
      <c r="Q167" s="5">
        <v>3</v>
      </c>
      <c r="R167" s="5" t="s">
        <v>1082</v>
      </c>
      <c r="S167" s="5"/>
      <c r="T167" s="402" t="s">
        <v>1258</v>
      </c>
      <c r="U167" s="402"/>
      <c r="V167" s="402"/>
      <c r="W167" s="402"/>
      <c r="X167" s="402"/>
      <c r="Y167" s="402"/>
    </row>
    <row r="168" spans="1:25">
      <c r="A168" s="174">
        <f>VLOOKUP(B168,Priskatalog!A:J,10,FALSE)</f>
        <v>32</v>
      </c>
      <c r="B168" s="146" t="s">
        <v>417</v>
      </c>
      <c r="C168" s="121">
        <v>5</v>
      </c>
      <c r="D168" s="5" t="s">
        <v>349</v>
      </c>
      <c r="E168" s="397">
        <v>10000</v>
      </c>
      <c r="F168" s="398"/>
      <c r="G168" s="399">
        <f t="shared" si="171"/>
        <v>50000</v>
      </c>
      <c r="H168" s="400"/>
      <c r="I168" s="401">
        <v>2030</v>
      </c>
      <c r="J168" s="398"/>
      <c r="K168" s="401">
        <v>2040</v>
      </c>
      <c r="L168" s="397"/>
      <c r="M168" s="5">
        <v>2</v>
      </c>
      <c r="N168" s="5" t="s">
        <v>1028</v>
      </c>
      <c r="O168" s="522" t="s">
        <v>1061</v>
      </c>
      <c r="P168" s="523"/>
      <c r="Q168" s="5">
        <v>3</v>
      </c>
      <c r="R168" s="5" t="s">
        <v>1082</v>
      </c>
      <c r="S168" s="5"/>
      <c r="T168" s="402" t="s">
        <v>1259</v>
      </c>
      <c r="U168" s="402"/>
      <c r="V168" s="402"/>
      <c r="W168" s="402"/>
      <c r="X168" s="402"/>
      <c r="Y168" s="402"/>
    </row>
    <row r="169" spans="1:25">
      <c r="A169" s="174">
        <f>VLOOKUP(B169,Priskatalog!A:J,10,FALSE)</f>
        <v>32</v>
      </c>
      <c r="B169" s="146" t="s">
        <v>413</v>
      </c>
      <c r="C169" s="121">
        <v>5</v>
      </c>
      <c r="D169" s="5" t="s">
        <v>349</v>
      </c>
      <c r="E169" s="397">
        <v>7500</v>
      </c>
      <c r="F169" s="398"/>
      <c r="G169" s="399">
        <f t="shared" si="171"/>
        <v>37500</v>
      </c>
      <c r="H169" s="400"/>
      <c r="I169" s="401">
        <v>2030</v>
      </c>
      <c r="J169" s="398"/>
      <c r="K169" s="401">
        <v>2040</v>
      </c>
      <c r="L169" s="397"/>
      <c r="M169" s="5">
        <v>2</v>
      </c>
      <c r="N169" s="5" t="s">
        <v>1028</v>
      </c>
      <c r="O169" s="522" t="s">
        <v>1061</v>
      </c>
      <c r="P169" s="523"/>
      <c r="Q169" s="5">
        <v>3</v>
      </c>
      <c r="R169" s="5" t="s">
        <v>1260</v>
      </c>
      <c r="S169" s="5"/>
      <c r="T169" s="402" t="s">
        <v>1261</v>
      </c>
      <c r="U169" s="402"/>
      <c r="V169" s="402"/>
      <c r="W169" s="402"/>
      <c r="X169" s="402"/>
      <c r="Y169" s="402"/>
    </row>
    <row r="170" spans="1:25">
      <c r="A170" s="174" t="e">
        <f>VLOOKUP(B170,Priskatalog!A:J,10,FALSE)</f>
        <v>#N/A</v>
      </c>
      <c r="B170" s="146"/>
      <c r="C170" s="121"/>
      <c r="D170" s="5"/>
      <c r="E170" s="397"/>
      <c r="F170" s="398"/>
      <c r="G170" s="399">
        <f t="shared" si="171"/>
        <v>0</v>
      </c>
      <c r="H170" s="400"/>
      <c r="I170" s="401"/>
      <c r="J170" s="398"/>
      <c r="K170" s="401"/>
      <c r="L170" s="397"/>
      <c r="M170" s="5"/>
      <c r="N170" s="5" t="s">
        <v>1028</v>
      </c>
      <c r="O170" s="522"/>
      <c r="P170" s="523"/>
      <c r="Q170" s="5"/>
      <c r="R170" s="5"/>
      <c r="S170" s="5"/>
      <c r="T170" s="402"/>
      <c r="U170" s="402"/>
      <c r="V170" s="402"/>
      <c r="W170" s="402"/>
      <c r="X170" s="402"/>
      <c r="Y170" s="402"/>
    </row>
    <row r="171" spans="1:25">
      <c r="A171" s="174" t="e">
        <f>VLOOKUP(B171,Priskatalog!A:J,10,FALSE)</f>
        <v>#N/A</v>
      </c>
      <c r="B171" s="146"/>
      <c r="C171" s="121"/>
      <c r="D171" s="5"/>
      <c r="E171" s="397"/>
      <c r="F171" s="398"/>
      <c r="G171" s="399">
        <f t="shared" si="171"/>
        <v>0</v>
      </c>
      <c r="H171" s="400"/>
      <c r="I171" s="401"/>
      <c r="J171" s="398"/>
      <c r="K171" s="401"/>
      <c r="L171" s="397"/>
      <c r="M171" s="5"/>
      <c r="N171" s="5" t="s">
        <v>1028</v>
      </c>
      <c r="O171" s="522"/>
      <c r="P171" s="523"/>
      <c r="Q171" s="5"/>
      <c r="R171" s="5"/>
      <c r="S171" s="5"/>
      <c r="T171" s="402"/>
      <c r="U171" s="402"/>
      <c r="V171" s="402"/>
      <c r="W171" s="402"/>
      <c r="X171" s="402"/>
      <c r="Y171" s="402"/>
    </row>
    <row r="172" spans="1:25">
      <c r="A172" s="174" t="e">
        <f>VLOOKUP(B172,Priskatalog!A:J,10,FALSE)</f>
        <v>#N/A</v>
      </c>
      <c r="B172" s="146"/>
      <c r="C172" s="121"/>
      <c r="D172" s="5"/>
      <c r="E172" s="397"/>
      <c r="F172" s="398"/>
      <c r="G172" s="399">
        <f t="shared" si="171"/>
        <v>0</v>
      </c>
      <c r="H172" s="400"/>
      <c r="I172" s="401"/>
      <c r="J172" s="398"/>
      <c r="K172" s="401"/>
      <c r="L172" s="397"/>
      <c r="M172" s="5"/>
      <c r="N172" s="5" t="s">
        <v>1028</v>
      </c>
      <c r="O172" s="522"/>
      <c r="P172" s="523"/>
      <c r="Q172" s="5"/>
      <c r="R172" s="5"/>
      <c r="S172" s="5"/>
      <c r="T172" s="402"/>
      <c r="U172" s="402"/>
      <c r="V172" s="402"/>
      <c r="W172" s="402"/>
      <c r="X172" s="402"/>
      <c r="Y172" s="402"/>
    </row>
    <row r="173" spans="1:25">
      <c r="A173" s="174" t="e">
        <f>VLOOKUP(B173,Priskatalog!A:J,10,FALSE)</f>
        <v>#N/A</v>
      </c>
      <c r="B173" s="146"/>
      <c r="C173" s="121"/>
      <c r="D173" s="5"/>
      <c r="E173" s="397"/>
      <c r="F173" s="398"/>
      <c r="G173" s="399">
        <f t="shared" si="171"/>
        <v>0</v>
      </c>
      <c r="H173" s="400"/>
      <c r="I173" s="401"/>
      <c r="J173" s="398"/>
      <c r="K173" s="401"/>
      <c r="L173" s="397"/>
      <c r="M173" s="5"/>
      <c r="N173" s="5" t="s">
        <v>1028</v>
      </c>
      <c r="O173" s="522"/>
      <c r="P173" s="523"/>
      <c r="Q173" s="5"/>
      <c r="R173" s="5"/>
      <c r="S173" s="5"/>
      <c r="T173" s="402"/>
      <c r="U173" s="402"/>
      <c r="V173" s="402"/>
      <c r="W173" s="402"/>
      <c r="X173" s="402"/>
      <c r="Y173" s="402"/>
    </row>
    <row r="174" spans="1:25">
      <c r="A174" s="174" t="e">
        <f>VLOOKUP(B174,Priskatalog!A:J,10,FALSE)</f>
        <v>#N/A</v>
      </c>
      <c r="B174" s="146"/>
      <c r="C174" s="121"/>
      <c r="D174" s="5"/>
      <c r="E174" s="397"/>
      <c r="F174" s="398"/>
      <c r="G174" s="399">
        <f t="shared" si="171"/>
        <v>0</v>
      </c>
      <c r="H174" s="400"/>
      <c r="I174" s="401"/>
      <c r="J174" s="398"/>
      <c r="K174" s="401"/>
      <c r="L174" s="397"/>
      <c r="M174" s="5"/>
      <c r="N174" s="5" t="s">
        <v>1028</v>
      </c>
      <c r="O174" s="522"/>
      <c r="P174" s="523"/>
      <c r="Q174" s="5"/>
      <c r="R174" s="5"/>
      <c r="S174" s="5"/>
      <c r="T174" s="402"/>
      <c r="U174" s="402"/>
      <c r="V174" s="402"/>
      <c r="W174" s="402"/>
      <c r="X174" s="402"/>
      <c r="Y174" s="402"/>
    </row>
    <row r="175" spans="1:25">
      <c r="A175" s="174" t="e">
        <f>VLOOKUP(B175,Priskatalog!A:J,10,FALSE)</f>
        <v>#N/A</v>
      </c>
      <c r="B175" s="146"/>
      <c r="C175" s="121"/>
      <c r="D175" s="5"/>
      <c r="E175" s="397"/>
      <c r="F175" s="398"/>
      <c r="G175" s="399">
        <f t="shared" si="171"/>
        <v>0</v>
      </c>
      <c r="H175" s="400"/>
      <c r="I175" s="401"/>
      <c r="J175" s="398"/>
      <c r="K175" s="401"/>
      <c r="L175" s="397"/>
      <c r="M175" s="5"/>
      <c r="N175" s="5" t="s">
        <v>1028</v>
      </c>
      <c r="O175" s="522"/>
      <c r="P175" s="523"/>
      <c r="Q175" s="5"/>
      <c r="R175" s="5"/>
      <c r="S175" s="5"/>
      <c r="T175" s="402"/>
      <c r="U175" s="402"/>
      <c r="V175" s="402"/>
      <c r="W175" s="402"/>
      <c r="X175" s="402"/>
      <c r="Y175" s="402"/>
    </row>
    <row r="176" spans="1:25">
      <c r="A176" s="174" t="e">
        <f>VLOOKUP(B176,Priskatalog!A:J,10,FALSE)</f>
        <v>#N/A</v>
      </c>
      <c r="B176" s="146"/>
      <c r="C176" s="121"/>
      <c r="D176" s="5"/>
      <c r="E176" s="397"/>
      <c r="F176" s="398"/>
      <c r="G176" s="399">
        <f t="shared" si="171"/>
        <v>0</v>
      </c>
      <c r="H176" s="400"/>
      <c r="I176" s="401"/>
      <c r="J176" s="398"/>
      <c r="K176" s="401"/>
      <c r="L176" s="397"/>
      <c r="M176" s="5"/>
      <c r="N176" s="5" t="s">
        <v>1028</v>
      </c>
      <c r="O176" s="522"/>
      <c r="P176" s="523"/>
      <c r="Q176" s="5"/>
      <c r="R176" s="5"/>
      <c r="S176" s="5"/>
      <c r="T176" s="402"/>
      <c r="U176" s="402"/>
      <c r="V176" s="402"/>
      <c r="W176" s="402"/>
      <c r="X176" s="402"/>
      <c r="Y176" s="402"/>
    </row>
    <row r="177" spans="1:25">
      <c r="A177" s="175"/>
      <c r="B177" s="124" t="s">
        <v>1030</v>
      </c>
      <c r="C177" s="145"/>
      <c r="D177" s="24"/>
      <c r="E177" s="396"/>
      <c r="F177" s="378"/>
      <c r="G177" s="379"/>
      <c r="H177" s="380"/>
      <c r="I177" s="377"/>
      <c r="J177" s="378"/>
      <c r="K177" s="377"/>
      <c r="L177" s="396"/>
      <c r="M177" s="24"/>
      <c r="N177" s="24"/>
      <c r="O177" s="516"/>
      <c r="P177" s="517"/>
      <c r="Q177" s="24"/>
      <c r="R177" s="24"/>
      <c r="S177" s="24"/>
      <c r="T177" s="381"/>
      <c r="U177" s="381"/>
      <c r="V177" s="381"/>
      <c r="W177" s="381"/>
      <c r="X177" s="381"/>
      <c r="Y177" s="381"/>
    </row>
    <row r="178" spans="1:25">
      <c r="A178" s="174">
        <f>VLOOKUP(B178,Priskatalog!A:J,10,FALSE)</f>
        <v>50</v>
      </c>
      <c r="B178" s="146" t="s">
        <v>502</v>
      </c>
      <c r="C178" s="121">
        <v>2</v>
      </c>
      <c r="D178" s="5" t="s">
        <v>349</v>
      </c>
      <c r="E178" s="387">
        <v>2500</v>
      </c>
      <c r="F178" s="388"/>
      <c r="G178" s="389">
        <f t="shared" si="164"/>
        <v>5000</v>
      </c>
      <c r="H178" s="390"/>
      <c r="I178" s="391">
        <v>2025</v>
      </c>
      <c r="J178" s="388"/>
      <c r="K178" s="391">
        <v>2026</v>
      </c>
      <c r="L178" s="387"/>
      <c r="M178" s="5">
        <v>1</v>
      </c>
      <c r="N178" s="5" t="s">
        <v>1028</v>
      </c>
      <c r="O178" s="518" t="s">
        <v>1061</v>
      </c>
      <c r="P178" s="519"/>
      <c r="Q178" s="5"/>
      <c r="R178" s="5" t="s">
        <v>1082</v>
      </c>
      <c r="S178" s="5"/>
      <c r="T178" s="392"/>
      <c r="U178" s="392"/>
      <c r="V178" s="392"/>
      <c r="W178" s="392"/>
      <c r="X178" s="392"/>
      <c r="Y178" s="392"/>
    </row>
    <row r="179" spans="1:25">
      <c r="A179" s="174">
        <f>VLOOKUP(B179,Priskatalog!A:J,10,FALSE)</f>
        <v>50</v>
      </c>
      <c r="B179" s="146" t="s">
        <v>504</v>
      </c>
      <c r="C179" s="121">
        <v>2</v>
      </c>
      <c r="D179" s="5" t="s">
        <v>349</v>
      </c>
      <c r="E179" s="397">
        <v>5000</v>
      </c>
      <c r="F179" s="398"/>
      <c r="G179" s="399">
        <f t="shared" ref="G179:G194" si="172">C179*E179</f>
        <v>10000</v>
      </c>
      <c r="H179" s="400"/>
      <c r="I179" s="401">
        <v>2030</v>
      </c>
      <c r="J179" s="398"/>
      <c r="K179" s="401">
        <v>2032</v>
      </c>
      <c r="L179" s="397"/>
      <c r="M179" s="5">
        <v>10</v>
      </c>
      <c r="N179" s="5" t="s">
        <v>1028</v>
      </c>
      <c r="O179" s="522" t="s">
        <v>1061</v>
      </c>
      <c r="P179" s="523"/>
      <c r="Q179" s="5">
        <v>3</v>
      </c>
      <c r="R179" s="5" t="s">
        <v>1260</v>
      </c>
      <c r="S179" s="5"/>
      <c r="T179" s="402"/>
      <c r="U179" s="402"/>
      <c r="V179" s="402"/>
      <c r="W179" s="402"/>
      <c r="X179" s="402"/>
      <c r="Y179" s="402"/>
    </row>
    <row r="180" spans="1:25">
      <c r="A180" s="174">
        <f>VLOOKUP(B180,Priskatalog!A:J,10,FALSE)</f>
        <v>52</v>
      </c>
      <c r="B180" s="146" t="s">
        <v>514</v>
      </c>
      <c r="C180" s="121">
        <v>4</v>
      </c>
      <c r="D180" s="5" t="s">
        <v>349</v>
      </c>
      <c r="E180" s="397">
        <v>3000</v>
      </c>
      <c r="F180" s="398"/>
      <c r="G180" s="399">
        <f t="shared" si="172"/>
        <v>12000</v>
      </c>
      <c r="H180" s="400"/>
      <c r="I180" s="401">
        <v>2025</v>
      </c>
      <c r="J180" s="398"/>
      <c r="K180" s="401">
        <v>2026</v>
      </c>
      <c r="L180" s="397"/>
      <c r="M180" s="5">
        <v>2</v>
      </c>
      <c r="N180" s="5" t="s">
        <v>1028</v>
      </c>
      <c r="O180" s="522" t="s">
        <v>1061</v>
      </c>
      <c r="P180" s="523"/>
      <c r="Q180" s="5">
        <v>4</v>
      </c>
      <c r="R180" s="5">
        <v>1</v>
      </c>
      <c r="S180" s="5"/>
      <c r="T180" s="402" t="s">
        <v>1262</v>
      </c>
      <c r="U180" s="402"/>
      <c r="V180" s="402"/>
      <c r="W180" s="402"/>
      <c r="X180" s="402"/>
      <c r="Y180" s="402"/>
    </row>
    <row r="181" spans="1:25">
      <c r="A181" s="174">
        <f>VLOOKUP(B181,Priskatalog!A:J,10,FALSE)</f>
        <v>53</v>
      </c>
      <c r="B181" s="146" t="s">
        <v>525</v>
      </c>
      <c r="C181" s="121">
        <v>2</v>
      </c>
      <c r="D181" s="5" t="s">
        <v>349</v>
      </c>
      <c r="E181" s="397">
        <v>35000</v>
      </c>
      <c r="F181" s="398"/>
      <c r="G181" s="399">
        <f t="shared" si="172"/>
        <v>70000</v>
      </c>
      <c r="H181" s="400"/>
      <c r="I181" s="401">
        <v>2035</v>
      </c>
      <c r="J181" s="398"/>
      <c r="K181" s="401">
        <v>2040</v>
      </c>
      <c r="L181" s="397"/>
      <c r="M181" s="5">
        <v>20</v>
      </c>
      <c r="N181" s="5" t="s">
        <v>1028</v>
      </c>
      <c r="O181" s="522" t="s">
        <v>1061</v>
      </c>
      <c r="P181" s="523"/>
      <c r="Q181" s="5">
        <v>3</v>
      </c>
      <c r="R181" s="5" t="s">
        <v>1082</v>
      </c>
      <c r="S181" s="5"/>
      <c r="T181" s="402"/>
      <c r="U181" s="402"/>
      <c r="V181" s="402"/>
      <c r="W181" s="402"/>
      <c r="X181" s="402"/>
      <c r="Y181" s="402"/>
    </row>
    <row r="182" spans="1:25">
      <c r="A182" s="174">
        <f>VLOOKUP(B182,Priskatalog!A:J,10,FALSE)</f>
        <v>53</v>
      </c>
      <c r="B182" s="146" t="s">
        <v>533</v>
      </c>
      <c r="C182" s="121">
        <v>2</v>
      </c>
      <c r="D182" s="5" t="s">
        <v>349</v>
      </c>
      <c r="E182" s="397">
        <v>4500</v>
      </c>
      <c r="F182" s="398"/>
      <c r="G182" s="399">
        <f t="shared" si="172"/>
        <v>9000</v>
      </c>
      <c r="H182" s="400"/>
      <c r="I182" s="401">
        <v>2027</v>
      </c>
      <c r="J182" s="398"/>
      <c r="K182" s="401">
        <v>2029</v>
      </c>
      <c r="L182" s="397"/>
      <c r="M182" s="5">
        <v>10</v>
      </c>
      <c r="N182" s="5" t="s">
        <v>1028</v>
      </c>
      <c r="O182" s="522" t="s">
        <v>1061</v>
      </c>
      <c r="P182" s="523"/>
      <c r="Q182" s="5">
        <v>3</v>
      </c>
      <c r="R182" s="5" t="s">
        <v>1082</v>
      </c>
      <c r="S182" s="5"/>
      <c r="T182" s="402"/>
      <c r="U182" s="402"/>
      <c r="V182" s="402"/>
      <c r="W182" s="402"/>
      <c r="X182" s="402"/>
      <c r="Y182" s="402"/>
    </row>
    <row r="183" spans="1:25">
      <c r="A183" s="174">
        <f>VLOOKUP(B183,Priskatalog!A:J,10,FALSE)</f>
        <v>56</v>
      </c>
      <c r="B183" s="146" t="s">
        <v>549</v>
      </c>
      <c r="C183" s="121">
        <v>10</v>
      </c>
      <c r="D183" s="5" t="s">
        <v>349</v>
      </c>
      <c r="E183" s="397">
        <v>4000</v>
      </c>
      <c r="F183" s="398"/>
      <c r="G183" s="399">
        <f t="shared" si="172"/>
        <v>40000</v>
      </c>
      <c r="H183" s="400"/>
      <c r="I183" s="401">
        <v>2026</v>
      </c>
      <c r="J183" s="398"/>
      <c r="K183" s="401">
        <v>2046</v>
      </c>
      <c r="L183" s="397"/>
      <c r="M183" s="5">
        <v>2</v>
      </c>
      <c r="N183" s="5" t="s">
        <v>1028</v>
      </c>
      <c r="O183" s="522" t="s">
        <v>1061</v>
      </c>
      <c r="P183" s="523"/>
      <c r="Q183" s="5">
        <v>3</v>
      </c>
      <c r="R183" s="5" t="s">
        <v>1082</v>
      </c>
      <c r="S183" s="5"/>
      <c r="T183" s="402" t="s">
        <v>1263</v>
      </c>
      <c r="U183" s="402"/>
      <c r="V183" s="402"/>
      <c r="W183" s="402"/>
      <c r="X183" s="402"/>
      <c r="Y183" s="402"/>
    </row>
    <row r="184" spans="1:25">
      <c r="A184" s="174">
        <f>VLOOKUP(B184,Priskatalog!A:J,10,FALSE)</f>
        <v>56</v>
      </c>
      <c r="B184" s="146" t="s">
        <v>552</v>
      </c>
      <c r="C184" s="121">
        <v>2</v>
      </c>
      <c r="D184" s="5" t="s">
        <v>349</v>
      </c>
      <c r="E184" s="397">
        <v>4500</v>
      </c>
      <c r="F184" s="398"/>
      <c r="G184" s="399">
        <f t="shared" si="172"/>
        <v>9000</v>
      </c>
      <c r="H184" s="400"/>
      <c r="I184" s="401">
        <v>2029</v>
      </c>
      <c r="J184" s="398"/>
      <c r="K184" s="401">
        <v>2031</v>
      </c>
      <c r="L184" s="397"/>
      <c r="M184" s="5">
        <v>15</v>
      </c>
      <c r="N184" s="5" t="s">
        <v>1028</v>
      </c>
      <c r="O184" s="522" t="s">
        <v>1061</v>
      </c>
      <c r="P184" s="523"/>
      <c r="Q184" s="5">
        <v>3</v>
      </c>
      <c r="R184" s="5" t="s">
        <v>1260</v>
      </c>
      <c r="S184" s="5"/>
      <c r="T184" s="402"/>
      <c r="U184" s="402"/>
      <c r="V184" s="402"/>
      <c r="W184" s="402"/>
      <c r="X184" s="402"/>
      <c r="Y184" s="402"/>
    </row>
    <row r="185" spans="1:25">
      <c r="A185" s="174">
        <f>VLOOKUP(B185,Priskatalog!A:J,10,FALSE)</f>
        <v>57</v>
      </c>
      <c r="B185" s="146" t="s">
        <v>562</v>
      </c>
      <c r="C185" s="121">
        <v>1</v>
      </c>
      <c r="D185" s="5" t="s">
        <v>349</v>
      </c>
      <c r="E185" s="397">
        <v>20000</v>
      </c>
      <c r="F185" s="398"/>
      <c r="G185" s="399">
        <f t="shared" si="172"/>
        <v>20000</v>
      </c>
      <c r="H185" s="400"/>
      <c r="I185" s="401">
        <v>2025</v>
      </c>
      <c r="J185" s="398"/>
      <c r="K185" s="401">
        <v>2025</v>
      </c>
      <c r="L185" s="397"/>
      <c r="M185" s="5">
        <v>1</v>
      </c>
      <c r="N185" s="5" t="s">
        <v>1028</v>
      </c>
      <c r="O185" s="522"/>
      <c r="P185" s="523"/>
      <c r="Q185" s="5"/>
      <c r="R185" s="5"/>
      <c r="S185" s="5"/>
      <c r="T185" s="402"/>
      <c r="U185" s="402"/>
      <c r="V185" s="402"/>
      <c r="W185" s="402"/>
      <c r="X185" s="402"/>
      <c r="Y185" s="402"/>
    </row>
    <row r="186" spans="1:25">
      <c r="A186" s="174">
        <f>VLOOKUP(B186,Priskatalog!A:J,10,FALSE)</f>
        <v>57</v>
      </c>
      <c r="B186" s="146" t="s">
        <v>567</v>
      </c>
      <c r="C186" s="121">
        <v>1</v>
      </c>
      <c r="D186" s="5" t="s">
        <v>349</v>
      </c>
      <c r="E186" s="397"/>
      <c r="F186" s="398"/>
      <c r="G186" s="399">
        <f t="shared" si="172"/>
        <v>0</v>
      </c>
      <c r="H186" s="400"/>
      <c r="I186" s="401"/>
      <c r="J186" s="398"/>
      <c r="K186" s="401"/>
      <c r="L186" s="397"/>
      <c r="M186" s="5"/>
      <c r="N186" s="5" t="s">
        <v>1028</v>
      </c>
      <c r="O186" s="522"/>
      <c r="P186" s="523"/>
      <c r="Q186" s="5"/>
      <c r="R186" s="5"/>
      <c r="S186" s="5"/>
      <c r="T186" s="402"/>
      <c r="U186" s="402"/>
      <c r="V186" s="402"/>
      <c r="W186" s="402"/>
      <c r="X186" s="402"/>
      <c r="Y186" s="402"/>
    </row>
    <row r="187" spans="1:25">
      <c r="A187" s="174">
        <f>VLOOKUP(B187,Priskatalog!A:J,10,FALSE)</f>
        <v>57</v>
      </c>
      <c r="B187" s="146" t="s">
        <v>567</v>
      </c>
      <c r="C187" s="121">
        <v>1</v>
      </c>
      <c r="D187" s="5" t="s">
        <v>349</v>
      </c>
      <c r="E187" s="397"/>
      <c r="F187" s="398"/>
      <c r="G187" s="399">
        <f t="shared" si="172"/>
        <v>0</v>
      </c>
      <c r="H187" s="400"/>
      <c r="I187" s="401"/>
      <c r="J187" s="398"/>
      <c r="K187" s="401"/>
      <c r="L187" s="397"/>
      <c r="M187" s="5"/>
      <c r="N187" s="5" t="s">
        <v>1028</v>
      </c>
      <c r="O187" s="522"/>
      <c r="P187" s="523"/>
      <c r="Q187" s="5"/>
      <c r="R187" s="5"/>
      <c r="S187" s="5"/>
      <c r="T187" s="402"/>
      <c r="U187" s="402"/>
      <c r="V187" s="402"/>
      <c r="W187" s="402"/>
      <c r="X187" s="402"/>
      <c r="Y187" s="402"/>
    </row>
    <row r="188" spans="1:25">
      <c r="A188" s="174">
        <f>VLOOKUP(B188,Priskatalog!A:J,10,FALSE)</f>
        <v>57</v>
      </c>
      <c r="B188" s="146" t="s">
        <v>567</v>
      </c>
      <c r="C188" s="121">
        <v>1</v>
      </c>
      <c r="D188" s="5" t="s">
        <v>349</v>
      </c>
      <c r="E188" s="397"/>
      <c r="F188" s="398"/>
      <c r="G188" s="399">
        <f t="shared" si="172"/>
        <v>0</v>
      </c>
      <c r="H188" s="400"/>
      <c r="I188" s="401"/>
      <c r="J188" s="398"/>
      <c r="K188" s="401"/>
      <c r="L188" s="397"/>
      <c r="M188" s="5"/>
      <c r="N188" s="5" t="s">
        <v>1028</v>
      </c>
      <c r="O188" s="522"/>
      <c r="P188" s="523"/>
      <c r="Q188" s="5"/>
      <c r="R188" s="5"/>
      <c r="S188" s="5"/>
      <c r="T188" s="402"/>
      <c r="U188" s="402"/>
      <c r="V188" s="402"/>
      <c r="W188" s="402"/>
      <c r="X188" s="402"/>
      <c r="Y188" s="402"/>
    </row>
    <row r="189" spans="1:25">
      <c r="A189" s="174">
        <f>VLOOKUP(B189,Priskatalog!A:J,10,FALSE)</f>
        <v>58</v>
      </c>
      <c r="B189" s="146" t="s">
        <v>590</v>
      </c>
      <c r="C189" s="121">
        <v>7</v>
      </c>
      <c r="D189" s="5" t="s">
        <v>349</v>
      </c>
      <c r="E189" s="397">
        <v>500</v>
      </c>
      <c r="F189" s="398"/>
      <c r="G189" s="399">
        <f t="shared" si="172"/>
        <v>3500</v>
      </c>
      <c r="H189" s="400"/>
      <c r="I189" s="401">
        <v>2025</v>
      </c>
      <c r="J189" s="398"/>
      <c r="K189" s="401">
        <v>2025</v>
      </c>
      <c r="L189" s="397"/>
      <c r="M189" s="5">
        <v>1</v>
      </c>
      <c r="N189" s="5" t="s">
        <v>1028</v>
      </c>
      <c r="O189" s="522" t="s">
        <v>1061</v>
      </c>
      <c r="P189" s="523"/>
      <c r="Q189" s="5">
        <v>3</v>
      </c>
      <c r="R189" s="5" t="s">
        <v>1082</v>
      </c>
      <c r="S189" s="5"/>
      <c r="T189" s="402"/>
      <c r="U189" s="402"/>
      <c r="V189" s="402"/>
      <c r="W189" s="402"/>
      <c r="X189" s="402"/>
      <c r="Y189" s="402"/>
    </row>
    <row r="190" spans="1:25">
      <c r="A190" s="174">
        <f>VLOOKUP(B190,Priskatalog!A:J,10,FALSE)</f>
        <v>63</v>
      </c>
      <c r="B190" s="146" t="s">
        <v>610</v>
      </c>
      <c r="C190" s="121">
        <v>25</v>
      </c>
      <c r="D190" s="5" t="s">
        <v>349</v>
      </c>
      <c r="E190" s="397">
        <v>1500</v>
      </c>
      <c r="F190" s="398"/>
      <c r="G190" s="399">
        <f t="shared" si="172"/>
        <v>37500</v>
      </c>
      <c r="H190" s="400"/>
      <c r="I190" s="401">
        <v>2026</v>
      </c>
      <c r="J190" s="398"/>
      <c r="K190" s="401">
        <v>2041</v>
      </c>
      <c r="L190" s="397"/>
      <c r="M190" s="5">
        <v>2</v>
      </c>
      <c r="N190" s="5" t="s">
        <v>1028</v>
      </c>
      <c r="O190" s="522" t="s">
        <v>1061</v>
      </c>
      <c r="P190" s="523"/>
      <c r="Q190" s="5">
        <v>4</v>
      </c>
      <c r="R190" s="5" t="s">
        <v>1082</v>
      </c>
      <c r="S190" s="5"/>
      <c r="T190" s="402" t="s">
        <v>1264</v>
      </c>
      <c r="U190" s="402"/>
      <c r="V190" s="402"/>
      <c r="W190" s="402"/>
      <c r="X190" s="402"/>
      <c r="Y190" s="402"/>
    </row>
    <row r="191" spans="1:25">
      <c r="A191" s="174">
        <f>VLOOKUP(B191,Priskatalog!A:J,10,FALSE)</f>
        <v>60</v>
      </c>
      <c r="B191" s="146" t="s">
        <v>703</v>
      </c>
      <c r="C191" s="121">
        <v>20</v>
      </c>
      <c r="D191" s="5" t="s">
        <v>349</v>
      </c>
      <c r="E191" s="397">
        <v>3500</v>
      </c>
      <c r="F191" s="398"/>
      <c r="G191" s="399">
        <f t="shared" si="172"/>
        <v>70000</v>
      </c>
      <c r="H191" s="400"/>
      <c r="I191" s="401">
        <v>2030</v>
      </c>
      <c r="J191" s="398"/>
      <c r="K191" s="401">
        <v>2035</v>
      </c>
      <c r="L191" s="397"/>
      <c r="M191" s="5">
        <v>15</v>
      </c>
      <c r="N191" s="5" t="s">
        <v>1028</v>
      </c>
      <c r="O191" s="522" t="s">
        <v>1061</v>
      </c>
      <c r="P191" s="523"/>
      <c r="Q191" s="223">
        <v>3</v>
      </c>
      <c r="R191" s="5" t="s">
        <v>1265</v>
      </c>
      <c r="S191" s="5"/>
      <c r="T191" s="402"/>
      <c r="U191" s="402"/>
      <c r="V191" s="402"/>
      <c r="W191" s="402"/>
      <c r="X191" s="402"/>
      <c r="Y191" s="402"/>
    </row>
    <row r="192" spans="1:25" ht="13.5" customHeight="1">
      <c r="A192" s="174">
        <f>VLOOKUP(B192,Priskatalog!A:J,10,FALSE)</f>
        <v>60</v>
      </c>
      <c r="B192" s="146" t="s">
        <v>706</v>
      </c>
      <c r="C192" s="121">
        <v>20</v>
      </c>
      <c r="D192" s="5" t="s">
        <v>349</v>
      </c>
      <c r="E192" s="397">
        <v>500</v>
      </c>
      <c r="F192" s="398"/>
      <c r="G192" s="399">
        <f t="shared" si="172"/>
        <v>10000</v>
      </c>
      <c r="H192" s="400"/>
      <c r="I192" s="401">
        <v>2026</v>
      </c>
      <c r="J192" s="398"/>
      <c r="K192" s="401">
        <v>2046</v>
      </c>
      <c r="L192" s="397"/>
      <c r="M192" s="5">
        <v>2</v>
      </c>
      <c r="N192" s="5" t="s">
        <v>1028</v>
      </c>
      <c r="O192" s="522" t="s">
        <v>1061</v>
      </c>
      <c r="P192" s="523"/>
      <c r="Q192" s="5">
        <v>3</v>
      </c>
      <c r="R192" s="5" t="s">
        <v>1265</v>
      </c>
      <c r="S192" s="5"/>
      <c r="T192" s="402"/>
      <c r="U192" s="402"/>
      <c r="V192" s="402"/>
      <c r="W192" s="402"/>
      <c r="X192" s="402"/>
      <c r="Y192" s="402"/>
    </row>
    <row r="193" spans="1:25" ht="13.5" customHeight="1">
      <c r="A193" s="174" t="e">
        <f>VLOOKUP(B193,Priskatalog!A:J,10,FALSE)</f>
        <v>#N/A</v>
      </c>
      <c r="B193" s="146"/>
      <c r="C193" s="121"/>
      <c r="D193" s="5"/>
      <c r="E193" s="397"/>
      <c r="F193" s="398"/>
      <c r="G193" s="399">
        <f t="shared" si="172"/>
        <v>0</v>
      </c>
      <c r="H193" s="400"/>
      <c r="I193" s="401"/>
      <c r="J193" s="398"/>
      <c r="K193" s="401"/>
      <c r="L193" s="397"/>
      <c r="M193" s="5"/>
      <c r="N193" s="5" t="s">
        <v>1028</v>
      </c>
      <c r="O193" s="522"/>
      <c r="P193" s="523"/>
      <c r="Q193" s="5"/>
      <c r="R193" s="5"/>
      <c r="S193" s="5"/>
      <c r="T193" s="402"/>
      <c r="U193" s="402"/>
      <c r="V193" s="402"/>
      <c r="W193" s="402"/>
      <c r="X193" s="402"/>
      <c r="Y193" s="402"/>
    </row>
    <row r="194" spans="1:25" ht="13.5" customHeight="1">
      <c r="A194" s="174" t="e">
        <f>VLOOKUP(B194,Priskatalog!A:J,10,FALSE)</f>
        <v>#N/A</v>
      </c>
      <c r="B194" s="146"/>
      <c r="C194" s="121"/>
      <c r="D194" s="5"/>
      <c r="E194" s="397"/>
      <c r="F194" s="398"/>
      <c r="G194" s="399">
        <f t="shared" si="172"/>
        <v>0</v>
      </c>
      <c r="H194" s="400"/>
      <c r="I194" s="401"/>
      <c r="J194" s="398"/>
      <c r="K194" s="401"/>
      <c r="L194" s="397"/>
      <c r="M194" s="5"/>
      <c r="N194" s="5" t="s">
        <v>1028</v>
      </c>
      <c r="O194" s="522"/>
      <c r="P194" s="523"/>
      <c r="Q194" s="5"/>
      <c r="R194" s="5"/>
      <c r="S194" s="5"/>
      <c r="T194" s="402"/>
      <c r="U194" s="402"/>
      <c r="V194" s="402"/>
      <c r="W194" s="402"/>
      <c r="X194" s="402"/>
      <c r="Y194" s="402"/>
    </row>
    <row r="195" spans="1:25" ht="13.5" customHeight="1">
      <c r="A195" s="174" t="e">
        <f>VLOOKUP(B195,Priskatalog!A:J,10,FALSE)</f>
        <v>#N/A</v>
      </c>
      <c r="B195" s="146"/>
      <c r="C195" s="121"/>
      <c r="D195" s="5"/>
      <c r="E195" s="387"/>
      <c r="F195" s="388"/>
      <c r="G195" s="389">
        <f t="shared" si="164"/>
        <v>0</v>
      </c>
      <c r="H195" s="390"/>
      <c r="I195" s="391"/>
      <c r="J195" s="388"/>
      <c r="K195" s="391"/>
      <c r="L195" s="387"/>
      <c r="M195" s="5"/>
      <c r="N195" s="5" t="s">
        <v>1028</v>
      </c>
      <c r="O195" s="518"/>
      <c r="P195" s="519"/>
      <c r="Q195" s="5"/>
      <c r="R195" s="5"/>
      <c r="S195" s="5"/>
      <c r="T195" s="392"/>
      <c r="U195" s="392"/>
      <c r="V195" s="392"/>
      <c r="W195" s="392"/>
      <c r="X195" s="392"/>
      <c r="Y195" s="392"/>
    </row>
    <row r="196" spans="1:25" ht="13.5" customHeight="1">
      <c r="A196" s="174" t="e">
        <f>VLOOKUP(B196,Priskatalog!A:J,10,FALSE)</f>
        <v>#N/A</v>
      </c>
      <c r="B196" s="146"/>
      <c r="C196" s="121"/>
      <c r="D196" s="5"/>
      <c r="E196" s="397"/>
      <c r="F196" s="398"/>
      <c r="G196" s="399">
        <f t="shared" ref="G196:G206" si="173">C196*E196</f>
        <v>0</v>
      </c>
      <c r="H196" s="400"/>
      <c r="I196" s="401"/>
      <c r="J196" s="398"/>
      <c r="K196" s="401"/>
      <c r="L196" s="417"/>
      <c r="M196" s="5"/>
      <c r="N196" s="5" t="s">
        <v>1028</v>
      </c>
      <c r="O196" s="522"/>
      <c r="P196" s="523"/>
      <c r="Q196" s="5"/>
      <c r="R196" s="5"/>
      <c r="S196" s="5"/>
      <c r="T196" s="402"/>
      <c r="U196" s="402"/>
      <c r="V196" s="402"/>
      <c r="W196" s="402"/>
      <c r="X196" s="402"/>
      <c r="Y196" s="402"/>
    </row>
    <row r="197" spans="1:25" ht="13.5" customHeight="1">
      <c r="A197" s="174" t="e">
        <f>VLOOKUP(B197,Priskatalog!A:J,10,FALSE)</f>
        <v>#N/A</v>
      </c>
      <c r="B197" s="146"/>
      <c r="C197" s="121"/>
      <c r="D197" s="5"/>
      <c r="E197" s="397"/>
      <c r="F197" s="398"/>
      <c r="G197" s="399">
        <f t="shared" si="173"/>
        <v>0</v>
      </c>
      <c r="H197" s="400"/>
      <c r="I197" s="401"/>
      <c r="J197" s="398"/>
      <c r="K197" s="401"/>
      <c r="L197" s="417"/>
      <c r="M197" s="5"/>
      <c r="N197" s="5" t="s">
        <v>1028</v>
      </c>
      <c r="O197" s="522"/>
      <c r="P197" s="523"/>
      <c r="Q197" s="5"/>
      <c r="R197" s="5"/>
      <c r="S197" s="5"/>
      <c r="T197" s="402"/>
      <c r="U197" s="402"/>
      <c r="V197" s="402"/>
      <c r="W197" s="402"/>
      <c r="X197" s="402"/>
      <c r="Y197" s="402"/>
    </row>
    <row r="198" spans="1:25" ht="13.5" customHeight="1">
      <c r="A198" s="174" t="e">
        <f>VLOOKUP(B198,Priskatalog!A:J,10,FALSE)</f>
        <v>#N/A</v>
      </c>
      <c r="B198" s="146"/>
      <c r="C198" s="121"/>
      <c r="D198" s="5"/>
      <c r="E198" s="397"/>
      <c r="F198" s="398"/>
      <c r="G198" s="399">
        <f t="shared" si="173"/>
        <v>0</v>
      </c>
      <c r="H198" s="400"/>
      <c r="I198" s="401"/>
      <c r="J198" s="398"/>
      <c r="K198" s="401"/>
      <c r="L198" s="417"/>
      <c r="M198" s="5"/>
      <c r="N198" s="5" t="s">
        <v>1028</v>
      </c>
      <c r="O198" s="522"/>
      <c r="P198" s="523"/>
      <c r="Q198" s="5"/>
      <c r="R198" s="5"/>
      <c r="S198" s="5"/>
      <c r="T198" s="402"/>
      <c r="U198" s="402"/>
      <c r="V198" s="402"/>
      <c r="W198" s="402"/>
      <c r="X198" s="402"/>
      <c r="Y198" s="402"/>
    </row>
    <row r="199" spans="1:25" ht="13.5" customHeight="1">
      <c r="A199" s="174" t="e">
        <f>VLOOKUP(B199,Priskatalog!A:J,10,FALSE)</f>
        <v>#N/A</v>
      </c>
      <c r="B199" s="146"/>
      <c r="C199" s="121"/>
      <c r="D199" s="5"/>
      <c r="E199" s="397"/>
      <c r="F199" s="398"/>
      <c r="G199" s="399">
        <f t="shared" si="173"/>
        <v>0</v>
      </c>
      <c r="H199" s="400"/>
      <c r="I199" s="401"/>
      <c r="J199" s="398"/>
      <c r="K199" s="401"/>
      <c r="L199" s="417"/>
      <c r="M199" s="5"/>
      <c r="N199" s="5" t="s">
        <v>1028</v>
      </c>
      <c r="O199" s="522"/>
      <c r="P199" s="523"/>
      <c r="Q199" s="5"/>
      <c r="R199" s="5"/>
      <c r="S199" s="5"/>
      <c r="T199" s="402"/>
      <c r="U199" s="402"/>
      <c r="V199" s="402"/>
      <c r="W199" s="402"/>
      <c r="X199" s="402"/>
      <c r="Y199" s="402"/>
    </row>
    <row r="200" spans="1:25" ht="13.5" customHeight="1">
      <c r="A200" s="174" t="e">
        <f>VLOOKUP(B200,Priskatalog!A:J,10,FALSE)</f>
        <v>#N/A</v>
      </c>
      <c r="B200" s="146"/>
      <c r="C200" s="121"/>
      <c r="D200" s="5"/>
      <c r="E200" s="397"/>
      <c r="F200" s="398"/>
      <c r="G200" s="399">
        <f t="shared" si="173"/>
        <v>0</v>
      </c>
      <c r="H200" s="400"/>
      <c r="I200" s="401"/>
      <c r="J200" s="398"/>
      <c r="K200" s="401"/>
      <c r="L200" s="417"/>
      <c r="M200" s="5"/>
      <c r="N200" s="5" t="s">
        <v>1028</v>
      </c>
      <c r="O200" s="522"/>
      <c r="P200" s="523"/>
      <c r="Q200" s="5"/>
      <c r="R200" s="5"/>
      <c r="S200" s="5"/>
      <c r="T200" s="402"/>
      <c r="U200" s="402"/>
      <c r="V200" s="402"/>
      <c r="W200" s="402"/>
      <c r="X200" s="402"/>
      <c r="Y200" s="402"/>
    </row>
    <row r="201" spans="1:25" ht="13.5" customHeight="1">
      <c r="A201" s="174" t="e">
        <f>VLOOKUP(B201,Priskatalog!A:J,10,FALSE)</f>
        <v>#N/A</v>
      </c>
      <c r="B201" s="146"/>
      <c r="C201" s="121"/>
      <c r="D201" s="5"/>
      <c r="E201" s="397"/>
      <c r="F201" s="398"/>
      <c r="G201" s="399">
        <f t="shared" si="173"/>
        <v>0</v>
      </c>
      <c r="H201" s="400"/>
      <c r="I201" s="401"/>
      <c r="J201" s="398"/>
      <c r="K201" s="401"/>
      <c r="L201" s="417"/>
      <c r="M201" s="5"/>
      <c r="N201" s="5" t="s">
        <v>1028</v>
      </c>
      <c r="O201" s="522"/>
      <c r="P201" s="523"/>
      <c r="Q201" s="5"/>
      <c r="R201" s="5"/>
      <c r="S201" s="5"/>
      <c r="T201" s="402"/>
      <c r="U201" s="402"/>
      <c r="V201" s="402"/>
      <c r="W201" s="402"/>
      <c r="X201" s="402"/>
      <c r="Y201" s="402"/>
    </row>
    <row r="202" spans="1:25" ht="13.5" customHeight="1">
      <c r="A202" s="174" t="e">
        <f>VLOOKUP(B202,Priskatalog!A:J,10,FALSE)</f>
        <v>#N/A</v>
      </c>
      <c r="B202" s="146"/>
      <c r="C202" s="121"/>
      <c r="D202" s="5"/>
      <c r="E202" s="397"/>
      <c r="F202" s="398"/>
      <c r="G202" s="399">
        <f t="shared" si="173"/>
        <v>0</v>
      </c>
      <c r="H202" s="400"/>
      <c r="I202" s="401"/>
      <c r="J202" s="398"/>
      <c r="K202" s="401"/>
      <c r="L202" s="417"/>
      <c r="M202" s="5"/>
      <c r="N202" s="5" t="s">
        <v>1028</v>
      </c>
      <c r="O202" s="522"/>
      <c r="P202" s="523"/>
      <c r="Q202" s="5"/>
      <c r="R202" s="5"/>
      <c r="S202" s="5"/>
      <c r="T202" s="402"/>
      <c r="U202" s="402"/>
      <c r="V202" s="402"/>
      <c r="W202" s="402"/>
      <c r="X202" s="402"/>
      <c r="Y202" s="402"/>
    </row>
    <row r="203" spans="1:25" ht="13.5" customHeight="1">
      <c r="A203" s="174" t="e">
        <f>VLOOKUP(B203,Priskatalog!A:J,10,FALSE)</f>
        <v>#N/A</v>
      </c>
      <c r="B203" s="146"/>
      <c r="C203" s="121"/>
      <c r="D203" s="5"/>
      <c r="E203" s="397"/>
      <c r="F203" s="398"/>
      <c r="G203" s="399">
        <f t="shared" si="173"/>
        <v>0</v>
      </c>
      <c r="H203" s="400"/>
      <c r="I203" s="401"/>
      <c r="J203" s="398"/>
      <c r="K203" s="401"/>
      <c r="L203" s="417"/>
      <c r="M203" s="5"/>
      <c r="N203" s="5" t="s">
        <v>1028</v>
      </c>
      <c r="O203" s="522"/>
      <c r="P203" s="523"/>
      <c r="Q203" s="5"/>
      <c r="R203" s="5"/>
      <c r="S203" s="5"/>
      <c r="T203" s="402"/>
      <c r="U203" s="402"/>
      <c r="V203" s="402"/>
      <c r="W203" s="402"/>
      <c r="X203" s="402"/>
      <c r="Y203" s="402"/>
    </row>
    <row r="204" spans="1:25" ht="13.5" customHeight="1">
      <c r="A204" s="174" t="e">
        <f>VLOOKUP(B204,Priskatalog!A:J,10,FALSE)</f>
        <v>#N/A</v>
      </c>
      <c r="B204" s="146"/>
      <c r="C204" s="121"/>
      <c r="D204" s="5"/>
      <c r="E204" s="397"/>
      <c r="F204" s="398"/>
      <c r="G204" s="399">
        <f t="shared" si="173"/>
        <v>0</v>
      </c>
      <c r="H204" s="400"/>
      <c r="I204" s="401"/>
      <c r="J204" s="398"/>
      <c r="K204" s="401"/>
      <c r="L204" s="417"/>
      <c r="M204" s="5"/>
      <c r="N204" s="5" t="s">
        <v>1028</v>
      </c>
      <c r="O204" s="522"/>
      <c r="P204" s="523"/>
      <c r="Q204" s="5"/>
      <c r="R204" s="5"/>
      <c r="S204" s="5"/>
      <c r="T204" s="402"/>
      <c r="U204" s="402"/>
      <c r="V204" s="402"/>
      <c r="W204" s="402"/>
      <c r="X204" s="402"/>
      <c r="Y204" s="402"/>
    </row>
    <row r="205" spans="1:25" ht="13.5" customHeight="1">
      <c r="A205" s="174" t="e">
        <f>VLOOKUP(B205,Priskatalog!A:J,10,FALSE)</f>
        <v>#N/A</v>
      </c>
      <c r="B205" s="146"/>
      <c r="C205" s="121"/>
      <c r="D205" s="5"/>
      <c r="E205" s="397"/>
      <c r="F205" s="398"/>
      <c r="G205" s="399">
        <f t="shared" si="173"/>
        <v>0</v>
      </c>
      <c r="H205" s="400"/>
      <c r="I205" s="401"/>
      <c r="J205" s="398"/>
      <c r="K205" s="401"/>
      <c r="L205" s="417"/>
      <c r="M205" s="5"/>
      <c r="N205" s="5" t="s">
        <v>1028</v>
      </c>
      <c r="O205" s="522"/>
      <c r="P205" s="523"/>
      <c r="Q205" s="5"/>
      <c r="R205" s="5"/>
      <c r="S205" s="5"/>
      <c r="T205" s="402"/>
      <c r="U205" s="402"/>
      <c r="V205" s="402"/>
      <c r="W205" s="402"/>
      <c r="X205" s="402"/>
      <c r="Y205" s="402"/>
    </row>
    <row r="206" spans="1:25" ht="13.5" customHeight="1">
      <c r="A206" s="174" t="e">
        <f>VLOOKUP(B206,Priskatalog!A:J,10,FALSE)</f>
        <v>#N/A</v>
      </c>
      <c r="B206" s="146"/>
      <c r="C206" s="121"/>
      <c r="D206" s="5"/>
      <c r="E206" s="397"/>
      <c r="F206" s="398"/>
      <c r="G206" s="399">
        <f t="shared" si="173"/>
        <v>0</v>
      </c>
      <c r="H206" s="400"/>
      <c r="I206" s="401"/>
      <c r="J206" s="398"/>
      <c r="K206" s="401"/>
      <c r="L206" s="417"/>
      <c r="M206" s="5"/>
      <c r="N206" s="5" t="s">
        <v>1028</v>
      </c>
      <c r="O206" s="522"/>
      <c r="P206" s="523"/>
      <c r="Q206" s="5"/>
      <c r="R206" s="5"/>
      <c r="S206" s="5"/>
      <c r="T206" s="402"/>
      <c r="U206" s="402"/>
      <c r="V206" s="402"/>
      <c r="W206" s="402"/>
      <c r="X206" s="402"/>
      <c r="Y206" s="402"/>
    </row>
    <row r="207" spans="1:25" ht="13.5" customHeight="1">
      <c r="A207" s="174" t="e">
        <f>VLOOKUP(B207,Priskatalog!A:J,10,FALSE)</f>
        <v>#N/A</v>
      </c>
      <c r="B207" s="146"/>
      <c r="C207" s="95"/>
      <c r="D207" s="5"/>
      <c r="E207" s="387"/>
      <c r="F207" s="388"/>
      <c r="G207" s="389">
        <f t="shared" si="164"/>
        <v>0</v>
      </c>
      <c r="H207" s="390"/>
      <c r="I207" s="391"/>
      <c r="J207" s="388"/>
      <c r="K207" s="391"/>
      <c r="L207" s="387"/>
      <c r="M207" s="5"/>
      <c r="N207" s="5" t="s">
        <v>1028</v>
      </c>
      <c r="O207" s="518"/>
      <c r="P207" s="519"/>
      <c r="Q207" s="5"/>
      <c r="R207" s="5"/>
      <c r="S207" s="5"/>
      <c r="T207" s="392"/>
      <c r="U207" s="392"/>
      <c r="V207" s="392"/>
      <c r="W207" s="392"/>
      <c r="X207" s="392"/>
      <c r="Y207" s="392"/>
    </row>
    <row r="208" spans="1:25">
      <c r="A208" s="175"/>
      <c r="B208" s="125" t="s">
        <v>1031</v>
      </c>
      <c r="C208" s="145"/>
      <c r="D208" s="24"/>
      <c r="E208" s="396"/>
      <c r="F208" s="378"/>
      <c r="G208" s="379"/>
      <c r="H208" s="380"/>
      <c r="I208" s="377"/>
      <c r="J208" s="378"/>
      <c r="K208" s="377"/>
      <c r="L208" s="396"/>
      <c r="M208" s="24"/>
      <c r="N208" s="24"/>
      <c r="O208" s="516"/>
      <c r="P208" s="517"/>
      <c r="Q208" s="24"/>
      <c r="R208" s="24"/>
      <c r="S208" s="24"/>
      <c r="T208" s="381"/>
      <c r="U208" s="381"/>
      <c r="V208" s="381"/>
      <c r="W208" s="381"/>
      <c r="X208" s="381"/>
      <c r="Y208" s="381"/>
    </row>
    <row r="209" spans="1:25">
      <c r="A209" s="174" t="e">
        <f>VLOOKUP(B209,Priskatalog!A:J,10,FALSE)</f>
        <v>#N/A</v>
      </c>
      <c r="B209" s="146"/>
      <c r="C209" s="121"/>
      <c r="D209" s="5"/>
      <c r="E209" s="387"/>
      <c r="F209" s="388"/>
      <c r="G209" s="389">
        <f t="shared" si="164"/>
        <v>0</v>
      </c>
      <c r="H209" s="390"/>
      <c r="I209" s="391"/>
      <c r="J209" s="388"/>
      <c r="K209" s="391"/>
      <c r="L209" s="387"/>
      <c r="M209" s="5"/>
      <c r="N209" s="5" t="s">
        <v>1028</v>
      </c>
      <c r="O209" s="518"/>
      <c r="P209" s="519"/>
      <c r="Q209" s="5"/>
      <c r="R209" s="5"/>
      <c r="S209" s="5"/>
      <c r="T209" s="392"/>
      <c r="U209" s="392"/>
      <c r="V209" s="392"/>
      <c r="W209" s="392"/>
      <c r="X209" s="392"/>
      <c r="Y209" s="392"/>
    </row>
    <row r="210" spans="1:25">
      <c r="A210" s="174" t="e">
        <f>VLOOKUP(B210,Priskatalog!A:J,10,FALSE)</f>
        <v>#N/A</v>
      </c>
      <c r="B210" s="146"/>
      <c r="C210" s="121"/>
      <c r="D210" s="5"/>
      <c r="E210" s="387"/>
      <c r="F210" s="388"/>
      <c r="G210" s="389">
        <f t="shared" si="164"/>
        <v>0</v>
      </c>
      <c r="H210" s="390"/>
      <c r="I210" s="391"/>
      <c r="J210" s="388"/>
      <c r="K210" s="391"/>
      <c r="L210" s="387"/>
      <c r="M210" s="5"/>
      <c r="N210" s="5" t="s">
        <v>1028</v>
      </c>
      <c r="O210" s="518"/>
      <c r="P210" s="519"/>
      <c r="Q210" s="5"/>
      <c r="R210" s="5"/>
      <c r="S210" s="5"/>
      <c r="T210" s="392"/>
      <c r="U210" s="392"/>
      <c r="V210" s="392"/>
      <c r="W210" s="392"/>
      <c r="X210" s="392"/>
      <c r="Y210" s="392"/>
    </row>
    <row r="211" spans="1:25">
      <c r="A211" s="174" t="e">
        <f>VLOOKUP(B211,Priskatalog!A:J,10,FALSE)</f>
        <v>#N/A</v>
      </c>
      <c r="B211" s="146"/>
      <c r="C211" s="121"/>
      <c r="D211" s="5"/>
      <c r="E211" s="387"/>
      <c r="F211" s="388"/>
      <c r="G211" s="389">
        <f t="shared" si="164"/>
        <v>0</v>
      </c>
      <c r="H211" s="390"/>
      <c r="I211" s="391"/>
      <c r="J211" s="388"/>
      <c r="K211" s="391"/>
      <c r="L211" s="387"/>
      <c r="M211" s="5"/>
      <c r="N211" s="5" t="s">
        <v>1028</v>
      </c>
      <c r="O211" s="518"/>
      <c r="P211" s="519"/>
      <c r="Q211" s="5"/>
      <c r="R211" s="5"/>
      <c r="S211" s="5"/>
      <c r="T211" s="392"/>
      <c r="U211" s="392"/>
      <c r="V211" s="392"/>
      <c r="W211" s="392"/>
      <c r="X211" s="392"/>
      <c r="Y211" s="392"/>
    </row>
    <row r="212" spans="1:25">
      <c r="A212" s="175"/>
      <c r="B212" s="144" t="s">
        <v>1032</v>
      </c>
      <c r="C212" s="145"/>
      <c r="D212" s="24"/>
      <c r="E212" s="396"/>
      <c r="F212" s="378"/>
      <c r="G212" s="379"/>
      <c r="H212" s="380"/>
      <c r="I212" s="377"/>
      <c r="J212" s="378"/>
      <c r="K212" s="377"/>
      <c r="L212" s="396"/>
      <c r="M212" s="24"/>
      <c r="N212" s="24"/>
      <c r="O212" s="516"/>
      <c r="P212" s="517"/>
      <c r="Q212" s="24"/>
      <c r="R212" s="24"/>
      <c r="S212" s="24"/>
      <c r="T212" s="381"/>
      <c r="U212" s="381"/>
      <c r="V212" s="381"/>
      <c r="W212" s="381"/>
      <c r="X212" s="381"/>
      <c r="Y212" s="381"/>
    </row>
    <row r="213" spans="1:25">
      <c r="A213" s="174" t="e">
        <f>VLOOKUP(B213,Priskatalog!A:J,10,FALSE)</f>
        <v>#N/A</v>
      </c>
      <c r="B213" s="146"/>
      <c r="C213" s="121"/>
      <c r="D213" s="5"/>
      <c r="E213" s="387"/>
      <c r="F213" s="388"/>
      <c r="G213" s="389">
        <f t="shared" si="164"/>
        <v>0</v>
      </c>
      <c r="H213" s="390"/>
      <c r="I213" s="391"/>
      <c r="J213" s="388"/>
      <c r="K213" s="391"/>
      <c r="L213" s="387"/>
      <c r="M213" s="5"/>
      <c r="N213" s="5" t="s">
        <v>1028</v>
      </c>
      <c r="O213" s="518"/>
      <c r="P213" s="519"/>
      <c r="Q213" s="5"/>
      <c r="R213" s="5"/>
      <c r="S213" s="5"/>
      <c r="T213" s="392"/>
      <c r="U213" s="392"/>
      <c r="V213" s="392"/>
      <c r="W213" s="392"/>
      <c r="X213" s="392"/>
      <c r="Y213" s="392"/>
    </row>
    <row r="214" spans="1:25">
      <c r="A214" s="174" t="e">
        <f>VLOOKUP(B214,Priskatalog!A:J,10,FALSE)</f>
        <v>#N/A</v>
      </c>
      <c r="B214" s="146"/>
      <c r="C214" s="121"/>
      <c r="D214" s="5"/>
      <c r="E214" s="387"/>
      <c r="F214" s="388"/>
      <c r="G214" s="389">
        <f t="shared" si="164"/>
        <v>0</v>
      </c>
      <c r="H214" s="390"/>
      <c r="I214" s="391"/>
      <c r="J214" s="388"/>
      <c r="K214" s="391"/>
      <c r="L214" s="387"/>
      <c r="M214" s="5"/>
      <c r="N214" s="5" t="s">
        <v>1028</v>
      </c>
      <c r="O214" s="518"/>
      <c r="P214" s="519"/>
      <c r="Q214" s="5"/>
      <c r="R214" s="5"/>
      <c r="S214" s="5"/>
      <c r="T214" s="392"/>
      <c r="U214" s="392"/>
      <c r="V214" s="392"/>
      <c r="W214" s="392"/>
      <c r="X214" s="392"/>
      <c r="Y214" s="392"/>
    </row>
    <row r="215" spans="1:25">
      <c r="A215" s="174" t="e">
        <f>VLOOKUP(B215,Priskatalog!A:J,10,FALSE)</f>
        <v>#N/A</v>
      </c>
      <c r="B215" s="146"/>
      <c r="C215" s="121"/>
      <c r="D215" s="5"/>
      <c r="E215" s="387"/>
      <c r="F215" s="388"/>
      <c r="G215" s="389">
        <f t="shared" si="164"/>
        <v>0</v>
      </c>
      <c r="H215" s="390"/>
      <c r="I215" s="391"/>
      <c r="J215" s="388"/>
      <c r="K215" s="391"/>
      <c r="L215" s="387"/>
      <c r="M215" s="5"/>
      <c r="N215" s="5" t="s">
        <v>1028</v>
      </c>
      <c r="O215" s="518"/>
      <c r="P215" s="519"/>
      <c r="Q215" s="5"/>
      <c r="R215" s="5"/>
      <c r="S215" s="5"/>
      <c r="T215" s="392"/>
      <c r="U215" s="392"/>
      <c r="V215" s="392"/>
      <c r="W215" s="392"/>
      <c r="X215" s="392"/>
      <c r="Y215" s="392"/>
    </row>
  </sheetData>
  <mergeCells count="643">
    <mergeCell ref="O136:P136"/>
    <mergeCell ref="T131:Y131"/>
    <mergeCell ref="T132:Y132"/>
    <mergeCell ref="T133:Y133"/>
    <mergeCell ref="T134:Y134"/>
    <mergeCell ref="T135:Y135"/>
    <mergeCell ref="T136:Y136"/>
    <mergeCell ref="E131:F131"/>
    <mergeCell ref="E132:F132"/>
    <mergeCell ref="E133:F133"/>
    <mergeCell ref="E134:F134"/>
    <mergeCell ref="E135:F135"/>
    <mergeCell ref="E136:F136"/>
    <mergeCell ref="I131:J131"/>
    <mergeCell ref="I132:J132"/>
    <mergeCell ref="I133:J133"/>
    <mergeCell ref="I134:J134"/>
    <mergeCell ref="I135:J135"/>
    <mergeCell ref="I136:J136"/>
    <mergeCell ref="G131:H131"/>
    <mergeCell ref="G132:H132"/>
    <mergeCell ref="G133:H133"/>
    <mergeCell ref="G134:H134"/>
    <mergeCell ref="G135:H135"/>
    <mergeCell ref="G136:H136"/>
    <mergeCell ref="K131:L131"/>
    <mergeCell ref="K132:L132"/>
    <mergeCell ref="K133:L133"/>
    <mergeCell ref="K134:L134"/>
    <mergeCell ref="K135:L135"/>
    <mergeCell ref="K136:L136"/>
    <mergeCell ref="E118:F118"/>
    <mergeCell ref="E119:F119"/>
    <mergeCell ref="E120:F120"/>
    <mergeCell ref="E121:F121"/>
    <mergeCell ref="E122:F122"/>
    <mergeCell ref="G125:H125"/>
    <mergeCell ref="G126:H126"/>
    <mergeCell ref="G127:H127"/>
    <mergeCell ref="G128:H128"/>
    <mergeCell ref="G129:H129"/>
    <mergeCell ref="G130:H130"/>
    <mergeCell ref="T118:Y118"/>
    <mergeCell ref="T119:Y119"/>
    <mergeCell ref="T120:Y120"/>
    <mergeCell ref="T121:Y121"/>
    <mergeCell ref="T122:Y122"/>
    <mergeCell ref="G122:H122"/>
    <mergeCell ref="O118:P118"/>
    <mergeCell ref="O119:P119"/>
    <mergeCell ref="O120:P120"/>
    <mergeCell ref="O121:P121"/>
    <mergeCell ref="O122:P122"/>
    <mergeCell ref="K118:L118"/>
    <mergeCell ref="K119:L119"/>
    <mergeCell ref="K120:L120"/>
    <mergeCell ref="K121:L121"/>
    <mergeCell ref="K122:L122"/>
    <mergeCell ref="I118:J118"/>
    <mergeCell ref="I119:J119"/>
    <mergeCell ref="I120:J120"/>
    <mergeCell ref="I121:J121"/>
    <mergeCell ref="I122:J122"/>
    <mergeCell ref="T150:Y150"/>
    <mergeCell ref="K150:L150"/>
    <mergeCell ref="T163:Y163"/>
    <mergeCell ref="O151:P151"/>
    <mergeCell ref="O152:P152"/>
    <mergeCell ref="O153:P153"/>
    <mergeCell ref="O154:P154"/>
    <mergeCell ref="O155:P155"/>
    <mergeCell ref="O156:P156"/>
    <mergeCell ref="O157:P157"/>
    <mergeCell ref="O160:P160"/>
    <mergeCell ref="O161:P161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T123:Y123"/>
    <mergeCell ref="T124:Y124"/>
    <mergeCell ref="T125:Y125"/>
    <mergeCell ref="T126:Y126"/>
    <mergeCell ref="T127:Y127"/>
    <mergeCell ref="T128:Y128"/>
    <mergeCell ref="T129:Y129"/>
    <mergeCell ref="T130:Y130"/>
    <mergeCell ref="T149:Y149"/>
    <mergeCell ref="O149:P149"/>
    <mergeCell ref="O150:P150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49:L149"/>
    <mergeCell ref="O123:P123"/>
    <mergeCell ref="O124:P124"/>
    <mergeCell ref="O125:P125"/>
    <mergeCell ref="O126:P126"/>
    <mergeCell ref="O127:P127"/>
    <mergeCell ref="O128:P128"/>
    <mergeCell ref="O129:P129"/>
    <mergeCell ref="O130:P130"/>
    <mergeCell ref="O131:P131"/>
    <mergeCell ref="O132:P132"/>
    <mergeCell ref="O133:P133"/>
    <mergeCell ref="O134:P134"/>
    <mergeCell ref="O135:P135"/>
    <mergeCell ref="G149:H149"/>
    <mergeCell ref="G150:H150"/>
    <mergeCell ref="I115:J115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49:J149"/>
    <mergeCell ref="I150:J150"/>
    <mergeCell ref="G115:H115"/>
    <mergeCell ref="G118:H118"/>
    <mergeCell ref="G119:H119"/>
    <mergeCell ref="G120:H120"/>
    <mergeCell ref="G121:H121"/>
    <mergeCell ref="G137:H137"/>
    <mergeCell ref="G138:H138"/>
    <mergeCell ref="G139:H139"/>
    <mergeCell ref="I143:J143"/>
    <mergeCell ref="I144:J144"/>
    <mergeCell ref="I145:J145"/>
    <mergeCell ref="T214:Y214"/>
    <mergeCell ref="E215:F215"/>
    <mergeCell ref="G215:H215"/>
    <mergeCell ref="I215:J215"/>
    <mergeCell ref="K215:L215"/>
    <mergeCell ref="O215:P215"/>
    <mergeCell ref="T215:Y215"/>
    <mergeCell ref="E214:F214"/>
    <mergeCell ref="G214:H214"/>
    <mergeCell ref="I214:J214"/>
    <mergeCell ref="K214:L214"/>
    <mergeCell ref="O214:P214"/>
    <mergeCell ref="T212:Y212"/>
    <mergeCell ref="E213:F213"/>
    <mergeCell ref="G213:H213"/>
    <mergeCell ref="I213:J213"/>
    <mergeCell ref="K213:L213"/>
    <mergeCell ref="O213:P213"/>
    <mergeCell ref="T213:Y213"/>
    <mergeCell ref="E212:F212"/>
    <mergeCell ref="G212:H212"/>
    <mergeCell ref="I212:J212"/>
    <mergeCell ref="K212:L212"/>
    <mergeCell ref="O212:P212"/>
    <mergeCell ref="T210:Y210"/>
    <mergeCell ref="E211:F211"/>
    <mergeCell ref="G211:H211"/>
    <mergeCell ref="I211:J211"/>
    <mergeCell ref="K211:L211"/>
    <mergeCell ref="O211:P211"/>
    <mergeCell ref="T211:Y211"/>
    <mergeCell ref="E210:F210"/>
    <mergeCell ref="G210:H210"/>
    <mergeCell ref="I210:J210"/>
    <mergeCell ref="K210:L210"/>
    <mergeCell ref="O210:P210"/>
    <mergeCell ref="T208:Y208"/>
    <mergeCell ref="E209:F209"/>
    <mergeCell ref="G209:H209"/>
    <mergeCell ref="I209:J209"/>
    <mergeCell ref="K209:L209"/>
    <mergeCell ref="O209:P209"/>
    <mergeCell ref="T209:Y209"/>
    <mergeCell ref="E208:F208"/>
    <mergeCell ref="G208:H208"/>
    <mergeCell ref="I208:J208"/>
    <mergeCell ref="K208:L208"/>
    <mergeCell ref="O208:P208"/>
    <mergeCell ref="T195:Y195"/>
    <mergeCell ref="E207:F207"/>
    <mergeCell ref="G207:H207"/>
    <mergeCell ref="I207:J207"/>
    <mergeCell ref="K207:L207"/>
    <mergeCell ref="O207:P207"/>
    <mergeCell ref="T207:Y207"/>
    <mergeCell ref="E195:F195"/>
    <mergeCell ref="G195:H195"/>
    <mergeCell ref="I195:J195"/>
    <mergeCell ref="K195:L195"/>
    <mergeCell ref="O195:P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G196:H196"/>
    <mergeCell ref="E164:F164"/>
    <mergeCell ref="G164:H164"/>
    <mergeCell ref="I164:J164"/>
    <mergeCell ref="K164:L164"/>
    <mergeCell ref="O164:P164"/>
    <mergeCell ref="T164:Y164"/>
    <mergeCell ref="E163:F163"/>
    <mergeCell ref="G163:H163"/>
    <mergeCell ref="I163:J163"/>
    <mergeCell ref="K163:L163"/>
    <mergeCell ref="O163:P163"/>
    <mergeCell ref="T117:Y117"/>
    <mergeCell ref="E162:F162"/>
    <mergeCell ref="G162:H162"/>
    <mergeCell ref="I162:J162"/>
    <mergeCell ref="K162:L162"/>
    <mergeCell ref="O162:P162"/>
    <mergeCell ref="T162:Y162"/>
    <mergeCell ref="E117:F117"/>
    <mergeCell ref="G117:H117"/>
    <mergeCell ref="I117:J117"/>
    <mergeCell ref="K117:L117"/>
    <mergeCell ref="O117:P117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49:F149"/>
    <mergeCell ref="E150:F150"/>
    <mergeCell ref="G123:H123"/>
    <mergeCell ref="G124:H124"/>
    <mergeCell ref="T115:Y115"/>
    <mergeCell ref="E116:F116"/>
    <mergeCell ref="G116:H116"/>
    <mergeCell ref="I116:J116"/>
    <mergeCell ref="K116:L116"/>
    <mergeCell ref="O116:P116"/>
    <mergeCell ref="T116:Y116"/>
    <mergeCell ref="T113:Y113"/>
    <mergeCell ref="E114:F114"/>
    <mergeCell ref="G114:H114"/>
    <mergeCell ref="I114:J114"/>
    <mergeCell ref="K114:L114"/>
    <mergeCell ref="O114:P114"/>
    <mergeCell ref="T114:Y114"/>
    <mergeCell ref="E113:F113"/>
    <mergeCell ref="G113:H113"/>
    <mergeCell ref="I113:J113"/>
    <mergeCell ref="K113:L113"/>
    <mergeCell ref="O113:P113"/>
    <mergeCell ref="E115:F115"/>
    <mergeCell ref="K115:L115"/>
    <mergeCell ref="O115:P115"/>
    <mergeCell ref="T111:Y111"/>
    <mergeCell ref="E112:F112"/>
    <mergeCell ref="G112:H112"/>
    <mergeCell ref="I112:J112"/>
    <mergeCell ref="K112:L112"/>
    <mergeCell ref="O112:P112"/>
    <mergeCell ref="T112:Y112"/>
    <mergeCell ref="E111:F111"/>
    <mergeCell ref="G111:H111"/>
    <mergeCell ref="I111:J111"/>
    <mergeCell ref="K111:L111"/>
    <mergeCell ref="O111:P111"/>
    <mergeCell ref="O109:P109"/>
    <mergeCell ref="T109:Y109"/>
    <mergeCell ref="E110:F110"/>
    <mergeCell ref="G110:H110"/>
    <mergeCell ref="I110:J110"/>
    <mergeCell ref="K110:L110"/>
    <mergeCell ref="O110:P110"/>
    <mergeCell ref="T110:Y110"/>
    <mergeCell ref="E109:F109"/>
    <mergeCell ref="G109:H109"/>
    <mergeCell ref="I109:J109"/>
    <mergeCell ref="K109:L109"/>
    <mergeCell ref="M109:N109"/>
    <mergeCell ref="E137:F137"/>
    <mergeCell ref="E138:F138"/>
    <mergeCell ref="E139:F139"/>
    <mergeCell ref="T138:Y138"/>
    <mergeCell ref="T139:Y139"/>
    <mergeCell ref="T137:Y137"/>
    <mergeCell ref="E140:F140"/>
    <mergeCell ref="E141:F141"/>
    <mergeCell ref="E142:F142"/>
    <mergeCell ref="I140:J140"/>
    <mergeCell ref="I141:J141"/>
    <mergeCell ref="I142:J142"/>
    <mergeCell ref="O140:P140"/>
    <mergeCell ref="O141:P141"/>
    <mergeCell ref="O142:P142"/>
    <mergeCell ref="O137:P137"/>
    <mergeCell ref="O138:P138"/>
    <mergeCell ref="O139:P139"/>
    <mergeCell ref="K137:L137"/>
    <mergeCell ref="K138:L138"/>
    <mergeCell ref="K139:L139"/>
    <mergeCell ref="I137:J137"/>
    <mergeCell ref="I138:J138"/>
    <mergeCell ref="I139:J139"/>
    <mergeCell ref="E143:F143"/>
    <mergeCell ref="E144:F144"/>
    <mergeCell ref="E145:F145"/>
    <mergeCell ref="E146:F146"/>
    <mergeCell ref="E147:F147"/>
    <mergeCell ref="E148:F148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I146:J146"/>
    <mergeCell ref="I147:J147"/>
    <mergeCell ref="I148:J148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O143:P143"/>
    <mergeCell ref="O144:P144"/>
    <mergeCell ref="O145:P145"/>
    <mergeCell ref="O146:P146"/>
    <mergeCell ref="O147:P147"/>
    <mergeCell ref="O148:P148"/>
    <mergeCell ref="T140:Y140"/>
    <mergeCell ref="T141:Y141"/>
    <mergeCell ref="T142:Y142"/>
    <mergeCell ref="T143:Y143"/>
    <mergeCell ref="T144:Y144"/>
    <mergeCell ref="T145:Y145"/>
    <mergeCell ref="T146:Y146"/>
    <mergeCell ref="T147:Y147"/>
    <mergeCell ref="T148:Y148"/>
    <mergeCell ref="E160:F160"/>
    <mergeCell ref="E161:F161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I160:J160"/>
    <mergeCell ref="I161:J161"/>
    <mergeCell ref="T151:Y151"/>
    <mergeCell ref="T152:Y152"/>
    <mergeCell ref="T153:Y153"/>
    <mergeCell ref="T154:Y154"/>
    <mergeCell ref="T155:Y155"/>
    <mergeCell ref="T156:Y156"/>
    <mergeCell ref="T157:Y157"/>
    <mergeCell ref="T158:Y158"/>
    <mergeCell ref="T159:Y159"/>
    <mergeCell ref="T160:Y160"/>
    <mergeCell ref="T161:Y161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O158:P158"/>
    <mergeCell ref="O159:P159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G174:H174"/>
    <mergeCell ref="G175:H175"/>
    <mergeCell ref="G176:H176"/>
    <mergeCell ref="G192:H192"/>
    <mergeCell ref="G193:H193"/>
    <mergeCell ref="G194:H194"/>
    <mergeCell ref="E179:F179"/>
    <mergeCell ref="E180:F180"/>
    <mergeCell ref="E174:F174"/>
    <mergeCell ref="E175:F175"/>
    <mergeCell ref="E176:F176"/>
    <mergeCell ref="E178:F178"/>
    <mergeCell ref="G178:H178"/>
    <mergeCell ref="E177:F177"/>
    <mergeCell ref="G177:H177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K174:L174"/>
    <mergeCell ref="K175:L175"/>
    <mergeCell ref="K176:L176"/>
    <mergeCell ref="K192:L192"/>
    <mergeCell ref="K193:L193"/>
    <mergeCell ref="K194:L194"/>
    <mergeCell ref="I179:J179"/>
    <mergeCell ref="I180:J180"/>
    <mergeCell ref="I174:J174"/>
    <mergeCell ref="I175:J175"/>
    <mergeCell ref="I176:J176"/>
    <mergeCell ref="I178:J178"/>
    <mergeCell ref="K178:L178"/>
    <mergeCell ref="I177:J177"/>
    <mergeCell ref="K177:L177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O165:P165"/>
    <mergeCell ref="O166:P166"/>
    <mergeCell ref="O167:P167"/>
    <mergeCell ref="O168:P168"/>
    <mergeCell ref="O169:P169"/>
    <mergeCell ref="O170:P170"/>
    <mergeCell ref="O171:P171"/>
    <mergeCell ref="O172:P172"/>
    <mergeCell ref="O173:P173"/>
    <mergeCell ref="T174:Y174"/>
    <mergeCell ref="T175:Y175"/>
    <mergeCell ref="T176:Y176"/>
    <mergeCell ref="T192:Y192"/>
    <mergeCell ref="T193:Y193"/>
    <mergeCell ref="T194:Y194"/>
    <mergeCell ref="O179:P179"/>
    <mergeCell ref="O180:P180"/>
    <mergeCell ref="O174:P174"/>
    <mergeCell ref="O175:P175"/>
    <mergeCell ref="O176:P176"/>
    <mergeCell ref="T177:Y177"/>
    <mergeCell ref="O178:P178"/>
    <mergeCell ref="T178:Y178"/>
    <mergeCell ref="O177:P177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T165:Y165"/>
    <mergeCell ref="T166:Y166"/>
    <mergeCell ref="T167:Y167"/>
    <mergeCell ref="T168:Y168"/>
    <mergeCell ref="T169:Y169"/>
    <mergeCell ref="T170:Y170"/>
    <mergeCell ref="T171:Y171"/>
    <mergeCell ref="T172:Y172"/>
    <mergeCell ref="T173:Y173"/>
    <mergeCell ref="E190:F190"/>
    <mergeCell ref="E191:F191"/>
    <mergeCell ref="E192:F192"/>
    <mergeCell ref="E193:F193"/>
    <mergeCell ref="E194:F194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I190:J190"/>
    <mergeCell ref="I191:J191"/>
    <mergeCell ref="I192:J192"/>
    <mergeCell ref="I193:J193"/>
    <mergeCell ref="I194:J194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O190:P190"/>
    <mergeCell ref="O191:P191"/>
    <mergeCell ref="O192:P192"/>
    <mergeCell ref="O193:P193"/>
    <mergeCell ref="O194:P194"/>
    <mergeCell ref="T179:Y179"/>
    <mergeCell ref="T180:Y180"/>
    <mergeCell ref="T181:Y181"/>
    <mergeCell ref="T182:Y182"/>
    <mergeCell ref="T183:Y183"/>
    <mergeCell ref="T184:Y184"/>
    <mergeCell ref="T185:Y185"/>
    <mergeCell ref="T186:Y186"/>
    <mergeCell ref="T187:Y187"/>
    <mergeCell ref="T188:Y188"/>
    <mergeCell ref="T189:Y189"/>
    <mergeCell ref="T190:Y190"/>
    <mergeCell ref="T191:Y191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O196:P196"/>
    <mergeCell ref="O197:P197"/>
    <mergeCell ref="O198:P198"/>
    <mergeCell ref="O199:P199"/>
    <mergeCell ref="O200:P200"/>
    <mergeCell ref="O201:P201"/>
    <mergeCell ref="O202:P202"/>
    <mergeCell ref="O203:P203"/>
    <mergeCell ref="O204:P204"/>
    <mergeCell ref="O205:P205"/>
    <mergeCell ref="O206:P206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I196:J196"/>
    <mergeCell ref="I206:J206"/>
    <mergeCell ref="T196:Y196"/>
    <mergeCell ref="T197:Y197"/>
    <mergeCell ref="T198:Y198"/>
    <mergeCell ref="T199:Y199"/>
    <mergeCell ref="T200:Y200"/>
    <mergeCell ref="T201:Y201"/>
    <mergeCell ref="T202:Y202"/>
    <mergeCell ref="T203:Y203"/>
    <mergeCell ref="T204:Y204"/>
    <mergeCell ref="T205:Y205"/>
    <mergeCell ref="T206:Y20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</mergeCells>
  <phoneticPr fontId="14" type="noConversion"/>
  <hyperlinks>
    <hyperlink ref="B1" location="'_Planlagt_drift'!A1" display="Tilbage til årsoversigt" xr:uid="{1D9EC6BE-8472-4DCE-B65F-5FBB400E3EDC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6F4690-136A-447D-BAB2-1AB75D0E24BD}">
          <x14:formula1>
            <xm:f>Priskatalog!$A$2:$A$167</xm:f>
          </x14:formula1>
          <xm:sqref>A3:B3 B213:B215 B209:B211 B112:B162 B164:B176 B178:B207 A4:A106</xm:sqref>
        </x14:dataValidation>
      </x14:dataValidations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B7B3-9129-4C26-8925-DBA426C67CD0}">
  <dimension ref="A1:AA137"/>
  <sheetViews>
    <sheetView tabSelected="1" topLeftCell="A85" workbookViewId="0">
      <selection activeCell="T112" sqref="T112:Y112"/>
    </sheetView>
  </sheetViews>
  <sheetFormatPr defaultColWidth="8.85546875" defaultRowHeight="15"/>
  <cols>
    <col min="1" max="1" width="13.85546875" style="1" customWidth="1"/>
    <col min="2" max="2" width="46.140625" style="1" customWidth="1"/>
    <col min="3" max="3" width="13.28515625" style="1" customWidth="1"/>
    <col min="4" max="6" width="13.7109375" style="1" bestFit="1" customWidth="1"/>
    <col min="7" max="7" width="14.7109375" style="1" bestFit="1" customWidth="1"/>
    <col min="8" max="9" width="13.7109375" style="1" bestFit="1" customWidth="1"/>
    <col min="10" max="10" width="14.7109375" style="1" bestFit="1" customWidth="1"/>
    <col min="11" max="13" width="13.7109375" style="1" bestFit="1" customWidth="1"/>
    <col min="14" max="16" width="14.7109375" style="1" bestFit="1" customWidth="1"/>
    <col min="17" max="18" width="13.7109375" style="1" bestFit="1" customWidth="1"/>
    <col min="19" max="20" width="14.7109375" style="1" bestFit="1" customWidth="1"/>
    <col min="21" max="24" width="13.7109375" style="1" bestFit="1" customWidth="1"/>
    <col min="25" max="25" width="14.7109375" style="1" bestFit="1" customWidth="1"/>
    <col min="26" max="16384" width="8.85546875" style="1"/>
  </cols>
  <sheetData>
    <row r="1" spans="1:27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7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7">
      <c r="A3" s="168">
        <f>A62</f>
        <v>21</v>
      </c>
      <c r="B3" s="148" t="str">
        <f>B62</f>
        <v>Facader, eftergang af murværk og fuger</v>
      </c>
      <c r="C3" s="143">
        <f>IF(C$1&gt;=$I62,IF($M62=0,0,(IF(MOD(($I62-C$1),$M62)=0,$G62,0))),0)</f>
        <v>0</v>
      </c>
      <c r="D3" s="143">
        <f>IF(D$1&gt;=$I62,IF($M62=0,0,(IF(MOD(($I62-D$1),$M62)=0,$G62,0))),0)</f>
        <v>17000</v>
      </c>
      <c r="E3" s="143">
        <f>IF(E$1&gt;=$I62,IF($M62=0,0,(IF(MOD(($I62-E$1),$M62)=0,$G62,0))),0)</f>
        <v>0</v>
      </c>
      <c r="F3" s="143">
        <f>IF(F$1&gt;=$I62,IF($M62=0,0,(IF(MOD(($I62-F$1),$M62)=0,$G62,0))),0)</f>
        <v>17000</v>
      </c>
      <c r="G3" s="143">
        <f>IF(G$1&gt;=$I62,IF($M62=0,0,(IF(MOD(($I62-G$1),$M62)=0,$G62,0))),0)</f>
        <v>0</v>
      </c>
      <c r="H3" s="143">
        <f>IF(H$1&gt;=$I62,IF($M62=0,0,(IF(MOD(($I62-H$1),$M62)=0,$G62,0))),0)</f>
        <v>17000</v>
      </c>
      <c r="I3" s="143">
        <f>IF(I$1&gt;=$I62,IF($M62=0,0,(IF(MOD(($I62-I$1),$M62)=0,$G62,0))),0)</f>
        <v>0</v>
      </c>
      <c r="J3" s="143">
        <f>IF(J$1&gt;=$I62,IF($M62=0,0,(IF(MOD(($I62-J$1),$M62)=0,$G62,0))),0)</f>
        <v>17000</v>
      </c>
      <c r="K3" s="143">
        <f>IF(K$1&gt;=$I62,IF($M62=0,0,(IF(MOD(($I62-K$1),$M62)=0,$G62,0))),0)</f>
        <v>0</v>
      </c>
      <c r="L3" s="143">
        <f>IF(L$1&gt;=$I62,IF($M62=0,0,(IF(MOD(($I62-L$1),$M62)=0,$G62,0))),0)</f>
        <v>17000</v>
      </c>
      <c r="M3" s="143">
        <f>IF(M$1&gt;=$I62,IF($M62=0,0,(IF(MOD(($I62-M$1),$M62)=0,$G62,0))),0)</f>
        <v>0</v>
      </c>
      <c r="N3" s="143">
        <f>IF(N$1&gt;=$I62,IF($M62=0,0,(IF(MOD(($I62-N$1),$M62)=0,$G62,0))),0)</f>
        <v>17000</v>
      </c>
      <c r="O3" s="143">
        <f>IF(O$1&gt;=$I62,IF($M62=0,0,(IF(MOD(($I62-O$1),$M62)=0,$G62,0))),0)</f>
        <v>0</v>
      </c>
      <c r="P3" s="143">
        <f>IF(P$1&gt;=$I62,IF($M62=0,0,(IF(MOD(($I62-P$1),$M62)=0,$G62,0))),0)</f>
        <v>17000</v>
      </c>
      <c r="Q3" s="143">
        <f>IF(Q$1&gt;=$I62,IF($M62=0,0,(IF(MOD(($I62-Q$1),$M62)=0,$G62,0))),0)</f>
        <v>0</v>
      </c>
      <c r="R3" s="143">
        <f>IF(R$1&gt;=$I62,IF($M62=0,0,(IF(MOD(($I62-R$1),$M62)=0,$G62,0))),0)</f>
        <v>17000</v>
      </c>
      <c r="S3" s="143">
        <f>IF(S$1&gt;=$I62,IF($M62=0,0,(IF(MOD(($I62-S$1),$M62)=0,$G62,0))),0)</f>
        <v>0</v>
      </c>
      <c r="T3" s="143">
        <f>IF(T$1&gt;=$I62,IF($M62=0,0,(IF(MOD(($I62-T$1),$M62)=0,$G62,0))),0)</f>
        <v>17000</v>
      </c>
      <c r="U3" s="143">
        <f>IF(U$1&gt;=$I62,IF($M62=0,0,(IF(MOD(($I62-U$1),$M62)=0,$G62,0))),0)</f>
        <v>0</v>
      </c>
      <c r="V3" s="143">
        <f>IF(V$1&gt;=$I62,IF($M62=0,0,(IF(MOD(($I62-V$1),$M62)=0,$G62,0))),0)</f>
        <v>17000</v>
      </c>
      <c r="W3" s="143">
        <f>IF(W$1&gt;=$I62,IF($M62=0,0,(IF(MOD(($I62-W$1),$M62)=0,$G62,0))),0)</f>
        <v>0</v>
      </c>
      <c r="X3" s="143">
        <f>IF(X$1&gt;=$I62,IF($M62=0,0,(IF(MOD(($I62-X$1),$M62)=0,$G62,0))),0)</f>
        <v>17000</v>
      </c>
      <c r="Y3" s="176">
        <f>SUM(C3:X3)</f>
        <v>187000</v>
      </c>
      <c r="AA3" s="371" t="s">
        <v>1266</v>
      </c>
    </row>
    <row r="4" spans="1:27">
      <c r="A4" s="168">
        <f t="shared" ref="A4:B4" si="0">A63</f>
        <v>41</v>
      </c>
      <c r="B4" s="148" t="str">
        <f t="shared" si="0"/>
        <v>Fundament, malerbehandling</v>
      </c>
      <c r="C4" s="143">
        <f t="shared" ref="C4" si="1">IF(C$1&gt;=$I63,IF($M63=0,0,(IF(MOD(($I63-C$1),$M63)=0,$G63,0))),0)</f>
        <v>0</v>
      </c>
      <c r="D4" s="143">
        <f>IF(D$1&gt;=$I63,IF($M63=0,0,(IF(MOD(($I63-D$1),$M63)=0,$G63,0))),0)</f>
        <v>6000</v>
      </c>
      <c r="E4" s="143">
        <f>IF(E$1&gt;=$I63,IF($M63=0,0,(IF(MOD(($I63-E$1),$M63)=0,$G63,0))),0)</f>
        <v>0</v>
      </c>
      <c r="F4" s="143">
        <f>IF(F$1&gt;=$I63,IF($M63=0,0,(IF(MOD(($I63-F$1),$M63)=0,$G63,0))),0)</f>
        <v>0</v>
      </c>
      <c r="G4" s="143">
        <f>IF(G$1&gt;=$I63,IF($M63=0,0,(IF(MOD(($I63-G$1),$M63)=0,$G63,0))),0)</f>
        <v>6000</v>
      </c>
      <c r="H4" s="143">
        <f>IF(H$1&gt;=$I63,IF($M63=0,0,(IF(MOD(($I63-H$1),$M63)=0,$G63,0))),0)</f>
        <v>0</v>
      </c>
      <c r="I4" s="143">
        <f>IF(I$1&gt;=$I63,IF($M63=0,0,(IF(MOD(($I63-I$1),$M63)=0,$G63,0))),0)</f>
        <v>0</v>
      </c>
      <c r="J4" s="143">
        <f>IF(J$1&gt;=$I63,IF($M63=0,0,(IF(MOD(($I63-J$1),$M63)=0,$G63,0))),0)</f>
        <v>6000</v>
      </c>
      <c r="K4" s="143">
        <f>IF(K$1&gt;=$I63,IF($M63=0,0,(IF(MOD(($I63-K$1),$M63)=0,$G63,0))),0)</f>
        <v>0</v>
      </c>
      <c r="L4" s="143">
        <f>IF(L$1&gt;=$I63,IF($M63=0,0,(IF(MOD(($I63-L$1),$M63)=0,$G63,0))),0)</f>
        <v>0</v>
      </c>
      <c r="M4" s="143">
        <f>IF(M$1&gt;=$I63,IF($M63=0,0,(IF(MOD(($I63-M$1),$M63)=0,$G63,0))),0)</f>
        <v>6000</v>
      </c>
      <c r="N4" s="143">
        <f>IF(N$1&gt;=$I63,IF($M63=0,0,(IF(MOD(($I63-N$1),$M63)=0,$G63,0))),0)</f>
        <v>0</v>
      </c>
      <c r="O4" s="143">
        <f>IF(O$1&gt;=$I63,IF($M63=0,0,(IF(MOD(($I63-O$1),$M63)=0,$G63,0))),0)</f>
        <v>0</v>
      </c>
      <c r="P4" s="143">
        <f>IF(P$1&gt;=$I63,IF($M63=0,0,(IF(MOD(($I63-P$1),$M63)=0,$G63,0))),0)</f>
        <v>6000</v>
      </c>
      <c r="Q4" s="143">
        <f>IF(Q$1&gt;=$I63,IF($M63=0,0,(IF(MOD(($I63-Q$1),$M63)=0,$G63,0))),0)</f>
        <v>0</v>
      </c>
      <c r="R4" s="143">
        <f>IF(R$1&gt;=$I63,IF($M63=0,0,(IF(MOD(($I63-R$1),$M63)=0,$G63,0))),0)</f>
        <v>0</v>
      </c>
      <c r="S4" s="143">
        <f>IF(S$1&gt;=$I63,IF($M63=0,0,(IF(MOD(($I63-S$1),$M63)=0,$G63,0))),0)</f>
        <v>6000</v>
      </c>
      <c r="T4" s="143">
        <f>IF(T$1&gt;=$I63,IF($M63=0,0,(IF(MOD(($I63-T$1),$M63)=0,$G63,0))),0)</f>
        <v>0</v>
      </c>
      <c r="U4" s="143">
        <f>IF(U$1&gt;=$I63,IF($M63=0,0,(IF(MOD(($I63-U$1),$M63)=0,$G63,0))),0)</f>
        <v>0</v>
      </c>
      <c r="V4" s="143">
        <f>IF(V$1&gt;=$I63,IF($M63=0,0,(IF(MOD(($I63-V$1),$M63)=0,$G63,0))),0)</f>
        <v>6000</v>
      </c>
      <c r="W4" s="143">
        <f>IF(W$1&gt;=$I63,IF($M63=0,0,(IF(MOD(($I63-W$1),$M63)=0,$G63,0))),0)</f>
        <v>0</v>
      </c>
      <c r="X4" s="143">
        <f>IF(X$1&gt;=$I63,IF($M63=0,0,(IF(MOD(($I63-X$1),$M63)=0,$G63,0))),0)</f>
        <v>0</v>
      </c>
      <c r="Y4" s="176">
        <f>SUM(C4:X4)</f>
        <v>42000</v>
      </c>
    </row>
    <row r="5" spans="1:27">
      <c r="A5" s="168">
        <f t="shared" ref="A5:B5" si="2">A64</f>
        <v>41</v>
      </c>
      <c r="B5" s="148" t="str">
        <f t="shared" si="2"/>
        <v>Facader, malerbehandling - træ</v>
      </c>
      <c r="C5" s="143">
        <f t="shared" ref="C5" si="3">IF(C$1&gt;=$I64,IF($M64=0,0,(IF(MOD(($I64-C$1),$M64)=0,$G64,0))),0)</f>
        <v>0</v>
      </c>
      <c r="D5" s="143">
        <f>IF(D$1&gt;=$I64,IF($M64=0,0,(IF(MOD(($I64-D$1),$M64)=0,$G64,0))),0)</f>
        <v>0</v>
      </c>
      <c r="E5" s="143">
        <f>IF(E$1&gt;=$I64,IF($M64=0,0,(IF(MOD(($I64-E$1),$M64)=0,$G64,0))),0)</f>
        <v>12000</v>
      </c>
      <c r="F5" s="143">
        <f>IF(F$1&gt;=$I64,IF($M64=0,0,(IF(MOD(($I64-F$1),$M64)=0,$G64,0))),0)</f>
        <v>0</v>
      </c>
      <c r="G5" s="143">
        <f>IF(G$1&gt;=$I64,IF($M64=0,0,(IF(MOD(($I64-G$1),$M64)=0,$G64,0))),0)</f>
        <v>12000</v>
      </c>
      <c r="H5" s="143">
        <f>IF(H$1&gt;=$I64,IF($M64=0,0,(IF(MOD(($I64-H$1),$M64)=0,$G64,0))),0)</f>
        <v>0</v>
      </c>
      <c r="I5" s="143">
        <f>IF(I$1&gt;=$I64,IF($M64=0,0,(IF(MOD(($I64-I$1),$M64)=0,$G64,0))),0)</f>
        <v>12000</v>
      </c>
      <c r="J5" s="143">
        <f>IF(J$1&gt;=$I64,IF($M64=0,0,(IF(MOD(($I64-J$1),$M64)=0,$G64,0))),0)</f>
        <v>0</v>
      </c>
      <c r="K5" s="143">
        <f>IF(K$1&gt;=$I64,IF($M64=0,0,(IF(MOD(($I64-K$1),$M64)=0,$G64,0))),0)</f>
        <v>12000</v>
      </c>
      <c r="L5" s="143">
        <f>IF(L$1&gt;=$I64,IF($M64=0,0,(IF(MOD(($I64-L$1),$M64)=0,$G64,0))),0)</f>
        <v>0</v>
      </c>
      <c r="M5" s="143">
        <f>IF(M$1&gt;=$I64,IF($M64=0,0,(IF(MOD(($I64-M$1),$M64)=0,$G64,0))),0)</f>
        <v>12000</v>
      </c>
      <c r="N5" s="143">
        <f>IF(N$1&gt;=$I64,IF($M64=0,0,(IF(MOD(($I64-N$1),$M64)=0,$G64,0))),0)</f>
        <v>0</v>
      </c>
      <c r="O5" s="143">
        <f>IF(O$1&gt;=$I64,IF($M64=0,0,(IF(MOD(($I64-O$1),$M64)=0,$G64,0))),0)</f>
        <v>12000</v>
      </c>
      <c r="P5" s="143">
        <f>IF(P$1&gt;=$I64,IF($M64=0,0,(IF(MOD(($I64-P$1),$M64)=0,$G64,0))),0)</f>
        <v>0</v>
      </c>
      <c r="Q5" s="143">
        <f>IF(Q$1&gt;=$I64,IF($M64=0,0,(IF(MOD(($I64-Q$1),$M64)=0,$G64,0))),0)</f>
        <v>12000</v>
      </c>
      <c r="R5" s="143">
        <f>IF(R$1&gt;=$I64,IF($M64=0,0,(IF(MOD(($I64-R$1),$M64)=0,$G64,0))),0)</f>
        <v>0</v>
      </c>
      <c r="S5" s="143">
        <f>IF(S$1&gt;=$I64,IF($M64=0,0,(IF(MOD(($I64-S$1),$M64)=0,$G64,0))),0)</f>
        <v>12000</v>
      </c>
      <c r="T5" s="143">
        <f>IF(T$1&gt;=$I64,IF($M64=0,0,(IF(MOD(($I64-T$1),$M64)=0,$G64,0))),0)</f>
        <v>0</v>
      </c>
      <c r="U5" s="143">
        <f>IF(U$1&gt;=$I64,IF($M64=0,0,(IF(MOD(($I64-U$1),$M64)=0,$G64,0))),0)</f>
        <v>12000</v>
      </c>
      <c r="V5" s="143">
        <f>IF(V$1&gt;=$I64,IF($M64=0,0,(IF(MOD(($I64-V$1),$M64)=0,$G64,0))),0)</f>
        <v>0</v>
      </c>
      <c r="W5" s="143">
        <f>IF(W$1&gt;=$I64,IF($M64=0,0,(IF(MOD(($I64-W$1),$M64)=0,$G64,0))),0)</f>
        <v>12000</v>
      </c>
      <c r="X5" s="143">
        <f>IF(X$1&gt;=$I64,IF($M64=0,0,(IF(MOD(($I64-X$1),$M64)=0,$G64,0))),0)</f>
        <v>0</v>
      </c>
      <c r="Y5" s="176">
        <f>SUM(C5:X5)</f>
        <v>120000</v>
      </c>
    </row>
    <row r="6" spans="1:27">
      <c r="A6" s="168" t="e">
        <f t="shared" ref="A6:B6" si="4">A65</f>
        <v>#N/A</v>
      </c>
      <c r="B6" s="148">
        <f t="shared" si="4"/>
        <v>0</v>
      </c>
      <c r="C6" s="143">
        <f t="shared" ref="C6" si="5">IF(C$1&gt;=$I65,IF($M65=0,0,(IF(MOD(($I65-C$1),$M65)=0,$G65,0))),0)</f>
        <v>0</v>
      </c>
      <c r="D6" s="143">
        <f>IF(D$1&gt;=$I65,IF($M65=0,0,(IF(MOD(($I65-D$1),$M65)=0,$G65,0))),0)</f>
        <v>0</v>
      </c>
      <c r="E6" s="143">
        <f>IF(E$1&gt;=$I65,IF($M65=0,0,(IF(MOD(($I65-E$1),$M65)=0,$G65,0))),0)</f>
        <v>0</v>
      </c>
      <c r="F6" s="143">
        <f>IF(F$1&gt;=$I65,IF($M65=0,0,(IF(MOD(($I65-F$1),$M65)=0,$G65,0))),0)</f>
        <v>0</v>
      </c>
      <c r="G6" s="143">
        <f>IF(G$1&gt;=$I65,IF($M65=0,0,(IF(MOD(($I65-G$1),$M65)=0,$G65,0))),0)</f>
        <v>0</v>
      </c>
      <c r="H6" s="143">
        <f>IF(H$1&gt;=$I65,IF($M65=0,0,(IF(MOD(($I65-H$1),$M65)=0,$G65,0))),0)</f>
        <v>0</v>
      </c>
      <c r="I6" s="143">
        <f>IF(I$1&gt;=$I65,IF($M65=0,0,(IF(MOD(($I65-I$1),$M65)=0,$G65,0))),0)</f>
        <v>0</v>
      </c>
      <c r="J6" s="143">
        <f>IF(J$1&gt;=$I65,IF($M65=0,0,(IF(MOD(($I65-J$1),$M65)=0,$G65,0))),0)</f>
        <v>0</v>
      </c>
      <c r="K6" s="143">
        <f>IF(K$1&gt;=$I65,IF($M65=0,0,(IF(MOD(($I65-K$1),$M65)=0,$G65,0))),0)</f>
        <v>0</v>
      </c>
      <c r="L6" s="143">
        <f>IF(L$1&gt;=$I65,IF($M65=0,0,(IF(MOD(($I65-L$1),$M65)=0,$G65,0))),0)</f>
        <v>0</v>
      </c>
      <c r="M6" s="143">
        <f>IF(M$1&gt;=$I65,IF($M65=0,0,(IF(MOD(($I65-M$1),$M65)=0,$G65,0))),0)</f>
        <v>0</v>
      </c>
      <c r="N6" s="143">
        <f>IF(N$1&gt;=$I65,IF($M65=0,0,(IF(MOD(($I65-N$1),$M65)=0,$G65,0))),0)</f>
        <v>0</v>
      </c>
      <c r="O6" s="143">
        <f>IF(O$1&gt;=$I65,IF($M65=0,0,(IF(MOD(($I65-O$1),$M65)=0,$G65,0))),0)</f>
        <v>0</v>
      </c>
      <c r="P6" s="143">
        <f>IF(P$1&gt;=$I65,IF($M65=0,0,(IF(MOD(($I65-P$1),$M65)=0,$G65,0))),0)</f>
        <v>0</v>
      </c>
      <c r="Q6" s="143">
        <f>IF(Q$1&gt;=$I65,IF($M65=0,0,(IF(MOD(($I65-Q$1),$M65)=0,$G65,0))),0)</f>
        <v>0</v>
      </c>
      <c r="R6" s="143">
        <f>IF(R$1&gt;=$I65,IF($M65=0,0,(IF(MOD(($I65-R$1),$M65)=0,$G65,0))),0)</f>
        <v>0</v>
      </c>
      <c r="S6" s="143">
        <f>IF(S$1&gt;=$I65,IF($M65=0,0,(IF(MOD(($I65-S$1),$M65)=0,$G65,0))),0)</f>
        <v>0</v>
      </c>
      <c r="T6" s="143">
        <f>IF(T$1&gt;=$I65,IF($M65=0,0,(IF(MOD(($I65-T$1),$M65)=0,$G65,0))),0)</f>
        <v>0</v>
      </c>
      <c r="U6" s="143">
        <f>IF(U$1&gt;=$I65,IF($M65=0,0,(IF(MOD(($I65-U$1),$M65)=0,$G65,0))),0)</f>
        <v>0</v>
      </c>
      <c r="V6" s="143">
        <f>IF(V$1&gt;=$I65,IF($M65=0,0,(IF(MOD(($I65-V$1),$M65)=0,$G65,0))),0)</f>
        <v>0</v>
      </c>
      <c r="W6" s="143">
        <f>IF(W$1&gt;=$I65,IF($M65=0,0,(IF(MOD(($I65-W$1),$M65)=0,$G65,0))),0)</f>
        <v>0</v>
      </c>
      <c r="X6" s="143">
        <f>IF(X$1&gt;=$I65,IF($M65=0,0,(IF(MOD(($I65-X$1),$M65)=0,$G65,0))),0)</f>
        <v>0</v>
      </c>
      <c r="Y6" s="176">
        <f>SUM(C6:X6)</f>
        <v>0</v>
      </c>
    </row>
    <row r="7" spans="1:27">
      <c r="A7" s="168">
        <f t="shared" ref="A7:B7" si="6">A66</f>
        <v>0</v>
      </c>
      <c r="B7" s="148" t="str">
        <f t="shared" si="6"/>
        <v>Bygning 1</v>
      </c>
      <c r="C7" s="143">
        <f t="shared" ref="C7" si="7">IF(C$1&gt;=$I66,IF($M66=0,0,(IF(MOD(($I66-C$1),$M66)=0,$G66,0))),0)</f>
        <v>0</v>
      </c>
      <c r="D7" s="143">
        <f>IF(D$1&gt;=$I66,IF($M66=0,0,(IF(MOD(($I66-D$1),$M66)=0,$G66,0))),0)</f>
        <v>0</v>
      </c>
      <c r="E7" s="143">
        <f>IF(E$1&gt;=$I66,IF($M66=0,0,(IF(MOD(($I66-E$1),$M66)=0,$G66,0))),0)</f>
        <v>0</v>
      </c>
      <c r="F7" s="143">
        <f>IF(F$1&gt;=$I66,IF($M66=0,0,(IF(MOD(($I66-F$1),$M66)=0,$G66,0))),0)</f>
        <v>0</v>
      </c>
      <c r="G7" s="143">
        <f>IF(G$1&gt;=$I66,IF($M66=0,0,(IF(MOD(($I66-G$1),$M66)=0,$G66,0))),0)</f>
        <v>0</v>
      </c>
      <c r="H7" s="143">
        <f>IF(H$1&gt;=$I66,IF($M66=0,0,(IF(MOD(($I66-H$1),$M66)=0,$G66,0))),0)</f>
        <v>0</v>
      </c>
      <c r="I7" s="143">
        <f>IF(I$1&gt;=$I66,IF($M66=0,0,(IF(MOD(($I66-I$1),$M66)=0,$G66,0))),0)</f>
        <v>0</v>
      </c>
      <c r="J7" s="143">
        <f>IF(J$1&gt;=$I66,IF($M66=0,0,(IF(MOD(($I66-J$1),$M66)=0,$G66,0))),0)</f>
        <v>0</v>
      </c>
      <c r="K7" s="143">
        <f>IF(K$1&gt;=$I66,IF($M66=0,0,(IF(MOD(($I66-K$1),$M66)=0,$G66,0))),0)</f>
        <v>0</v>
      </c>
      <c r="L7" s="143">
        <f>IF(L$1&gt;=$I66,IF($M66=0,0,(IF(MOD(($I66-L$1),$M66)=0,$G66,0))),0)</f>
        <v>0</v>
      </c>
      <c r="M7" s="143">
        <f>IF(M$1&gt;=$I66,IF($M66=0,0,(IF(MOD(($I66-M$1),$M66)=0,$G66,0))),0)</f>
        <v>0</v>
      </c>
      <c r="N7" s="143">
        <f>IF(N$1&gt;=$I66,IF($M66=0,0,(IF(MOD(($I66-N$1),$M66)=0,$G66,0))),0)</f>
        <v>0</v>
      </c>
      <c r="O7" s="143">
        <f>IF(O$1&gt;=$I66,IF($M66=0,0,(IF(MOD(($I66-O$1),$M66)=0,$G66,0))),0)</f>
        <v>0</v>
      </c>
      <c r="P7" s="143">
        <f>IF(P$1&gt;=$I66,IF($M66=0,0,(IF(MOD(($I66-P$1),$M66)=0,$G66,0))),0)</f>
        <v>0</v>
      </c>
      <c r="Q7" s="143">
        <f>IF(Q$1&gt;=$I66,IF($M66=0,0,(IF(MOD(($I66-Q$1),$M66)=0,$G66,0))),0)</f>
        <v>0</v>
      </c>
      <c r="R7" s="143">
        <f>IF(R$1&gt;=$I66,IF($M66=0,0,(IF(MOD(($I66-R$1),$M66)=0,$G66,0))),0)</f>
        <v>0</v>
      </c>
      <c r="S7" s="143">
        <f>IF(S$1&gt;=$I66,IF($M66=0,0,(IF(MOD(($I66-S$1),$M66)=0,$G66,0))),0)</f>
        <v>0</v>
      </c>
      <c r="T7" s="143">
        <f>IF(T$1&gt;=$I66,IF($M66=0,0,(IF(MOD(($I66-T$1),$M66)=0,$G66,0))),0)</f>
        <v>0</v>
      </c>
      <c r="U7" s="143">
        <f>IF(U$1&gt;=$I66,IF($M66=0,0,(IF(MOD(($I66-U$1),$M66)=0,$G66,0))),0)</f>
        <v>0</v>
      </c>
      <c r="V7" s="143">
        <f>IF(V$1&gt;=$I66,IF($M66=0,0,(IF(MOD(($I66-V$1),$M66)=0,$G66,0))),0)</f>
        <v>0</v>
      </c>
      <c r="W7" s="143">
        <f>IF(W$1&gt;=$I66,IF($M66=0,0,(IF(MOD(($I66-W$1),$M66)=0,$G66,0))),0)</f>
        <v>0</v>
      </c>
      <c r="X7" s="143">
        <f>IF(X$1&gt;=$I66,IF($M66=0,0,(IF(MOD(($I66-X$1),$M66)=0,$G66,0))),0)</f>
        <v>0</v>
      </c>
      <c r="Y7" s="176">
        <f>SUM(C7:X7)</f>
        <v>0</v>
      </c>
    </row>
    <row r="8" spans="1:27">
      <c r="A8" s="168">
        <f t="shared" ref="A8:B8" si="8">A67</f>
        <v>47</v>
      </c>
      <c r="B8" s="148" t="str">
        <f t="shared" si="8"/>
        <v>Tagflade, udskiftning - bølgeeternit</v>
      </c>
      <c r="C8" s="143">
        <f t="shared" ref="C8" si="9">IF(C$1&gt;=$I67,IF($M67=0,0,(IF(MOD(($I67-C$1),$M67)=0,$G67,0))),0)</f>
        <v>0</v>
      </c>
      <c r="D8" s="143">
        <f>IF(D$1&gt;=$I67,IF($M67=0,0,(IF(MOD(($I67-D$1),$M67)=0,$G67,0))),0)</f>
        <v>0</v>
      </c>
      <c r="E8" s="143">
        <f>IF(E$1&gt;=$I67,IF($M67=0,0,(IF(MOD(($I67-E$1),$M67)=0,$G67,0))),0)</f>
        <v>0</v>
      </c>
      <c r="F8" s="143">
        <f>IF(F$1&gt;=$I67,IF($M67=0,0,(IF(MOD(($I67-F$1),$M67)=0,$G67,0))),0)</f>
        <v>312000</v>
      </c>
      <c r="G8" s="143">
        <f>IF(G$1&gt;=$I67,IF($M67=0,0,(IF(MOD(($I67-G$1),$M67)=0,$G67,0))),0)</f>
        <v>0</v>
      </c>
      <c r="H8" s="143">
        <f>IF(H$1&gt;=$I67,IF($M67=0,0,(IF(MOD(($I67-H$1),$M67)=0,$G67,0))),0)</f>
        <v>0</v>
      </c>
      <c r="I8" s="143">
        <f>IF(I$1&gt;=$I67,IF($M67=0,0,(IF(MOD(($I67-I$1),$M67)=0,$G67,0))),0)</f>
        <v>0</v>
      </c>
      <c r="J8" s="143">
        <f>IF(J$1&gt;=$I67,IF($M67=0,0,(IF(MOD(($I67-J$1),$M67)=0,$G67,0))),0)</f>
        <v>0</v>
      </c>
      <c r="K8" s="143">
        <f>IF(K$1&gt;=$I67,IF($M67=0,0,(IF(MOD(($I67-K$1),$M67)=0,$G67,0))),0)</f>
        <v>0</v>
      </c>
      <c r="L8" s="143">
        <f>IF(L$1&gt;=$I67,IF($M67=0,0,(IF(MOD(($I67-L$1),$M67)=0,$G67,0))),0)</f>
        <v>0</v>
      </c>
      <c r="M8" s="143">
        <f>IF(M$1&gt;=$I67,IF($M67=0,0,(IF(MOD(($I67-M$1),$M67)=0,$G67,0))),0)</f>
        <v>0</v>
      </c>
      <c r="N8" s="143">
        <f>IF(N$1&gt;=$I67,IF($M67=0,0,(IF(MOD(($I67-N$1),$M67)=0,$G67,0))),0)</f>
        <v>0</v>
      </c>
      <c r="O8" s="143">
        <f>IF(O$1&gt;=$I67,IF($M67=0,0,(IF(MOD(($I67-O$1),$M67)=0,$G67,0))),0)</f>
        <v>0</v>
      </c>
      <c r="P8" s="143">
        <f>IF(P$1&gt;=$I67,IF($M67=0,0,(IF(MOD(($I67-P$1),$M67)=0,$G67,0))),0)</f>
        <v>0</v>
      </c>
      <c r="Q8" s="143">
        <f>IF(Q$1&gt;=$I67,IF($M67=0,0,(IF(MOD(($I67-Q$1),$M67)=0,$G67,0))),0)</f>
        <v>0</v>
      </c>
      <c r="R8" s="143">
        <f>IF(R$1&gt;=$I67,IF($M67=0,0,(IF(MOD(($I67-R$1),$M67)=0,$G67,0))),0)</f>
        <v>0</v>
      </c>
      <c r="S8" s="143">
        <f>IF(S$1&gt;=$I67,IF($M67=0,0,(IF(MOD(($I67-S$1),$M67)=0,$G67,0))),0)</f>
        <v>0</v>
      </c>
      <c r="T8" s="143">
        <f>IF(T$1&gt;=$I67,IF($M67=0,0,(IF(MOD(($I67-T$1),$M67)=0,$G67,0))),0)</f>
        <v>0</v>
      </c>
      <c r="U8" s="143">
        <f>IF(U$1&gt;=$I67,IF($M67=0,0,(IF(MOD(($I67-U$1),$M67)=0,$G67,0))),0)</f>
        <v>0</v>
      </c>
      <c r="V8" s="143">
        <f>IF(V$1&gt;=$I67,IF($M67=0,0,(IF(MOD(($I67-V$1),$M67)=0,$G67,0))),0)</f>
        <v>0</v>
      </c>
      <c r="W8" s="143">
        <f>IF(W$1&gt;=$I67,IF($M67=0,0,(IF(MOD(($I67-W$1),$M67)=0,$G67,0))),0)</f>
        <v>0</v>
      </c>
      <c r="X8" s="143">
        <f>IF(X$1&gt;=$I67,IF($M67=0,0,(IF(MOD(($I67-X$1),$M67)=0,$G67,0))),0)</f>
        <v>0</v>
      </c>
      <c r="Y8" s="176">
        <f>SUM(C8:X8)</f>
        <v>312000</v>
      </c>
    </row>
    <row r="9" spans="1:27">
      <c r="A9" s="168">
        <f t="shared" ref="A9:B9" si="10">A68</f>
        <v>37</v>
      </c>
      <c r="B9" s="148" t="str">
        <f t="shared" si="10"/>
        <v>Tagnedløb, udskiftning - zink</v>
      </c>
      <c r="C9" s="143">
        <f t="shared" ref="C9" si="11">IF(C$1&gt;=$I68,IF($M68=0,0,(IF(MOD(($I68-C$1),$M68)=0,$G68,0))),0)</f>
        <v>0</v>
      </c>
      <c r="D9" s="143">
        <f>IF(D$1&gt;=$I68,IF($M68=0,0,(IF(MOD(($I68-D$1),$M68)=0,$G68,0))),0)</f>
        <v>0</v>
      </c>
      <c r="E9" s="143">
        <f>IF(E$1&gt;=$I68,IF($M68=0,0,(IF(MOD(($I68-E$1),$M68)=0,$G68,0))),0)</f>
        <v>0</v>
      </c>
      <c r="F9" s="143">
        <f>IF(F$1&gt;=$I68,IF($M68=0,0,(IF(MOD(($I68-F$1),$M68)=0,$G68,0))),0)</f>
        <v>7920</v>
      </c>
      <c r="G9" s="143">
        <f>IF(G$1&gt;=$I68,IF($M68=0,0,(IF(MOD(($I68-G$1),$M68)=0,$G68,0))),0)</f>
        <v>0</v>
      </c>
      <c r="H9" s="143">
        <f>IF(H$1&gt;=$I68,IF($M68=0,0,(IF(MOD(($I68-H$1),$M68)=0,$G68,0))),0)</f>
        <v>0</v>
      </c>
      <c r="I9" s="143">
        <f>IF(I$1&gt;=$I68,IF($M68=0,0,(IF(MOD(($I68-I$1),$M68)=0,$G68,0))),0)</f>
        <v>0</v>
      </c>
      <c r="J9" s="143">
        <f>IF(J$1&gt;=$I68,IF($M68=0,0,(IF(MOD(($I68-J$1),$M68)=0,$G68,0))),0)</f>
        <v>0</v>
      </c>
      <c r="K9" s="143">
        <f>IF(K$1&gt;=$I68,IF($M68=0,0,(IF(MOD(($I68-K$1),$M68)=0,$G68,0))),0)</f>
        <v>0</v>
      </c>
      <c r="L9" s="143">
        <f>IF(L$1&gt;=$I68,IF($M68=0,0,(IF(MOD(($I68-L$1),$M68)=0,$G68,0))),0)</f>
        <v>0</v>
      </c>
      <c r="M9" s="143">
        <f>IF(M$1&gt;=$I68,IF($M68=0,0,(IF(MOD(($I68-M$1),$M68)=0,$G68,0))),0)</f>
        <v>0</v>
      </c>
      <c r="N9" s="143">
        <f>IF(N$1&gt;=$I68,IF($M68=0,0,(IF(MOD(($I68-N$1),$M68)=0,$G68,0))),0)</f>
        <v>0</v>
      </c>
      <c r="O9" s="143">
        <f>IF(O$1&gt;=$I68,IF($M68=0,0,(IF(MOD(($I68-O$1),$M68)=0,$G68,0))),0)</f>
        <v>0</v>
      </c>
      <c r="P9" s="143">
        <f>IF(P$1&gt;=$I68,IF($M68=0,0,(IF(MOD(($I68-P$1),$M68)=0,$G68,0))),0)</f>
        <v>0</v>
      </c>
      <c r="Q9" s="143">
        <f>IF(Q$1&gt;=$I68,IF($M68=0,0,(IF(MOD(($I68-Q$1),$M68)=0,$G68,0))),0)</f>
        <v>0</v>
      </c>
      <c r="R9" s="143">
        <f>IF(R$1&gt;=$I68,IF($M68=0,0,(IF(MOD(($I68-R$1),$M68)=0,$G68,0))),0)</f>
        <v>0</v>
      </c>
      <c r="S9" s="143">
        <f>IF(S$1&gt;=$I68,IF($M68=0,0,(IF(MOD(($I68-S$1),$M68)=0,$G68,0))),0)</f>
        <v>0</v>
      </c>
      <c r="T9" s="143">
        <f>IF(T$1&gt;=$I68,IF($M68=0,0,(IF(MOD(($I68-T$1),$M68)=0,$G68,0))),0)</f>
        <v>0</v>
      </c>
      <c r="U9" s="143">
        <f>IF(U$1&gt;=$I68,IF($M68=0,0,(IF(MOD(($I68-U$1),$M68)=0,$G68,0))),0)</f>
        <v>0</v>
      </c>
      <c r="V9" s="143">
        <f>IF(V$1&gt;=$I68,IF($M68=0,0,(IF(MOD(($I68-V$1),$M68)=0,$G68,0))),0)</f>
        <v>0</v>
      </c>
      <c r="W9" s="143">
        <f>IF(W$1&gt;=$I68,IF($M68=0,0,(IF(MOD(($I68-W$1),$M68)=0,$G68,0))),0)</f>
        <v>0</v>
      </c>
      <c r="X9" s="143">
        <f>IF(X$1&gt;=$I68,IF($M68=0,0,(IF(MOD(($I68-X$1),$M68)=0,$G68,0))),0)</f>
        <v>0</v>
      </c>
      <c r="Y9" s="176">
        <f>SUM(C9:X9)</f>
        <v>7920</v>
      </c>
    </row>
    <row r="10" spans="1:27">
      <c r="A10" s="168">
        <f t="shared" ref="A10:B10" si="12">A69</f>
        <v>37</v>
      </c>
      <c r="B10" s="148" t="str">
        <f t="shared" si="12"/>
        <v>Tagrende, udskiftning - zink</v>
      </c>
      <c r="C10" s="143">
        <f t="shared" ref="C10" si="13">IF(C$1&gt;=$I69,IF($M69=0,0,(IF(MOD(($I69-C$1),$M69)=0,$G69,0))),0)</f>
        <v>0</v>
      </c>
      <c r="D10" s="143">
        <f>IF(D$1&gt;=$I69,IF($M69=0,0,(IF(MOD(($I69-D$1),$M69)=0,$G69,0))),0)</f>
        <v>0</v>
      </c>
      <c r="E10" s="143">
        <f>IF(E$1&gt;=$I69,IF($M69=0,0,(IF(MOD(($I69-E$1),$M69)=0,$G69,0))),0)</f>
        <v>0</v>
      </c>
      <c r="F10" s="143">
        <f>IF(F$1&gt;=$I69,IF($M69=0,0,(IF(MOD(($I69-F$1),$M69)=0,$G69,0))),0)</f>
        <v>38500</v>
      </c>
      <c r="G10" s="143">
        <f>IF(G$1&gt;=$I69,IF($M69=0,0,(IF(MOD(($I69-G$1),$M69)=0,$G69,0))),0)</f>
        <v>0</v>
      </c>
      <c r="H10" s="143">
        <f>IF(H$1&gt;=$I69,IF($M69=0,0,(IF(MOD(($I69-H$1),$M69)=0,$G69,0))),0)</f>
        <v>0</v>
      </c>
      <c r="I10" s="143">
        <f>IF(I$1&gt;=$I69,IF($M69=0,0,(IF(MOD(($I69-I$1),$M69)=0,$G69,0))),0)</f>
        <v>0</v>
      </c>
      <c r="J10" s="143">
        <f>IF(J$1&gt;=$I69,IF($M69=0,0,(IF(MOD(($I69-J$1),$M69)=0,$G69,0))),0)</f>
        <v>0</v>
      </c>
      <c r="K10" s="143">
        <f>IF(K$1&gt;=$I69,IF($M69=0,0,(IF(MOD(($I69-K$1),$M69)=0,$G69,0))),0)</f>
        <v>0</v>
      </c>
      <c r="L10" s="143">
        <f>IF(L$1&gt;=$I69,IF($M69=0,0,(IF(MOD(($I69-L$1),$M69)=0,$G69,0))),0)</f>
        <v>0</v>
      </c>
      <c r="M10" s="143">
        <f>IF(M$1&gt;=$I69,IF($M69=0,0,(IF(MOD(($I69-M$1),$M69)=0,$G69,0))),0)</f>
        <v>0</v>
      </c>
      <c r="N10" s="143">
        <f>IF(N$1&gt;=$I69,IF($M69=0,0,(IF(MOD(($I69-N$1),$M69)=0,$G69,0))),0)</f>
        <v>0</v>
      </c>
      <c r="O10" s="143">
        <f>IF(O$1&gt;=$I69,IF($M69=0,0,(IF(MOD(($I69-O$1),$M69)=0,$G69,0))),0)</f>
        <v>0</v>
      </c>
      <c r="P10" s="143">
        <f>IF(P$1&gt;=$I69,IF($M69=0,0,(IF(MOD(($I69-P$1),$M69)=0,$G69,0))),0)</f>
        <v>0</v>
      </c>
      <c r="Q10" s="143">
        <f>IF(Q$1&gt;=$I69,IF($M69=0,0,(IF(MOD(($I69-Q$1),$M69)=0,$G69,0))),0)</f>
        <v>0</v>
      </c>
      <c r="R10" s="143">
        <f>IF(R$1&gt;=$I69,IF($M69=0,0,(IF(MOD(($I69-R$1),$M69)=0,$G69,0))),0)</f>
        <v>0</v>
      </c>
      <c r="S10" s="143">
        <f>IF(S$1&gt;=$I69,IF($M69=0,0,(IF(MOD(($I69-S$1),$M69)=0,$G69,0))),0)</f>
        <v>0</v>
      </c>
      <c r="T10" s="143">
        <f>IF(T$1&gt;=$I69,IF($M69=0,0,(IF(MOD(($I69-T$1),$M69)=0,$G69,0))),0)</f>
        <v>0</v>
      </c>
      <c r="U10" s="143">
        <f>IF(U$1&gt;=$I69,IF($M69=0,0,(IF(MOD(($I69-U$1),$M69)=0,$G69,0))),0)</f>
        <v>0</v>
      </c>
      <c r="V10" s="143">
        <f>IF(V$1&gt;=$I69,IF($M69=0,0,(IF(MOD(($I69-V$1),$M69)=0,$G69,0))),0)</f>
        <v>0</v>
      </c>
      <c r="W10" s="143">
        <f>IF(W$1&gt;=$I69,IF($M69=0,0,(IF(MOD(($I69-W$1),$M69)=0,$G69,0))),0)</f>
        <v>0</v>
      </c>
      <c r="X10" s="143">
        <f>IF(X$1&gt;=$I69,IF($M69=0,0,(IF(MOD(($I69-X$1),$M69)=0,$G69,0))),0)</f>
        <v>0</v>
      </c>
      <c r="Y10" s="176">
        <f>SUM(C10:X10)</f>
        <v>38500</v>
      </c>
    </row>
    <row r="11" spans="1:27">
      <c r="A11" s="168">
        <f t="shared" ref="A11:B11" si="14">A70</f>
        <v>31</v>
      </c>
      <c r="B11" s="148" t="str">
        <f t="shared" si="14"/>
        <v>Vinduer, udskiftning - gående</v>
      </c>
      <c r="C11" s="143">
        <f t="shared" ref="C11" si="15">IF(C$1&gt;=$I70,IF($M70=0,0,(IF(MOD(($I70-C$1),$M70)=0,$G70,0))),0)</f>
        <v>0</v>
      </c>
      <c r="D11" s="143">
        <f>IF(D$1&gt;=$I70,IF($M70=0,0,(IF(MOD(($I70-D$1),$M70)=0,$G70,0))),0)</f>
        <v>0</v>
      </c>
      <c r="E11" s="143">
        <f>IF(E$1&gt;=$I70,IF($M70=0,0,(IF(MOD(($I70-E$1),$M70)=0,$G70,0))),0)</f>
        <v>0</v>
      </c>
      <c r="F11" s="143">
        <f>IF(F$1&gt;=$I70,IF($M70=0,0,(IF(MOD(($I70-F$1),$M70)=0,$G70,0))),0)</f>
        <v>19200</v>
      </c>
      <c r="G11" s="143">
        <f>IF(G$1&gt;=$I70,IF($M70=0,0,(IF(MOD(($I70-G$1),$M70)=0,$G70,0))),0)</f>
        <v>0</v>
      </c>
      <c r="H11" s="143">
        <f>IF(H$1&gt;=$I70,IF($M70=0,0,(IF(MOD(($I70-H$1),$M70)=0,$G70,0))),0)</f>
        <v>0</v>
      </c>
      <c r="I11" s="143">
        <f>IF(I$1&gt;=$I70,IF($M70=0,0,(IF(MOD(($I70-I$1),$M70)=0,$G70,0))),0)</f>
        <v>0</v>
      </c>
      <c r="J11" s="143">
        <f>IF(J$1&gt;=$I70,IF($M70=0,0,(IF(MOD(($I70-J$1),$M70)=0,$G70,0))),0)</f>
        <v>0</v>
      </c>
      <c r="K11" s="143">
        <f>IF(K$1&gt;=$I70,IF($M70=0,0,(IF(MOD(($I70-K$1),$M70)=0,$G70,0))),0)</f>
        <v>0</v>
      </c>
      <c r="L11" s="143">
        <f>IF(L$1&gt;=$I70,IF($M70=0,0,(IF(MOD(($I70-L$1),$M70)=0,$G70,0))),0)</f>
        <v>0</v>
      </c>
      <c r="M11" s="143">
        <f>IF(M$1&gt;=$I70,IF($M70=0,0,(IF(MOD(($I70-M$1),$M70)=0,$G70,0))),0)</f>
        <v>0</v>
      </c>
      <c r="N11" s="143">
        <f>IF(N$1&gt;=$I70,IF($M70=0,0,(IF(MOD(($I70-N$1),$M70)=0,$G70,0))),0)</f>
        <v>0</v>
      </c>
      <c r="O11" s="143">
        <f>IF(O$1&gt;=$I70,IF($M70=0,0,(IF(MOD(($I70-O$1),$M70)=0,$G70,0))),0)</f>
        <v>0</v>
      </c>
      <c r="P11" s="143">
        <f>IF(P$1&gt;=$I70,IF($M70=0,0,(IF(MOD(($I70-P$1),$M70)=0,$G70,0))),0)</f>
        <v>0</v>
      </c>
      <c r="Q11" s="143">
        <f>IF(Q$1&gt;=$I70,IF($M70=0,0,(IF(MOD(($I70-Q$1),$M70)=0,$G70,0))),0)</f>
        <v>0</v>
      </c>
      <c r="R11" s="143">
        <f>IF(R$1&gt;=$I70,IF($M70=0,0,(IF(MOD(($I70-R$1),$M70)=0,$G70,0))),0)</f>
        <v>0</v>
      </c>
      <c r="S11" s="143">
        <f>IF(S$1&gt;=$I70,IF($M70=0,0,(IF(MOD(($I70-S$1),$M70)=0,$G70,0))),0)</f>
        <v>0</v>
      </c>
      <c r="T11" s="143">
        <f>IF(T$1&gt;=$I70,IF($M70=0,0,(IF(MOD(($I70-T$1),$M70)=0,$G70,0))),0)</f>
        <v>0</v>
      </c>
      <c r="U11" s="143">
        <f>IF(U$1&gt;=$I70,IF($M70=0,0,(IF(MOD(($I70-U$1),$M70)=0,$G70,0))),0)</f>
        <v>0</v>
      </c>
      <c r="V11" s="143">
        <f>IF(V$1&gt;=$I70,IF($M70=0,0,(IF(MOD(($I70-V$1),$M70)=0,$G70,0))),0)</f>
        <v>0</v>
      </c>
      <c r="W11" s="143">
        <f>IF(W$1&gt;=$I70,IF($M70=0,0,(IF(MOD(($I70-W$1),$M70)=0,$G70,0))),0)</f>
        <v>0</v>
      </c>
      <c r="X11" s="143">
        <f>IF(X$1&gt;=$I70,IF($M70=0,0,(IF(MOD(($I70-X$1),$M70)=0,$G70,0))),0)</f>
        <v>0</v>
      </c>
      <c r="Y11" s="176">
        <f>SUM(C11:X11)</f>
        <v>19200</v>
      </c>
    </row>
    <row r="12" spans="1:27">
      <c r="A12" s="168">
        <f t="shared" ref="A12:B12" si="16">A71</f>
        <v>41</v>
      </c>
      <c r="B12" s="148" t="str">
        <f t="shared" si="16"/>
        <v>Facader, beklædning - Fibercement</v>
      </c>
      <c r="C12" s="143">
        <f t="shared" ref="C12" si="17">IF(C$1&gt;=$I71,IF($M71=0,0,(IF(MOD(($I71-C$1),$M71)=0,$G71,0))),0)</f>
        <v>0</v>
      </c>
      <c r="D12" s="143">
        <f>IF(D$1&gt;=$I71,IF($M71=0,0,(IF(MOD(($I71-D$1),$M71)=0,$G71,0))),0)</f>
        <v>0</v>
      </c>
      <c r="E12" s="143">
        <f>IF(E$1&gt;=$I71,IF($M71=0,0,(IF(MOD(($I71-E$1),$M71)=0,$G71,0))),0)</f>
        <v>0</v>
      </c>
      <c r="F12" s="143">
        <f>IF(F$1&gt;=$I71,IF($M71=0,0,(IF(MOD(($I71-F$1),$M71)=0,$G71,0))),0)</f>
        <v>24800</v>
      </c>
      <c r="G12" s="143">
        <f>IF(G$1&gt;=$I71,IF($M71=0,0,(IF(MOD(($I71-G$1),$M71)=0,$G71,0))),0)</f>
        <v>0</v>
      </c>
      <c r="H12" s="143">
        <f>IF(H$1&gt;=$I71,IF($M71=0,0,(IF(MOD(($I71-H$1),$M71)=0,$G71,0))),0)</f>
        <v>0</v>
      </c>
      <c r="I12" s="143">
        <f>IF(I$1&gt;=$I71,IF($M71=0,0,(IF(MOD(($I71-I$1),$M71)=0,$G71,0))),0)</f>
        <v>0</v>
      </c>
      <c r="J12" s="143">
        <f>IF(J$1&gt;=$I71,IF($M71=0,0,(IF(MOD(($I71-J$1),$M71)=0,$G71,0))),0)</f>
        <v>0</v>
      </c>
      <c r="K12" s="143">
        <f>IF(K$1&gt;=$I71,IF($M71=0,0,(IF(MOD(($I71-K$1),$M71)=0,$G71,0))),0)</f>
        <v>0</v>
      </c>
      <c r="L12" s="143">
        <f>IF(L$1&gt;=$I71,IF($M71=0,0,(IF(MOD(($I71-L$1),$M71)=0,$G71,0))),0)</f>
        <v>0</v>
      </c>
      <c r="M12" s="143">
        <f>IF(M$1&gt;=$I71,IF($M71=0,0,(IF(MOD(($I71-M$1),$M71)=0,$G71,0))),0)</f>
        <v>0</v>
      </c>
      <c r="N12" s="143">
        <f>IF(N$1&gt;=$I71,IF($M71=0,0,(IF(MOD(($I71-N$1),$M71)=0,$G71,0))),0)</f>
        <v>0</v>
      </c>
      <c r="O12" s="143">
        <f>IF(O$1&gt;=$I71,IF($M71=0,0,(IF(MOD(($I71-O$1),$M71)=0,$G71,0))),0)</f>
        <v>0</v>
      </c>
      <c r="P12" s="143">
        <f>IF(P$1&gt;=$I71,IF($M71=0,0,(IF(MOD(($I71-P$1),$M71)=0,$G71,0))),0)</f>
        <v>0</v>
      </c>
      <c r="Q12" s="143">
        <f>IF(Q$1&gt;=$I71,IF($M71=0,0,(IF(MOD(($I71-Q$1),$M71)=0,$G71,0))),0)</f>
        <v>0</v>
      </c>
      <c r="R12" s="143">
        <f>IF(R$1&gt;=$I71,IF($M71=0,0,(IF(MOD(($I71-R$1),$M71)=0,$G71,0))),0)</f>
        <v>0</v>
      </c>
      <c r="S12" s="143">
        <f>IF(S$1&gt;=$I71,IF($M71=0,0,(IF(MOD(($I71-S$1),$M71)=0,$G71,0))),0)</f>
        <v>0</v>
      </c>
      <c r="T12" s="143">
        <f>IF(T$1&gt;=$I71,IF($M71=0,0,(IF(MOD(($I71-T$1),$M71)=0,$G71,0))),0)</f>
        <v>0</v>
      </c>
      <c r="U12" s="143">
        <f>IF(U$1&gt;=$I71,IF($M71=0,0,(IF(MOD(($I71-U$1),$M71)=0,$G71,0))),0)</f>
        <v>0</v>
      </c>
      <c r="V12" s="143">
        <f>IF(V$1&gt;=$I71,IF($M71=0,0,(IF(MOD(($I71-V$1),$M71)=0,$G71,0))),0)</f>
        <v>0</v>
      </c>
      <c r="W12" s="143">
        <f>IF(W$1&gt;=$I71,IF($M71=0,0,(IF(MOD(($I71-W$1),$M71)=0,$G71,0))),0)</f>
        <v>0</v>
      </c>
      <c r="X12" s="143">
        <f>IF(X$1&gt;=$I71,IF($M71=0,0,(IF(MOD(($I71-X$1),$M71)=0,$G71,0))),0)</f>
        <v>0</v>
      </c>
      <c r="Y12" s="176">
        <f>SUM(C12:X12)</f>
        <v>24800</v>
      </c>
    </row>
    <row r="13" spans="1:27">
      <c r="A13" s="168">
        <f t="shared" ref="A13:B13" si="18">A72</f>
        <v>31</v>
      </c>
      <c r="B13" s="148" t="str">
        <f t="shared" si="18"/>
        <v>Vinduer, udskiftning - gående</v>
      </c>
      <c r="C13" s="143">
        <f t="shared" ref="C13" si="19">IF(C$1&gt;=$I72,IF($M72=0,0,(IF(MOD(($I72-C$1),$M72)=0,$G72,0))),0)</f>
        <v>0</v>
      </c>
      <c r="D13" s="143">
        <f>IF(D$1&gt;=$I72,IF($M72=0,0,(IF(MOD(($I72-D$1),$M72)=0,$G72,0))),0)</f>
        <v>0</v>
      </c>
      <c r="E13" s="143">
        <f>IF(E$1&gt;=$I72,IF($M72=0,0,(IF(MOD(($I72-E$1),$M72)=0,$G72,0))),0)</f>
        <v>25600</v>
      </c>
      <c r="F13" s="143">
        <f>IF(F$1&gt;=$I72,IF($M72=0,0,(IF(MOD(($I72-F$1),$M72)=0,$G72,0))),0)</f>
        <v>0</v>
      </c>
      <c r="G13" s="143">
        <f>IF(G$1&gt;=$I72,IF($M72=0,0,(IF(MOD(($I72-G$1),$M72)=0,$G72,0))),0)</f>
        <v>0</v>
      </c>
      <c r="H13" s="143">
        <f>IF(H$1&gt;=$I72,IF($M72=0,0,(IF(MOD(($I72-H$1),$M72)=0,$G72,0))),0)</f>
        <v>0</v>
      </c>
      <c r="I13" s="143">
        <f>IF(I$1&gt;=$I72,IF($M72=0,0,(IF(MOD(($I72-I$1),$M72)=0,$G72,0))),0)</f>
        <v>0</v>
      </c>
      <c r="J13" s="143">
        <f>IF(J$1&gt;=$I72,IF($M72=0,0,(IF(MOD(($I72-J$1),$M72)=0,$G72,0))),0)</f>
        <v>0</v>
      </c>
      <c r="K13" s="143">
        <f>IF(K$1&gt;=$I72,IF($M72=0,0,(IF(MOD(($I72-K$1),$M72)=0,$G72,0))),0)</f>
        <v>0</v>
      </c>
      <c r="L13" s="143">
        <f>IF(L$1&gt;=$I72,IF($M72=0,0,(IF(MOD(($I72-L$1),$M72)=0,$G72,0))),0)</f>
        <v>0</v>
      </c>
      <c r="M13" s="143">
        <f>IF(M$1&gt;=$I72,IF($M72=0,0,(IF(MOD(($I72-M$1),$M72)=0,$G72,0))),0)</f>
        <v>0</v>
      </c>
      <c r="N13" s="143">
        <f>IF(N$1&gt;=$I72,IF($M72=0,0,(IF(MOD(($I72-N$1),$M72)=0,$G72,0))),0)</f>
        <v>0</v>
      </c>
      <c r="O13" s="143">
        <f>IF(O$1&gt;=$I72,IF($M72=0,0,(IF(MOD(($I72-O$1),$M72)=0,$G72,0))),0)</f>
        <v>0</v>
      </c>
      <c r="P13" s="143">
        <f>IF(P$1&gt;=$I72,IF($M72=0,0,(IF(MOD(($I72-P$1),$M72)=0,$G72,0))),0)</f>
        <v>0</v>
      </c>
      <c r="Q13" s="143">
        <f>IF(Q$1&gt;=$I72,IF($M72=0,0,(IF(MOD(($I72-Q$1),$M72)=0,$G72,0))),0)</f>
        <v>0</v>
      </c>
      <c r="R13" s="143">
        <f>IF(R$1&gt;=$I72,IF($M72=0,0,(IF(MOD(($I72-R$1),$M72)=0,$G72,0))),0)</f>
        <v>0</v>
      </c>
      <c r="S13" s="143">
        <f>IF(S$1&gt;=$I72,IF($M72=0,0,(IF(MOD(($I72-S$1),$M72)=0,$G72,0))),0)</f>
        <v>0</v>
      </c>
      <c r="T13" s="143">
        <f>IF(T$1&gt;=$I72,IF($M72=0,0,(IF(MOD(($I72-T$1),$M72)=0,$G72,0))),0)</f>
        <v>0</v>
      </c>
      <c r="U13" s="143">
        <f>IF(U$1&gt;=$I72,IF($M72=0,0,(IF(MOD(($I72-U$1),$M72)=0,$G72,0))),0)</f>
        <v>0</v>
      </c>
      <c r="V13" s="143">
        <f>IF(V$1&gt;=$I72,IF($M72=0,0,(IF(MOD(($I72-V$1),$M72)=0,$G72,0))),0)</f>
        <v>0</v>
      </c>
      <c r="W13" s="143">
        <f>IF(W$1&gt;=$I72,IF($M72=0,0,(IF(MOD(($I72-W$1),$M72)=0,$G72,0))),0)</f>
        <v>0</v>
      </c>
      <c r="X13" s="143">
        <f>IF(X$1&gt;=$I72,IF($M72=0,0,(IF(MOD(($I72-X$1),$M72)=0,$G72,0))),0)</f>
        <v>0</v>
      </c>
      <c r="Y13" s="176">
        <f>SUM(C13:X13)</f>
        <v>25600</v>
      </c>
    </row>
    <row r="14" spans="1:27">
      <c r="A14" s="168">
        <f t="shared" ref="A14:B14" si="20">A73</f>
        <v>31</v>
      </c>
      <c r="B14" s="148" t="str">
        <f t="shared" si="20"/>
        <v>Døre, udskiftning</v>
      </c>
      <c r="C14" s="143">
        <f t="shared" ref="C14" si="21">IF(C$1&gt;=$I73,IF($M73=0,0,(IF(MOD(($I73-C$1),$M73)=0,$G73,0))),0)</f>
        <v>0</v>
      </c>
      <c r="D14" s="143">
        <f>IF(D$1&gt;=$I73,IF($M73=0,0,(IF(MOD(($I73-D$1),$M73)=0,$G73,0))),0)</f>
        <v>0</v>
      </c>
      <c r="E14" s="143">
        <f>IF(E$1&gt;=$I73,IF($M73=0,0,(IF(MOD(($I73-E$1),$M73)=0,$G73,0))),0)</f>
        <v>0</v>
      </c>
      <c r="F14" s="143">
        <f>IF(F$1&gt;=$I73,IF($M73=0,0,(IF(MOD(($I73-F$1),$M73)=0,$G73,0))),0)</f>
        <v>0</v>
      </c>
      <c r="G14" s="143">
        <f>IF(G$1&gt;=$I73,IF($M73=0,0,(IF(MOD(($I73-G$1),$M73)=0,$G73,0))),0)</f>
        <v>0</v>
      </c>
      <c r="H14" s="143">
        <f>IF(H$1&gt;=$I73,IF($M73=0,0,(IF(MOD(($I73-H$1),$M73)=0,$G73,0))),0)</f>
        <v>0</v>
      </c>
      <c r="I14" s="143">
        <f>IF(I$1&gt;=$I73,IF($M73=0,0,(IF(MOD(($I73-I$1),$M73)=0,$G73,0))),0)</f>
        <v>0</v>
      </c>
      <c r="J14" s="143">
        <f>IF(J$1&gt;=$I73,IF($M73=0,0,(IF(MOD(($I73-J$1),$M73)=0,$G73,0))),0)</f>
        <v>17600</v>
      </c>
      <c r="K14" s="143">
        <f>IF(K$1&gt;=$I73,IF($M73=0,0,(IF(MOD(($I73-K$1),$M73)=0,$G73,0))),0)</f>
        <v>0</v>
      </c>
      <c r="L14" s="143">
        <f>IF(L$1&gt;=$I73,IF($M73=0,0,(IF(MOD(($I73-L$1),$M73)=0,$G73,0))),0)</f>
        <v>0</v>
      </c>
      <c r="M14" s="143">
        <f>IF(M$1&gt;=$I73,IF($M73=0,0,(IF(MOD(($I73-M$1),$M73)=0,$G73,0))),0)</f>
        <v>0</v>
      </c>
      <c r="N14" s="143">
        <f>IF(N$1&gt;=$I73,IF($M73=0,0,(IF(MOD(($I73-N$1),$M73)=0,$G73,0))),0)</f>
        <v>0</v>
      </c>
      <c r="O14" s="143">
        <f>IF(O$1&gt;=$I73,IF($M73=0,0,(IF(MOD(($I73-O$1),$M73)=0,$G73,0))),0)</f>
        <v>0</v>
      </c>
      <c r="P14" s="143">
        <f>IF(P$1&gt;=$I73,IF($M73=0,0,(IF(MOD(($I73-P$1),$M73)=0,$G73,0))),0)</f>
        <v>0</v>
      </c>
      <c r="Q14" s="143">
        <f>IF(Q$1&gt;=$I73,IF($M73=0,0,(IF(MOD(($I73-Q$1),$M73)=0,$G73,0))),0)</f>
        <v>0</v>
      </c>
      <c r="R14" s="143">
        <f>IF(R$1&gt;=$I73,IF($M73=0,0,(IF(MOD(($I73-R$1),$M73)=0,$G73,0))),0)</f>
        <v>0</v>
      </c>
      <c r="S14" s="143">
        <f>IF(S$1&gt;=$I73,IF($M73=0,0,(IF(MOD(($I73-S$1),$M73)=0,$G73,0))),0)</f>
        <v>0</v>
      </c>
      <c r="T14" s="143">
        <f>IF(T$1&gt;=$I73,IF($M73=0,0,(IF(MOD(($I73-T$1),$M73)=0,$G73,0))),0)</f>
        <v>0</v>
      </c>
      <c r="U14" s="143">
        <f>IF(U$1&gt;=$I73,IF($M73=0,0,(IF(MOD(($I73-U$1),$M73)=0,$G73,0))),0)</f>
        <v>0</v>
      </c>
      <c r="V14" s="143">
        <f>IF(V$1&gt;=$I73,IF($M73=0,0,(IF(MOD(($I73-V$1),$M73)=0,$G73,0))),0)</f>
        <v>0</v>
      </c>
      <c r="W14" s="143">
        <f>IF(W$1&gt;=$I73,IF($M73=0,0,(IF(MOD(($I73-W$1),$M73)=0,$G73,0))),0)</f>
        <v>0</v>
      </c>
      <c r="X14" s="143">
        <f>IF(X$1&gt;=$I73,IF($M73=0,0,(IF(MOD(($I73-X$1),$M73)=0,$G73,0))),0)</f>
        <v>0</v>
      </c>
      <c r="Y14" s="176">
        <f>SUM(C14:X14)</f>
        <v>17600</v>
      </c>
    </row>
    <row r="15" spans="1:27">
      <c r="A15" s="168">
        <f t="shared" ref="A15:B15" si="22">A74</f>
        <v>31</v>
      </c>
      <c r="B15" s="148" t="str">
        <f t="shared" si="22"/>
        <v>Vinduer, udskiftning - gående</v>
      </c>
      <c r="C15" s="143">
        <f t="shared" ref="C15" si="23">IF(C$1&gt;=$I74,IF($M74=0,0,(IF(MOD(($I74-C$1),$M74)=0,$G74,0))),0)</f>
        <v>0</v>
      </c>
      <c r="D15" s="143">
        <f>IF(D$1&gt;=$I74,IF($M74=0,0,(IF(MOD(($I74-D$1),$M74)=0,$G74,0))),0)</f>
        <v>0</v>
      </c>
      <c r="E15" s="143">
        <f>IF(E$1&gt;=$I74,IF($M74=0,0,(IF(MOD(($I74-E$1),$M74)=0,$G74,0))),0)</f>
        <v>0</v>
      </c>
      <c r="F15" s="143">
        <f>IF(F$1&gt;=$I74,IF($M74=0,0,(IF(MOD(($I74-F$1),$M74)=0,$G74,0))),0)</f>
        <v>0</v>
      </c>
      <c r="G15" s="143">
        <f>IF(G$1&gt;=$I74,IF($M74=0,0,(IF(MOD(($I74-G$1),$M74)=0,$G74,0))),0)</f>
        <v>0</v>
      </c>
      <c r="H15" s="143">
        <f>IF(H$1&gt;=$I74,IF($M74=0,0,(IF(MOD(($I74-H$1),$M74)=0,$G74,0))),0)</f>
        <v>0</v>
      </c>
      <c r="I15" s="143">
        <f>IF(I$1&gt;=$I74,IF($M74=0,0,(IF(MOD(($I74-I$1),$M74)=0,$G74,0))),0)</f>
        <v>0</v>
      </c>
      <c r="J15" s="143">
        <f>IF(J$1&gt;=$I74,IF($M74=0,0,(IF(MOD(($I74-J$1),$M74)=0,$G74,0))),0)</f>
        <v>140800</v>
      </c>
      <c r="K15" s="143">
        <f>IF(K$1&gt;=$I74,IF($M74=0,0,(IF(MOD(($I74-K$1),$M74)=0,$G74,0))),0)</f>
        <v>0</v>
      </c>
      <c r="L15" s="143">
        <f>IF(L$1&gt;=$I74,IF($M74=0,0,(IF(MOD(($I74-L$1),$M74)=0,$G74,0))),0)</f>
        <v>0</v>
      </c>
      <c r="M15" s="143">
        <f>IF(M$1&gt;=$I74,IF($M74=0,0,(IF(MOD(($I74-M$1),$M74)=0,$G74,0))),0)</f>
        <v>0</v>
      </c>
      <c r="N15" s="143">
        <f>IF(N$1&gt;=$I74,IF($M74=0,0,(IF(MOD(($I74-N$1),$M74)=0,$G74,0))),0)</f>
        <v>0</v>
      </c>
      <c r="O15" s="143">
        <f>IF(O$1&gt;=$I74,IF($M74=0,0,(IF(MOD(($I74-O$1),$M74)=0,$G74,0))),0)</f>
        <v>0</v>
      </c>
      <c r="P15" s="143">
        <f>IF(P$1&gt;=$I74,IF($M74=0,0,(IF(MOD(($I74-P$1),$M74)=0,$G74,0))),0)</f>
        <v>0</v>
      </c>
      <c r="Q15" s="143">
        <f>IF(Q$1&gt;=$I74,IF($M74=0,0,(IF(MOD(($I74-Q$1),$M74)=0,$G74,0))),0)</f>
        <v>0</v>
      </c>
      <c r="R15" s="143">
        <f>IF(R$1&gt;=$I74,IF($M74=0,0,(IF(MOD(($I74-R$1),$M74)=0,$G74,0))),0)</f>
        <v>0</v>
      </c>
      <c r="S15" s="143">
        <f>IF(S$1&gt;=$I74,IF($M74=0,0,(IF(MOD(($I74-S$1),$M74)=0,$G74,0))),0)</f>
        <v>0</v>
      </c>
      <c r="T15" s="143">
        <f>IF(T$1&gt;=$I74,IF($M74=0,0,(IF(MOD(($I74-T$1),$M74)=0,$G74,0))),0)</f>
        <v>0</v>
      </c>
      <c r="U15" s="143">
        <f>IF(U$1&gt;=$I74,IF($M74=0,0,(IF(MOD(($I74-U$1),$M74)=0,$G74,0))),0)</f>
        <v>0</v>
      </c>
      <c r="V15" s="143">
        <f>IF(V$1&gt;=$I74,IF($M74=0,0,(IF(MOD(($I74-V$1),$M74)=0,$G74,0))),0)</f>
        <v>0</v>
      </c>
      <c r="W15" s="143">
        <f>IF(W$1&gt;=$I74,IF($M74=0,0,(IF(MOD(($I74-W$1),$M74)=0,$G74,0))),0)</f>
        <v>0</v>
      </c>
      <c r="X15" s="143">
        <f>IF(X$1&gt;=$I74,IF($M74=0,0,(IF(MOD(($I74-X$1),$M74)=0,$G74,0))),0)</f>
        <v>0</v>
      </c>
      <c r="Y15" s="176">
        <f>SUM(C15:X15)</f>
        <v>140800</v>
      </c>
    </row>
    <row r="16" spans="1:27">
      <c r="A16" s="168">
        <f t="shared" ref="A16:B16" si="24">A75</f>
        <v>47</v>
      </c>
      <c r="B16" s="148" t="str">
        <f t="shared" si="24"/>
        <v>Tagflade, udskiftning - 2 lag tagpap,plader&amp; lægter</v>
      </c>
      <c r="C16" s="143">
        <f t="shared" ref="C16" si="25">IF(C$1&gt;=$I75,IF($M75=0,0,(IF(MOD(($I75-C$1),$M75)=0,$G75,0))),0)</f>
        <v>0</v>
      </c>
      <c r="D16" s="143">
        <f>IF(D$1&gt;=$I75,IF($M75=0,0,(IF(MOD(($I75-D$1),$M75)=0,$G75,0))),0)</f>
        <v>0</v>
      </c>
      <c r="E16" s="143">
        <f>IF(E$1&gt;=$I75,IF($M75=0,0,(IF(MOD(($I75-E$1),$M75)=0,$G75,0))),0)</f>
        <v>0</v>
      </c>
      <c r="F16" s="143">
        <f>IF(F$1&gt;=$I75,IF($M75=0,0,(IF(MOD(($I75-F$1),$M75)=0,$G75,0))),0)</f>
        <v>0</v>
      </c>
      <c r="G16" s="143">
        <f>IF(G$1&gt;=$I75,IF($M75=0,0,(IF(MOD(($I75-G$1),$M75)=0,$G75,0))),0)</f>
        <v>0</v>
      </c>
      <c r="H16" s="143">
        <f>IF(H$1&gt;=$I75,IF($M75=0,0,(IF(MOD(($I75-H$1),$M75)=0,$G75,0))),0)</f>
        <v>0</v>
      </c>
      <c r="I16" s="143">
        <f>IF(I$1&gt;=$I75,IF($M75=0,0,(IF(MOD(($I75-I$1),$M75)=0,$G75,0))),0)</f>
        <v>0</v>
      </c>
      <c r="J16" s="143">
        <f>IF(J$1&gt;=$I75,IF($M75=0,0,(IF(MOD(($I75-J$1),$M75)=0,$G75,0))),0)</f>
        <v>0</v>
      </c>
      <c r="K16" s="143">
        <f>IF(K$1&gt;=$I75,IF($M75=0,0,(IF(MOD(($I75-K$1),$M75)=0,$G75,0))),0)</f>
        <v>0</v>
      </c>
      <c r="L16" s="143">
        <f>IF(L$1&gt;=$I75,IF($M75=0,0,(IF(MOD(($I75-L$1),$M75)=0,$G75,0))),0)</f>
        <v>0</v>
      </c>
      <c r="M16" s="143">
        <f>IF(M$1&gt;=$I75,IF($M75=0,0,(IF(MOD(($I75-M$1),$M75)=0,$G75,0))),0)</f>
        <v>0</v>
      </c>
      <c r="N16" s="143">
        <f>IF(N$1&gt;=$I75,IF($M75=0,0,(IF(MOD(($I75-N$1),$M75)=0,$G75,0))),0)</f>
        <v>0</v>
      </c>
      <c r="O16" s="143">
        <f>IF(O$1&gt;=$I75,IF($M75=0,0,(IF(MOD(($I75-O$1),$M75)=0,$G75,0))),0)</f>
        <v>0</v>
      </c>
      <c r="P16" s="143">
        <f>IF(P$1&gt;=$I75,IF($M75=0,0,(IF(MOD(($I75-P$1),$M75)=0,$G75,0))),0)</f>
        <v>50000</v>
      </c>
      <c r="Q16" s="143">
        <f>IF(Q$1&gt;=$I75,IF($M75=0,0,(IF(MOD(($I75-Q$1),$M75)=0,$G75,0))),0)</f>
        <v>0</v>
      </c>
      <c r="R16" s="143">
        <f>IF(R$1&gt;=$I75,IF($M75=0,0,(IF(MOD(($I75-R$1),$M75)=0,$G75,0))),0)</f>
        <v>0</v>
      </c>
      <c r="S16" s="143">
        <f>IF(S$1&gt;=$I75,IF($M75=0,0,(IF(MOD(($I75-S$1),$M75)=0,$G75,0))),0)</f>
        <v>0</v>
      </c>
      <c r="T16" s="143">
        <f>IF(T$1&gt;=$I75,IF($M75=0,0,(IF(MOD(($I75-T$1),$M75)=0,$G75,0))),0)</f>
        <v>0</v>
      </c>
      <c r="U16" s="143">
        <f>IF(U$1&gt;=$I75,IF($M75=0,0,(IF(MOD(($I75-U$1),$M75)=0,$G75,0))),0)</f>
        <v>0</v>
      </c>
      <c r="V16" s="143">
        <f>IF(V$1&gt;=$I75,IF($M75=0,0,(IF(MOD(($I75-V$1),$M75)=0,$G75,0))),0)</f>
        <v>0</v>
      </c>
      <c r="W16" s="143">
        <f>IF(W$1&gt;=$I75,IF($M75=0,0,(IF(MOD(($I75-W$1),$M75)=0,$G75,0))),0)</f>
        <v>0</v>
      </c>
      <c r="X16" s="143">
        <f>IF(X$1&gt;=$I75,IF($M75=0,0,(IF(MOD(($I75-X$1),$M75)=0,$G75,0))),0)</f>
        <v>0</v>
      </c>
      <c r="Y16" s="176">
        <f>SUM(C16:X16)</f>
        <v>50000</v>
      </c>
    </row>
    <row r="17" spans="1:25">
      <c r="A17" s="168">
        <f t="shared" ref="A17:B17" si="26">A76</f>
        <v>31</v>
      </c>
      <c r="B17" s="148" t="str">
        <f t="shared" si="26"/>
        <v>Vinduer, udskiftning - gående</v>
      </c>
      <c r="C17" s="143">
        <f t="shared" ref="C17" si="27">IF(C$1&gt;=$I76,IF($M76=0,0,(IF(MOD(($I76-C$1),$M76)=0,$G76,0))),0)</f>
        <v>0</v>
      </c>
      <c r="D17" s="143">
        <f>IF(D$1&gt;=$I76,IF($M76=0,0,(IF(MOD(($I76-D$1),$M76)=0,$G76,0))),0)</f>
        <v>0</v>
      </c>
      <c r="E17" s="143">
        <f>IF(E$1&gt;=$I76,IF($M76=0,0,(IF(MOD(($I76-E$1),$M76)=0,$G76,0))),0)</f>
        <v>0</v>
      </c>
      <c r="F17" s="143">
        <f>IF(F$1&gt;=$I76,IF($M76=0,0,(IF(MOD(($I76-F$1),$M76)=0,$G76,0))),0)</f>
        <v>0</v>
      </c>
      <c r="G17" s="143">
        <f>IF(G$1&gt;=$I76,IF($M76=0,0,(IF(MOD(($I76-G$1),$M76)=0,$G76,0))),0)</f>
        <v>0</v>
      </c>
      <c r="H17" s="143">
        <f>IF(H$1&gt;=$I76,IF($M76=0,0,(IF(MOD(($I76-H$1),$M76)=0,$G76,0))),0)</f>
        <v>0</v>
      </c>
      <c r="I17" s="143">
        <f>IF(I$1&gt;=$I76,IF($M76=0,0,(IF(MOD(($I76-I$1),$M76)=0,$G76,0))),0)</f>
        <v>0</v>
      </c>
      <c r="J17" s="143">
        <f>IF(J$1&gt;=$I76,IF($M76=0,0,(IF(MOD(($I76-J$1),$M76)=0,$G76,0))),0)</f>
        <v>16000</v>
      </c>
      <c r="K17" s="143">
        <f>IF(K$1&gt;=$I76,IF($M76=0,0,(IF(MOD(($I76-K$1),$M76)=0,$G76,0))),0)</f>
        <v>0</v>
      </c>
      <c r="L17" s="143">
        <f>IF(L$1&gt;=$I76,IF($M76=0,0,(IF(MOD(($I76-L$1),$M76)=0,$G76,0))),0)</f>
        <v>0</v>
      </c>
      <c r="M17" s="143">
        <f>IF(M$1&gt;=$I76,IF($M76=0,0,(IF(MOD(($I76-M$1),$M76)=0,$G76,0))),0)</f>
        <v>0</v>
      </c>
      <c r="N17" s="143">
        <f>IF(N$1&gt;=$I76,IF($M76=0,0,(IF(MOD(($I76-N$1),$M76)=0,$G76,0))),0)</f>
        <v>0</v>
      </c>
      <c r="O17" s="143">
        <f>IF(O$1&gt;=$I76,IF($M76=0,0,(IF(MOD(($I76-O$1),$M76)=0,$G76,0))),0)</f>
        <v>0</v>
      </c>
      <c r="P17" s="143">
        <f>IF(P$1&gt;=$I76,IF($M76=0,0,(IF(MOD(($I76-P$1),$M76)=0,$G76,0))),0)</f>
        <v>0</v>
      </c>
      <c r="Q17" s="143">
        <f>IF(Q$1&gt;=$I76,IF($M76=0,0,(IF(MOD(($I76-Q$1),$M76)=0,$G76,0))),0)</f>
        <v>0</v>
      </c>
      <c r="R17" s="143">
        <f>IF(R$1&gt;=$I76,IF($M76=0,0,(IF(MOD(($I76-R$1),$M76)=0,$G76,0))),0)</f>
        <v>0</v>
      </c>
      <c r="S17" s="143">
        <f>IF(S$1&gt;=$I76,IF($M76=0,0,(IF(MOD(($I76-S$1),$M76)=0,$G76,0))),0)</f>
        <v>0</v>
      </c>
      <c r="T17" s="143">
        <f>IF(T$1&gt;=$I76,IF($M76=0,0,(IF(MOD(($I76-T$1),$M76)=0,$G76,0))),0)</f>
        <v>0</v>
      </c>
      <c r="U17" s="143">
        <f>IF(U$1&gt;=$I76,IF($M76=0,0,(IF(MOD(($I76-U$1),$M76)=0,$G76,0))),0)</f>
        <v>0</v>
      </c>
      <c r="V17" s="143">
        <f>IF(V$1&gt;=$I76,IF($M76=0,0,(IF(MOD(($I76-V$1),$M76)=0,$G76,0))),0)</f>
        <v>0</v>
      </c>
      <c r="W17" s="143">
        <f>IF(W$1&gt;=$I76,IF($M76=0,0,(IF(MOD(($I76-W$1),$M76)=0,$G76,0))),0)</f>
        <v>0</v>
      </c>
      <c r="X17" s="143">
        <f>IF(X$1&gt;=$I76,IF($M76=0,0,(IF(MOD(($I76-X$1),$M76)=0,$G76,0))),0)</f>
        <v>0</v>
      </c>
      <c r="Y17" s="176">
        <f>SUM(C17:X17)</f>
        <v>16000</v>
      </c>
    </row>
    <row r="18" spans="1:25">
      <c r="A18" s="168">
        <f t="shared" ref="A18:B18" si="28">A77</f>
        <v>31</v>
      </c>
      <c r="B18" s="148" t="str">
        <f t="shared" si="28"/>
        <v>Vinduer, udskiftning - gående</v>
      </c>
      <c r="C18" s="143">
        <f t="shared" ref="C18" si="29">IF(C$1&gt;=$I77,IF($M77=0,0,(IF(MOD(($I77-C$1),$M77)=0,$G77,0))),0)</f>
        <v>0</v>
      </c>
      <c r="D18" s="143">
        <f>IF(D$1&gt;=$I77,IF($M77=0,0,(IF(MOD(($I77-D$1),$M77)=0,$G77,0))),0)</f>
        <v>0</v>
      </c>
      <c r="E18" s="143">
        <f>IF(E$1&gt;=$I77,IF($M77=0,0,(IF(MOD(($I77-E$1),$M77)=0,$G77,0))),0)</f>
        <v>0</v>
      </c>
      <c r="F18" s="143">
        <f>IF(F$1&gt;=$I77,IF($M77=0,0,(IF(MOD(($I77-F$1),$M77)=0,$G77,0))),0)</f>
        <v>0</v>
      </c>
      <c r="G18" s="143">
        <f>IF(G$1&gt;=$I77,IF($M77=0,0,(IF(MOD(($I77-G$1),$M77)=0,$G77,0))),0)</f>
        <v>0</v>
      </c>
      <c r="H18" s="143">
        <f>IF(H$1&gt;=$I77,IF($M77=0,0,(IF(MOD(($I77-H$1),$M77)=0,$G77,0))),0)</f>
        <v>0</v>
      </c>
      <c r="I18" s="143">
        <f>IF(I$1&gt;=$I77,IF($M77=0,0,(IF(MOD(($I77-I$1),$M77)=0,$G77,0))),0)</f>
        <v>0</v>
      </c>
      <c r="J18" s="143">
        <f>IF(J$1&gt;=$I77,IF($M77=0,0,(IF(MOD(($I77-J$1),$M77)=0,$G77,0))),0)</f>
        <v>48000</v>
      </c>
      <c r="K18" s="143">
        <f>IF(K$1&gt;=$I77,IF($M77=0,0,(IF(MOD(($I77-K$1),$M77)=0,$G77,0))),0)</f>
        <v>0</v>
      </c>
      <c r="L18" s="143">
        <f>IF(L$1&gt;=$I77,IF($M77=0,0,(IF(MOD(($I77-L$1),$M77)=0,$G77,0))),0)</f>
        <v>0</v>
      </c>
      <c r="M18" s="143">
        <f>IF(M$1&gt;=$I77,IF($M77=0,0,(IF(MOD(($I77-M$1),$M77)=0,$G77,0))),0)</f>
        <v>0</v>
      </c>
      <c r="N18" s="143">
        <f>IF(N$1&gt;=$I77,IF($M77=0,0,(IF(MOD(($I77-N$1),$M77)=0,$G77,0))),0)</f>
        <v>0</v>
      </c>
      <c r="O18" s="143">
        <f>IF(O$1&gt;=$I77,IF($M77=0,0,(IF(MOD(($I77-O$1),$M77)=0,$G77,0))),0)</f>
        <v>0</v>
      </c>
      <c r="P18" s="143">
        <f>IF(P$1&gt;=$I77,IF($M77=0,0,(IF(MOD(($I77-P$1),$M77)=0,$G77,0))),0)</f>
        <v>0</v>
      </c>
      <c r="Q18" s="143">
        <f>IF(Q$1&gt;=$I77,IF($M77=0,0,(IF(MOD(($I77-Q$1),$M77)=0,$G77,0))),0)</f>
        <v>0</v>
      </c>
      <c r="R18" s="143">
        <f>IF(R$1&gt;=$I77,IF($M77=0,0,(IF(MOD(($I77-R$1),$M77)=0,$G77,0))),0)</f>
        <v>0</v>
      </c>
      <c r="S18" s="143">
        <f>IF(S$1&gt;=$I77,IF($M77=0,0,(IF(MOD(($I77-S$1),$M77)=0,$G77,0))),0)</f>
        <v>0</v>
      </c>
      <c r="T18" s="143">
        <f>IF(T$1&gt;=$I77,IF($M77=0,0,(IF(MOD(($I77-T$1),$M77)=0,$G77,0))),0)</f>
        <v>0</v>
      </c>
      <c r="U18" s="143">
        <f>IF(U$1&gt;=$I77,IF($M77=0,0,(IF(MOD(($I77-U$1),$M77)=0,$G77,0))),0)</f>
        <v>0</v>
      </c>
      <c r="V18" s="143">
        <f>IF(V$1&gt;=$I77,IF($M77=0,0,(IF(MOD(($I77-V$1),$M77)=0,$G77,0))),0)</f>
        <v>0</v>
      </c>
      <c r="W18" s="143">
        <f>IF(W$1&gt;=$I77,IF($M77=0,0,(IF(MOD(($I77-W$1),$M77)=0,$G77,0))),0)</f>
        <v>0</v>
      </c>
      <c r="X18" s="143">
        <f>IF(X$1&gt;=$I77,IF($M77=0,0,(IF(MOD(($I77-X$1),$M77)=0,$G77,0))),0)</f>
        <v>0</v>
      </c>
      <c r="Y18" s="176">
        <f>SUM(C18:X18)</f>
        <v>48000</v>
      </c>
    </row>
    <row r="19" spans="1:25">
      <c r="A19" s="168">
        <f t="shared" ref="A19:B19" si="30">A78</f>
        <v>31</v>
      </c>
      <c r="B19" s="148" t="str">
        <f t="shared" si="30"/>
        <v>Vinduer, udskiftning - gående</v>
      </c>
      <c r="C19" s="143">
        <f t="shared" ref="C19" si="31">IF(C$1&gt;=$I78,IF($M78=0,0,(IF(MOD(($I78-C$1),$M78)=0,$G78,0))),0)</f>
        <v>0</v>
      </c>
      <c r="D19" s="143">
        <f>IF(D$1&gt;=$I78,IF($M78=0,0,(IF(MOD(($I78-D$1),$M78)=0,$G78,0))),0)</f>
        <v>0</v>
      </c>
      <c r="E19" s="143">
        <f>IF(E$1&gt;=$I78,IF($M78=0,0,(IF(MOD(($I78-E$1),$M78)=0,$G78,0))),0)</f>
        <v>0</v>
      </c>
      <c r="F19" s="143">
        <f>IF(F$1&gt;=$I78,IF($M78=0,0,(IF(MOD(($I78-F$1),$M78)=0,$G78,0))),0)</f>
        <v>0</v>
      </c>
      <c r="G19" s="143">
        <f>IF(G$1&gt;=$I78,IF($M78=0,0,(IF(MOD(($I78-G$1),$M78)=0,$G78,0))),0)</f>
        <v>0</v>
      </c>
      <c r="H19" s="143">
        <f>IF(H$1&gt;=$I78,IF($M78=0,0,(IF(MOD(($I78-H$1),$M78)=0,$G78,0))),0)</f>
        <v>0</v>
      </c>
      <c r="I19" s="143">
        <f>IF(I$1&gt;=$I78,IF($M78=0,0,(IF(MOD(($I78-I$1),$M78)=0,$G78,0))),0)</f>
        <v>0</v>
      </c>
      <c r="J19" s="143">
        <f>IF(J$1&gt;=$I78,IF($M78=0,0,(IF(MOD(($I78-J$1),$M78)=0,$G78,0))),0)</f>
        <v>0</v>
      </c>
      <c r="K19" s="143">
        <f>IF(K$1&gt;=$I78,IF($M78=0,0,(IF(MOD(($I78-K$1),$M78)=0,$G78,0))),0)</f>
        <v>64000</v>
      </c>
      <c r="L19" s="143">
        <f>IF(L$1&gt;=$I78,IF($M78=0,0,(IF(MOD(($I78-L$1),$M78)=0,$G78,0))),0)</f>
        <v>0</v>
      </c>
      <c r="M19" s="143">
        <f>IF(M$1&gt;=$I78,IF($M78=0,0,(IF(MOD(($I78-M$1),$M78)=0,$G78,0))),0)</f>
        <v>0</v>
      </c>
      <c r="N19" s="143">
        <f>IF(N$1&gt;=$I78,IF($M78=0,0,(IF(MOD(($I78-N$1),$M78)=0,$G78,0))),0)</f>
        <v>0</v>
      </c>
      <c r="O19" s="143">
        <f>IF(O$1&gt;=$I78,IF($M78=0,0,(IF(MOD(($I78-O$1),$M78)=0,$G78,0))),0)</f>
        <v>0</v>
      </c>
      <c r="P19" s="143">
        <f>IF(P$1&gt;=$I78,IF($M78=0,0,(IF(MOD(($I78-P$1),$M78)=0,$G78,0))),0)</f>
        <v>0</v>
      </c>
      <c r="Q19" s="143">
        <f>IF(Q$1&gt;=$I78,IF($M78=0,0,(IF(MOD(($I78-Q$1),$M78)=0,$G78,0))),0)</f>
        <v>0</v>
      </c>
      <c r="R19" s="143">
        <f>IF(R$1&gt;=$I78,IF($M78=0,0,(IF(MOD(($I78-R$1),$M78)=0,$G78,0))),0)</f>
        <v>0</v>
      </c>
      <c r="S19" s="143">
        <f>IF(S$1&gt;=$I78,IF($M78=0,0,(IF(MOD(($I78-S$1),$M78)=0,$G78,0))),0)</f>
        <v>0</v>
      </c>
      <c r="T19" s="143">
        <f>IF(T$1&gt;=$I78,IF($M78=0,0,(IF(MOD(($I78-T$1),$M78)=0,$G78,0))),0)</f>
        <v>0</v>
      </c>
      <c r="U19" s="143">
        <f>IF(U$1&gt;=$I78,IF($M78=0,0,(IF(MOD(($I78-U$1),$M78)=0,$G78,0))),0)</f>
        <v>0</v>
      </c>
      <c r="V19" s="143">
        <f>IF(V$1&gt;=$I78,IF($M78=0,0,(IF(MOD(($I78-V$1),$M78)=0,$G78,0))),0)</f>
        <v>0</v>
      </c>
      <c r="W19" s="143">
        <f>IF(W$1&gt;=$I78,IF($M78=0,0,(IF(MOD(($I78-W$1),$M78)=0,$G78,0))),0)</f>
        <v>0</v>
      </c>
      <c r="X19" s="143">
        <f>IF(X$1&gt;=$I78,IF($M78=0,0,(IF(MOD(($I78-X$1),$M78)=0,$G78,0))),0)</f>
        <v>0</v>
      </c>
      <c r="Y19" s="176">
        <f>SUM(C19:X19)</f>
        <v>64000</v>
      </c>
    </row>
    <row r="20" spans="1:25">
      <c r="A20" s="168">
        <f t="shared" ref="A20:B20" si="32">A79</f>
        <v>31</v>
      </c>
      <c r="B20" s="148" t="str">
        <f t="shared" si="32"/>
        <v>Døre, udskiftning - terrassedør</v>
      </c>
      <c r="C20" s="143">
        <f t="shared" ref="C20" si="33">IF(C$1&gt;=$I79,IF($M79=0,0,(IF(MOD(($I79-C$1),$M79)=0,$G79,0))),0)</f>
        <v>0</v>
      </c>
      <c r="D20" s="143">
        <f>IF(D$1&gt;=$I79,IF($M79=0,0,(IF(MOD(($I79-D$1),$M79)=0,$G79,0))),0)</f>
        <v>0</v>
      </c>
      <c r="E20" s="143">
        <f>IF(E$1&gt;=$I79,IF($M79=0,0,(IF(MOD(($I79-E$1),$M79)=0,$G79,0))),0)</f>
        <v>21000</v>
      </c>
      <c r="F20" s="143">
        <f>IF(F$1&gt;=$I79,IF($M79=0,0,(IF(MOD(($I79-F$1),$M79)=0,$G79,0))),0)</f>
        <v>0</v>
      </c>
      <c r="G20" s="143">
        <f>IF(G$1&gt;=$I79,IF($M79=0,0,(IF(MOD(($I79-G$1),$M79)=0,$G79,0))),0)</f>
        <v>0</v>
      </c>
      <c r="H20" s="143">
        <f>IF(H$1&gt;=$I79,IF($M79=0,0,(IF(MOD(($I79-H$1),$M79)=0,$G79,0))),0)</f>
        <v>0</v>
      </c>
      <c r="I20" s="143">
        <f>IF(I$1&gt;=$I79,IF($M79=0,0,(IF(MOD(($I79-I$1),$M79)=0,$G79,0))),0)</f>
        <v>0</v>
      </c>
      <c r="J20" s="143">
        <f>IF(J$1&gt;=$I79,IF($M79=0,0,(IF(MOD(($I79-J$1),$M79)=0,$G79,0))),0)</f>
        <v>0</v>
      </c>
      <c r="K20" s="143">
        <f>IF(K$1&gt;=$I79,IF($M79=0,0,(IF(MOD(($I79-K$1),$M79)=0,$G79,0))),0)</f>
        <v>0</v>
      </c>
      <c r="L20" s="143">
        <f>IF(L$1&gt;=$I79,IF($M79=0,0,(IF(MOD(($I79-L$1),$M79)=0,$G79,0))),0)</f>
        <v>0</v>
      </c>
      <c r="M20" s="143">
        <f>IF(M$1&gt;=$I79,IF($M79=0,0,(IF(MOD(($I79-M$1),$M79)=0,$G79,0))),0)</f>
        <v>0</v>
      </c>
      <c r="N20" s="143">
        <f>IF(N$1&gt;=$I79,IF($M79=0,0,(IF(MOD(($I79-N$1),$M79)=0,$G79,0))),0)</f>
        <v>0</v>
      </c>
      <c r="O20" s="143">
        <f>IF(O$1&gt;=$I79,IF($M79=0,0,(IF(MOD(($I79-O$1),$M79)=0,$G79,0))),0)</f>
        <v>0</v>
      </c>
      <c r="P20" s="143">
        <f>IF(P$1&gt;=$I79,IF($M79=0,0,(IF(MOD(($I79-P$1),$M79)=0,$G79,0))),0)</f>
        <v>0</v>
      </c>
      <c r="Q20" s="143">
        <f>IF(Q$1&gt;=$I79,IF($M79=0,0,(IF(MOD(($I79-Q$1),$M79)=0,$G79,0))),0)</f>
        <v>0</v>
      </c>
      <c r="R20" s="143">
        <f>IF(R$1&gt;=$I79,IF($M79=0,0,(IF(MOD(($I79-R$1),$M79)=0,$G79,0))),0)</f>
        <v>0</v>
      </c>
      <c r="S20" s="143">
        <f>IF(S$1&gt;=$I79,IF($M79=0,0,(IF(MOD(($I79-S$1),$M79)=0,$G79,0))),0)</f>
        <v>0</v>
      </c>
      <c r="T20" s="143">
        <f>IF(T$1&gt;=$I79,IF($M79=0,0,(IF(MOD(($I79-T$1),$M79)=0,$G79,0))),0)</f>
        <v>0</v>
      </c>
      <c r="U20" s="143">
        <f>IF(U$1&gt;=$I79,IF($M79=0,0,(IF(MOD(($I79-U$1),$M79)=0,$G79,0))),0)</f>
        <v>0</v>
      </c>
      <c r="V20" s="143">
        <f>IF(V$1&gt;=$I79,IF($M79=0,0,(IF(MOD(($I79-V$1),$M79)=0,$G79,0))),0)</f>
        <v>0</v>
      </c>
      <c r="W20" s="143">
        <f>IF(W$1&gt;=$I79,IF($M79=0,0,(IF(MOD(($I79-W$1),$M79)=0,$G79,0))),0)</f>
        <v>0</v>
      </c>
      <c r="X20" s="143">
        <f>IF(X$1&gt;=$I79,IF($M79=0,0,(IF(MOD(($I79-X$1),$M79)=0,$G79,0))),0)</f>
        <v>0</v>
      </c>
      <c r="Y20" s="176">
        <f>SUM(C20:X20)</f>
        <v>21000</v>
      </c>
    </row>
    <row r="21" spans="1:25">
      <c r="A21" s="168">
        <f t="shared" ref="A21:B21" si="34">A80</f>
        <v>31</v>
      </c>
      <c r="B21" s="148" t="str">
        <f t="shared" si="34"/>
        <v>Vinduer, udskiftning - gående</v>
      </c>
      <c r="C21" s="143">
        <f t="shared" ref="C21" si="35">IF(C$1&gt;=$I80,IF($M80=0,0,(IF(MOD(($I80-C$1),$M80)=0,$G80,0))),0)</f>
        <v>0</v>
      </c>
      <c r="D21" s="143">
        <f>IF(D$1&gt;=$I80,IF($M80=0,0,(IF(MOD(($I80-D$1),$M80)=0,$G80,0))),0)</f>
        <v>0</v>
      </c>
      <c r="E21" s="143">
        <f>IF(E$1&gt;=$I80,IF($M80=0,0,(IF(MOD(($I80-E$1),$M80)=0,$G80,0))),0)</f>
        <v>48000</v>
      </c>
      <c r="F21" s="143">
        <f>IF(F$1&gt;=$I80,IF($M80=0,0,(IF(MOD(($I80-F$1),$M80)=0,$G80,0))),0)</f>
        <v>0</v>
      </c>
      <c r="G21" s="143">
        <f>IF(G$1&gt;=$I80,IF($M80=0,0,(IF(MOD(($I80-G$1),$M80)=0,$G80,0))),0)</f>
        <v>0</v>
      </c>
      <c r="H21" s="143">
        <f>IF(H$1&gt;=$I80,IF($M80=0,0,(IF(MOD(($I80-H$1),$M80)=0,$G80,0))),0)</f>
        <v>0</v>
      </c>
      <c r="I21" s="143">
        <f>IF(I$1&gt;=$I80,IF($M80=0,0,(IF(MOD(($I80-I$1),$M80)=0,$G80,0))),0)</f>
        <v>0</v>
      </c>
      <c r="J21" s="143">
        <f>IF(J$1&gt;=$I80,IF($M80=0,0,(IF(MOD(($I80-J$1),$M80)=0,$G80,0))),0)</f>
        <v>0</v>
      </c>
      <c r="K21" s="143">
        <f>IF(K$1&gt;=$I80,IF($M80=0,0,(IF(MOD(($I80-K$1),$M80)=0,$G80,0))),0)</f>
        <v>0</v>
      </c>
      <c r="L21" s="143">
        <f>IF(L$1&gt;=$I80,IF($M80=0,0,(IF(MOD(($I80-L$1),$M80)=0,$G80,0))),0)</f>
        <v>0</v>
      </c>
      <c r="M21" s="143">
        <f>IF(M$1&gt;=$I80,IF($M80=0,0,(IF(MOD(($I80-M$1),$M80)=0,$G80,0))),0)</f>
        <v>0</v>
      </c>
      <c r="N21" s="143">
        <f>IF(N$1&gt;=$I80,IF($M80=0,0,(IF(MOD(($I80-N$1),$M80)=0,$G80,0))),0)</f>
        <v>0</v>
      </c>
      <c r="O21" s="143">
        <f>IF(O$1&gt;=$I80,IF($M80=0,0,(IF(MOD(($I80-O$1),$M80)=0,$G80,0))),0)</f>
        <v>0</v>
      </c>
      <c r="P21" s="143">
        <f>IF(P$1&gt;=$I80,IF($M80=0,0,(IF(MOD(($I80-P$1),$M80)=0,$G80,0))),0)</f>
        <v>0</v>
      </c>
      <c r="Q21" s="143">
        <f>IF(Q$1&gt;=$I80,IF($M80=0,0,(IF(MOD(($I80-Q$1),$M80)=0,$G80,0))),0)</f>
        <v>0</v>
      </c>
      <c r="R21" s="143">
        <f>IF(R$1&gt;=$I80,IF($M80=0,0,(IF(MOD(($I80-R$1),$M80)=0,$G80,0))),0)</f>
        <v>0</v>
      </c>
      <c r="S21" s="143">
        <f>IF(S$1&gt;=$I80,IF($M80=0,0,(IF(MOD(($I80-S$1),$M80)=0,$G80,0))),0)</f>
        <v>0</v>
      </c>
      <c r="T21" s="143">
        <f>IF(T$1&gt;=$I80,IF($M80=0,0,(IF(MOD(($I80-T$1),$M80)=0,$G80,0))),0)</f>
        <v>0</v>
      </c>
      <c r="U21" s="143">
        <f>IF(U$1&gt;=$I80,IF($M80=0,0,(IF(MOD(($I80-U$1),$M80)=0,$G80,0))),0)</f>
        <v>0</v>
      </c>
      <c r="V21" s="143">
        <f>IF(V$1&gt;=$I80,IF($M80=0,0,(IF(MOD(($I80-V$1),$M80)=0,$G80,0))),0)</f>
        <v>0</v>
      </c>
      <c r="W21" s="143">
        <f>IF(W$1&gt;=$I80,IF($M80=0,0,(IF(MOD(($I80-W$1),$M80)=0,$G80,0))),0)</f>
        <v>0</v>
      </c>
      <c r="X21" s="143">
        <f>IF(X$1&gt;=$I80,IF($M80=0,0,(IF(MOD(($I80-X$1),$M80)=0,$G80,0))),0)</f>
        <v>0</v>
      </c>
      <c r="Y21" s="176">
        <f>SUM(C21:X21)</f>
        <v>48000</v>
      </c>
    </row>
    <row r="22" spans="1:25">
      <c r="A22" s="168">
        <f t="shared" ref="A22:B22" si="36">A81</f>
        <v>31</v>
      </c>
      <c r="B22" s="148" t="str">
        <f t="shared" si="36"/>
        <v>Vinduer, udskiftning - gående</v>
      </c>
      <c r="C22" s="143">
        <f t="shared" ref="C22" si="37">IF(C$1&gt;=$I81,IF($M81=0,0,(IF(MOD(($I81-C$1),$M81)=0,$G81,0))),0)</f>
        <v>0</v>
      </c>
      <c r="D22" s="143">
        <f>IF(D$1&gt;=$I81,IF($M81=0,0,(IF(MOD(($I81-D$1),$M81)=0,$G81,0))),0)</f>
        <v>0</v>
      </c>
      <c r="E22" s="143">
        <f>IF(E$1&gt;=$I81,IF($M81=0,0,(IF(MOD(($I81-E$1),$M81)=0,$G81,0))),0)</f>
        <v>32000</v>
      </c>
      <c r="F22" s="143">
        <f>IF(F$1&gt;=$I81,IF($M81=0,0,(IF(MOD(($I81-F$1),$M81)=0,$G81,0))),0)</f>
        <v>0</v>
      </c>
      <c r="G22" s="143">
        <f>IF(G$1&gt;=$I81,IF($M81=0,0,(IF(MOD(($I81-G$1),$M81)=0,$G81,0))),0)</f>
        <v>0</v>
      </c>
      <c r="H22" s="143">
        <f>IF(H$1&gt;=$I81,IF($M81=0,0,(IF(MOD(($I81-H$1),$M81)=0,$G81,0))),0)</f>
        <v>0</v>
      </c>
      <c r="I22" s="143">
        <f>IF(I$1&gt;=$I81,IF($M81=0,0,(IF(MOD(($I81-I$1),$M81)=0,$G81,0))),0)</f>
        <v>0</v>
      </c>
      <c r="J22" s="143">
        <f>IF(J$1&gt;=$I81,IF($M81=0,0,(IF(MOD(($I81-J$1),$M81)=0,$G81,0))),0)</f>
        <v>0</v>
      </c>
      <c r="K22" s="143">
        <f>IF(K$1&gt;=$I81,IF($M81=0,0,(IF(MOD(($I81-K$1),$M81)=0,$G81,0))),0)</f>
        <v>0</v>
      </c>
      <c r="L22" s="143">
        <f>IF(L$1&gt;=$I81,IF($M81=0,0,(IF(MOD(($I81-L$1),$M81)=0,$G81,0))),0)</f>
        <v>0</v>
      </c>
      <c r="M22" s="143">
        <f>IF(M$1&gt;=$I81,IF($M81=0,0,(IF(MOD(($I81-M$1),$M81)=0,$G81,0))),0)</f>
        <v>0</v>
      </c>
      <c r="N22" s="143">
        <f>IF(N$1&gt;=$I81,IF($M81=0,0,(IF(MOD(($I81-N$1),$M81)=0,$G81,0))),0)</f>
        <v>0</v>
      </c>
      <c r="O22" s="143">
        <f>IF(O$1&gt;=$I81,IF($M81=0,0,(IF(MOD(($I81-O$1),$M81)=0,$G81,0))),0)</f>
        <v>0</v>
      </c>
      <c r="P22" s="143">
        <f>IF(P$1&gt;=$I81,IF($M81=0,0,(IF(MOD(($I81-P$1),$M81)=0,$G81,0))),0)</f>
        <v>0</v>
      </c>
      <c r="Q22" s="143">
        <f>IF(Q$1&gt;=$I81,IF($M81=0,0,(IF(MOD(($I81-Q$1),$M81)=0,$G81,0))),0)</f>
        <v>0</v>
      </c>
      <c r="R22" s="143">
        <f>IF(R$1&gt;=$I81,IF($M81=0,0,(IF(MOD(($I81-R$1),$M81)=0,$G81,0))),0)</f>
        <v>0</v>
      </c>
      <c r="S22" s="143">
        <f>IF(S$1&gt;=$I81,IF($M81=0,0,(IF(MOD(($I81-S$1),$M81)=0,$G81,0))),0)</f>
        <v>0</v>
      </c>
      <c r="T22" s="143">
        <f>IF(T$1&gt;=$I81,IF($M81=0,0,(IF(MOD(($I81-T$1),$M81)=0,$G81,0))),0)</f>
        <v>0</v>
      </c>
      <c r="U22" s="143">
        <f>IF(U$1&gt;=$I81,IF($M81=0,0,(IF(MOD(($I81-U$1),$M81)=0,$G81,0))),0)</f>
        <v>0</v>
      </c>
      <c r="V22" s="143">
        <f>IF(V$1&gt;=$I81,IF($M81=0,0,(IF(MOD(($I81-V$1),$M81)=0,$G81,0))),0)</f>
        <v>0</v>
      </c>
      <c r="W22" s="143">
        <f>IF(W$1&gt;=$I81,IF($M81=0,0,(IF(MOD(($I81-W$1),$M81)=0,$G81,0))),0)</f>
        <v>0</v>
      </c>
      <c r="X22" s="143">
        <f>IF(X$1&gt;=$I81,IF($M81=0,0,(IF(MOD(($I81-X$1),$M81)=0,$G81,0))),0)</f>
        <v>0</v>
      </c>
      <c r="Y22" s="176">
        <f>SUM(C22:X22)</f>
        <v>32000</v>
      </c>
    </row>
    <row r="23" spans="1:25">
      <c r="A23" s="168">
        <f t="shared" ref="A23:B23" si="38">A82</f>
        <v>41</v>
      </c>
      <c r="B23" s="148" t="str">
        <f t="shared" si="38"/>
        <v>Facader, beklædning - eternit</v>
      </c>
      <c r="C23" s="143">
        <f t="shared" ref="C23" si="39">IF(C$1&gt;=$I82,IF($M82=0,0,(IF(MOD(($I82-C$1),$M82)=0,$G82,0))),0)</f>
        <v>0</v>
      </c>
      <c r="D23" s="143">
        <f>IF(D$1&gt;=$I82,IF($M82=0,0,(IF(MOD(($I82-D$1),$M82)=0,$G82,0))),0)</f>
        <v>0</v>
      </c>
      <c r="E23" s="143">
        <f>IF(E$1&gt;=$I82,IF($M82=0,0,(IF(MOD(($I82-E$1),$M82)=0,$G82,0))),0)</f>
        <v>4000</v>
      </c>
      <c r="F23" s="143">
        <f>IF(F$1&gt;=$I82,IF($M82=0,0,(IF(MOD(($I82-F$1),$M82)=0,$G82,0))),0)</f>
        <v>0</v>
      </c>
      <c r="G23" s="143">
        <f>IF(G$1&gt;=$I82,IF($M82=0,0,(IF(MOD(($I82-G$1),$M82)=0,$G82,0))),0)</f>
        <v>0</v>
      </c>
      <c r="H23" s="143">
        <f>IF(H$1&gt;=$I82,IF($M82=0,0,(IF(MOD(($I82-H$1),$M82)=0,$G82,0))),0)</f>
        <v>0</v>
      </c>
      <c r="I23" s="143">
        <f>IF(I$1&gt;=$I82,IF($M82=0,0,(IF(MOD(($I82-I$1),$M82)=0,$G82,0))),0)</f>
        <v>0</v>
      </c>
      <c r="J23" s="143">
        <f>IF(J$1&gt;=$I82,IF($M82=0,0,(IF(MOD(($I82-J$1),$M82)=0,$G82,0))),0)</f>
        <v>0</v>
      </c>
      <c r="K23" s="143">
        <f>IF(K$1&gt;=$I82,IF($M82=0,0,(IF(MOD(($I82-K$1),$M82)=0,$G82,0))),0)</f>
        <v>0</v>
      </c>
      <c r="L23" s="143">
        <f>IF(L$1&gt;=$I82,IF($M82=0,0,(IF(MOD(($I82-L$1),$M82)=0,$G82,0))),0)</f>
        <v>0</v>
      </c>
      <c r="M23" s="143">
        <f>IF(M$1&gt;=$I82,IF($M82=0,0,(IF(MOD(($I82-M$1),$M82)=0,$G82,0))),0)</f>
        <v>0</v>
      </c>
      <c r="N23" s="143">
        <f>IF(N$1&gt;=$I82,IF($M82=0,0,(IF(MOD(($I82-N$1),$M82)=0,$G82,0))),0)</f>
        <v>0</v>
      </c>
      <c r="O23" s="143">
        <f>IF(O$1&gt;=$I82,IF($M82=0,0,(IF(MOD(($I82-O$1),$M82)=0,$G82,0))),0)</f>
        <v>0</v>
      </c>
      <c r="P23" s="143">
        <f>IF(P$1&gt;=$I82,IF($M82=0,0,(IF(MOD(($I82-P$1),$M82)=0,$G82,0))),0)</f>
        <v>0</v>
      </c>
      <c r="Q23" s="143">
        <f>IF(Q$1&gt;=$I82,IF($M82=0,0,(IF(MOD(($I82-Q$1),$M82)=0,$G82,0))),0)</f>
        <v>0</v>
      </c>
      <c r="R23" s="143">
        <f>IF(R$1&gt;=$I82,IF($M82=0,0,(IF(MOD(($I82-R$1),$M82)=0,$G82,0))),0)</f>
        <v>0</v>
      </c>
      <c r="S23" s="143">
        <f>IF(S$1&gt;=$I82,IF($M82=0,0,(IF(MOD(($I82-S$1),$M82)=0,$G82,0))),0)</f>
        <v>0</v>
      </c>
      <c r="T23" s="143">
        <f>IF(T$1&gt;=$I82,IF($M82=0,0,(IF(MOD(($I82-T$1),$M82)=0,$G82,0))),0)</f>
        <v>0</v>
      </c>
      <c r="U23" s="143">
        <f>IF(U$1&gt;=$I82,IF($M82=0,0,(IF(MOD(($I82-U$1),$M82)=0,$G82,0))),0)</f>
        <v>0</v>
      </c>
      <c r="V23" s="143">
        <f>IF(V$1&gt;=$I82,IF($M82=0,0,(IF(MOD(($I82-V$1),$M82)=0,$G82,0))),0)</f>
        <v>0</v>
      </c>
      <c r="W23" s="143">
        <f>IF(W$1&gt;=$I82,IF($M82=0,0,(IF(MOD(($I82-W$1),$M82)=0,$G82,0))),0)</f>
        <v>0</v>
      </c>
      <c r="X23" s="143">
        <f>IF(X$1&gt;=$I82,IF($M82=0,0,(IF(MOD(($I82-X$1),$M82)=0,$G82,0))),0)</f>
        <v>0</v>
      </c>
      <c r="Y23" s="176">
        <f>SUM(C23:X23)</f>
        <v>4000</v>
      </c>
    </row>
    <row r="24" spans="1:25">
      <c r="A24" s="168">
        <f t="shared" ref="A24:B24" si="40">A83</f>
        <v>31</v>
      </c>
      <c r="B24" s="148" t="str">
        <f t="shared" si="40"/>
        <v>Vinduer, udskiftning - gående</v>
      </c>
      <c r="C24" s="143">
        <f t="shared" ref="C24" si="41">IF(C$1&gt;=$I83,IF($M83=0,0,(IF(MOD(($I83-C$1),$M83)=0,$G83,0))),0)</f>
        <v>0</v>
      </c>
      <c r="D24" s="143">
        <f>IF(D$1&gt;=$I83,IF($M83=0,0,(IF(MOD(($I83-D$1),$M83)=0,$G83,0))),0)</f>
        <v>0</v>
      </c>
      <c r="E24" s="143">
        <f>IF(E$1&gt;=$I83,IF($M83=0,0,(IF(MOD(($I83-E$1),$M83)=0,$G83,0))),0)</f>
        <v>0</v>
      </c>
      <c r="F24" s="143">
        <f>IF(F$1&gt;=$I83,IF($M83=0,0,(IF(MOD(($I83-F$1),$M83)=0,$G83,0))),0)</f>
        <v>0</v>
      </c>
      <c r="G24" s="143">
        <f>IF(G$1&gt;=$I83,IF($M83=0,0,(IF(MOD(($I83-G$1),$M83)=0,$G83,0))),0)</f>
        <v>0</v>
      </c>
      <c r="H24" s="143">
        <f>IF(H$1&gt;=$I83,IF($M83=0,0,(IF(MOD(($I83-H$1),$M83)=0,$G83,0))),0)</f>
        <v>0</v>
      </c>
      <c r="I24" s="143">
        <f>IF(I$1&gt;=$I83,IF($M83=0,0,(IF(MOD(($I83-I$1),$M83)=0,$G83,0))),0)</f>
        <v>0</v>
      </c>
      <c r="J24" s="143">
        <f>IF(J$1&gt;=$I83,IF($M83=0,0,(IF(MOD(($I83-J$1),$M83)=0,$G83,0))),0)</f>
        <v>0</v>
      </c>
      <c r="K24" s="143">
        <f>IF(K$1&gt;=$I83,IF($M83=0,0,(IF(MOD(($I83-K$1),$M83)=0,$G83,0))),0)</f>
        <v>0</v>
      </c>
      <c r="L24" s="143">
        <f>IF(L$1&gt;=$I83,IF($M83=0,0,(IF(MOD(($I83-L$1),$M83)=0,$G83,0))),0)</f>
        <v>0</v>
      </c>
      <c r="M24" s="143">
        <f>IF(M$1&gt;=$I83,IF($M83=0,0,(IF(MOD(($I83-M$1),$M83)=0,$G83,0))),0)</f>
        <v>0</v>
      </c>
      <c r="N24" s="143">
        <f>IF(N$1&gt;=$I83,IF($M83=0,0,(IF(MOD(($I83-N$1),$M83)=0,$G83,0))),0)</f>
        <v>0</v>
      </c>
      <c r="O24" s="143">
        <f>IF(O$1&gt;=$I83,IF($M83=0,0,(IF(MOD(($I83-O$1),$M83)=0,$G83,0))),0)</f>
        <v>0</v>
      </c>
      <c r="P24" s="143">
        <f>IF(P$1&gt;=$I83,IF($M83=0,0,(IF(MOD(($I83-P$1),$M83)=0,$G83,0))),0)</f>
        <v>0</v>
      </c>
      <c r="Q24" s="143">
        <f>IF(Q$1&gt;=$I83,IF($M83=0,0,(IF(MOD(($I83-Q$1),$M83)=0,$G83,0))),0)</f>
        <v>0</v>
      </c>
      <c r="R24" s="143">
        <f>IF(R$1&gt;=$I83,IF($M83=0,0,(IF(MOD(($I83-R$1),$M83)=0,$G83,0))),0)</f>
        <v>0</v>
      </c>
      <c r="S24" s="143">
        <f>IF(S$1&gt;=$I83,IF($M83=0,0,(IF(MOD(($I83-S$1),$M83)=0,$G83,0))),0)</f>
        <v>0</v>
      </c>
      <c r="T24" s="143">
        <f>IF(T$1&gt;=$I83,IF($M83=0,0,(IF(MOD(($I83-T$1),$M83)=0,$G83,0))),0)</f>
        <v>128000</v>
      </c>
      <c r="U24" s="143">
        <f>IF(U$1&gt;=$I83,IF($M83=0,0,(IF(MOD(($I83-U$1),$M83)=0,$G83,0))),0)</f>
        <v>0</v>
      </c>
      <c r="V24" s="143">
        <f>IF(V$1&gt;=$I83,IF($M83=0,0,(IF(MOD(($I83-V$1),$M83)=0,$G83,0))),0)</f>
        <v>0</v>
      </c>
      <c r="W24" s="143">
        <f>IF(W$1&gt;=$I83,IF($M83=0,0,(IF(MOD(($I83-W$1),$M83)=0,$G83,0))),0)</f>
        <v>0</v>
      </c>
      <c r="X24" s="143">
        <f>IF(X$1&gt;=$I83,IF($M83=0,0,(IF(MOD(($I83-X$1),$M83)=0,$G83,0))),0)</f>
        <v>0</v>
      </c>
      <c r="Y24" s="176">
        <f>SUM(C24:X24)</f>
        <v>128000</v>
      </c>
    </row>
    <row r="25" spans="1:25">
      <c r="A25" s="168">
        <f t="shared" ref="A25:B25" si="42">A84</f>
        <v>31</v>
      </c>
      <c r="B25" s="148" t="str">
        <f t="shared" si="42"/>
        <v>Vinduer, udskiftning - gående</v>
      </c>
      <c r="C25" s="143">
        <f t="shared" ref="C25" si="43">IF(C$1&gt;=$I84,IF($M84=0,0,(IF(MOD(($I84-C$1),$M84)=0,$G84,0))),0)</f>
        <v>0</v>
      </c>
      <c r="D25" s="143">
        <f>IF(D$1&gt;=$I84,IF($M84=0,0,(IF(MOD(($I84-D$1),$M84)=0,$G84,0))),0)</f>
        <v>0</v>
      </c>
      <c r="E25" s="143">
        <f>IF(E$1&gt;=$I84,IF($M84=0,0,(IF(MOD(($I84-E$1),$M84)=0,$G84,0))),0)</f>
        <v>9600</v>
      </c>
      <c r="F25" s="143">
        <f>IF(F$1&gt;=$I84,IF($M84=0,0,(IF(MOD(($I84-F$1),$M84)=0,$G84,0))),0)</f>
        <v>0</v>
      </c>
      <c r="G25" s="143">
        <f>IF(G$1&gt;=$I84,IF($M84=0,0,(IF(MOD(($I84-G$1),$M84)=0,$G84,0))),0)</f>
        <v>0</v>
      </c>
      <c r="H25" s="143">
        <f>IF(H$1&gt;=$I84,IF($M84=0,0,(IF(MOD(($I84-H$1),$M84)=0,$G84,0))),0)</f>
        <v>0</v>
      </c>
      <c r="I25" s="143">
        <f>IF(I$1&gt;=$I84,IF($M84=0,0,(IF(MOD(($I84-I$1),$M84)=0,$G84,0))),0)</f>
        <v>0</v>
      </c>
      <c r="J25" s="143">
        <f>IF(J$1&gt;=$I84,IF($M84=0,0,(IF(MOD(($I84-J$1),$M84)=0,$G84,0))),0)</f>
        <v>0</v>
      </c>
      <c r="K25" s="143">
        <f>IF(K$1&gt;=$I84,IF($M84=0,0,(IF(MOD(($I84-K$1),$M84)=0,$G84,0))),0)</f>
        <v>0</v>
      </c>
      <c r="L25" s="143">
        <f>IF(L$1&gt;=$I84,IF($M84=0,0,(IF(MOD(($I84-L$1),$M84)=0,$G84,0))),0)</f>
        <v>0</v>
      </c>
      <c r="M25" s="143">
        <f>IF(M$1&gt;=$I84,IF($M84=0,0,(IF(MOD(($I84-M$1),$M84)=0,$G84,0))),0)</f>
        <v>0</v>
      </c>
      <c r="N25" s="143">
        <f>IF(N$1&gt;=$I84,IF($M84=0,0,(IF(MOD(($I84-N$1),$M84)=0,$G84,0))),0)</f>
        <v>0</v>
      </c>
      <c r="O25" s="143">
        <f>IF(O$1&gt;=$I84,IF($M84=0,0,(IF(MOD(($I84-O$1),$M84)=0,$G84,0))),0)</f>
        <v>0</v>
      </c>
      <c r="P25" s="143">
        <f>IF(P$1&gt;=$I84,IF($M84=0,0,(IF(MOD(($I84-P$1),$M84)=0,$G84,0))),0)</f>
        <v>0</v>
      </c>
      <c r="Q25" s="143">
        <f>IF(Q$1&gt;=$I84,IF($M84=0,0,(IF(MOD(($I84-Q$1),$M84)=0,$G84,0))),0)</f>
        <v>0</v>
      </c>
      <c r="R25" s="143">
        <f>IF(R$1&gt;=$I84,IF($M84=0,0,(IF(MOD(($I84-R$1),$M84)=0,$G84,0))),0)</f>
        <v>0</v>
      </c>
      <c r="S25" s="143">
        <f>IF(S$1&gt;=$I84,IF($M84=0,0,(IF(MOD(($I84-S$1),$M84)=0,$G84,0))),0)</f>
        <v>0</v>
      </c>
      <c r="T25" s="143">
        <f>IF(T$1&gt;=$I84,IF($M84=0,0,(IF(MOD(($I84-T$1),$M84)=0,$G84,0))),0)</f>
        <v>0</v>
      </c>
      <c r="U25" s="143">
        <f>IF(U$1&gt;=$I84,IF($M84=0,0,(IF(MOD(($I84-U$1),$M84)=0,$G84,0))),0)</f>
        <v>0</v>
      </c>
      <c r="V25" s="143">
        <f>IF(V$1&gt;=$I84,IF($M84=0,0,(IF(MOD(($I84-V$1),$M84)=0,$G84,0))),0)</f>
        <v>0</v>
      </c>
      <c r="W25" s="143">
        <f>IF(W$1&gt;=$I84,IF($M84=0,0,(IF(MOD(($I84-W$1),$M84)=0,$G84,0))),0)</f>
        <v>0</v>
      </c>
      <c r="X25" s="143">
        <f>IF(X$1&gt;=$I84,IF($M84=0,0,(IF(MOD(($I84-X$1),$M84)=0,$G84,0))),0)</f>
        <v>0</v>
      </c>
      <c r="Y25" s="176">
        <f>SUM(C25:X25)</f>
        <v>9600</v>
      </c>
    </row>
    <row r="26" spans="1:25">
      <c r="A26" s="168">
        <f t="shared" ref="A26:B26" si="44">A85</f>
        <v>41</v>
      </c>
      <c r="B26" s="148" t="str">
        <f t="shared" si="44"/>
        <v>Facader, malerbehandling - træ</v>
      </c>
      <c r="C26" s="143">
        <f t="shared" ref="C26" si="45">IF(C$1&gt;=$I85,IF($M85=0,0,(IF(MOD(($I85-C$1),$M85)=0,$G85,0))),0)</f>
        <v>0</v>
      </c>
      <c r="D26" s="143">
        <f>IF(D$1&gt;=$I85,IF($M85=0,0,(IF(MOD(($I85-D$1),$M85)=0,$G85,0))),0)</f>
        <v>0</v>
      </c>
      <c r="E26" s="143">
        <f>IF(E$1&gt;=$I85,IF($M85=0,0,(IF(MOD(($I85-E$1),$M85)=0,$G85,0))),0)</f>
        <v>12000</v>
      </c>
      <c r="F26" s="143">
        <f>IF(F$1&gt;=$I85,IF($M85=0,0,(IF(MOD(($I85-F$1),$M85)=0,$G85,0))),0)</f>
        <v>0</v>
      </c>
      <c r="G26" s="143">
        <f>IF(G$1&gt;=$I85,IF($M85=0,0,(IF(MOD(($I85-G$1),$M85)=0,$G85,0))),0)</f>
        <v>0</v>
      </c>
      <c r="H26" s="143">
        <f>IF(H$1&gt;=$I85,IF($M85=0,0,(IF(MOD(($I85-H$1),$M85)=0,$G85,0))),0)</f>
        <v>0</v>
      </c>
      <c r="I26" s="143">
        <f>IF(I$1&gt;=$I85,IF($M85=0,0,(IF(MOD(($I85-I$1),$M85)=0,$G85,0))),0)</f>
        <v>0</v>
      </c>
      <c r="J26" s="143">
        <f>IF(J$1&gt;=$I85,IF($M85=0,0,(IF(MOD(($I85-J$1),$M85)=0,$G85,0))),0)</f>
        <v>12000</v>
      </c>
      <c r="K26" s="143">
        <f>IF(K$1&gt;=$I85,IF($M85=0,0,(IF(MOD(($I85-K$1),$M85)=0,$G85,0))),0)</f>
        <v>0</v>
      </c>
      <c r="L26" s="143">
        <f>IF(L$1&gt;=$I85,IF($M85=0,0,(IF(MOD(($I85-L$1),$M85)=0,$G85,0))),0)</f>
        <v>0</v>
      </c>
      <c r="M26" s="143">
        <f>IF(M$1&gt;=$I85,IF($M85=0,0,(IF(MOD(($I85-M$1),$M85)=0,$G85,0))),0)</f>
        <v>0</v>
      </c>
      <c r="N26" s="143">
        <f>IF(N$1&gt;=$I85,IF($M85=0,0,(IF(MOD(($I85-N$1),$M85)=0,$G85,0))),0)</f>
        <v>0</v>
      </c>
      <c r="O26" s="143">
        <f>IF(O$1&gt;=$I85,IF($M85=0,0,(IF(MOD(($I85-O$1),$M85)=0,$G85,0))),0)</f>
        <v>12000</v>
      </c>
      <c r="P26" s="143">
        <f>IF(P$1&gt;=$I85,IF($M85=0,0,(IF(MOD(($I85-P$1),$M85)=0,$G85,0))),0)</f>
        <v>0</v>
      </c>
      <c r="Q26" s="143">
        <f>IF(Q$1&gt;=$I85,IF($M85=0,0,(IF(MOD(($I85-Q$1),$M85)=0,$G85,0))),0)</f>
        <v>0</v>
      </c>
      <c r="R26" s="143">
        <f>IF(R$1&gt;=$I85,IF($M85=0,0,(IF(MOD(($I85-R$1),$M85)=0,$G85,0))),0)</f>
        <v>0</v>
      </c>
      <c r="S26" s="143">
        <f>IF(S$1&gt;=$I85,IF($M85=0,0,(IF(MOD(($I85-S$1),$M85)=0,$G85,0))),0)</f>
        <v>0</v>
      </c>
      <c r="T26" s="143">
        <f>IF(T$1&gt;=$I85,IF($M85=0,0,(IF(MOD(($I85-T$1),$M85)=0,$G85,0))),0)</f>
        <v>12000</v>
      </c>
      <c r="U26" s="143">
        <f>IF(U$1&gt;=$I85,IF($M85=0,0,(IF(MOD(($I85-U$1),$M85)=0,$G85,0))),0)</f>
        <v>0</v>
      </c>
      <c r="V26" s="143">
        <f>IF(V$1&gt;=$I85,IF($M85=0,0,(IF(MOD(($I85-V$1),$M85)=0,$G85,0))),0)</f>
        <v>0</v>
      </c>
      <c r="W26" s="143">
        <f>IF(W$1&gt;=$I85,IF($M85=0,0,(IF(MOD(($I85-W$1),$M85)=0,$G85,0))),0)</f>
        <v>0</v>
      </c>
      <c r="X26" s="143">
        <f>IF(X$1&gt;=$I85,IF($M85=0,0,(IF(MOD(($I85-X$1),$M85)=0,$G85,0))),0)</f>
        <v>0</v>
      </c>
      <c r="Y26" s="176">
        <f>SUM(C26:X26)</f>
        <v>48000</v>
      </c>
    </row>
    <row r="27" spans="1:25">
      <c r="A27" s="168">
        <f t="shared" ref="A27:B27" si="46">A86</f>
        <v>31</v>
      </c>
      <c r="B27" s="148" t="str">
        <f t="shared" si="46"/>
        <v>Døre, udskiftning - terrassedør</v>
      </c>
      <c r="C27" s="143">
        <f t="shared" ref="C27" si="47">IF(C$1&gt;=$I86,IF($M86=0,0,(IF(MOD(($I86-C$1),$M86)=0,$G86,0))),0)</f>
        <v>0</v>
      </c>
      <c r="D27" s="143">
        <f>IF(D$1&gt;=$I86,IF($M86=0,0,(IF(MOD(($I86-D$1),$M86)=0,$G86,0))),0)</f>
        <v>0</v>
      </c>
      <c r="E27" s="143">
        <f>IF(E$1&gt;=$I86,IF($M86=0,0,(IF(MOD(($I86-E$1),$M86)=0,$G86,0))),0)</f>
        <v>0</v>
      </c>
      <c r="F27" s="143">
        <f>IF(F$1&gt;=$I86,IF($M86=0,0,(IF(MOD(($I86-F$1),$M86)=0,$G86,0))),0)</f>
        <v>0</v>
      </c>
      <c r="G27" s="143">
        <f>IF(G$1&gt;=$I86,IF($M86=0,0,(IF(MOD(($I86-G$1),$M86)=0,$G86,0))),0)</f>
        <v>0</v>
      </c>
      <c r="H27" s="143">
        <f>IF(H$1&gt;=$I86,IF($M86=0,0,(IF(MOD(($I86-H$1),$M86)=0,$G86,0))),0)</f>
        <v>0</v>
      </c>
      <c r="I27" s="143">
        <f>IF(I$1&gt;=$I86,IF($M86=0,0,(IF(MOD(($I86-I$1),$M86)=0,$G86,0))),0)</f>
        <v>0</v>
      </c>
      <c r="J27" s="143">
        <f>IF(J$1&gt;=$I86,IF($M86=0,0,(IF(MOD(($I86-J$1),$M86)=0,$G86,0))),0)</f>
        <v>0</v>
      </c>
      <c r="K27" s="143">
        <f>IF(K$1&gt;=$I86,IF($M86=0,0,(IF(MOD(($I86-K$1),$M86)=0,$G86,0))),0)</f>
        <v>0</v>
      </c>
      <c r="L27" s="143">
        <f>IF(L$1&gt;=$I86,IF($M86=0,0,(IF(MOD(($I86-L$1),$M86)=0,$G86,0))),0)</f>
        <v>0</v>
      </c>
      <c r="M27" s="143">
        <f>IF(M$1&gt;=$I86,IF($M86=0,0,(IF(MOD(($I86-M$1),$M86)=0,$G86,0))),0)</f>
        <v>7250</v>
      </c>
      <c r="N27" s="143">
        <f>IF(N$1&gt;=$I86,IF($M86=0,0,(IF(MOD(($I86-N$1),$M86)=0,$G86,0))),0)</f>
        <v>0</v>
      </c>
      <c r="O27" s="143">
        <f>IF(O$1&gt;=$I86,IF($M86=0,0,(IF(MOD(($I86-O$1),$M86)=0,$G86,0))),0)</f>
        <v>0</v>
      </c>
      <c r="P27" s="143">
        <f>IF(P$1&gt;=$I86,IF($M86=0,0,(IF(MOD(($I86-P$1),$M86)=0,$G86,0))),0)</f>
        <v>0</v>
      </c>
      <c r="Q27" s="143">
        <f>IF(Q$1&gt;=$I86,IF($M86=0,0,(IF(MOD(($I86-Q$1),$M86)=0,$G86,0))),0)</f>
        <v>0</v>
      </c>
      <c r="R27" s="143">
        <f>IF(R$1&gt;=$I86,IF($M86=0,0,(IF(MOD(($I86-R$1),$M86)=0,$G86,0))),0)</f>
        <v>0</v>
      </c>
      <c r="S27" s="143">
        <f>IF(S$1&gt;=$I86,IF($M86=0,0,(IF(MOD(($I86-S$1),$M86)=0,$G86,0))),0)</f>
        <v>0</v>
      </c>
      <c r="T27" s="143">
        <f>IF(T$1&gt;=$I86,IF($M86=0,0,(IF(MOD(($I86-T$1),$M86)=0,$G86,0))),0)</f>
        <v>0</v>
      </c>
      <c r="U27" s="143">
        <f>IF(U$1&gt;=$I86,IF($M86=0,0,(IF(MOD(($I86-U$1),$M86)=0,$G86,0))),0)</f>
        <v>0</v>
      </c>
      <c r="V27" s="143">
        <f>IF(V$1&gt;=$I86,IF($M86=0,0,(IF(MOD(($I86-V$1),$M86)=0,$G86,0))),0)</f>
        <v>0</v>
      </c>
      <c r="W27" s="143">
        <f>IF(W$1&gt;=$I86,IF($M86=0,0,(IF(MOD(($I86-W$1),$M86)=0,$G86,0))),0)</f>
        <v>0</v>
      </c>
      <c r="X27" s="143">
        <f>IF(X$1&gt;=$I86,IF($M86=0,0,(IF(MOD(($I86-X$1),$M86)=0,$G86,0))),0)</f>
        <v>0</v>
      </c>
      <c r="Y27" s="176">
        <f>SUM(C27:X27)</f>
        <v>7250</v>
      </c>
    </row>
    <row r="28" spans="1:25">
      <c r="A28" s="168">
        <f t="shared" ref="A28:B28" si="48">A87</f>
        <v>47</v>
      </c>
      <c r="B28" s="148" t="str">
        <f t="shared" si="48"/>
        <v>Tagflade, udskiftning - 1 lag overpap</v>
      </c>
      <c r="C28" s="143">
        <f t="shared" ref="C28" si="49">IF(C$1&gt;=$I87,IF($M87=0,0,(IF(MOD(($I87-C$1),$M87)=0,$G87,0))),0)</f>
        <v>0</v>
      </c>
      <c r="D28" s="143">
        <f>IF(D$1&gt;=$I87,IF($M87=0,0,(IF(MOD(($I87-D$1),$M87)=0,$G87,0))),0)</f>
        <v>0</v>
      </c>
      <c r="E28" s="143">
        <f>IF(E$1&gt;=$I87,IF($M87=0,0,(IF(MOD(($I87-E$1),$M87)=0,$G87,0))),0)</f>
        <v>0</v>
      </c>
      <c r="F28" s="143">
        <f>IF(F$1&gt;=$I87,IF($M87=0,0,(IF(MOD(($I87-F$1),$M87)=0,$G87,0))),0)</f>
        <v>0</v>
      </c>
      <c r="G28" s="143">
        <f>IF(G$1&gt;=$I87,IF($M87=0,0,(IF(MOD(($I87-G$1),$M87)=0,$G87,0))),0)</f>
        <v>0</v>
      </c>
      <c r="H28" s="143">
        <f>IF(H$1&gt;=$I87,IF($M87=0,0,(IF(MOD(($I87-H$1),$M87)=0,$G87,0))),0)</f>
        <v>0</v>
      </c>
      <c r="I28" s="143">
        <f>IF(I$1&gt;=$I87,IF($M87=0,0,(IF(MOD(($I87-I$1),$M87)=0,$G87,0))),0)</f>
        <v>0</v>
      </c>
      <c r="J28" s="143">
        <f>IF(J$1&gt;=$I87,IF($M87=0,0,(IF(MOD(($I87-J$1),$M87)=0,$G87,0))),0)</f>
        <v>0</v>
      </c>
      <c r="K28" s="143">
        <f>IF(K$1&gt;=$I87,IF($M87=0,0,(IF(MOD(($I87-K$1),$M87)=0,$G87,0))),0)</f>
        <v>0</v>
      </c>
      <c r="L28" s="143">
        <f>IF(L$1&gt;=$I87,IF($M87=0,0,(IF(MOD(($I87-L$1),$M87)=0,$G87,0))),0)</f>
        <v>0</v>
      </c>
      <c r="M28" s="143">
        <f>IF(M$1&gt;=$I87,IF($M87=0,0,(IF(MOD(($I87-M$1),$M87)=0,$G87,0))),0)</f>
        <v>0</v>
      </c>
      <c r="N28" s="143">
        <f>IF(N$1&gt;=$I87,IF($M87=0,0,(IF(MOD(($I87-N$1),$M87)=0,$G87,0))),0)</f>
        <v>250000</v>
      </c>
      <c r="O28" s="143">
        <f>IF(O$1&gt;=$I87,IF($M87=0,0,(IF(MOD(($I87-O$1),$M87)=0,$G87,0))),0)</f>
        <v>0</v>
      </c>
      <c r="P28" s="143">
        <f>IF(P$1&gt;=$I87,IF($M87=0,0,(IF(MOD(($I87-P$1),$M87)=0,$G87,0))),0)</f>
        <v>0</v>
      </c>
      <c r="Q28" s="143">
        <f>IF(Q$1&gt;=$I87,IF($M87=0,0,(IF(MOD(($I87-Q$1),$M87)=0,$G87,0))),0)</f>
        <v>0</v>
      </c>
      <c r="R28" s="143">
        <f>IF(R$1&gt;=$I87,IF($M87=0,0,(IF(MOD(($I87-R$1),$M87)=0,$G87,0))),0)</f>
        <v>0</v>
      </c>
      <c r="S28" s="143">
        <f>IF(S$1&gt;=$I87,IF($M87=0,0,(IF(MOD(($I87-S$1),$M87)=0,$G87,0))),0)</f>
        <v>0</v>
      </c>
      <c r="T28" s="143">
        <f>IF(T$1&gt;=$I87,IF($M87=0,0,(IF(MOD(($I87-T$1),$M87)=0,$G87,0))),0)</f>
        <v>0</v>
      </c>
      <c r="U28" s="143">
        <f>IF(U$1&gt;=$I87,IF($M87=0,0,(IF(MOD(($I87-U$1),$M87)=0,$G87,0))),0)</f>
        <v>0</v>
      </c>
      <c r="V28" s="143">
        <f>IF(V$1&gt;=$I87,IF($M87=0,0,(IF(MOD(($I87-V$1),$M87)=0,$G87,0))),0)</f>
        <v>0</v>
      </c>
      <c r="W28" s="143">
        <f>IF(W$1&gt;=$I87,IF($M87=0,0,(IF(MOD(($I87-W$1),$M87)=0,$G87,0))),0)</f>
        <v>0</v>
      </c>
      <c r="X28" s="143">
        <f>IF(X$1&gt;=$I87,IF($M87=0,0,(IF(MOD(($I87-X$1),$M87)=0,$G87,0))),0)</f>
        <v>0</v>
      </c>
      <c r="Y28" s="176">
        <f>SUM(C28:X28)</f>
        <v>250000</v>
      </c>
    </row>
    <row r="29" spans="1:25">
      <c r="A29" s="168">
        <f t="shared" ref="A29:B29" si="50">A88</f>
        <v>47</v>
      </c>
      <c r="B29" s="148" t="str">
        <f t="shared" si="50"/>
        <v>Tagflade, udskiftning - 1 lag overpap</v>
      </c>
      <c r="C29" s="143">
        <f t="shared" ref="C29" si="51">IF(C$1&gt;=$I88,IF($M88=0,0,(IF(MOD(($I88-C$1),$M88)=0,$G88,0))),0)</f>
        <v>0</v>
      </c>
      <c r="D29" s="143">
        <f>IF(D$1&gt;=$I88,IF($M88=0,0,(IF(MOD(($I88-D$1),$M88)=0,$G88,0))),0)</f>
        <v>0</v>
      </c>
      <c r="E29" s="143">
        <f>IF(E$1&gt;=$I88,IF($M88=0,0,(IF(MOD(($I88-E$1),$M88)=0,$G88,0))),0)</f>
        <v>0</v>
      </c>
      <c r="F29" s="143">
        <f>IF(F$1&gt;=$I88,IF($M88=0,0,(IF(MOD(($I88-F$1),$M88)=0,$G88,0))),0)</f>
        <v>0</v>
      </c>
      <c r="G29" s="143">
        <f>IF(G$1&gt;=$I88,IF($M88=0,0,(IF(MOD(($I88-G$1),$M88)=0,$G88,0))),0)</f>
        <v>0</v>
      </c>
      <c r="H29" s="143">
        <f>IF(H$1&gt;=$I88,IF($M88=0,0,(IF(MOD(($I88-H$1),$M88)=0,$G88,0))),0)</f>
        <v>0</v>
      </c>
      <c r="I29" s="143">
        <f>IF(I$1&gt;=$I88,IF($M88=0,0,(IF(MOD(($I88-I$1),$M88)=0,$G88,0))),0)</f>
        <v>0</v>
      </c>
      <c r="J29" s="143">
        <f>IF(J$1&gt;=$I88,IF($M88=0,0,(IF(MOD(($I88-J$1),$M88)=0,$G88,0))),0)</f>
        <v>0</v>
      </c>
      <c r="K29" s="143">
        <f>IF(K$1&gt;=$I88,IF($M88=0,0,(IF(MOD(($I88-K$1),$M88)=0,$G88,0))),0)</f>
        <v>0</v>
      </c>
      <c r="L29" s="143">
        <f>IF(L$1&gt;=$I88,IF($M88=0,0,(IF(MOD(($I88-L$1),$M88)=0,$G88,0))),0)</f>
        <v>0</v>
      </c>
      <c r="M29" s="143">
        <f>IF(M$1&gt;=$I88,IF($M88=0,0,(IF(MOD(($I88-M$1),$M88)=0,$G88,0))),0)</f>
        <v>0</v>
      </c>
      <c r="N29" s="143">
        <f>IF(N$1&gt;=$I88,IF($M88=0,0,(IF(MOD(($I88-N$1),$M88)=0,$G88,0))),0)</f>
        <v>0</v>
      </c>
      <c r="O29" s="143">
        <f>IF(O$1&gt;=$I88,IF($M88=0,0,(IF(MOD(($I88-O$1),$M88)=0,$G88,0))),0)</f>
        <v>150000</v>
      </c>
      <c r="P29" s="143">
        <f>IF(P$1&gt;=$I88,IF($M88=0,0,(IF(MOD(($I88-P$1),$M88)=0,$G88,0))),0)</f>
        <v>0</v>
      </c>
      <c r="Q29" s="143">
        <f>IF(Q$1&gt;=$I88,IF($M88=0,0,(IF(MOD(($I88-Q$1),$M88)=0,$G88,0))),0)</f>
        <v>0</v>
      </c>
      <c r="R29" s="143">
        <f>IF(R$1&gt;=$I88,IF($M88=0,0,(IF(MOD(($I88-R$1),$M88)=0,$G88,0))),0)</f>
        <v>0</v>
      </c>
      <c r="S29" s="143">
        <f>IF(S$1&gt;=$I88,IF($M88=0,0,(IF(MOD(($I88-S$1),$M88)=0,$G88,0))),0)</f>
        <v>0</v>
      </c>
      <c r="T29" s="143">
        <f>IF(T$1&gt;=$I88,IF($M88=0,0,(IF(MOD(($I88-T$1),$M88)=0,$G88,0))),0)</f>
        <v>0</v>
      </c>
      <c r="U29" s="143">
        <f>IF(U$1&gt;=$I88,IF($M88=0,0,(IF(MOD(($I88-U$1),$M88)=0,$G88,0))),0)</f>
        <v>0</v>
      </c>
      <c r="V29" s="143">
        <f>IF(V$1&gt;=$I88,IF($M88=0,0,(IF(MOD(($I88-V$1),$M88)=0,$G88,0))),0)</f>
        <v>0</v>
      </c>
      <c r="W29" s="143">
        <f>IF(W$1&gt;=$I88,IF($M88=0,0,(IF(MOD(($I88-W$1),$M88)=0,$G88,0))),0)</f>
        <v>0</v>
      </c>
      <c r="X29" s="143">
        <f>IF(X$1&gt;=$I88,IF($M88=0,0,(IF(MOD(($I88-X$1),$M88)=0,$G88,0))),0)</f>
        <v>0</v>
      </c>
      <c r="Y29" s="176">
        <f>SUM(C29:X29)</f>
        <v>150000</v>
      </c>
    </row>
    <row r="30" spans="1:25">
      <c r="A30" s="168">
        <f t="shared" ref="A30:B30" si="52">A89</f>
        <v>31</v>
      </c>
      <c r="B30" s="148" t="str">
        <f t="shared" si="52"/>
        <v>Vinduer, udskiftning - gående</v>
      </c>
      <c r="C30" s="143">
        <f t="shared" ref="C30" si="53">IF(C$1&gt;=$I89,IF($M89=0,0,(IF(MOD(($I89-C$1),$M89)=0,$G89,0))),0)</f>
        <v>0</v>
      </c>
      <c r="D30" s="143">
        <f>IF(D$1&gt;=$I89,IF($M89=0,0,(IF(MOD(($I89-D$1),$M89)=0,$G89,0))),0)</f>
        <v>0</v>
      </c>
      <c r="E30" s="143">
        <f>IF(E$1&gt;=$I89,IF($M89=0,0,(IF(MOD(($I89-E$1),$M89)=0,$G89,0))),0)</f>
        <v>0</v>
      </c>
      <c r="F30" s="143">
        <f>IF(F$1&gt;=$I89,IF($M89=0,0,(IF(MOD(($I89-F$1),$M89)=0,$G89,0))),0)</f>
        <v>0</v>
      </c>
      <c r="G30" s="143">
        <f>IF(G$1&gt;=$I89,IF($M89=0,0,(IF(MOD(($I89-G$1),$M89)=0,$G89,0))),0)</f>
        <v>0</v>
      </c>
      <c r="H30" s="143">
        <f>IF(H$1&gt;=$I89,IF($M89=0,0,(IF(MOD(($I89-H$1),$M89)=0,$G89,0))),0)</f>
        <v>0</v>
      </c>
      <c r="I30" s="143">
        <f>IF(I$1&gt;=$I89,IF($M89=0,0,(IF(MOD(($I89-I$1),$M89)=0,$G89,0))),0)</f>
        <v>0</v>
      </c>
      <c r="J30" s="143">
        <f>IF(J$1&gt;=$I89,IF($M89=0,0,(IF(MOD(($I89-J$1),$M89)=0,$G89,0))),0)</f>
        <v>0</v>
      </c>
      <c r="K30" s="143">
        <f>IF(K$1&gt;=$I89,IF($M89=0,0,(IF(MOD(($I89-K$1),$M89)=0,$G89,0))),0)</f>
        <v>0</v>
      </c>
      <c r="L30" s="143">
        <f>IF(L$1&gt;=$I89,IF($M89=0,0,(IF(MOD(($I89-L$1),$M89)=0,$G89,0))),0)</f>
        <v>0</v>
      </c>
      <c r="M30" s="143">
        <f>IF(M$1&gt;=$I89,IF($M89=0,0,(IF(MOD(($I89-M$1),$M89)=0,$G89,0))),0)</f>
        <v>0</v>
      </c>
      <c r="N30" s="143">
        <f>IF(N$1&gt;=$I89,IF($M89=0,0,(IF(MOD(($I89-N$1),$M89)=0,$G89,0))),0)</f>
        <v>0</v>
      </c>
      <c r="O30" s="143">
        <f>IF(O$1&gt;=$I89,IF($M89=0,0,(IF(MOD(($I89-O$1),$M89)=0,$G89,0))),0)</f>
        <v>0</v>
      </c>
      <c r="P30" s="143">
        <f>IF(P$1&gt;=$I89,IF($M89=0,0,(IF(MOD(($I89-P$1),$M89)=0,$G89,0))),0)</f>
        <v>0</v>
      </c>
      <c r="Q30" s="143">
        <f>IF(Q$1&gt;=$I89,IF($M89=0,0,(IF(MOD(($I89-Q$1),$M89)=0,$G89,0))),0)</f>
        <v>0</v>
      </c>
      <c r="R30" s="143">
        <f>IF(R$1&gt;=$I89,IF($M89=0,0,(IF(MOD(($I89-R$1),$M89)=0,$G89,0))),0)</f>
        <v>0</v>
      </c>
      <c r="S30" s="143">
        <f>IF(S$1&gt;=$I89,IF($M89=0,0,(IF(MOD(($I89-S$1),$M89)=0,$G89,0))),0)</f>
        <v>800000</v>
      </c>
      <c r="T30" s="143">
        <f>IF(T$1&gt;=$I89,IF($M89=0,0,(IF(MOD(($I89-T$1),$M89)=0,$G89,0))),0)</f>
        <v>0</v>
      </c>
      <c r="U30" s="143">
        <f>IF(U$1&gt;=$I89,IF($M89=0,0,(IF(MOD(($I89-U$1),$M89)=0,$G89,0))),0)</f>
        <v>0</v>
      </c>
      <c r="V30" s="143">
        <f>IF(V$1&gt;=$I89,IF($M89=0,0,(IF(MOD(($I89-V$1),$M89)=0,$G89,0))),0)</f>
        <v>0</v>
      </c>
      <c r="W30" s="143">
        <f>IF(W$1&gt;=$I89,IF($M89=0,0,(IF(MOD(($I89-W$1),$M89)=0,$G89,0))),0)</f>
        <v>0</v>
      </c>
      <c r="X30" s="143">
        <f>IF(X$1&gt;=$I89,IF($M89=0,0,(IF(MOD(($I89-X$1),$M89)=0,$G89,0))),0)</f>
        <v>0</v>
      </c>
      <c r="Y30" s="176">
        <f>SUM(C30:X30)</f>
        <v>800000</v>
      </c>
    </row>
    <row r="31" spans="1:25">
      <c r="A31" s="168" t="e">
        <f t="shared" ref="A31:B31" si="54">A90</f>
        <v>#N/A</v>
      </c>
      <c r="B31" s="148">
        <f t="shared" si="54"/>
        <v>0</v>
      </c>
      <c r="C31" s="143">
        <f t="shared" ref="C31" si="55">IF(C$1&gt;=$I90,IF($M90=0,0,(IF(MOD(($I90-C$1),$M90)=0,$G90,0))),0)</f>
        <v>0</v>
      </c>
      <c r="D31" s="143">
        <f>IF(D$1&gt;=$I90,IF($M90=0,0,(IF(MOD(($I90-D$1),$M90)=0,$G90,0))),0)</f>
        <v>0</v>
      </c>
      <c r="E31" s="143">
        <f>IF(E$1&gt;=$I90,IF($M90=0,0,(IF(MOD(($I90-E$1),$M90)=0,$G90,0))),0)</f>
        <v>0</v>
      </c>
      <c r="F31" s="143">
        <f>IF(F$1&gt;=$I90,IF($M90=0,0,(IF(MOD(($I90-F$1),$M90)=0,$G90,0))),0)</f>
        <v>0</v>
      </c>
      <c r="G31" s="143">
        <f>IF(G$1&gt;=$I90,IF($M90=0,0,(IF(MOD(($I90-G$1),$M90)=0,$G90,0))),0)</f>
        <v>0</v>
      </c>
      <c r="H31" s="143">
        <f>IF(H$1&gt;=$I90,IF($M90=0,0,(IF(MOD(($I90-H$1),$M90)=0,$G90,0))),0)</f>
        <v>0</v>
      </c>
      <c r="I31" s="143">
        <f>IF(I$1&gt;=$I90,IF($M90=0,0,(IF(MOD(($I90-I$1),$M90)=0,$G90,0))),0)</f>
        <v>0</v>
      </c>
      <c r="J31" s="143">
        <f>IF(J$1&gt;=$I90,IF($M90=0,0,(IF(MOD(($I90-J$1),$M90)=0,$G90,0))),0)</f>
        <v>0</v>
      </c>
      <c r="K31" s="143">
        <f>IF(K$1&gt;=$I90,IF($M90=0,0,(IF(MOD(($I90-K$1),$M90)=0,$G90,0))),0)</f>
        <v>0</v>
      </c>
      <c r="L31" s="143">
        <f>IF(L$1&gt;=$I90,IF($M90=0,0,(IF(MOD(($I90-L$1),$M90)=0,$G90,0))),0)</f>
        <v>0</v>
      </c>
      <c r="M31" s="143">
        <f>IF(M$1&gt;=$I90,IF($M90=0,0,(IF(MOD(($I90-M$1),$M90)=0,$G90,0))),0)</f>
        <v>0</v>
      </c>
      <c r="N31" s="143">
        <f>IF(N$1&gt;=$I90,IF($M90=0,0,(IF(MOD(($I90-N$1),$M90)=0,$G90,0))),0)</f>
        <v>0</v>
      </c>
      <c r="O31" s="143">
        <f>IF(O$1&gt;=$I90,IF($M90=0,0,(IF(MOD(($I90-O$1),$M90)=0,$G90,0))),0)</f>
        <v>0</v>
      </c>
      <c r="P31" s="143">
        <f>IF(P$1&gt;=$I90,IF($M90=0,0,(IF(MOD(($I90-P$1),$M90)=0,$G90,0))),0)</f>
        <v>0</v>
      </c>
      <c r="Q31" s="143">
        <f>IF(Q$1&gt;=$I90,IF($M90=0,0,(IF(MOD(($I90-Q$1),$M90)=0,$G90,0))),0)</f>
        <v>0</v>
      </c>
      <c r="R31" s="143">
        <f>IF(R$1&gt;=$I90,IF($M90=0,0,(IF(MOD(($I90-R$1),$M90)=0,$G90,0))),0)</f>
        <v>0</v>
      </c>
      <c r="S31" s="143">
        <f>IF(S$1&gt;=$I90,IF($M90=0,0,(IF(MOD(($I90-S$1),$M90)=0,$G90,0))),0)</f>
        <v>0</v>
      </c>
      <c r="T31" s="143">
        <f>IF(T$1&gt;=$I90,IF($M90=0,0,(IF(MOD(($I90-T$1),$M90)=0,$G90,0))),0)</f>
        <v>0</v>
      </c>
      <c r="U31" s="143">
        <f>IF(U$1&gt;=$I90,IF($M90=0,0,(IF(MOD(($I90-U$1),$M90)=0,$G90,0))),0)</f>
        <v>0</v>
      </c>
      <c r="V31" s="143">
        <f>IF(V$1&gt;=$I90,IF($M90=0,0,(IF(MOD(($I90-V$1),$M90)=0,$G90,0))),0)</f>
        <v>0</v>
      </c>
      <c r="W31" s="143">
        <f>IF(W$1&gt;=$I90,IF($M90=0,0,(IF(MOD(($I90-W$1),$M90)=0,$G90,0))),0)</f>
        <v>0</v>
      </c>
      <c r="X31" s="143">
        <f>IF(X$1&gt;=$I90,IF($M90=0,0,(IF(MOD(($I90-X$1),$M90)=0,$G90,0))),0)</f>
        <v>0</v>
      </c>
      <c r="Y31" s="176">
        <f>SUM(C31:X31)</f>
        <v>0</v>
      </c>
    </row>
    <row r="32" spans="1:25">
      <c r="A32" s="168" t="e">
        <f t="shared" ref="A32:B32" si="56">A91</f>
        <v>#N/A</v>
      </c>
      <c r="B32" s="148">
        <f t="shared" si="56"/>
        <v>0</v>
      </c>
      <c r="C32" s="143">
        <f t="shared" ref="C32" si="57">IF(C$1&gt;=$I91,IF($M91=0,0,(IF(MOD(($I91-C$1),$M91)=0,$G91,0))),0)</f>
        <v>0</v>
      </c>
      <c r="D32" s="143">
        <f>IF(D$1&gt;=$I91,IF($M91=0,0,(IF(MOD(($I91-D$1),$M91)=0,$G91,0))),0)</f>
        <v>0</v>
      </c>
      <c r="E32" s="143">
        <f>IF(E$1&gt;=$I91,IF($M91=0,0,(IF(MOD(($I91-E$1),$M91)=0,$G91,0))),0)</f>
        <v>0</v>
      </c>
      <c r="F32" s="143">
        <f>IF(F$1&gt;=$I91,IF($M91=0,0,(IF(MOD(($I91-F$1),$M91)=0,$G91,0))),0)</f>
        <v>0</v>
      </c>
      <c r="G32" s="143">
        <f>IF(G$1&gt;=$I91,IF($M91=0,0,(IF(MOD(($I91-G$1),$M91)=0,$G91,0))),0)</f>
        <v>0</v>
      </c>
      <c r="H32" s="143">
        <f>IF(H$1&gt;=$I91,IF($M91=0,0,(IF(MOD(($I91-H$1),$M91)=0,$G91,0))),0)</f>
        <v>0</v>
      </c>
      <c r="I32" s="143">
        <f>IF(I$1&gt;=$I91,IF($M91=0,0,(IF(MOD(($I91-I$1),$M91)=0,$G91,0))),0)</f>
        <v>0</v>
      </c>
      <c r="J32" s="143">
        <f>IF(J$1&gt;=$I91,IF($M91=0,0,(IF(MOD(($I91-J$1),$M91)=0,$G91,0))),0)</f>
        <v>0</v>
      </c>
      <c r="K32" s="143">
        <f>IF(K$1&gt;=$I91,IF($M91=0,0,(IF(MOD(($I91-K$1),$M91)=0,$G91,0))),0)</f>
        <v>0</v>
      </c>
      <c r="L32" s="143">
        <f>IF(L$1&gt;=$I91,IF($M91=0,0,(IF(MOD(($I91-L$1),$M91)=0,$G91,0))),0)</f>
        <v>0</v>
      </c>
      <c r="M32" s="143">
        <f>IF(M$1&gt;=$I91,IF($M91=0,0,(IF(MOD(($I91-M$1),$M91)=0,$G91,0))),0)</f>
        <v>0</v>
      </c>
      <c r="N32" s="143">
        <f>IF(N$1&gt;=$I91,IF($M91=0,0,(IF(MOD(($I91-N$1),$M91)=0,$G91,0))),0)</f>
        <v>0</v>
      </c>
      <c r="O32" s="143">
        <f>IF(O$1&gt;=$I91,IF($M91=0,0,(IF(MOD(($I91-O$1),$M91)=0,$G91,0))),0)</f>
        <v>0</v>
      </c>
      <c r="P32" s="143">
        <f>IF(P$1&gt;=$I91,IF($M91=0,0,(IF(MOD(($I91-P$1),$M91)=0,$G91,0))),0)</f>
        <v>0</v>
      </c>
      <c r="Q32" s="143">
        <f>IF(Q$1&gt;=$I91,IF($M91=0,0,(IF(MOD(($I91-Q$1),$M91)=0,$G91,0))),0)</f>
        <v>0</v>
      </c>
      <c r="R32" s="143">
        <f>IF(R$1&gt;=$I91,IF($M91=0,0,(IF(MOD(($I91-R$1),$M91)=0,$G91,0))),0)</f>
        <v>0</v>
      </c>
      <c r="S32" s="143">
        <f>IF(S$1&gt;=$I91,IF($M91=0,0,(IF(MOD(($I91-S$1),$M91)=0,$G91,0))),0)</f>
        <v>0</v>
      </c>
      <c r="T32" s="143">
        <f>IF(T$1&gt;=$I91,IF($M91=0,0,(IF(MOD(($I91-T$1),$M91)=0,$G91,0))),0)</f>
        <v>0</v>
      </c>
      <c r="U32" s="143">
        <f>IF(U$1&gt;=$I91,IF($M91=0,0,(IF(MOD(($I91-U$1),$M91)=0,$G91,0))),0)</f>
        <v>0</v>
      </c>
      <c r="V32" s="143">
        <f>IF(V$1&gt;=$I91,IF($M91=0,0,(IF(MOD(($I91-V$1),$M91)=0,$G91,0))),0)</f>
        <v>0</v>
      </c>
      <c r="W32" s="143">
        <f>IF(W$1&gt;=$I91,IF($M91=0,0,(IF(MOD(($I91-W$1),$M91)=0,$G91,0))),0)</f>
        <v>0</v>
      </c>
      <c r="X32" s="143">
        <f>IF(X$1&gt;=$I91,IF($M91=0,0,(IF(MOD(($I91-X$1),$M91)=0,$G91,0))),0)</f>
        <v>0</v>
      </c>
      <c r="Y32" s="176">
        <f>SUM(C32:X32)</f>
        <v>0</v>
      </c>
    </row>
    <row r="33" spans="1:25">
      <c r="A33" s="168">
        <f t="shared" ref="A33:B33" si="58">A92</f>
        <v>0</v>
      </c>
      <c r="B33" s="148" t="str">
        <f t="shared" si="58"/>
        <v>Indv. Vedligehold</v>
      </c>
      <c r="C33" s="143">
        <f t="shared" ref="C33" si="59">IF(C$1&gt;=$I92,IF($M92=0,0,(IF(MOD(($I92-C$1),$M92)=0,$G92,0))),0)</f>
        <v>0</v>
      </c>
      <c r="D33" s="143">
        <f>IF(D$1&gt;=$I92,IF($M92=0,0,(IF(MOD(($I92-D$1),$M92)=0,$G92,0))),0)</f>
        <v>0</v>
      </c>
      <c r="E33" s="143">
        <f>IF(E$1&gt;=$I92,IF($M92=0,0,(IF(MOD(($I92-E$1),$M92)=0,$G92,0))),0)</f>
        <v>0</v>
      </c>
      <c r="F33" s="143">
        <f>IF(F$1&gt;=$I92,IF($M92=0,0,(IF(MOD(($I92-F$1),$M92)=0,$G92,0))),0)</f>
        <v>0</v>
      </c>
      <c r="G33" s="143">
        <f>IF(G$1&gt;=$I92,IF($M92=0,0,(IF(MOD(($I92-G$1),$M92)=0,$G92,0))),0)</f>
        <v>0</v>
      </c>
      <c r="H33" s="143">
        <f>IF(H$1&gt;=$I92,IF($M92=0,0,(IF(MOD(($I92-H$1),$M92)=0,$G92,0))),0)</f>
        <v>0</v>
      </c>
      <c r="I33" s="143">
        <f>IF(I$1&gt;=$I92,IF($M92=0,0,(IF(MOD(($I92-I$1),$M92)=0,$G92,0))),0)</f>
        <v>0</v>
      </c>
      <c r="J33" s="143">
        <f>IF(J$1&gt;=$I92,IF($M92=0,0,(IF(MOD(($I92-J$1),$M92)=0,$G92,0))),0)</f>
        <v>0</v>
      </c>
      <c r="K33" s="143">
        <f>IF(K$1&gt;=$I92,IF($M92=0,0,(IF(MOD(($I92-K$1),$M92)=0,$G92,0))),0)</f>
        <v>0</v>
      </c>
      <c r="L33" s="143">
        <f>IF(L$1&gt;=$I92,IF($M92=0,0,(IF(MOD(($I92-L$1),$M92)=0,$G92,0))),0)</f>
        <v>0</v>
      </c>
      <c r="M33" s="143">
        <f>IF(M$1&gt;=$I92,IF($M92=0,0,(IF(MOD(($I92-M$1),$M92)=0,$G92,0))),0)</f>
        <v>0</v>
      </c>
      <c r="N33" s="143">
        <f>IF(N$1&gt;=$I92,IF($M92=0,0,(IF(MOD(($I92-N$1),$M92)=0,$G92,0))),0)</f>
        <v>0</v>
      </c>
      <c r="O33" s="143">
        <f>IF(O$1&gt;=$I92,IF($M92=0,0,(IF(MOD(($I92-O$1),$M92)=0,$G92,0))),0)</f>
        <v>0</v>
      </c>
      <c r="P33" s="143">
        <f>IF(P$1&gt;=$I92,IF($M92=0,0,(IF(MOD(($I92-P$1),$M92)=0,$G92,0))),0)</f>
        <v>0</v>
      </c>
      <c r="Q33" s="143">
        <f>IF(Q$1&gt;=$I92,IF($M92=0,0,(IF(MOD(($I92-Q$1),$M92)=0,$G92,0))),0)</f>
        <v>0</v>
      </c>
      <c r="R33" s="143">
        <f>IF(R$1&gt;=$I92,IF($M92=0,0,(IF(MOD(($I92-R$1),$M92)=0,$G92,0))),0)</f>
        <v>0</v>
      </c>
      <c r="S33" s="143">
        <f>IF(S$1&gt;=$I92,IF($M92=0,0,(IF(MOD(($I92-S$1),$M92)=0,$G92,0))),0)</f>
        <v>0</v>
      </c>
      <c r="T33" s="143">
        <f>IF(T$1&gt;=$I92,IF($M92=0,0,(IF(MOD(($I92-T$1),$M92)=0,$G92,0))),0)</f>
        <v>0</v>
      </c>
      <c r="U33" s="143">
        <f>IF(U$1&gt;=$I92,IF($M92=0,0,(IF(MOD(($I92-U$1),$M92)=0,$G92,0))),0)</f>
        <v>0</v>
      </c>
      <c r="V33" s="143">
        <f>IF(V$1&gt;=$I92,IF($M92=0,0,(IF(MOD(($I92-V$1),$M92)=0,$G92,0))),0)</f>
        <v>0</v>
      </c>
      <c r="W33" s="143">
        <f>IF(W$1&gt;=$I92,IF($M92=0,0,(IF(MOD(($I92-W$1),$M92)=0,$G92,0))),0)</f>
        <v>0</v>
      </c>
      <c r="X33" s="143">
        <f>IF(X$1&gt;=$I92,IF($M92=0,0,(IF(MOD(($I92-X$1),$M92)=0,$G92,0))),0)</f>
        <v>0</v>
      </c>
      <c r="Y33" s="176">
        <f>SUM(C33:X33)</f>
        <v>0</v>
      </c>
    </row>
    <row r="34" spans="1:25">
      <c r="A34" s="168">
        <f t="shared" ref="A34:B34" si="60">A93</f>
        <v>42</v>
      </c>
      <c r="B34" s="148" t="str">
        <f t="shared" si="60"/>
        <v>Indvendigt malerarbejde, rullende aktivitet</v>
      </c>
      <c r="C34" s="143">
        <f t="shared" ref="C34" si="61">IF(C$1&gt;=$I93,IF($M93=0,0,(IF(MOD(($I93-C$1),$M93)=0,$G93,0))),0)</f>
        <v>0</v>
      </c>
      <c r="D34" s="143">
        <f>IF(D$1&gt;=$I93,IF($M93=0,0,(IF(MOD(($I93-D$1),$M93)=0,$G93,0))),0)</f>
        <v>15000</v>
      </c>
      <c r="E34" s="143">
        <f>IF(E$1&gt;=$I93,IF($M93=0,0,(IF(MOD(($I93-E$1),$M93)=0,$G93,0))),0)</f>
        <v>15000</v>
      </c>
      <c r="F34" s="143">
        <f>IF(F$1&gt;=$I93,IF($M93=0,0,(IF(MOD(($I93-F$1),$M93)=0,$G93,0))),0)</f>
        <v>15000</v>
      </c>
      <c r="G34" s="143">
        <f>IF(G$1&gt;=$I93,IF($M93=0,0,(IF(MOD(($I93-G$1),$M93)=0,$G93,0))),0)</f>
        <v>15000</v>
      </c>
      <c r="H34" s="143">
        <f>IF(H$1&gt;=$I93,IF($M93=0,0,(IF(MOD(($I93-H$1),$M93)=0,$G93,0))),0)</f>
        <v>15000</v>
      </c>
      <c r="I34" s="143">
        <f>IF(I$1&gt;=$I93,IF($M93=0,0,(IF(MOD(($I93-I$1),$M93)=0,$G93,0))),0)</f>
        <v>15000</v>
      </c>
      <c r="J34" s="143">
        <f>IF(J$1&gt;=$I93,IF($M93=0,0,(IF(MOD(($I93-J$1),$M93)=0,$G93,0))),0)</f>
        <v>15000</v>
      </c>
      <c r="K34" s="143">
        <f>IF(K$1&gt;=$I93,IF($M93=0,0,(IF(MOD(($I93-K$1),$M93)=0,$G93,0))),0)</f>
        <v>15000</v>
      </c>
      <c r="L34" s="143">
        <f>IF(L$1&gt;=$I93,IF($M93=0,0,(IF(MOD(($I93-L$1),$M93)=0,$G93,0))),0)</f>
        <v>15000</v>
      </c>
      <c r="M34" s="143">
        <f>IF(M$1&gt;=$I93,IF($M93=0,0,(IF(MOD(($I93-M$1),$M93)=0,$G93,0))),0)</f>
        <v>15000</v>
      </c>
      <c r="N34" s="143">
        <f>IF(N$1&gt;=$I93,IF($M93=0,0,(IF(MOD(($I93-N$1),$M93)=0,$G93,0))),0)</f>
        <v>15000</v>
      </c>
      <c r="O34" s="143">
        <f>IF(O$1&gt;=$I93,IF($M93=0,0,(IF(MOD(($I93-O$1),$M93)=0,$G93,0))),0)</f>
        <v>15000</v>
      </c>
      <c r="P34" s="143">
        <f>IF(P$1&gt;=$I93,IF($M93=0,0,(IF(MOD(($I93-P$1),$M93)=0,$G93,0))),0)</f>
        <v>15000</v>
      </c>
      <c r="Q34" s="143">
        <f>IF(Q$1&gt;=$I93,IF($M93=0,0,(IF(MOD(($I93-Q$1),$M93)=0,$G93,0))),0)</f>
        <v>15000</v>
      </c>
      <c r="R34" s="143">
        <f>IF(R$1&gt;=$I93,IF($M93=0,0,(IF(MOD(($I93-R$1),$M93)=0,$G93,0))),0)</f>
        <v>15000</v>
      </c>
      <c r="S34" s="143">
        <f>IF(S$1&gt;=$I93,IF($M93=0,0,(IF(MOD(($I93-S$1),$M93)=0,$G93,0))),0)</f>
        <v>15000</v>
      </c>
      <c r="T34" s="143">
        <f>IF(T$1&gt;=$I93,IF($M93=0,0,(IF(MOD(($I93-T$1),$M93)=0,$G93,0))),0)</f>
        <v>15000</v>
      </c>
      <c r="U34" s="143">
        <f>IF(U$1&gt;=$I93,IF($M93=0,0,(IF(MOD(($I93-U$1),$M93)=0,$G93,0))),0)</f>
        <v>15000</v>
      </c>
      <c r="V34" s="143">
        <f>IF(V$1&gt;=$I93,IF($M93=0,0,(IF(MOD(($I93-V$1),$M93)=0,$G93,0))),0)</f>
        <v>15000</v>
      </c>
      <c r="W34" s="143">
        <f>IF(W$1&gt;=$I93,IF($M93=0,0,(IF(MOD(($I93-W$1),$M93)=0,$G93,0))),0)</f>
        <v>15000</v>
      </c>
      <c r="X34" s="143">
        <f>IF(X$1&gt;=$I93,IF($M93=0,0,(IF(MOD(($I93-X$1),$M93)=0,$G93,0))),0)</f>
        <v>15000</v>
      </c>
      <c r="Y34" s="176">
        <f>SUM(C34:X34)</f>
        <v>315000</v>
      </c>
    </row>
    <row r="35" spans="1:25">
      <c r="A35" s="168" t="e">
        <f t="shared" ref="A35:B35" si="62">A94</f>
        <v>#N/A</v>
      </c>
      <c r="B35" s="148">
        <f t="shared" si="62"/>
        <v>0</v>
      </c>
      <c r="C35" s="143">
        <f t="shared" ref="C35" si="63">IF(C$1&gt;=$I94,IF($M94=0,0,(IF(MOD(($I94-C$1),$M94)=0,$G94,0))),0)</f>
        <v>0</v>
      </c>
      <c r="D35" s="143">
        <f>IF(D$1&gt;=$I94,IF($M94=0,0,(IF(MOD(($I94-D$1),$M94)=0,$G94,0))),0)</f>
        <v>0</v>
      </c>
      <c r="E35" s="143">
        <f>IF(E$1&gt;=$I94,IF($M94=0,0,(IF(MOD(($I94-E$1),$M94)=0,$G94,0))),0)</f>
        <v>0</v>
      </c>
      <c r="F35" s="143">
        <f>IF(F$1&gt;=$I94,IF($M94=0,0,(IF(MOD(($I94-F$1),$M94)=0,$G94,0))),0)</f>
        <v>0</v>
      </c>
      <c r="G35" s="143">
        <f>IF(G$1&gt;=$I94,IF($M94=0,0,(IF(MOD(($I94-G$1),$M94)=0,$G94,0))),0)</f>
        <v>0</v>
      </c>
      <c r="H35" s="143">
        <f>IF(H$1&gt;=$I94,IF($M94=0,0,(IF(MOD(($I94-H$1),$M94)=0,$G94,0))),0)</f>
        <v>0</v>
      </c>
      <c r="I35" s="143">
        <f>IF(I$1&gt;=$I94,IF($M94=0,0,(IF(MOD(($I94-I$1),$M94)=0,$G94,0))),0)</f>
        <v>0</v>
      </c>
      <c r="J35" s="143">
        <f>IF(J$1&gt;=$I94,IF($M94=0,0,(IF(MOD(($I94-J$1),$M94)=0,$G94,0))),0)</f>
        <v>0</v>
      </c>
      <c r="K35" s="143">
        <f>IF(K$1&gt;=$I94,IF($M94=0,0,(IF(MOD(($I94-K$1),$M94)=0,$G94,0))),0)</f>
        <v>0</v>
      </c>
      <c r="L35" s="143">
        <f>IF(L$1&gt;=$I94,IF($M94=0,0,(IF(MOD(($I94-L$1),$M94)=0,$G94,0))),0)</f>
        <v>0</v>
      </c>
      <c r="M35" s="143">
        <f>IF(M$1&gt;=$I94,IF($M94=0,0,(IF(MOD(($I94-M$1),$M94)=0,$G94,0))),0)</f>
        <v>0</v>
      </c>
      <c r="N35" s="143">
        <f>IF(N$1&gt;=$I94,IF($M94=0,0,(IF(MOD(($I94-N$1),$M94)=0,$G94,0))),0)</f>
        <v>0</v>
      </c>
      <c r="O35" s="143">
        <f>IF(O$1&gt;=$I94,IF($M94=0,0,(IF(MOD(($I94-O$1),$M94)=0,$G94,0))),0)</f>
        <v>0</v>
      </c>
      <c r="P35" s="143">
        <f>IF(P$1&gt;=$I94,IF($M94=0,0,(IF(MOD(($I94-P$1),$M94)=0,$G94,0))),0)</f>
        <v>0</v>
      </c>
      <c r="Q35" s="143">
        <f>IF(Q$1&gt;=$I94,IF($M94=0,0,(IF(MOD(($I94-Q$1),$M94)=0,$G94,0))),0)</f>
        <v>0</v>
      </c>
      <c r="R35" s="143">
        <f>IF(R$1&gt;=$I94,IF($M94=0,0,(IF(MOD(($I94-R$1),$M94)=0,$G94,0))),0)</f>
        <v>0</v>
      </c>
      <c r="S35" s="143">
        <f>IF(S$1&gt;=$I94,IF($M94=0,0,(IF(MOD(($I94-S$1),$M94)=0,$G94,0))),0)</f>
        <v>0</v>
      </c>
      <c r="T35" s="143">
        <f>IF(T$1&gt;=$I94,IF($M94=0,0,(IF(MOD(($I94-T$1),$M94)=0,$G94,0))),0)</f>
        <v>0</v>
      </c>
      <c r="U35" s="143">
        <f>IF(U$1&gt;=$I94,IF($M94=0,0,(IF(MOD(($I94-U$1),$M94)=0,$G94,0))),0)</f>
        <v>0</v>
      </c>
      <c r="V35" s="143">
        <f>IF(V$1&gt;=$I94,IF($M94=0,0,(IF(MOD(($I94-V$1),$M94)=0,$G94,0))),0)</f>
        <v>0</v>
      </c>
      <c r="W35" s="143">
        <f>IF(W$1&gt;=$I94,IF($M94=0,0,(IF(MOD(($I94-W$1),$M94)=0,$G94,0))),0)</f>
        <v>0</v>
      </c>
      <c r="X35" s="143">
        <f>IF(X$1&gt;=$I94,IF($M94=0,0,(IF(MOD(($I94-X$1),$M94)=0,$G94,0))),0)</f>
        <v>0</v>
      </c>
      <c r="Y35" s="176">
        <f>SUM(C35:X35)</f>
        <v>0</v>
      </c>
    </row>
    <row r="36" spans="1:25">
      <c r="A36" s="168">
        <f t="shared" ref="A36:B36" si="64">A95</f>
        <v>0</v>
      </c>
      <c r="B36" s="148" t="str">
        <f t="shared" si="64"/>
        <v>Bygning 1</v>
      </c>
      <c r="C36" s="143">
        <f t="shared" ref="C36" si="65">IF(C$1&gt;=$I95,IF($M95=0,0,(IF(MOD(($I95-C$1),$M95)=0,$G95,0))),0)</f>
        <v>0</v>
      </c>
      <c r="D36" s="143">
        <f>IF(D$1&gt;=$I95,IF($M95=0,0,(IF(MOD(($I95-D$1),$M95)=0,$G95,0))),0)</f>
        <v>0</v>
      </c>
      <c r="E36" s="143">
        <f>IF(E$1&gt;=$I95,IF($M95=0,0,(IF(MOD(($I95-E$1),$M95)=0,$G95,0))),0)</f>
        <v>0</v>
      </c>
      <c r="F36" s="143">
        <f>IF(F$1&gt;=$I95,IF($M95=0,0,(IF(MOD(($I95-F$1),$M95)=0,$G95,0))),0)</f>
        <v>0</v>
      </c>
      <c r="G36" s="143">
        <f>IF(G$1&gt;=$I95,IF($M95=0,0,(IF(MOD(($I95-G$1),$M95)=0,$G95,0))),0)</f>
        <v>0</v>
      </c>
      <c r="H36" s="143">
        <f>IF(H$1&gt;=$I95,IF($M95=0,0,(IF(MOD(($I95-H$1),$M95)=0,$G95,0))),0)</f>
        <v>0</v>
      </c>
      <c r="I36" s="143">
        <f>IF(I$1&gt;=$I95,IF($M95=0,0,(IF(MOD(($I95-I$1),$M95)=0,$G95,0))),0)</f>
        <v>0</v>
      </c>
      <c r="J36" s="143">
        <f>IF(J$1&gt;=$I95,IF($M95=0,0,(IF(MOD(($I95-J$1),$M95)=0,$G95,0))),0)</f>
        <v>0</v>
      </c>
      <c r="K36" s="143">
        <f>IF(K$1&gt;=$I95,IF($M95=0,0,(IF(MOD(($I95-K$1),$M95)=0,$G95,0))),0)</f>
        <v>0</v>
      </c>
      <c r="L36" s="143">
        <f>IF(L$1&gt;=$I95,IF($M95=0,0,(IF(MOD(($I95-L$1),$M95)=0,$G95,0))),0)</f>
        <v>0</v>
      </c>
      <c r="M36" s="143">
        <f>IF(M$1&gt;=$I95,IF($M95=0,0,(IF(MOD(($I95-M$1),$M95)=0,$G95,0))),0)</f>
        <v>0</v>
      </c>
      <c r="N36" s="143">
        <f>IF(N$1&gt;=$I95,IF($M95=0,0,(IF(MOD(($I95-N$1),$M95)=0,$G95,0))),0)</f>
        <v>0</v>
      </c>
      <c r="O36" s="143">
        <f>IF(O$1&gt;=$I95,IF($M95=0,0,(IF(MOD(($I95-O$1),$M95)=0,$G95,0))),0)</f>
        <v>0</v>
      </c>
      <c r="P36" s="143">
        <f>IF(P$1&gt;=$I95,IF($M95=0,0,(IF(MOD(($I95-P$1),$M95)=0,$G95,0))),0)</f>
        <v>0</v>
      </c>
      <c r="Q36" s="143">
        <f>IF(Q$1&gt;=$I95,IF($M95=0,0,(IF(MOD(($I95-Q$1),$M95)=0,$G95,0))),0)</f>
        <v>0</v>
      </c>
      <c r="R36" s="143">
        <f>IF(R$1&gt;=$I95,IF($M95=0,0,(IF(MOD(($I95-R$1),$M95)=0,$G95,0))),0)</f>
        <v>0</v>
      </c>
      <c r="S36" s="143">
        <f>IF(S$1&gt;=$I95,IF($M95=0,0,(IF(MOD(($I95-S$1),$M95)=0,$G95,0))),0)</f>
        <v>0</v>
      </c>
      <c r="T36" s="143">
        <f>IF(T$1&gt;=$I95,IF($M95=0,0,(IF(MOD(($I95-T$1),$M95)=0,$G95,0))),0)</f>
        <v>0</v>
      </c>
      <c r="U36" s="143">
        <f>IF(U$1&gt;=$I95,IF($M95=0,0,(IF(MOD(($I95-U$1),$M95)=0,$G95,0))),0)</f>
        <v>0</v>
      </c>
      <c r="V36" s="143">
        <f>IF(V$1&gt;=$I95,IF($M95=0,0,(IF(MOD(($I95-V$1),$M95)=0,$G95,0))),0)</f>
        <v>0</v>
      </c>
      <c r="W36" s="143">
        <f>IF(W$1&gt;=$I95,IF($M95=0,0,(IF(MOD(($I95-W$1),$M95)=0,$G95,0))),0)</f>
        <v>0</v>
      </c>
      <c r="X36" s="143">
        <f>IF(X$1&gt;=$I95,IF($M95=0,0,(IF(MOD(($I95-X$1),$M95)=0,$G95,0))),0)</f>
        <v>0</v>
      </c>
      <c r="Y36" s="176">
        <f>SUM(C36:X36)</f>
        <v>0</v>
      </c>
    </row>
    <row r="37" spans="1:25">
      <c r="A37" s="168">
        <f t="shared" ref="A37:B37" si="66">A96</f>
        <v>45</v>
      </c>
      <c r="B37" s="148" t="str">
        <f t="shared" si="66"/>
        <v>Lofter, udskiftning - akustik</v>
      </c>
      <c r="C37" s="143">
        <f t="shared" ref="C37" si="67">IF(C$1&gt;=$I96,IF($M96=0,0,(IF(MOD(($I96-C$1),$M96)=0,$G96,0))),0)</f>
        <v>0</v>
      </c>
      <c r="D37" s="143">
        <f>IF(D$1&gt;=$I96,IF($M96=0,0,(IF(MOD(($I96-D$1),$M96)=0,$G96,0))),0)</f>
        <v>0</v>
      </c>
      <c r="E37" s="143">
        <f>IF(E$1&gt;=$I96,IF($M96=0,0,(IF(MOD(($I96-E$1),$M96)=0,$G96,0))),0)</f>
        <v>0</v>
      </c>
      <c r="F37" s="143">
        <f>IF(F$1&gt;=$I96,IF($M96=0,0,(IF(MOD(($I96-F$1),$M96)=0,$G96,0))),0)</f>
        <v>0</v>
      </c>
      <c r="G37" s="143">
        <f>IF(G$1&gt;=$I96,IF($M96=0,0,(IF(MOD(($I96-G$1),$M96)=0,$G96,0))),0)</f>
        <v>0</v>
      </c>
      <c r="H37" s="143">
        <f>IF(H$1&gt;=$I96,IF($M96=0,0,(IF(MOD(($I96-H$1),$M96)=0,$G96,0))),0)</f>
        <v>42350</v>
      </c>
      <c r="I37" s="143">
        <f>IF(I$1&gt;=$I96,IF($M96=0,0,(IF(MOD(($I96-I$1),$M96)=0,$G96,0))),0)</f>
        <v>0</v>
      </c>
      <c r="J37" s="143">
        <f>IF(J$1&gt;=$I96,IF($M96=0,0,(IF(MOD(($I96-J$1),$M96)=0,$G96,0))),0)</f>
        <v>0</v>
      </c>
      <c r="K37" s="143">
        <f>IF(K$1&gt;=$I96,IF($M96=0,0,(IF(MOD(($I96-K$1),$M96)=0,$G96,0))),0)</f>
        <v>0</v>
      </c>
      <c r="L37" s="143">
        <f>IF(L$1&gt;=$I96,IF($M96=0,0,(IF(MOD(($I96-L$1),$M96)=0,$G96,0))),0)</f>
        <v>0</v>
      </c>
      <c r="M37" s="143">
        <f>IF(M$1&gt;=$I96,IF($M96=0,0,(IF(MOD(($I96-M$1),$M96)=0,$G96,0))),0)</f>
        <v>0</v>
      </c>
      <c r="N37" s="143">
        <f>IF(N$1&gt;=$I96,IF($M96=0,0,(IF(MOD(($I96-N$1),$M96)=0,$G96,0))),0)</f>
        <v>0</v>
      </c>
      <c r="O37" s="143">
        <f>IF(O$1&gt;=$I96,IF($M96=0,0,(IF(MOD(($I96-O$1),$M96)=0,$G96,0))),0)</f>
        <v>0</v>
      </c>
      <c r="P37" s="143">
        <f>IF(P$1&gt;=$I96,IF($M96=0,0,(IF(MOD(($I96-P$1),$M96)=0,$G96,0))),0)</f>
        <v>0</v>
      </c>
      <c r="Q37" s="143">
        <f>IF(Q$1&gt;=$I96,IF($M96=0,0,(IF(MOD(($I96-Q$1),$M96)=0,$G96,0))),0)</f>
        <v>0</v>
      </c>
      <c r="R37" s="143">
        <f>IF(R$1&gt;=$I96,IF($M96=0,0,(IF(MOD(($I96-R$1),$M96)=0,$G96,0))),0)</f>
        <v>0</v>
      </c>
      <c r="S37" s="143">
        <f>IF(S$1&gt;=$I96,IF($M96=0,0,(IF(MOD(($I96-S$1),$M96)=0,$G96,0))),0)</f>
        <v>0</v>
      </c>
      <c r="T37" s="143">
        <f>IF(T$1&gt;=$I96,IF($M96=0,0,(IF(MOD(($I96-T$1),$M96)=0,$G96,0))),0)</f>
        <v>0</v>
      </c>
      <c r="U37" s="143">
        <f>IF(U$1&gt;=$I96,IF($M96=0,0,(IF(MOD(($I96-U$1),$M96)=0,$G96,0))),0)</f>
        <v>0</v>
      </c>
      <c r="V37" s="143">
        <f>IF(V$1&gt;=$I96,IF($M96=0,0,(IF(MOD(($I96-V$1),$M96)=0,$G96,0))),0)</f>
        <v>0</v>
      </c>
      <c r="W37" s="143">
        <f>IF(W$1&gt;=$I96,IF($M96=0,0,(IF(MOD(($I96-W$1),$M96)=0,$G96,0))),0)</f>
        <v>0</v>
      </c>
      <c r="X37" s="143">
        <f>IF(X$1&gt;=$I96,IF($M96=0,0,(IF(MOD(($I96-X$1),$M96)=0,$G96,0))),0)</f>
        <v>0</v>
      </c>
      <c r="Y37" s="176">
        <f>SUM(C37:X37)</f>
        <v>42350</v>
      </c>
    </row>
    <row r="38" spans="1:25">
      <c r="A38" s="168">
        <f t="shared" ref="A38:B38" si="68">A97</f>
        <v>43</v>
      </c>
      <c r="B38" s="148" t="str">
        <f t="shared" si="68"/>
        <v>Gulve, overfladebehandling - rullende aktivitet</v>
      </c>
      <c r="C38" s="143">
        <f t="shared" ref="C38" si="69">IF(C$1&gt;=$I97,IF($M97=0,0,(IF(MOD(($I97-C$1),$M97)=0,$G97,0))),0)</f>
        <v>0</v>
      </c>
      <c r="D38" s="143">
        <f>IF(D$1&gt;=$I97,IF($M97=0,0,(IF(MOD(($I97-D$1),$M97)=0,$G97,0))),0)</f>
        <v>0</v>
      </c>
      <c r="E38" s="143">
        <f>IF(E$1&gt;=$I97,IF($M97=0,0,(IF(MOD(($I97-E$1),$M97)=0,$G97,0))),0)</f>
        <v>0</v>
      </c>
      <c r="F38" s="143">
        <f>IF(F$1&gt;=$I97,IF($M97=0,0,(IF(MOD(($I97-F$1),$M97)=0,$G97,0))),0)</f>
        <v>22100</v>
      </c>
      <c r="G38" s="143">
        <f>IF(G$1&gt;=$I97,IF($M97=0,0,(IF(MOD(($I97-G$1),$M97)=0,$G97,0))),0)</f>
        <v>0</v>
      </c>
      <c r="H38" s="143">
        <f>IF(H$1&gt;=$I97,IF($M97=0,0,(IF(MOD(($I97-H$1),$M97)=0,$G97,0))),0)</f>
        <v>0</v>
      </c>
      <c r="I38" s="143">
        <f>IF(I$1&gt;=$I97,IF($M97=0,0,(IF(MOD(($I97-I$1),$M97)=0,$G97,0))),0)</f>
        <v>0</v>
      </c>
      <c r="J38" s="143">
        <f>IF(J$1&gt;=$I97,IF($M97=0,0,(IF(MOD(($I97-J$1),$M97)=0,$G97,0))),0)</f>
        <v>0</v>
      </c>
      <c r="K38" s="143">
        <f>IF(K$1&gt;=$I97,IF($M97=0,0,(IF(MOD(($I97-K$1),$M97)=0,$G97,0))),0)</f>
        <v>0</v>
      </c>
      <c r="L38" s="143">
        <f>IF(L$1&gt;=$I97,IF($M97=0,0,(IF(MOD(($I97-L$1),$M97)=0,$G97,0))),0)</f>
        <v>0</v>
      </c>
      <c r="M38" s="143">
        <f>IF(M$1&gt;=$I97,IF($M97=0,0,(IF(MOD(($I97-M$1),$M97)=0,$G97,0))),0)</f>
        <v>0</v>
      </c>
      <c r="N38" s="143">
        <f>IF(N$1&gt;=$I97,IF($M97=0,0,(IF(MOD(($I97-N$1),$M97)=0,$G97,0))),0)</f>
        <v>0</v>
      </c>
      <c r="O38" s="143">
        <f>IF(O$1&gt;=$I97,IF($M97=0,0,(IF(MOD(($I97-O$1),$M97)=0,$G97,0))),0)</f>
        <v>0</v>
      </c>
      <c r="P38" s="143">
        <f>IF(P$1&gt;=$I97,IF($M97=0,0,(IF(MOD(($I97-P$1),$M97)=0,$G97,0))),0)</f>
        <v>22100</v>
      </c>
      <c r="Q38" s="143">
        <f>IF(Q$1&gt;=$I97,IF($M97=0,0,(IF(MOD(($I97-Q$1),$M97)=0,$G97,0))),0)</f>
        <v>0</v>
      </c>
      <c r="R38" s="143">
        <f>IF(R$1&gt;=$I97,IF($M97=0,0,(IF(MOD(($I97-R$1),$M97)=0,$G97,0))),0)</f>
        <v>0</v>
      </c>
      <c r="S38" s="143">
        <f>IF(S$1&gt;=$I97,IF($M97=0,0,(IF(MOD(($I97-S$1),$M97)=0,$G97,0))),0)</f>
        <v>0</v>
      </c>
      <c r="T38" s="143">
        <f>IF(T$1&gt;=$I97,IF($M97=0,0,(IF(MOD(($I97-T$1),$M97)=0,$G97,0))),0)</f>
        <v>0</v>
      </c>
      <c r="U38" s="143">
        <f>IF(U$1&gt;=$I97,IF($M97=0,0,(IF(MOD(($I97-U$1),$M97)=0,$G97,0))),0)</f>
        <v>0</v>
      </c>
      <c r="V38" s="143">
        <f>IF(V$1&gt;=$I97,IF($M97=0,0,(IF(MOD(($I97-V$1),$M97)=0,$G97,0))),0)</f>
        <v>0</v>
      </c>
      <c r="W38" s="143">
        <f>IF(W$1&gt;=$I97,IF($M97=0,0,(IF(MOD(($I97-W$1),$M97)=0,$G97,0))),0)</f>
        <v>0</v>
      </c>
      <c r="X38" s="143">
        <f>IF(X$1&gt;=$I97,IF($M97=0,0,(IF(MOD(($I97-X$1),$M97)=0,$G97,0))),0)</f>
        <v>0</v>
      </c>
      <c r="Y38" s="176">
        <f>SUM(C38:X38)</f>
        <v>44200</v>
      </c>
    </row>
    <row r="39" spans="1:25">
      <c r="A39" s="168">
        <f t="shared" ref="A39:B39" si="70">A98</f>
        <v>32</v>
      </c>
      <c r="B39" s="148" t="str">
        <f t="shared" si="70"/>
        <v>Døre, udskiftning - Indvendige</v>
      </c>
      <c r="C39" s="143">
        <f t="shared" ref="C39" si="71">IF(C$1&gt;=$I98,IF($M98=0,0,(IF(MOD(($I98-C$1),$M98)=0,$G98,0))),0)</f>
        <v>0</v>
      </c>
      <c r="D39" s="143">
        <f>IF(D$1&gt;=$I98,IF($M98=0,0,(IF(MOD(($I98-D$1),$M98)=0,$G98,0))),0)</f>
        <v>0</v>
      </c>
      <c r="E39" s="143">
        <f>IF(E$1&gt;=$I98,IF($M98=0,0,(IF(MOD(($I98-E$1),$M98)=0,$G98,0))),0)</f>
        <v>0</v>
      </c>
      <c r="F39" s="143">
        <f>IF(F$1&gt;=$I98,IF($M98=0,0,(IF(MOD(($I98-F$1),$M98)=0,$G98,0))),0)</f>
        <v>0</v>
      </c>
      <c r="G39" s="143">
        <f>IF(G$1&gt;=$I98,IF($M98=0,0,(IF(MOD(($I98-G$1),$M98)=0,$G98,0))),0)</f>
        <v>0</v>
      </c>
      <c r="H39" s="143">
        <f>IF(H$1&gt;=$I98,IF($M98=0,0,(IF(MOD(($I98-H$1),$M98)=0,$G98,0))),0)</f>
        <v>35000</v>
      </c>
      <c r="I39" s="143">
        <f>IF(I$1&gt;=$I98,IF($M98=0,0,(IF(MOD(($I98-I$1),$M98)=0,$G98,0))),0)</f>
        <v>0</v>
      </c>
      <c r="J39" s="143">
        <f>IF(J$1&gt;=$I98,IF($M98=0,0,(IF(MOD(($I98-J$1),$M98)=0,$G98,0))),0)</f>
        <v>0</v>
      </c>
      <c r="K39" s="143">
        <f>IF(K$1&gt;=$I98,IF($M98=0,0,(IF(MOD(($I98-K$1),$M98)=0,$G98,0))),0)</f>
        <v>0</v>
      </c>
      <c r="L39" s="143">
        <f>IF(L$1&gt;=$I98,IF($M98=0,0,(IF(MOD(($I98-L$1),$M98)=0,$G98,0))),0)</f>
        <v>0</v>
      </c>
      <c r="M39" s="143">
        <f>IF(M$1&gt;=$I98,IF($M98=0,0,(IF(MOD(($I98-M$1),$M98)=0,$G98,0))),0)</f>
        <v>0</v>
      </c>
      <c r="N39" s="143">
        <f>IF(N$1&gt;=$I98,IF($M98=0,0,(IF(MOD(($I98-N$1),$M98)=0,$G98,0))),0)</f>
        <v>0</v>
      </c>
      <c r="O39" s="143">
        <f>IF(O$1&gt;=$I98,IF($M98=0,0,(IF(MOD(($I98-O$1),$M98)=0,$G98,0))),0)</f>
        <v>0</v>
      </c>
      <c r="P39" s="143">
        <f>IF(P$1&gt;=$I98,IF($M98=0,0,(IF(MOD(($I98-P$1),$M98)=0,$G98,0))),0)</f>
        <v>0</v>
      </c>
      <c r="Q39" s="143">
        <f>IF(Q$1&gt;=$I98,IF($M98=0,0,(IF(MOD(($I98-Q$1),$M98)=0,$G98,0))),0)</f>
        <v>0</v>
      </c>
      <c r="R39" s="143">
        <f>IF(R$1&gt;=$I98,IF($M98=0,0,(IF(MOD(($I98-R$1),$M98)=0,$G98,0))),0)</f>
        <v>0</v>
      </c>
      <c r="S39" s="143">
        <f>IF(S$1&gt;=$I98,IF($M98=0,0,(IF(MOD(($I98-S$1),$M98)=0,$G98,0))),0)</f>
        <v>0</v>
      </c>
      <c r="T39" s="143">
        <f>IF(T$1&gt;=$I98,IF($M98=0,0,(IF(MOD(($I98-T$1),$M98)=0,$G98,0))),0)</f>
        <v>0</v>
      </c>
      <c r="U39" s="143">
        <f>IF(U$1&gt;=$I98,IF($M98=0,0,(IF(MOD(($I98-U$1),$M98)=0,$G98,0))),0)</f>
        <v>0</v>
      </c>
      <c r="V39" s="143">
        <f>IF(V$1&gt;=$I98,IF($M98=0,0,(IF(MOD(($I98-V$1),$M98)=0,$G98,0))),0)</f>
        <v>0</v>
      </c>
      <c r="W39" s="143">
        <f>IF(W$1&gt;=$I98,IF($M98=0,0,(IF(MOD(($I98-W$1),$M98)=0,$G98,0))),0)</f>
        <v>0</v>
      </c>
      <c r="X39" s="143">
        <f>IF(X$1&gt;=$I98,IF($M98=0,0,(IF(MOD(($I98-X$1),$M98)=0,$G98,0))),0)</f>
        <v>0</v>
      </c>
      <c r="Y39" s="176">
        <f>SUM(C39:X39)</f>
        <v>35000</v>
      </c>
    </row>
    <row r="40" spans="1:25">
      <c r="A40" s="168">
        <f t="shared" ref="A40:B40" si="72">A99</f>
        <v>43</v>
      </c>
      <c r="B40" s="148" t="str">
        <f t="shared" si="72"/>
        <v>Gulve, udskiftning - rullende aktivitet</v>
      </c>
      <c r="C40" s="143">
        <f t="shared" ref="C40" si="73">IF(C$1&gt;=$I99,IF($M99=0,0,(IF(MOD(($I99-C$1),$M99)=0,$G99,0))),0)</f>
        <v>0</v>
      </c>
      <c r="D40" s="143">
        <f>IF(D$1&gt;=$I99,IF($M99=0,0,(IF(MOD(($I99-D$1),$M99)=0,$G99,0))),0)</f>
        <v>0</v>
      </c>
      <c r="E40" s="143">
        <f>IF(E$1&gt;=$I99,IF($M99=0,0,(IF(MOD(($I99-E$1),$M99)=0,$G99,0))),0)</f>
        <v>0</v>
      </c>
      <c r="F40" s="143">
        <f>IF(F$1&gt;=$I99,IF($M99=0,0,(IF(MOD(($I99-F$1),$M99)=0,$G99,0))),0)</f>
        <v>0</v>
      </c>
      <c r="G40" s="143">
        <f>IF(G$1&gt;=$I99,IF($M99=0,0,(IF(MOD(($I99-G$1),$M99)=0,$G99,0))),0)</f>
        <v>0</v>
      </c>
      <c r="H40" s="143">
        <f>IF(H$1&gt;=$I99,IF($M99=0,0,(IF(MOD(($I99-H$1),$M99)=0,$G99,0))),0)</f>
        <v>0</v>
      </c>
      <c r="I40" s="143">
        <f>IF(I$1&gt;=$I99,IF($M99=0,0,(IF(MOD(($I99-I$1),$M99)=0,$G99,0))),0)</f>
        <v>6000</v>
      </c>
      <c r="J40" s="143">
        <f>IF(J$1&gt;=$I99,IF($M99=0,0,(IF(MOD(($I99-J$1),$M99)=0,$G99,0))),0)</f>
        <v>0</v>
      </c>
      <c r="K40" s="143">
        <f>IF(K$1&gt;=$I99,IF($M99=0,0,(IF(MOD(($I99-K$1),$M99)=0,$G99,0))),0)</f>
        <v>0</v>
      </c>
      <c r="L40" s="143">
        <f>IF(L$1&gt;=$I99,IF($M99=0,0,(IF(MOD(($I99-L$1),$M99)=0,$G99,0))),0)</f>
        <v>0</v>
      </c>
      <c r="M40" s="143">
        <f>IF(M$1&gt;=$I99,IF($M99=0,0,(IF(MOD(($I99-M$1),$M99)=0,$G99,0))),0)</f>
        <v>0</v>
      </c>
      <c r="N40" s="143">
        <f>IF(N$1&gt;=$I99,IF($M99=0,0,(IF(MOD(($I99-N$1),$M99)=0,$G99,0))),0)</f>
        <v>0</v>
      </c>
      <c r="O40" s="143">
        <f>IF(O$1&gt;=$I99,IF($M99=0,0,(IF(MOD(($I99-O$1),$M99)=0,$G99,0))),0)</f>
        <v>0</v>
      </c>
      <c r="P40" s="143">
        <f>IF(P$1&gt;=$I99,IF($M99=0,0,(IF(MOD(($I99-P$1),$M99)=0,$G99,0))),0)</f>
        <v>0</v>
      </c>
      <c r="Q40" s="143">
        <f>IF(Q$1&gt;=$I99,IF($M99=0,0,(IF(MOD(($I99-Q$1),$M99)=0,$G99,0))),0)</f>
        <v>0</v>
      </c>
      <c r="R40" s="143">
        <f>IF(R$1&gt;=$I99,IF($M99=0,0,(IF(MOD(($I99-R$1),$M99)=0,$G99,0))),0)</f>
        <v>0</v>
      </c>
      <c r="S40" s="143">
        <f>IF(S$1&gt;=$I99,IF($M99=0,0,(IF(MOD(($I99-S$1),$M99)=0,$G99,0))),0)</f>
        <v>0</v>
      </c>
      <c r="T40" s="143">
        <f>IF(T$1&gt;=$I99,IF($M99=0,0,(IF(MOD(($I99-T$1),$M99)=0,$G99,0))),0)</f>
        <v>0</v>
      </c>
      <c r="U40" s="143">
        <f>IF(U$1&gt;=$I99,IF($M99=0,0,(IF(MOD(($I99-U$1),$M99)=0,$G99,0))),0)</f>
        <v>0</v>
      </c>
      <c r="V40" s="143">
        <f>IF(V$1&gt;=$I99,IF($M99=0,0,(IF(MOD(($I99-V$1),$M99)=0,$G99,0))),0)</f>
        <v>0</v>
      </c>
      <c r="W40" s="143">
        <f>IF(W$1&gt;=$I99,IF($M99=0,0,(IF(MOD(($I99-W$1),$M99)=0,$G99,0))),0)</f>
        <v>0</v>
      </c>
      <c r="X40" s="143">
        <f>IF(X$1&gt;=$I99,IF($M99=0,0,(IF(MOD(($I99-X$1),$M99)=0,$G99,0))),0)</f>
        <v>0</v>
      </c>
      <c r="Y40" s="176">
        <f>SUM(C40:X40)</f>
        <v>6000</v>
      </c>
    </row>
    <row r="41" spans="1:25" ht="15.75" customHeight="1">
      <c r="A41" s="168">
        <f t="shared" ref="A41:B41" si="74">A100</f>
        <v>42</v>
      </c>
      <c r="B41" s="148" t="str">
        <f t="shared" si="74"/>
        <v>Indvendigt malerarbejde, rullende aktivitet</v>
      </c>
      <c r="C41" s="143">
        <f t="shared" ref="C41" si="75">IF(C$1&gt;=$I100,IF($M100=0,0,(IF(MOD(($I100-C$1),$M100)=0,$G100,0))),0)</f>
        <v>0</v>
      </c>
      <c r="D41" s="143">
        <f>IF(D$1&gt;=$I100,IF($M100=0,0,(IF(MOD(($I100-D$1),$M100)=0,$G100,0))),0)</f>
        <v>0</v>
      </c>
      <c r="E41" s="143">
        <f>IF(E$1&gt;=$I100,IF($M100=0,0,(IF(MOD(($I100-E$1),$M100)=0,$G100,0))),0)</f>
        <v>0</v>
      </c>
      <c r="F41" s="143">
        <f>IF(F$1&gt;=$I100,IF($M100=0,0,(IF(MOD(($I100-F$1),$M100)=0,$G100,0))),0)</f>
        <v>0</v>
      </c>
      <c r="G41" s="143">
        <f>IF(G$1&gt;=$I100,IF($M100=0,0,(IF(MOD(($I100-G$1),$M100)=0,$G100,0))),0)</f>
        <v>0</v>
      </c>
      <c r="H41" s="143">
        <f>IF(H$1&gt;=$I100,IF($M100=0,0,(IF(MOD(($I100-H$1),$M100)=0,$G100,0))),0)</f>
        <v>0</v>
      </c>
      <c r="I41" s="143">
        <f>IF(I$1&gt;=$I100,IF($M100=0,0,(IF(MOD(($I100-I$1),$M100)=0,$G100,0))),0)</f>
        <v>12000</v>
      </c>
      <c r="J41" s="143">
        <f>IF(J$1&gt;=$I100,IF($M100=0,0,(IF(MOD(($I100-J$1),$M100)=0,$G100,0))),0)</f>
        <v>0</v>
      </c>
      <c r="K41" s="143">
        <f>IF(K$1&gt;=$I100,IF($M100=0,0,(IF(MOD(($I100-K$1),$M100)=0,$G100,0))),0)</f>
        <v>0</v>
      </c>
      <c r="L41" s="143">
        <f>IF(L$1&gt;=$I100,IF($M100=0,0,(IF(MOD(($I100-L$1),$M100)=0,$G100,0))),0)</f>
        <v>0</v>
      </c>
      <c r="M41" s="143">
        <f>IF(M$1&gt;=$I100,IF($M100=0,0,(IF(MOD(($I100-M$1),$M100)=0,$G100,0))),0)</f>
        <v>0</v>
      </c>
      <c r="N41" s="143">
        <f>IF(N$1&gt;=$I100,IF($M100=0,0,(IF(MOD(($I100-N$1),$M100)=0,$G100,0))),0)</f>
        <v>0</v>
      </c>
      <c r="O41" s="143">
        <f>IF(O$1&gt;=$I100,IF($M100=0,0,(IF(MOD(($I100-O$1),$M100)=0,$G100,0))),0)</f>
        <v>0</v>
      </c>
      <c r="P41" s="143">
        <f>IF(P$1&gt;=$I100,IF($M100=0,0,(IF(MOD(($I100-P$1),$M100)=0,$G100,0))),0)</f>
        <v>0</v>
      </c>
      <c r="Q41" s="143">
        <f>IF(Q$1&gt;=$I100,IF($M100=0,0,(IF(MOD(($I100-Q$1),$M100)=0,$G100,0))),0)</f>
        <v>0</v>
      </c>
      <c r="R41" s="143">
        <f>IF(R$1&gt;=$I100,IF($M100=0,0,(IF(MOD(($I100-R$1),$M100)=0,$G100,0))),0)</f>
        <v>0</v>
      </c>
      <c r="S41" s="143">
        <f>IF(S$1&gt;=$I100,IF($M100=0,0,(IF(MOD(($I100-S$1),$M100)=0,$G100,0))),0)</f>
        <v>0</v>
      </c>
      <c r="T41" s="143">
        <f>IF(T$1&gt;=$I100,IF($M100=0,0,(IF(MOD(($I100-T$1),$M100)=0,$G100,0))),0)</f>
        <v>0</v>
      </c>
      <c r="U41" s="143">
        <f>IF(U$1&gt;=$I100,IF($M100=0,0,(IF(MOD(($I100-U$1),$M100)=0,$G100,0))),0)</f>
        <v>0</v>
      </c>
      <c r="V41" s="143">
        <f>IF(V$1&gt;=$I100,IF($M100=0,0,(IF(MOD(($I100-V$1),$M100)=0,$G100,0))),0)</f>
        <v>0</v>
      </c>
      <c r="W41" s="143">
        <f>IF(W$1&gt;=$I100,IF($M100=0,0,(IF(MOD(($I100-W$1),$M100)=0,$G100,0))),0)</f>
        <v>0</v>
      </c>
      <c r="X41" s="143">
        <f>IF(X$1&gt;=$I100,IF($M100=0,0,(IF(MOD(($I100-X$1),$M100)=0,$G100,0))),0)</f>
        <v>0</v>
      </c>
      <c r="Y41" s="176">
        <f>SUM(C41:X41)</f>
        <v>12000</v>
      </c>
    </row>
    <row r="42" spans="1:25" ht="15.75" customHeight="1">
      <c r="A42" s="168">
        <f t="shared" ref="A42:B42" si="76">A101</f>
        <v>32</v>
      </c>
      <c r="B42" s="148" t="str">
        <f t="shared" si="76"/>
        <v>Døre, udskiftning - Indvendige</v>
      </c>
      <c r="C42" s="143">
        <f t="shared" ref="C42" si="77">IF(C$1&gt;=$I101,IF($M101=0,0,(IF(MOD(($I101-C$1),$M101)=0,$G101,0))),0)</f>
        <v>0</v>
      </c>
      <c r="D42" s="143">
        <f>IF(D$1&gt;=$I101,IF($M101=0,0,(IF(MOD(($I101-D$1),$M101)=0,$G101,0))),0)</f>
        <v>0</v>
      </c>
      <c r="E42" s="143">
        <f>IF(E$1&gt;=$I101,IF($M101=0,0,(IF(MOD(($I101-E$1),$M101)=0,$G101,0))),0)</f>
        <v>0</v>
      </c>
      <c r="F42" s="143">
        <f>IF(F$1&gt;=$I101,IF($M101=0,0,(IF(MOD(($I101-F$1),$M101)=0,$G101,0))),0)</f>
        <v>0</v>
      </c>
      <c r="G42" s="143">
        <f>IF(G$1&gt;=$I101,IF($M101=0,0,(IF(MOD(($I101-G$1),$M101)=0,$G101,0))),0)</f>
        <v>0</v>
      </c>
      <c r="H42" s="143">
        <f>IF(H$1&gt;=$I101,IF($M101=0,0,(IF(MOD(($I101-H$1),$M101)=0,$G101,0))),0)</f>
        <v>0</v>
      </c>
      <c r="I42" s="143">
        <f>IF(I$1&gt;=$I101,IF($M101=0,0,(IF(MOD(($I101-I$1),$M101)=0,$G101,0))),0)</f>
        <v>17500</v>
      </c>
      <c r="J42" s="143">
        <f>IF(J$1&gt;=$I101,IF($M101=0,0,(IF(MOD(($I101-J$1),$M101)=0,$G101,0))),0)</f>
        <v>0</v>
      </c>
      <c r="K42" s="143">
        <f>IF(K$1&gt;=$I101,IF($M101=0,0,(IF(MOD(($I101-K$1),$M101)=0,$G101,0))),0)</f>
        <v>0</v>
      </c>
      <c r="L42" s="143">
        <f>IF(L$1&gt;=$I101,IF($M101=0,0,(IF(MOD(($I101-L$1),$M101)=0,$G101,0))),0)</f>
        <v>0</v>
      </c>
      <c r="M42" s="143">
        <f>IF(M$1&gt;=$I101,IF($M101=0,0,(IF(MOD(($I101-M$1),$M101)=0,$G101,0))),0)</f>
        <v>0</v>
      </c>
      <c r="N42" s="143">
        <f>IF(N$1&gt;=$I101,IF($M101=0,0,(IF(MOD(($I101-N$1),$M101)=0,$G101,0))),0)</f>
        <v>0</v>
      </c>
      <c r="O42" s="143">
        <f>IF(O$1&gt;=$I101,IF($M101=0,0,(IF(MOD(($I101-O$1),$M101)=0,$G101,0))),0)</f>
        <v>0</v>
      </c>
      <c r="P42" s="143">
        <f>IF(P$1&gt;=$I101,IF($M101=0,0,(IF(MOD(($I101-P$1),$M101)=0,$G101,0))),0)</f>
        <v>0</v>
      </c>
      <c r="Q42" s="143">
        <f>IF(Q$1&gt;=$I101,IF($M101=0,0,(IF(MOD(($I101-Q$1),$M101)=0,$G101,0))),0)</f>
        <v>0</v>
      </c>
      <c r="R42" s="143">
        <f>IF(R$1&gt;=$I101,IF($M101=0,0,(IF(MOD(($I101-R$1),$M101)=0,$G101,0))),0)</f>
        <v>0</v>
      </c>
      <c r="S42" s="143">
        <f>IF(S$1&gt;=$I101,IF($M101=0,0,(IF(MOD(($I101-S$1),$M101)=0,$G101,0))),0)</f>
        <v>0</v>
      </c>
      <c r="T42" s="143">
        <f>IF(T$1&gt;=$I101,IF($M101=0,0,(IF(MOD(($I101-T$1),$M101)=0,$G101,0))),0)</f>
        <v>0</v>
      </c>
      <c r="U42" s="143">
        <f>IF(U$1&gt;=$I101,IF($M101=0,0,(IF(MOD(($I101-U$1),$M101)=0,$G101,0))),0)</f>
        <v>0</v>
      </c>
      <c r="V42" s="143">
        <f>IF(V$1&gt;=$I101,IF($M101=0,0,(IF(MOD(($I101-V$1),$M101)=0,$G101,0))),0)</f>
        <v>0</v>
      </c>
      <c r="W42" s="143">
        <f>IF(W$1&gt;=$I101,IF($M101=0,0,(IF(MOD(($I101-W$1),$M101)=0,$G101,0))),0)</f>
        <v>0</v>
      </c>
      <c r="X42" s="143">
        <f>IF(X$1&gt;=$I101,IF($M101=0,0,(IF(MOD(($I101-X$1),$M101)=0,$G101,0))),0)</f>
        <v>0</v>
      </c>
      <c r="Y42" s="176">
        <f>SUM(C42:X42)</f>
        <v>17500</v>
      </c>
    </row>
    <row r="43" spans="1:25" ht="15.75" customHeight="1">
      <c r="A43" s="168">
        <f t="shared" ref="A43:B43" si="78">A102</f>
        <v>32</v>
      </c>
      <c r="B43" s="148" t="str">
        <f t="shared" si="78"/>
        <v>Døre, udskiftning - Indvendige</v>
      </c>
      <c r="C43" s="143">
        <f t="shared" ref="C43" si="79">IF(C$1&gt;=$I102,IF($M102=0,0,(IF(MOD(($I102-C$1),$M102)=0,$G102,0))),0)</f>
        <v>0</v>
      </c>
      <c r="D43" s="143">
        <f>IF(D$1&gt;=$I102,IF($M102=0,0,(IF(MOD(($I102-D$1),$M102)=0,$G102,0))),0)</f>
        <v>0</v>
      </c>
      <c r="E43" s="143">
        <f>IF(E$1&gt;=$I102,IF($M102=0,0,(IF(MOD(($I102-E$1),$M102)=0,$G102,0))),0)</f>
        <v>0</v>
      </c>
      <c r="F43" s="143">
        <f>IF(F$1&gt;=$I102,IF($M102=0,0,(IF(MOD(($I102-F$1),$M102)=0,$G102,0))),0)</f>
        <v>0</v>
      </c>
      <c r="G43" s="143">
        <f>IF(G$1&gt;=$I102,IF($M102=0,0,(IF(MOD(($I102-G$1),$M102)=0,$G102,0))),0)</f>
        <v>0</v>
      </c>
      <c r="H43" s="143">
        <f>IF(H$1&gt;=$I102,IF($M102=0,0,(IF(MOD(($I102-H$1),$M102)=0,$G102,0))),0)</f>
        <v>0</v>
      </c>
      <c r="I43" s="143">
        <f>IF(I$1&gt;=$I102,IF($M102=0,0,(IF(MOD(($I102-I$1),$M102)=0,$G102,0))),0)</f>
        <v>17500</v>
      </c>
      <c r="J43" s="143">
        <f>IF(J$1&gt;=$I102,IF($M102=0,0,(IF(MOD(($I102-J$1),$M102)=0,$G102,0))),0)</f>
        <v>0</v>
      </c>
      <c r="K43" s="143">
        <f>IF(K$1&gt;=$I102,IF($M102=0,0,(IF(MOD(($I102-K$1),$M102)=0,$G102,0))),0)</f>
        <v>0</v>
      </c>
      <c r="L43" s="143">
        <f>IF(L$1&gt;=$I102,IF($M102=0,0,(IF(MOD(($I102-L$1),$M102)=0,$G102,0))),0)</f>
        <v>0</v>
      </c>
      <c r="M43" s="143">
        <f>IF(M$1&gt;=$I102,IF($M102=0,0,(IF(MOD(($I102-M$1),$M102)=0,$G102,0))),0)</f>
        <v>0</v>
      </c>
      <c r="N43" s="143">
        <f>IF(N$1&gt;=$I102,IF($M102=0,0,(IF(MOD(($I102-N$1),$M102)=0,$G102,0))),0)</f>
        <v>0</v>
      </c>
      <c r="O43" s="143">
        <f>IF(O$1&gt;=$I102,IF($M102=0,0,(IF(MOD(($I102-O$1),$M102)=0,$G102,0))),0)</f>
        <v>0</v>
      </c>
      <c r="P43" s="143">
        <f>IF(P$1&gt;=$I102,IF($M102=0,0,(IF(MOD(($I102-P$1),$M102)=0,$G102,0))),0)</f>
        <v>0</v>
      </c>
      <c r="Q43" s="143">
        <f>IF(Q$1&gt;=$I102,IF($M102=0,0,(IF(MOD(($I102-Q$1),$M102)=0,$G102,0))),0)</f>
        <v>0</v>
      </c>
      <c r="R43" s="143">
        <f>IF(R$1&gt;=$I102,IF($M102=0,0,(IF(MOD(($I102-R$1),$M102)=0,$G102,0))),0)</f>
        <v>0</v>
      </c>
      <c r="S43" s="143">
        <f>IF(S$1&gt;=$I102,IF($M102=0,0,(IF(MOD(($I102-S$1),$M102)=0,$G102,0))),0)</f>
        <v>0</v>
      </c>
      <c r="T43" s="143">
        <f>IF(T$1&gt;=$I102,IF($M102=0,0,(IF(MOD(($I102-T$1),$M102)=0,$G102,0))),0)</f>
        <v>0</v>
      </c>
      <c r="U43" s="143">
        <f>IF(U$1&gt;=$I102,IF($M102=0,0,(IF(MOD(($I102-U$1),$M102)=0,$G102,0))),0)</f>
        <v>0</v>
      </c>
      <c r="V43" s="143">
        <f>IF(V$1&gt;=$I102,IF($M102=0,0,(IF(MOD(($I102-V$1),$M102)=0,$G102,0))),0)</f>
        <v>0</v>
      </c>
      <c r="W43" s="143">
        <f>IF(W$1&gt;=$I102,IF($M102=0,0,(IF(MOD(($I102-W$1),$M102)=0,$G102,0))),0)</f>
        <v>0</v>
      </c>
      <c r="X43" s="143">
        <f>IF(X$1&gt;=$I102,IF($M102=0,0,(IF(MOD(($I102-X$1),$M102)=0,$G102,0))),0)</f>
        <v>0</v>
      </c>
      <c r="Y43" s="176">
        <f>SUM(C43:X43)</f>
        <v>17500</v>
      </c>
    </row>
    <row r="44" spans="1:25" ht="15.75" customHeight="1">
      <c r="A44" s="168">
        <f t="shared" ref="A44:B44" si="80">A103</f>
        <v>45</v>
      </c>
      <c r="B44" s="148" t="str">
        <f t="shared" si="80"/>
        <v>Lofter, udskiftning - akustik</v>
      </c>
      <c r="C44" s="143">
        <f t="shared" ref="C44" si="81">IF(C$1&gt;=$I103,IF($M103=0,0,(IF(MOD(($I103-C$1),$M103)=0,$G103,0))),0)</f>
        <v>0</v>
      </c>
      <c r="D44" s="143">
        <f>IF(D$1&gt;=$I103,IF($M103=0,0,(IF(MOD(($I103-D$1),$M103)=0,$G103,0))),0)</f>
        <v>0</v>
      </c>
      <c r="E44" s="143">
        <f>IF(E$1&gt;=$I103,IF($M103=0,0,(IF(MOD(($I103-E$1),$M103)=0,$G103,0))),0)</f>
        <v>0</v>
      </c>
      <c r="F44" s="143">
        <f>IF(F$1&gt;=$I103,IF($M103=0,0,(IF(MOD(($I103-F$1),$M103)=0,$G103,0))),0)</f>
        <v>0</v>
      </c>
      <c r="G44" s="143">
        <f>IF(G$1&gt;=$I103,IF($M103=0,0,(IF(MOD(($I103-G$1),$M103)=0,$G103,0))),0)</f>
        <v>0</v>
      </c>
      <c r="H44" s="143">
        <f>IF(H$1&gt;=$I103,IF($M103=0,0,(IF(MOD(($I103-H$1),$M103)=0,$G103,0))),0)</f>
        <v>0</v>
      </c>
      <c r="I44" s="143">
        <f>IF(I$1&gt;=$I103,IF($M103=0,0,(IF(MOD(($I103-I$1),$M103)=0,$G103,0))),0)</f>
        <v>0</v>
      </c>
      <c r="J44" s="143">
        <f>IF(J$1&gt;=$I103,IF($M103=0,0,(IF(MOD(($I103-J$1),$M103)=0,$G103,0))),0)</f>
        <v>150000</v>
      </c>
      <c r="K44" s="143">
        <f>IF(K$1&gt;=$I103,IF($M103=0,0,(IF(MOD(($I103-K$1),$M103)=0,$G103,0))),0)</f>
        <v>0</v>
      </c>
      <c r="L44" s="143">
        <f>IF(L$1&gt;=$I103,IF($M103=0,0,(IF(MOD(($I103-L$1),$M103)=0,$G103,0))),0)</f>
        <v>0</v>
      </c>
      <c r="M44" s="143">
        <f>IF(M$1&gt;=$I103,IF($M103=0,0,(IF(MOD(($I103-M$1),$M103)=0,$G103,0))),0)</f>
        <v>0</v>
      </c>
      <c r="N44" s="143">
        <f>IF(N$1&gt;=$I103,IF($M103=0,0,(IF(MOD(($I103-N$1),$M103)=0,$G103,0))),0)</f>
        <v>0</v>
      </c>
      <c r="O44" s="143">
        <f>IF(O$1&gt;=$I103,IF($M103=0,0,(IF(MOD(($I103-O$1),$M103)=0,$G103,0))),0)</f>
        <v>0</v>
      </c>
      <c r="P44" s="143">
        <f>IF(P$1&gt;=$I103,IF($M103=0,0,(IF(MOD(($I103-P$1),$M103)=0,$G103,0))),0)</f>
        <v>0</v>
      </c>
      <c r="Q44" s="143">
        <f>IF(Q$1&gt;=$I103,IF($M103=0,0,(IF(MOD(($I103-Q$1),$M103)=0,$G103,0))),0)</f>
        <v>0</v>
      </c>
      <c r="R44" s="143">
        <f>IF(R$1&gt;=$I103,IF($M103=0,0,(IF(MOD(($I103-R$1),$M103)=0,$G103,0))),0)</f>
        <v>0</v>
      </c>
      <c r="S44" s="143">
        <f>IF(S$1&gt;=$I103,IF($M103=0,0,(IF(MOD(($I103-S$1),$M103)=0,$G103,0))),0)</f>
        <v>0</v>
      </c>
      <c r="T44" s="143">
        <f>IF(T$1&gt;=$I103,IF($M103=0,0,(IF(MOD(($I103-T$1),$M103)=0,$G103,0))),0)</f>
        <v>0</v>
      </c>
      <c r="U44" s="143">
        <f>IF(U$1&gt;=$I103,IF($M103=0,0,(IF(MOD(($I103-U$1),$M103)=0,$G103,0))),0)</f>
        <v>0</v>
      </c>
      <c r="V44" s="143">
        <f>IF(V$1&gt;=$I103,IF($M103=0,0,(IF(MOD(($I103-V$1),$M103)=0,$G103,0))),0)</f>
        <v>0</v>
      </c>
      <c r="W44" s="143">
        <f>IF(W$1&gt;=$I103,IF($M103=0,0,(IF(MOD(($I103-W$1),$M103)=0,$G103,0))),0)</f>
        <v>0</v>
      </c>
      <c r="X44" s="143">
        <f>IF(X$1&gt;=$I103,IF($M103=0,0,(IF(MOD(($I103-X$1),$M103)=0,$G103,0))),0)</f>
        <v>0</v>
      </c>
      <c r="Y44" s="176">
        <f>SUM(C44:X44)</f>
        <v>150000</v>
      </c>
    </row>
    <row r="45" spans="1:25" ht="15.75" customHeight="1">
      <c r="A45" s="168">
        <f t="shared" ref="A45:B45" si="82">A104</f>
        <v>45</v>
      </c>
      <c r="B45" s="148" t="str">
        <f t="shared" si="82"/>
        <v>Lofter, udskiftning - akustik</v>
      </c>
      <c r="C45" s="143">
        <f t="shared" ref="C45" si="83">IF(C$1&gt;=$I104,IF($M104=0,0,(IF(MOD(($I104-C$1),$M104)=0,$G104,0))),0)</f>
        <v>0</v>
      </c>
      <c r="D45" s="143">
        <f>IF(D$1&gt;=$I104,IF($M104=0,0,(IF(MOD(($I104-D$1),$M104)=0,$G104,0))),0)</f>
        <v>0</v>
      </c>
      <c r="E45" s="143">
        <f>IF(E$1&gt;=$I104,IF($M104=0,0,(IF(MOD(($I104-E$1),$M104)=0,$G104,0))),0)</f>
        <v>0</v>
      </c>
      <c r="F45" s="143">
        <f>IF(F$1&gt;=$I104,IF($M104=0,0,(IF(MOD(($I104-F$1),$M104)=0,$G104,0))),0)</f>
        <v>0</v>
      </c>
      <c r="G45" s="143">
        <f>IF(G$1&gt;=$I104,IF($M104=0,0,(IF(MOD(($I104-G$1),$M104)=0,$G104,0))),0)</f>
        <v>0</v>
      </c>
      <c r="H45" s="143">
        <f>IF(H$1&gt;=$I104,IF($M104=0,0,(IF(MOD(($I104-H$1),$M104)=0,$G104,0))),0)</f>
        <v>0</v>
      </c>
      <c r="I45" s="143">
        <f>IF(I$1&gt;=$I104,IF($M104=0,0,(IF(MOD(($I104-I$1),$M104)=0,$G104,0))),0)</f>
        <v>0</v>
      </c>
      <c r="J45" s="143">
        <f>IF(J$1&gt;=$I104,IF($M104=0,0,(IF(MOD(($I104-J$1),$M104)=0,$G104,0))),0)</f>
        <v>0</v>
      </c>
      <c r="K45" s="143">
        <f>IF(K$1&gt;=$I104,IF($M104=0,0,(IF(MOD(($I104-K$1),$M104)=0,$G104,0))),0)</f>
        <v>75000</v>
      </c>
      <c r="L45" s="143">
        <f>IF(L$1&gt;=$I104,IF($M104=0,0,(IF(MOD(($I104-L$1),$M104)=0,$G104,0))),0)</f>
        <v>0</v>
      </c>
      <c r="M45" s="143">
        <f>IF(M$1&gt;=$I104,IF($M104=0,0,(IF(MOD(($I104-M$1),$M104)=0,$G104,0))),0)</f>
        <v>0</v>
      </c>
      <c r="N45" s="143">
        <f>IF(N$1&gt;=$I104,IF($M104=0,0,(IF(MOD(($I104-N$1),$M104)=0,$G104,0))),0)</f>
        <v>0</v>
      </c>
      <c r="O45" s="143">
        <f>IF(O$1&gt;=$I104,IF($M104=0,0,(IF(MOD(($I104-O$1),$M104)=0,$G104,0))),0)</f>
        <v>0</v>
      </c>
      <c r="P45" s="143">
        <f>IF(P$1&gt;=$I104,IF($M104=0,0,(IF(MOD(($I104-P$1),$M104)=0,$G104,0))),0)</f>
        <v>0</v>
      </c>
      <c r="Q45" s="143">
        <f>IF(Q$1&gt;=$I104,IF($M104=0,0,(IF(MOD(($I104-Q$1),$M104)=0,$G104,0))),0)</f>
        <v>0</v>
      </c>
      <c r="R45" s="143">
        <f>IF(R$1&gt;=$I104,IF($M104=0,0,(IF(MOD(($I104-R$1),$M104)=0,$G104,0))),0)</f>
        <v>0</v>
      </c>
      <c r="S45" s="143">
        <f>IF(S$1&gt;=$I104,IF($M104=0,0,(IF(MOD(($I104-S$1),$M104)=0,$G104,0))),0)</f>
        <v>0</v>
      </c>
      <c r="T45" s="143">
        <f>IF(T$1&gt;=$I104,IF($M104=0,0,(IF(MOD(($I104-T$1),$M104)=0,$G104,0))),0)</f>
        <v>0</v>
      </c>
      <c r="U45" s="143">
        <f>IF(U$1&gt;=$I104,IF($M104=0,0,(IF(MOD(($I104-U$1),$M104)=0,$G104,0))),0)</f>
        <v>0</v>
      </c>
      <c r="V45" s="143">
        <f>IF(V$1&gt;=$I104,IF($M104=0,0,(IF(MOD(($I104-V$1),$M104)=0,$G104,0))),0)</f>
        <v>0</v>
      </c>
      <c r="W45" s="143">
        <f>IF(W$1&gt;=$I104,IF($M104=0,0,(IF(MOD(($I104-W$1),$M104)=0,$G104,0))),0)</f>
        <v>0</v>
      </c>
      <c r="X45" s="143">
        <f>IF(X$1&gt;=$I104,IF($M104=0,0,(IF(MOD(($I104-X$1),$M104)=0,$G104,0))),0)</f>
        <v>0</v>
      </c>
      <c r="Y45" s="176">
        <f>SUM(C45:X45)</f>
        <v>75000</v>
      </c>
    </row>
    <row r="46" spans="1:25" ht="15.75" customHeight="1">
      <c r="A46" s="168">
        <f t="shared" ref="A46:B46" si="84">A105</f>
        <v>43</v>
      </c>
      <c r="B46" s="148" t="str">
        <f t="shared" si="84"/>
        <v>Gulve, udskiftning - rullende aktivitet</v>
      </c>
      <c r="C46" s="143">
        <f t="shared" ref="C46" si="85">IF(C$1&gt;=$I105,IF($M105=0,0,(IF(MOD(($I105-C$1),$M105)=0,$G105,0))),0)</f>
        <v>0</v>
      </c>
      <c r="D46" s="143">
        <f>IF(D$1&gt;=$I105,IF($M105=0,0,(IF(MOD(($I105-D$1),$M105)=0,$G105,0))),0)</f>
        <v>0</v>
      </c>
      <c r="E46" s="143">
        <f>IF(E$1&gt;=$I105,IF($M105=0,0,(IF(MOD(($I105-E$1),$M105)=0,$G105,0))),0)</f>
        <v>0</v>
      </c>
      <c r="F46" s="143">
        <f>IF(F$1&gt;=$I105,IF($M105=0,0,(IF(MOD(($I105-F$1),$M105)=0,$G105,0))),0)</f>
        <v>0</v>
      </c>
      <c r="G46" s="143">
        <f>IF(G$1&gt;=$I105,IF($M105=0,0,(IF(MOD(($I105-G$1),$M105)=0,$G105,0))),0)</f>
        <v>0</v>
      </c>
      <c r="H46" s="143">
        <f>IF(H$1&gt;=$I105,IF($M105=0,0,(IF(MOD(($I105-H$1),$M105)=0,$G105,0))),0)</f>
        <v>0</v>
      </c>
      <c r="I46" s="143">
        <f>IF(I$1&gt;=$I105,IF($M105=0,0,(IF(MOD(($I105-I$1),$M105)=0,$G105,0))),0)</f>
        <v>0</v>
      </c>
      <c r="J46" s="143">
        <f>IF(J$1&gt;=$I105,IF($M105=0,0,(IF(MOD(($I105-J$1),$M105)=0,$G105,0))),0)</f>
        <v>0</v>
      </c>
      <c r="K46" s="143">
        <f>IF(K$1&gt;=$I105,IF($M105=0,0,(IF(MOD(($I105-K$1),$M105)=0,$G105,0))),0)</f>
        <v>0</v>
      </c>
      <c r="L46" s="143">
        <f>IF(L$1&gt;=$I105,IF($M105=0,0,(IF(MOD(($I105-L$1),$M105)=0,$G105,0))),0)</f>
        <v>0</v>
      </c>
      <c r="M46" s="143">
        <f>IF(M$1&gt;=$I105,IF($M105=0,0,(IF(MOD(($I105-M$1),$M105)=0,$G105,0))),0)</f>
        <v>0</v>
      </c>
      <c r="N46" s="143">
        <f>IF(N$1&gt;=$I105,IF($M105=0,0,(IF(MOD(($I105-N$1),$M105)=0,$G105,0))),0)</f>
        <v>0</v>
      </c>
      <c r="O46" s="143">
        <f>IF(O$1&gt;=$I105,IF($M105=0,0,(IF(MOD(($I105-O$1),$M105)=0,$G105,0))),0)</f>
        <v>0</v>
      </c>
      <c r="P46" s="143">
        <f>IF(P$1&gt;=$I105,IF($M105=0,0,(IF(MOD(($I105-P$1),$M105)=0,$G105,0))),0)</f>
        <v>100000</v>
      </c>
      <c r="Q46" s="143">
        <f>IF(Q$1&gt;=$I105,IF($M105=0,0,(IF(MOD(($I105-Q$1),$M105)=0,$G105,0))),0)</f>
        <v>0</v>
      </c>
      <c r="R46" s="143">
        <f>IF(R$1&gt;=$I105,IF($M105=0,0,(IF(MOD(($I105-R$1),$M105)=0,$G105,0))),0)</f>
        <v>0</v>
      </c>
      <c r="S46" s="143">
        <f>IF(S$1&gt;=$I105,IF($M105=0,0,(IF(MOD(($I105-S$1),$M105)=0,$G105,0))),0)</f>
        <v>0</v>
      </c>
      <c r="T46" s="143">
        <f>IF(T$1&gt;=$I105,IF($M105=0,0,(IF(MOD(($I105-T$1),$M105)=0,$G105,0))),0)</f>
        <v>0</v>
      </c>
      <c r="U46" s="143">
        <f>IF(U$1&gt;=$I105,IF($M105=0,0,(IF(MOD(($I105-U$1),$M105)=0,$G105,0))),0)</f>
        <v>0</v>
      </c>
      <c r="V46" s="143">
        <f>IF(V$1&gt;=$I105,IF($M105=0,0,(IF(MOD(($I105-V$1),$M105)=0,$G105,0))),0)</f>
        <v>0</v>
      </c>
      <c r="W46" s="143">
        <f>IF(W$1&gt;=$I105,IF($M105=0,0,(IF(MOD(($I105-W$1),$M105)=0,$G105,0))),0)</f>
        <v>0</v>
      </c>
      <c r="X46" s="143">
        <f>IF(X$1&gt;=$I105,IF($M105=0,0,(IF(MOD(($I105-X$1),$M105)=0,$G105,0))),0)</f>
        <v>0</v>
      </c>
      <c r="Y46" s="176">
        <f>SUM(C46:X46)</f>
        <v>100000</v>
      </c>
    </row>
    <row r="47" spans="1:25" ht="15.75" customHeight="1">
      <c r="A47" s="168">
        <f t="shared" ref="A47:B47" si="86">A106</f>
        <v>43</v>
      </c>
      <c r="B47" s="148" t="str">
        <f t="shared" si="86"/>
        <v>Gulve, overfladebehandling - rullende aktivitet</v>
      </c>
      <c r="C47" s="143">
        <f t="shared" ref="C47" si="87">IF(C$1&gt;=$I106,IF($M106=0,0,(IF(MOD(($I106-C$1),$M106)=0,$G106,0))),0)</f>
        <v>0</v>
      </c>
      <c r="D47" s="143">
        <f>IF(D$1&gt;=$I106,IF($M106=0,0,(IF(MOD(($I106-D$1),$M106)=0,$G106,0))),0)</f>
        <v>0</v>
      </c>
      <c r="E47" s="143">
        <f>IF(E$1&gt;=$I106,IF($M106=0,0,(IF(MOD(($I106-E$1),$M106)=0,$G106,0))),0)</f>
        <v>0</v>
      </c>
      <c r="F47" s="143">
        <f>IF(F$1&gt;=$I106,IF($M106=0,0,(IF(MOD(($I106-F$1),$M106)=0,$G106,0))),0)</f>
        <v>0</v>
      </c>
      <c r="G47" s="143">
        <f>IF(G$1&gt;=$I106,IF($M106=0,0,(IF(MOD(($I106-G$1),$M106)=0,$G106,0))),0)</f>
        <v>0</v>
      </c>
      <c r="H47" s="143">
        <f>IF(H$1&gt;=$I106,IF($M106=0,0,(IF(MOD(($I106-H$1),$M106)=0,$G106,0))),0)</f>
        <v>0</v>
      </c>
      <c r="I47" s="143">
        <f>IF(I$1&gt;=$I106,IF($M106=0,0,(IF(MOD(($I106-I$1),$M106)=0,$G106,0))),0)</f>
        <v>40800</v>
      </c>
      <c r="J47" s="143">
        <f>IF(J$1&gt;=$I106,IF($M106=0,0,(IF(MOD(($I106-J$1),$M106)=0,$G106,0))),0)</f>
        <v>0</v>
      </c>
      <c r="K47" s="143">
        <f>IF(K$1&gt;=$I106,IF($M106=0,0,(IF(MOD(($I106-K$1),$M106)=0,$G106,0))),0)</f>
        <v>0</v>
      </c>
      <c r="L47" s="143">
        <f>IF(L$1&gt;=$I106,IF($M106=0,0,(IF(MOD(($I106-L$1),$M106)=0,$G106,0))),0)</f>
        <v>0</v>
      </c>
      <c r="M47" s="143">
        <f>IF(M$1&gt;=$I106,IF($M106=0,0,(IF(MOD(($I106-M$1),$M106)=0,$G106,0))),0)</f>
        <v>0</v>
      </c>
      <c r="N47" s="143">
        <f>IF(N$1&gt;=$I106,IF($M106=0,0,(IF(MOD(($I106-N$1),$M106)=0,$G106,0))),0)</f>
        <v>0</v>
      </c>
      <c r="O47" s="143">
        <f>IF(O$1&gt;=$I106,IF($M106=0,0,(IF(MOD(($I106-O$1),$M106)=0,$G106,0))),0)</f>
        <v>0</v>
      </c>
      <c r="P47" s="143">
        <f>IF(P$1&gt;=$I106,IF($M106=0,0,(IF(MOD(($I106-P$1),$M106)=0,$G106,0))),0)</f>
        <v>0</v>
      </c>
      <c r="Q47" s="143">
        <f>IF(Q$1&gt;=$I106,IF($M106=0,0,(IF(MOD(($I106-Q$1),$M106)=0,$G106,0))),0)</f>
        <v>0</v>
      </c>
      <c r="R47" s="143">
        <f>IF(R$1&gt;=$I106,IF($M106=0,0,(IF(MOD(($I106-R$1),$M106)=0,$G106,0))),0)</f>
        <v>0</v>
      </c>
      <c r="S47" s="143">
        <f>IF(S$1&gt;=$I106,IF($M106=0,0,(IF(MOD(($I106-S$1),$M106)=0,$G106,0))),0)</f>
        <v>0</v>
      </c>
      <c r="T47" s="143">
        <f>IF(T$1&gt;=$I106,IF($M106=0,0,(IF(MOD(($I106-T$1),$M106)=0,$G106,0))),0)</f>
        <v>0</v>
      </c>
      <c r="U47" s="143">
        <f>IF(U$1&gt;=$I106,IF($M106=0,0,(IF(MOD(($I106-U$1),$M106)=0,$G106,0))),0)</f>
        <v>0</v>
      </c>
      <c r="V47" s="143">
        <f>IF(V$1&gt;=$I106,IF($M106=0,0,(IF(MOD(($I106-V$1),$M106)=0,$G106,0))),0)</f>
        <v>0</v>
      </c>
      <c r="W47" s="143">
        <f>IF(W$1&gt;=$I106,IF($M106=0,0,(IF(MOD(($I106-W$1),$M106)=0,$G106,0))),0)</f>
        <v>0</v>
      </c>
      <c r="X47" s="143">
        <f>IF(X$1&gt;=$I106,IF($M106=0,0,(IF(MOD(($I106-X$1),$M106)=0,$G106,0))),0)</f>
        <v>0</v>
      </c>
      <c r="Y47" s="176">
        <f>SUM(C47:X47)</f>
        <v>40800</v>
      </c>
    </row>
    <row r="48" spans="1:25" ht="15.75" customHeight="1">
      <c r="A48" s="168">
        <f t="shared" ref="A48:B48" si="88">A107</f>
        <v>43</v>
      </c>
      <c r="B48" s="148" t="str">
        <f t="shared" si="88"/>
        <v>Gulve, overfladebehandling - rullende aktivitet</v>
      </c>
      <c r="C48" s="143">
        <f t="shared" ref="C48" si="89">IF(C$1&gt;=$I107,IF($M107=0,0,(IF(MOD(($I107-C$1),$M107)=0,$G107,0))),0)</f>
        <v>0</v>
      </c>
      <c r="D48" s="143">
        <f>IF(D$1&gt;=$I107,IF($M107=0,0,(IF(MOD(($I107-D$1),$M107)=0,$G107,0))),0)</f>
        <v>0</v>
      </c>
      <c r="E48" s="143">
        <f>IF(E$1&gt;=$I107,IF($M107=0,0,(IF(MOD(($I107-E$1),$M107)=0,$G107,0))),0)</f>
        <v>0</v>
      </c>
      <c r="F48" s="143">
        <f>IF(F$1&gt;=$I107,IF($M107=0,0,(IF(MOD(($I107-F$1),$M107)=0,$G107,0))),0)</f>
        <v>0</v>
      </c>
      <c r="G48" s="143">
        <f>IF(G$1&gt;=$I107,IF($M107=0,0,(IF(MOD(($I107-G$1),$M107)=0,$G107,0))),0)</f>
        <v>0</v>
      </c>
      <c r="H48" s="143">
        <f>IF(H$1&gt;=$I107,IF($M107=0,0,(IF(MOD(($I107-H$1),$M107)=0,$G107,0))),0)</f>
        <v>0</v>
      </c>
      <c r="I48" s="143">
        <f>IF(I$1&gt;=$I107,IF($M107=0,0,(IF(MOD(($I107-I$1),$M107)=0,$G107,0))),0)</f>
        <v>40800</v>
      </c>
      <c r="J48" s="143">
        <f>IF(J$1&gt;=$I107,IF($M107=0,0,(IF(MOD(($I107-J$1),$M107)=0,$G107,0))),0)</f>
        <v>0</v>
      </c>
      <c r="K48" s="143">
        <f>IF(K$1&gt;=$I107,IF($M107=0,0,(IF(MOD(($I107-K$1),$M107)=0,$G107,0))),0)</f>
        <v>0</v>
      </c>
      <c r="L48" s="143">
        <f>IF(L$1&gt;=$I107,IF($M107=0,0,(IF(MOD(($I107-L$1),$M107)=0,$G107,0))),0)</f>
        <v>0</v>
      </c>
      <c r="M48" s="143">
        <f>IF(M$1&gt;=$I107,IF($M107=0,0,(IF(MOD(($I107-M$1),$M107)=0,$G107,0))),0)</f>
        <v>0</v>
      </c>
      <c r="N48" s="143">
        <f>IF(N$1&gt;=$I107,IF($M107=0,0,(IF(MOD(($I107-N$1),$M107)=0,$G107,0))),0)</f>
        <v>0</v>
      </c>
      <c r="O48" s="143">
        <f>IF(O$1&gt;=$I107,IF($M107=0,0,(IF(MOD(($I107-O$1),$M107)=0,$G107,0))),0)</f>
        <v>0</v>
      </c>
      <c r="P48" s="143">
        <f>IF(P$1&gt;=$I107,IF($M107=0,0,(IF(MOD(($I107-P$1),$M107)=0,$G107,0))),0)</f>
        <v>0</v>
      </c>
      <c r="Q48" s="143">
        <f>IF(Q$1&gt;=$I107,IF($M107=0,0,(IF(MOD(($I107-Q$1),$M107)=0,$G107,0))),0)</f>
        <v>0</v>
      </c>
      <c r="R48" s="143">
        <f>IF(R$1&gt;=$I107,IF($M107=0,0,(IF(MOD(($I107-R$1),$M107)=0,$G107,0))),0)</f>
        <v>0</v>
      </c>
      <c r="S48" s="143">
        <f>IF(S$1&gt;=$I107,IF($M107=0,0,(IF(MOD(($I107-S$1),$M107)=0,$G107,0))),0)</f>
        <v>0</v>
      </c>
      <c r="T48" s="143">
        <f>IF(T$1&gt;=$I107,IF($M107=0,0,(IF(MOD(($I107-T$1),$M107)=0,$G107,0))),0)</f>
        <v>0</v>
      </c>
      <c r="U48" s="143">
        <f>IF(U$1&gt;=$I107,IF($M107=0,0,(IF(MOD(($I107-U$1),$M107)=0,$G107,0))),0)</f>
        <v>0</v>
      </c>
      <c r="V48" s="143">
        <f>IF(V$1&gt;=$I107,IF($M107=0,0,(IF(MOD(($I107-V$1),$M107)=0,$G107,0))),0)</f>
        <v>0</v>
      </c>
      <c r="W48" s="143">
        <f>IF(W$1&gt;=$I107,IF($M107=0,0,(IF(MOD(($I107-W$1),$M107)=0,$G107,0))),0)</f>
        <v>0</v>
      </c>
      <c r="X48" s="143">
        <f>IF(X$1&gt;=$I107,IF($M107=0,0,(IF(MOD(($I107-X$1),$M107)=0,$G107,0))),0)</f>
        <v>0</v>
      </c>
      <c r="Y48" s="176">
        <f>SUM(C48:X48)</f>
        <v>40800</v>
      </c>
    </row>
    <row r="49" spans="1:25" ht="15.75" customHeight="1">
      <c r="A49" s="168">
        <f t="shared" ref="A49:B49" si="90">A108</f>
        <v>43</v>
      </c>
      <c r="B49" s="148" t="str">
        <f t="shared" si="90"/>
        <v>Gulve, overfladebehandling - rullende aktivitet</v>
      </c>
      <c r="C49" s="143">
        <f t="shared" ref="C49" si="91">IF(C$1&gt;=$I108,IF($M108=0,0,(IF(MOD(($I108-C$1),$M108)=0,$G108,0))),0)</f>
        <v>0</v>
      </c>
      <c r="D49" s="143">
        <f>IF(D$1&gt;=$I108,IF($M108=0,0,(IF(MOD(($I108-D$1),$M108)=0,$G108,0))),0)</f>
        <v>0</v>
      </c>
      <c r="E49" s="143">
        <f>IF(E$1&gt;=$I108,IF($M108=0,0,(IF(MOD(($I108-E$1),$M108)=0,$G108,0))),0)</f>
        <v>28900</v>
      </c>
      <c r="F49" s="143">
        <f>IF(F$1&gt;=$I108,IF($M108=0,0,(IF(MOD(($I108-F$1),$M108)=0,$G108,0))),0)</f>
        <v>0</v>
      </c>
      <c r="G49" s="143">
        <f>IF(G$1&gt;=$I108,IF($M108=0,0,(IF(MOD(($I108-G$1),$M108)=0,$G108,0))),0)</f>
        <v>0</v>
      </c>
      <c r="H49" s="143">
        <f>IF(H$1&gt;=$I108,IF($M108=0,0,(IF(MOD(($I108-H$1),$M108)=0,$G108,0))),0)</f>
        <v>0</v>
      </c>
      <c r="I49" s="143">
        <f>IF(I$1&gt;=$I108,IF($M108=0,0,(IF(MOD(($I108-I$1),$M108)=0,$G108,0))),0)</f>
        <v>0</v>
      </c>
      <c r="J49" s="143">
        <f>IF(J$1&gt;=$I108,IF($M108=0,0,(IF(MOD(($I108-J$1),$M108)=0,$G108,0))),0)</f>
        <v>0</v>
      </c>
      <c r="K49" s="143">
        <f>IF(K$1&gt;=$I108,IF($M108=0,0,(IF(MOD(($I108-K$1),$M108)=0,$G108,0))),0)</f>
        <v>0</v>
      </c>
      <c r="L49" s="143">
        <f>IF(L$1&gt;=$I108,IF($M108=0,0,(IF(MOD(($I108-L$1),$M108)=0,$G108,0))),0)</f>
        <v>0</v>
      </c>
      <c r="M49" s="143">
        <f>IF(M$1&gt;=$I108,IF($M108=0,0,(IF(MOD(($I108-M$1),$M108)=0,$G108,0))),0)</f>
        <v>0</v>
      </c>
      <c r="N49" s="143">
        <f>IF(N$1&gt;=$I108,IF($M108=0,0,(IF(MOD(($I108-N$1),$M108)=0,$G108,0))),0)</f>
        <v>0</v>
      </c>
      <c r="O49" s="143">
        <f>IF(O$1&gt;=$I108,IF($M108=0,0,(IF(MOD(($I108-O$1),$M108)=0,$G108,0))),0)</f>
        <v>0</v>
      </c>
      <c r="P49" s="143">
        <f>IF(P$1&gt;=$I108,IF($M108=0,0,(IF(MOD(($I108-P$1),$M108)=0,$G108,0))),0)</f>
        <v>0</v>
      </c>
      <c r="Q49" s="143">
        <f>IF(Q$1&gt;=$I108,IF($M108=0,0,(IF(MOD(($I108-Q$1),$M108)=0,$G108,0))),0)</f>
        <v>0</v>
      </c>
      <c r="R49" s="143">
        <f>IF(R$1&gt;=$I108,IF($M108=0,0,(IF(MOD(($I108-R$1),$M108)=0,$G108,0))),0)</f>
        <v>0</v>
      </c>
      <c r="S49" s="143">
        <f>IF(S$1&gt;=$I108,IF($M108=0,0,(IF(MOD(($I108-S$1),$M108)=0,$G108,0))),0)</f>
        <v>0</v>
      </c>
      <c r="T49" s="143">
        <f>IF(T$1&gt;=$I108,IF($M108=0,0,(IF(MOD(($I108-T$1),$M108)=0,$G108,0))),0)</f>
        <v>0</v>
      </c>
      <c r="U49" s="143">
        <f>IF(U$1&gt;=$I108,IF($M108=0,0,(IF(MOD(($I108-U$1),$M108)=0,$G108,0))),0)</f>
        <v>0</v>
      </c>
      <c r="V49" s="143">
        <f>IF(V$1&gt;=$I108,IF($M108=0,0,(IF(MOD(($I108-V$1),$M108)=0,$G108,0))),0)</f>
        <v>0</v>
      </c>
      <c r="W49" s="143">
        <f>IF(W$1&gt;=$I108,IF($M108=0,0,(IF(MOD(($I108-W$1),$M108)=0,$G108,0))),0)</f>
        <v>0</v>
      </c>
      <c r="X49" s="143">
        <f>IF(X$1&gt;=$I108,IF($M108=0,0,(IF(MOD(($I108-X$1),$M108)=0,$G108,0))),0)</f>
        <v>0</v>
      </c>
      <c r="Y49" s="176">
        <f>SUM(C49:X49)</f>
        <v>28900</v>
      </c>
    </row>
    <row r="50" spans="1:25" ht="15.75" customHeight="1">
      <c r="A50" s="168">
        <f t="shared" ref="A50:B50" si="92">A109</f>
        <v>45</v>
      </c>
      <c r="B50" s="148" t="str">
        <f t="shared" si="92"/>
        <v>Lofter, udskiftning - akustik</v>
      </c>
      <c r="C50" s="143">
        <f t="shared" ref="C50" si="93">IF(C$1&gt;=$I109,IF($M109=0,0,(IF(MOD(($I109-C$1),$M109)=0,$G109,0))),0)</f>
        <v>0</v>
      </c>
      <c r="D50" s="143">
        <f>IF(D$1&gt;=$I109,IF($M109=0,0,(IF(MOD(($I109-D$1),$M109)=0,$G109,0))),0)</f>
        <v>0</v>
      </c>
      <c r="E50" s="143">
        <f>IF(E$1&gt;=$I109,IF($M109=0,0,(IF(MOD(($I109-E$1),$M109)=0,$G109,0))),0)</f>
        <v>0</v>
      </c>
      <c r="F50" s="143">
        <f>IF(F$1&gt;=$I109,IF($M109=0,0,(IF(MOD(($I109-F$1),$M109)=0,$G109,0))),0)</f>
        <v>0</v>
      </c>
      <c r="G50" s="143">
        <f>IF(G$1&gt;=$I109,IF($M109=0,0,(IF(MOD(($I109-G$1),$M109)=0,$G109,0))),0)</f>
        <v>160000</v>
      </c>
      <c r="H50" s="143">
        <f>IF(H$1&gt;=$I109,IF($M109=0,0,(IF(MOD(($I109-H$1),$M109)=0,$G109,0))),0)</f>
        <v>0</v>
      </c>
      <c r="I50" s="143">
        <f>IF(I$1&gt;=$I109,IF($M109=0,0,(IF(MOD(($I109-I$1),$M109)=0,$G109,0))),0)</f>
        <v>0</v>
      </c>
      <c r="J50" s="143">
        <f>IF(J$1&gt;=$I109,IF($M109=0,0,(IF(MOD(($I109-J$1),$M109)=0,$G109,0))),0)</f>
        <v>0</v>
      </c>
      <c r="K50" s="143">
        <f>IF(K$1&gt;=$I109,IF($M109=0,0,(IF(MOD(($I109-K$1),$M109)=0,$G109,0))),0)</f>
        <v>0</v>
      </c>
      <c r="L50" s="143">
        <f>IF(L$1&gt;=$I109,IF($M109=0,0,(IF(MOD(($I109-L$1),$M109)=0,$G109,0))),0)</f>
        <v>0</v>
      </c>
      <c r="M50" s="143">
        <f>IF(M$1&gt;=$I109,IF($M109=0,0,(IF(MOD(($I109-M$1),$M109)=0,$G109,0))),0)</f>
        <v>0</v>
      </c>
      <c r="N50" s="143">
        <f>IF(N$1&gt;=$I109,IF($M109=0,0,(IF(MOD(($I109-N$1),$M109)=0,$G109,0))),0)</f>
        <v>0</v>
      </c>
      <c r="O50" s="143">
        <f>IF(O$1&gt;=$I109,IF($M109=0,0,(IF(MOD(($I109-O$1),$M109)=0,$G109,0))),0)</f>
        <v>0</v>
      </c>
      <c r="P50" s="143">
        <f>IF(P$1&gt;=$I109,IF($M109=0,0,(IF(MOD(($I109-P$1),$M109)=0,$G109,0))),0)</f>
        <v>0</v>
      </c>
      <c r="Q50" s="143">
        <f>IF(Q$1&gt;=$I109,IF($M109=0,0,(IF(MOD(($I109-Q$1),$M109)=0,$G109,0))),0)</f>
        <v>0</v>
      </c>
      <c r="R50" s="143">
        <f>IF(R$1&gt;=$I109,IF($M109=0,0,(IF(MOD(($I109-R$1),$M109)=0,$G109,0))),0)</f>
        <v>0</v>
      </c>
      <c r="S50" s="143">
        <f>IF(S$1&gt;=$I109,IF($M109=0,0,(IF(MOD(($I109-S$1),$M109)=0,$G109,0))),0)</f>
        <v>0</v>
      </c>
      <c r="T50" s="143">
        <f>IF(T$1&gt;=$I109,IF($M109=0,0,(IF(MOD(($I109-T$1),$M109)=0,$G109,0))),0)</f>
        <v>0</v>
      </c>
      <c r="U50" s="143">
        <f>IF(U$1&gt;=$I109,IF($M109=0,0,(IF(MOD(($I109-U$1),$M109)=0,$G109,0))),0)</f>
        <v>0</v>
      </c>
      <c r="V50" s="143">
        <f>IF(V$1&gt;=$I109,IF($M109=0,0,(IF(MOD(($I109-V$1),$M109)=0,$G109,0))),0)</f>
        <v>0</v>
      </c>
      <c r="W50" s="143">
        <f>IF(W$1&gt;=$I109,IF($M109=0,0,(IF(MOD(($I109-W$1),$M109)=0,$G109,0))),0)</f>
        <v>0</v>
      </c>
      <c r="X50" s="143">
        <f>IF(X$1&gt;=$I109,IF($M109=0,0,(IF(MOD(($I109-X$1),$M109)=0,$G109,0))),0)</f>
        <v>0</v>
      </c>
      <c r="Y50" s="176">
        <f>SUM(C50:X50)</f>
        <v>160000</v>
      </c>
    </row>
    <row r="51" spans="1:25" ht="15.75" customHeight="1">
      <c r="A51" s="168">
        <f t="shared" ref="A51:B51" si="94">A110</f>
        <v>45</v>
      </c>
      <c r="B51" s="148" t="str">
        <f t="shared" si="94"/>
        <v>Lofter, udskiftning - akustik</v>
      </c>
      <c r="C51" s="143">
        <f t="shared" ref="C51" si="95">IF(C$1&gt;=$I110,IF($M110=0,0,(IF(MOD(($I110-C$1),$M110)=0,$G110,0))),0)</f>
        <v>0</v>
      </c>
      <c r="D51" s="143">
        <f>IF(D$1&gt;=$I110,IF($M110=0,0,(IF(MOD(($I110-D$1),$M110)=0,$G110,0))),0)</f>
        <v>0</v>
      </c>
      <c r="E51" s="143">
        <f>IF(E$1&gt;=$I110,IF($M110=0,0,(IF(MOD(($I110-E$1),$M110)=0,$G110,0))),0)</f>
        <v>0</v>
      </c>
      <c r="F51" s="143">
        <f>IF(F$1&gt;=$I110,IF($M110=0,0,(IF(MOD(($I110-F$1),$M110)=0,$G110,0))),0)</f>
        <v>0</v>
      </c>
      <c r="G51" s="143">
        <f>IF(G$1&gt;=$I110,IF($M110=0,0,(IF(MOD(($I110-G$1),$M110)=0,$G110,0))),0)</f>
        <v>0</v>
      </c>
      <c r="H51" s="143">
        <f>IF(H$1&gt;=$I110,IF($M110=0,0,(IF(MOD(($I110-H$1),$M110)=0,$G110,0))),0)</f>
        <v>160000</v>
      </c>
      <c r="I51" s="143">
        <f>IF(I$1&gt;=$I110,IF($M110=0,0,(IF(MOD(($I110-I$1),$M110)=0,$G110,0))),0)</f>
        <v>0</v>
      </c>
      <c r="J51" s="143">
        <f>IF(J$1&gt;=$I110,IF($M110=0,0,(IF(MOD(($I110-J$1),$M110)=0,$G110,0))),0)</f>
        <v>0</v>
      </c>
      <c r="K51" s="143">
        <f>IF(K$1&gt;=$I110,IF($M110=0,0,(IF(MOD(($I110-K$1),$M110)=0,$G110,0))),0)</f>
        <v>0</v>
      </c>
      <c r="L51" s="143">
        <f>IF(L$1&gt;=$I110,IF($M110=0,0,(IF(MOD(($I110-L$1),$M110)=0,$G110,0))),0)</f>
        <v>0</v>
      </c>
      <c r="M51" s="143">
        <f>IF(M$1&gt;=$I110,IF($M110=0,0,(IF(MOD(($I110-M$1),$M110)=0,$G110,0))),0)</f>
        <v>0</v>
      </c>
      <c r="N51" s="143">
        <f>IF(N$1&gt;=$I110,IF($M110=0,0,(IF(MOD(($I110-N$1),$M110)=0,$G110,0))),0)</f>
        <v>0</v>
      </c>
      <c r="O51" s="143">
        <f>IF(O$1&gt;=$I110,IF($M110=0,0,(IF(MOD(($I110-O$1),$M110)=0,$G110,0))),0)</f>
        <v>0</v>
      </c>
      <c r="P51" s="143">
        <f>IF(P$1&gt;=$I110,IF($M110=0,0,(IF(MOD(($I110-P$1),$M110)=0,$G110,0))),0)</f>
        <v>0</v>
      </c>
      <c r="Q51" s="143">
        <f>IF(Q$1&gt;=$I110,IF($M110=0,0,(IF(MOD(($I110-Q$1),$M110)=0,$G110,0))),0)</f>
        <v>0</v>
      </c>
      <c r="R51" s="143">
        <f>IF(R$1&gt;=$I110,IF($M110=0,0,(IF(MOD(($I110-R$1),$M110)=0,$G110,0))),0)</f>
        <v>0</v>
      </c>
      <c r="S51" s="143">
        <f>IF(S$1&gt;=$I110,IF($M110=0,0,(IF(MOD(($I110-S$1),$M110)=0,$G110,0))),0)</f>
        <v>0</v>
      </c>
      <c r="T51" s="143">
        <f>IF(T$1&gt;=$I110,IF($M110=0,0,(IF(MOD(($I110-T$1),$M110)=0,$G110,0))),0)</f>
        <v>0</v>
      </c>
      <c r="U51" s="143">
        <f>IF(U$1&gt;=$I110,IF($M110=0,0,(IF(MOD(($I110-U$1),$M110)=0,$G110,0))),0)</f>
        <v>0</v>
      </c>
      <c r="V51" s="143">
        <f>IF(V$1&gt;=$I110,IF($M110=0,0,(IF(MOD(($I110-V$1),$M110)=0,$G110,0))),0)</f>
        <v>0</v>
      </c>
      <c r="W51" s="143">
        <f>IF(W$1&gt;=$I110,IF($M110=0,0,(IF(MOD(($I110-W$1),$M110)=0,$G110,0))),0)</f>
        <v>0</v>
      </c>
      <c r="X51" s="143">
        <f>IF(X$1&gt;=$I110,IF($M110=0,0,(IF(MOD(($I110-X$1),$M110)=0,$G110,0))),0)</f>
        <v>0</v>
      </c>
      <c r="Y51" s="176">
        <f>SUM(C51:X51)</f>
        <v>160000</v>
      </c>
    </row>
    <row r="52" spans="1:25" ht="15.75" customHeight="1">
      <c r="A52" s="168">
        <f t="shared" ref="A52:B52" si="96">A111</f>
        <v>45</v>
      </c>
      <c r="B52" s="148" t="str">
        <f t="shared" si="96"/>
        <v>Lofter, udskiftning - akustik</v>
      </c>
      <c r="C52" s="143">
        <f t="shared" ref="C52" si="97">IF(C$1&gt;=$I111,IF($M111=0,0,(IF(MOD(($I111-C$1),$M111)=0,$G111,0))),0)</f>
        <v>0</v>
      </c>
      <c r="D52" s="143">
        <f>IF(D$1&gt;=$I111,IF($M111=0,0,(IF(MOD(($I111-D$1),$M111)=0,$G111,0))),0)</f>
        <v>0</v>
      </c>
      <c r="E52" s="143">
        <f>IF(E$1&gt;=$I111,IF($M111=0,0,(IF(MOD(($I111-E$1),$M111)=0,$G111,0))),0)</f>
        <v>0</v>
      </c>
      <c r="F52" s="143">
        <f>IF(F$1&gt;=$I111,IF($M111=0,0,(IF(MOD(($I111-F$1),$M111)=0,$G111,0))),0)</f>
        <v>0</v>
      </c>
      <c r="G52" s="143">
        <f>IF(G$1&gt;=$I111,IF($M111=0,0,(IF(MOD(($I111-G$1),$M111)=0,$G111,0))),0)</f>
        <v>0</v>
      </c>
      <c r="H52" s="143">
        <f>IF(H$1&gt;=$I111,IF($M111=0,0,(IF(MOD(($I111-H$1),$M111)=0,$G111,0))),0)</f>
        <v>0</v>
      </c>
      <c r="I52" s="143">
        <f>IF(I$1&gt;=$I111,IF($M111=0,0,(IF(MOD(($I111-I$1),$M111)=0,$G111,0))),0)</f>
        <v>0</v>
      </c>
      <c r="J52" s="143">
        <f>IF(J$1&gt;=$I111,IF($M111=0,0,(IF(MOD(($I111-J$1),$M111)=0,$G111,0))),0)</f>
        <v>160000</v>
      </c>
      <c r="K52" s="143">
        <f>IF(K$1&gt;=$I111,IF($M111=0,0,(IF(MOD(($I111-K$1),$M111)=0,$G111,0))),0)</f>
        <v>0</v>
      </c>
      <c r="L52" s="143">
        <f>IF(L$1&gt;=$I111,IF($M111=0,0,(IF(MOD(($I111-L$1),$M111)=0,$G111,0))),0)</f>
        <v>0</v>
      </c>
      <c r="M52" s="143">
        <f>IF(M$1&gt;=$I111,IF($M111=0,0,(IF(MOD(($I111-M$1),$M111)=0,$G111,0))),0)</f>
        <v>0</v>
      </c>
      <c r="N52" s="143">
        <f>IF(N$1&gt;=$I111,IF($M111=0,0,(IF(MOD(($I111-N$1),$M111)=0,$G111,0))),0)</f>
        <v>0</v>
      </c>
      <c r="O52" s="143">
        <f>IF(O$1&gt;=$I111,IF($M111=0,0,(IF(MOD(($I111-O$1),$M111)=0,$G111,0))),0)</f>
        <v>0</v>
      </c>
      <c r="P52" s="143">
        <f>IF(P$1&gt;=$I111,IF($M111=0,0,(IF(MOD(($I111-P$1),$M111)=0,$G111,0))),0)</f>
        <v>0</v>
      </c>
      <c r="Q52" s="143">
        <f>IF(Q$1&gt;=$I111,IF($M111=0,0,(IF(MOD(($I111-Q$1),$M111)=0,$G111,0))),0)</f>
        <v>0</v>
      </c>
      <c r="R52" s="143">
        <f>IF(R$1&gt;=$I111,IF($M111=0,0,(IF(MOD(($I111-R$1),$M111)=0,$G111,0))),0)</f>
        <v>0</v>
      </c>
      <c r="S52" s="143">
        <f>IF(S$1&gt;=$I111,IF($M111=0,0,(IF(MOD(($I111-S$1),$M111)=0,$G111,0))),0)</f>
        <v>0</v>
      </c>
      <c r="T52" s="143">
        <f>IF(T$1&gt;=$I111,IF($M111=0,0,(IF(MOD(($I111-T$1),$M111)=0,$G111,0))),0)</f>
        <v>0</v>
      </c>
      <c r="U52" s="143">
        <f>IF(U$1&gt;=$I111,IF($M111=0,0,(IF(MOD(($I111-U$1),$M111)=0,$G111,0))),0)</f>
        <v>0</v>
      </c>
      <c r="V52" s="143">
        <f>IF(V$1&gt;=$I111,IF($M111=0,0,(IF(MOD(($I111-V$1),$M111)=0,$G111,0))),0)</f>
        <v>0</v>
      </c>
      <c r="W52" s="143">
        <f>IF(W$1&gt;=$I111,IF($M111=0,0,(IF(MOD(($I111-W$1),$M111)=0,$G111,0))),0)</f>
        <v>0</v>
      </c>
      <c r="X52" s="143">
        <f>IF(X$1&gt;=$I111,IF($M111=0,0,(IF(MOD(($I111-X$1),$M111)=0,$G111,0))),0)</f>
        <v>0</v>
      </c>
      <c r="Y52" s="176">
        <f>SUM(C52:X52)</f>
        <v>160000</v>
      </c>
    </row>
    <row r="53" spans="1:25" ht="15.75" customHeight="1">
      <c r="A53" s="168">
        <f t="shared" ref="A53:B53" si="98">A112</f>
        <v>45</v>
      </c>
      <c r="B53" s="148" t="str">
        <f t="shared" si="98"/>
        <v>Lofter, udskiftning - akustik</v>
      </c>
      <c r="C53" s="143">
        <f t="shared" ref="C53" si="99">IF(C$1&gt;=$I112,IF($M112=0,0,(IF(MOD(($I112-C$1),$M112)=0,$G112,0))),0)</f>
        <v>0</v>
      </c>
      <c r="D53" s="143">
        <f>IF(D$1&gt;=$I112,IF($M112=0,0,(IF(MOD(($I112-D$1),$M112)=0,$G112,0))),0)</f>
        <v>0</v>
      </c>
      <c r="E53" s="143">
        <f>IF(E$1&gt;=$I112,IF($M112=0,0,(IF(MOD(($I112-E$1),$M112)=0,$G112,0))),0)</f>
        <v>0</v>
      </c>
      <c r="F53" s="143">
        <f>IF(F$1&gt;=$I112,IF($M112=0,0,(IF(MOD(($I112-F$1),$M112)=0,$G112,0))),0)</f>
        <v>0</v>
      </c>
      <c r="G53" s="143">
        <f>IF(G$1&gt;=$I112,IF($M112=0,0,(IF(MOD(($I112-G$1),$M112)=0,$G112,0))),0)</f>
        <v>0</v>
      </c>
      <c r="H53" s="143">
        <f>IF(H$1&gt;=$I112,IF($M112=0,0,(IF(MOD(($I112-H$1),$M112)=0,$G112,0))),0)</f>
        <v>0</v>
      </c>
      <c r="I53" s="143">
        <f>IF(I$1&gt;=$I112,IF($M112=0,0,(IF(MOD(($I112-I$1),$M112)=0,$G112,0))),0)</f>
        <v>45000</v>
      </c>
      <c r="J53" s="143">
        <f>IF(J$1&gt;=$I112,IF($M112=0,0,(IF(MOD(($I112-J$1),$M112)=0,$G112,0))),0)</f>
        <v>0</v>
      </c>
      <c r="K53" s="143">
        <f>IF(K$1&gt;=$I112,IF($M112=0,0,(IF(MOD(($I112-K$1),$M112)=0,$G112,0))),0)</f>
        <v>0</v>
      </c>
      <c r="L53" s="143">
        <f>IF(L$1&gt;=$I112,IF($M112=0,0,(IF(MOD(($I112-L$1),$M112)=0,$G112,0))),0)</f>
        <v>0</v>
      </c>
      <c r="M53" s="143">
        <f>IF(M$1&gt;=$I112,IF($M112=0,0,(IF(MOD(($I112-M$1),$M112)=0,$G112,0))),0)</f>
        <v>0</v>
      </c>
      <c r="N53" s="143">
        <f>IF(N$1&gt;=$I112,IF($M112=0,0,(IF(MOD(($I112-N$1),$M112)=0,$G112,0))),0)</f>
        <v>0</v>
      </c>
      <c r="O53" s="143">
        <f>IF(O$1&gt;=$I112,IF($M112=0,0,(IF(MOD(($I112-O$1),$M112)=0,$G112,0))),0)</f>
        <v>0</v>
      </c>
      <c r="P53" s="143">
        <f>IF(P$1&gt;=$I112,IF($M112=0,0,(IF(MOD(($I112-P$1),$M112)=0,$G112,0))),0)</f>
        <v>0</v>
      </c>
      <c r="Q53" s="143">
        <f>IF(Q$1&gt;=$I112,IF($M112=0,0,(IF(MOD(($I112-Q$1),$M112)=0,$G112,0))),0)</f>
        <v>0</v>
      </c>
      <c r="R53" s="143">
        <f>IF(R$1&gt;=$I112,IF($M112=0,0,(IF(MOD(($I112-R$1),$M112)=0,$G112,0))),0)</f>
        <v>0</v>
      </c>
      <c r="S53" s="143">
        <f>IF(S$1&gt;=$I112,IF($M112=0,0,(IF(MOD(($I112-S$1),$M112)=0,$G112,0))),0)</f>
        <v>0</v>
      </c>
      <c r="T53" s="143">
        <f>IF(T$1&gt;=$I112,IF($M112=0,0,(IF(MOD(($I112-T$1),$M112)=0,$G112,0))),0)</f>
        <v>0</v>
      </c>
      <c r="U53" s="143">
        <f>IF(U$1&gt;=$I112,IF($M112=0,0,(IF(MOD(($I112-U$1),$M112)=0,$G112,0))),0)</f>
        <v>0</v>
      </c>
      <c r="V53" s="143">
        <f>IF(V$1&gt;=$I112,IF($M112=0,0,(IF(MOD(($I112-V$1),$M112)=0,$G112,0))),0)</f>
        <v>0</v>
      </c>
      <c r="W53" s="143">
        <f>IF(W$1&gt;=$I112,IF($M112=0,0,(IF(MOD(($I112-W$1),$M112)=0,$G112,0))),0)</f>
        <v>0</v>
      </c>
      <c r="X53" s="143">
        <f>IF(X$1&gt;=$I112,IF($M112=0,0,(IF(MOD(($I112-X$1),$M112)=0,$G112,0))),0)</f>
        <v>0</v>
      </c>
      <c r="Y53" s="176">
        <f>SUM(C53:X53)</f>
        <v>45000</v>
      </c>
    </row>
    <row r="54" spans="1:25" ht="15.75" customHeight="1">
      <c r="A54" s="168">
        <f t="shared" ref="A54:B54" si="100">A113</f>
        <v>42</v>
      </c>
      <c r="B54" s="148" t="str">
        <f t="shared" si="100"/>
        <v>Indvendigt malerarbejde, rullende aktivitet</v>
      </c>
      <c r="C54" s="143">
        <f t="shared" ref="C54" si="101">IF(C$1&gt;=$I113,IF($M113=0,0,(IF(MOD(($I113-C$1),$M113)=0,$G113,0))),0)</f>
        <v>0</v>
      </c>
      <c r="D54" s="143">
        <f>IF(D$1&gt;=$I113,IF($M113=0,0,(IF(MOD(($I113-D$1),$M113)=0,$G113,0))),0)</f>
        <v>0</v>
      </c>
      <c r="E54" s="143">
        <f>IF(E$1&gt;=$I113,IF($M113=0,0,(IF(MOD(($I113-E$1),$M113)=0,$G113,0))),0)</f>
        <v>0</v>
      </c>
      <c r="F54" s="143">
        <f>IF(F$1&gt;=$I113,IF($M113=0,0,(IF(MOD(($I113-F$1),$M113)=0,$G113,0))),0)</f>
        <v>0</v>
      </c>
      <c r="G54" s="143">
        <f>IF(G$1&gt;=$I113,IF($M113=0,0,(IF(MOD(($I113-G$1),$M113)=0,$G113,0))),0)</f>
        <v>0</v>
      </c>
      <c r="H54" s="143">
        <f>IF(H$1&gt;=$I113,IF($M113=0,0,(IF(MOD(($I113-H$1),$M113)=0,$G113,0))),0)</f>
        <v>0</v>
      </c>
      <c r="I54" s="143">
        <f>IF(I$1&gt;=$I113,IF($M113=0,0,(IF(MOD(($I113-I$1),$M113)=0,$G113,0))),0)</f>
        <v>24000</v>
      </c>
      <c r="J54" s="143">
        <f>IF(J$1&gt;=$I113,IF($M113=0,0,(IF(MOD(($I113-J$1),$M113)=0,$G113,0))),0)</f>
        <v>0</v>
      </c>
      <c r="K54" s="143">
        <f>IF(K$1&gt;=$I113,IF($M113=0,0,(IF(MOD(($I113-K$1),$M113)=0,$G113,0))),0)</f>
        <v>0</v>
      </c>
      <c r="L54" s="143">
        <f>IF(L$1&gt;=$I113,IF($M113=0,0,(IF(MOD(($I113-L$1),$M113)=0,$G113,0))),0)</f>
        <v>0</v>
      </c>
      <c r="M54" s="143">
        <f>IF(M$1&gt;=$I113,IF($M113=0,0,(IF(MOD(($I113-M$1),$M113)=0,$G113,0))),0)</f>
        <v>0</v>
      </c>
      <c r="N54" s="143">
        <f>IF(N$1&gt;=$I113,IF($M113=0,0,(IF(MOD(($I113-N$1),$M113)=0,$G113,0))),0)</f>
        <v>24000</v>
      </c>
      <c r="O54" s="143">
        <f>IF(O$1&gt;=$I113,IF($M113=0,0,(IF(MOD(($I113-O$1),$M113)=0,$G113,0))),0)</f>
        <v>0</v>
      </c>
      <c r="P54" s="143">
        <f>IF(P$1&gt;=$I113,IF($M113=0,0,(IF(MOD(($I113-P$1),$M113)=0,$G113,0))),0)</f>
        <v>0</v>
      </c>
      <c r="Q54" s="143">
        <f>IF(Q$1&gt;=$I113,IF($M113=0,0,(IF(MOD(($I113-Q$1),$M113)=0,$G113,0))),0)</f>
        <v>0</v>
      </c>
      <c r="R54" s="143">
        <f>IF(R$1&gt;=$I113,IF($M113=0,0,(IF(MOD(($I113-R$1),$M113)=0,$G113,0))),0)</f>
        <v>0</v>
      </c>
      <c r="S54" s="143">
        <f>IF(S$1&gt;=$I113,IF($M113=0,0,(IF(MOD(($I113-S$1),$M113)=0,$G113,0))),0)</f>
        <v>24000</v>
      </c>
      <c r="T54" s="143">
        <f>IF(T$1&gt;=$I113,IF($M113=0,0,(IF(MOD(($I113-T$1),$M113)=0,$G113,0))),0)</f>
        <v>0</v>
      </c>
      <c r="U54" s="143">
        <f>IF(U$1&gt;=$I113,IF($M113=0,0,(IF(MOD(($I113-U$1),$M113)=0,$G113,0))),0)</f>
        <v>0</v>
      </c>
      <c r="V54" s="143">
        <f>IF(V$1&gt;=$I113,IF($M113=0,0,(IF(MOD(($I113-V$1),$M113)=0,$G113,0))),0)</f>
        <v>0</v>
      </c>
      <c r="W54" s="143">
        <f>IF(W$1&gt;=$I113,IF($M113=0,0,(IF(MOD(($I113-W$1),$M113)=0,$G113,0))),0)</f>
        <v>0</v>
      </c>
      <c r="X54" s="143">
        <f>IF(X$1&gt;=$I113,IF($M113=0,0,(IF(MOD(($I113-X$1),$M113)=0,$G113,0))),0)</f>
        <v>24000</v>
      </c>
      <c r="Y54" s="176">
        <f>SUM(C54:X54)</f>
        <v>96000</v>
      </c>
    </row>
    <row r="55" spans="1:25" ht="15.75" customHeight="1">
      <c r="A55" s="168">
        <f t="shared" ref="A55:B55" si="102">A114</f>
        <v>43</v>
      </c>
      <c r="B55" s="148" t="str">
        <f t="shared" si="102"/>
        <v>Gulve, overfladebehandling - rullende aktivitet</v>
      </c>
      <c r="C55" s="143">
        <f t="shared" ref="C55" si="103">IF(C$1&gt;=$I114,IF($M114=0,0,(IF(MOD(($I114-C$1),$M114)=0,$G114,0))),0)</f>
        <v>0</v>
      </c>
      <c r="D55" s="143">
        <f>IF(D$1&gt;=$I114,IF($M114=0,0,(IF(MOD(($I114-D$1),$M114)=0,$G114,0))),0)</f>
        <v>0</v>
      </c>
      <c r="E55" s="143">
        <f>IF(E$1&gt;=$I114,IF($M114=0,0,(IF(MOD(($I114-E$1),$M114)=0,$G114,0))),0)</f>
        <v>0</v>
      </c>
      <c r="F55" s="143">
        <f>IF(F$1&gt;=$I114,IF($M114=0,0,(IF(MOD(($I114-F$1),$M114)=0,$G114,0))),0)</f>
        <v>0</v>
      </c>
      <c r="G55" s="143">
        <f>IF(G$1&gt;=$I114,IF($M114=0,0,(IF(MOD(($I114-G$1),$M114)=0,$G114,0))),0)</f>
        <v>0</v>
      </c>
      <c r="H55" s="143">
        <f>IF(H$1&gt;=$I114,IF($M114=0,0,(IF(MOD(($I114-H$1),$M114)=0,$G114,0))),0)</f>
        <v>0</v>
      </c>
      <c r="I55" s="143">
        <f>IF(I$1&gt;=$I114,IF($M114=0,0,(IF(MOD(($I114-I$1),$M114)=0,$G114,0))),0)</f>
        <v>0</v>
      </c>
      <c r="J55" s="143">
        <f>IF(J$1&gt;=$I114,IF($M114=0,0,(IF(MOD(($I114-J$1),$M114)=0,$G114,0))),0)</f>
        <v>0</v>
      </c>
      <c r="K55" s="143">
        <f>IF(K$1&gt;=$I114,IF($M114=0,0,(IF(MOD(($I114-K$1),$M114)=0,$G114,0))),0)</f>
        <v>0</v>
      </c>
      <c r="L55" s="143">
        <f>IF(L$1&gt;=$I114,IF($M114=0,0,(IF(MOD(($I114-L$1),$M114)=0,$G114,0))),0)</f>
        <v>23800</v>
      </c>
      <c r="M55" s="143">
        <f>IF(M$1&gt;=$I114,IF($M114=0,0,(IF(MOD(($I114-M$1),$M114)=0,$G114,0))),0)</f>
        <v>0</v>
      </c>
      <c r="N55" s="143">
        <f>IF(N$1&gt;=$I114,IF($M114=0,0,(IF(MOD(($I114-N$1),$M114)=0,$G114,0))),0)</f>
        <v>0</v>
      </c>
      <c r="O55" s="143">
        <f>IF(O$1&gt;=$I114,IF($M114=0,0,(IF(MOD(($I114-O$1),$M114)=0,$G114,0))),0)</f>
        <v>0</v>
      </c>
      <c r="P55" s="143">
        <f>IF(P$1&gt;=$I114,IF($M114=0,0,(IF(MOD(($I114-P$1),$M114)=0,$G114,0))),0)</f>
        <v>0</v>
      </c>
      <c r="Q55" s="143">
        <f>IF(Q$1&gt;=$I114,IF($M114=0,0,(IF(MOD(($I114-Q$1),$M114)=0,$G114,0))),0)</f>
        <v>0</v>
      </c>
      <c r="R55" s="143">
        <f>IF(R$1&gt;=$I114,IF($M114=0,0,(IF(MOD(($I114-R$1),$M114)=0,$G114,0))),0)</f>
        <v>0</v>
      </c>
      <c r="S55" s="143">
        <f>IF(S$1&gt;=$I114,IF($M114=0,0,(IF(MOD(($I114-S$1),$M114)=0,$G114,0))),0)</f>
        <v>0</v>
      </c>
      <c r="T55" s="143">
        <f>IF(T$1&gt;=$I114,IF($M114=0,0,(IF(MOD(($I114-T$1),$M114)=0,$G114,0))),0)</f>
        <v>0</v>
      </c>
      <c r="U55" s="143">
        <f>IF(U$1&gt;=$I114,IF($M114=0,0,(IF(MOD(($I114-U$1),$M114)=0,$G114,0))),0)</f>
        <v>0</v>
      </c>
      <c r="V55" s="143">
        <f>IF(V$1&gt;=$I114,IF($M114=0,0,(IF(MOD(($I114-V$1),$M114)=0,$G114,0))),0)</f>
        <v>23800</v>
      </c>
      <c r="W55" s="143">
        <f>IF(W$1&gt;=$I114,IF($M114=0,0,(IF(MOD(($I114-W$1),$M114)=0,$G114,0))),0)</f>
        <v>0</v>
      </c>
      <c r="X55" s="143">
        <f>IF(X$1&gt;=$I114,IF($M114=0,0,(IF(MOD(($I114-X$1),$M114)=0,$G114,0))),0)</f>
        <v>0</v>
      </c>
      <c r="Y55" s="176">
        <f>SUM(C55:X55)</f>
        <v>47600</v>
      </c>
    </row>
    <row r="56" spans="1:25" ht="15.75" customHeight="1">
      <c r="A56" s="168">
        <f t="shared" ref="A56:B56" si="104">A115</f>
        <v>43</v>
      </c>
      <c r="B56" s="148" t="str">
        <f t="shared" si="104"/>
        <v>Gulve, overfladebehandling - rullende aktivitet</v>
      </c>
      <c r="C56" s="143">
        <f t="shared" ref="C56" si="105">IF(C$1&gt;=$I115,IF($M115=0,0,(IF(MOD(($I115-C$1),$M115)=0,$G115,0))),0)</f>
        <v>0</v>
      </c>
      <c r="D56" s="143">
        <f>IF(D$1&gt;=$I115,IF($M115=0,0,(IF(MOD(($I115-D$1),$M115)=0,$G115,0))),0)</f>
        <v>0</v>
      </c>
      <c r="E56" s="143">
        <f>IF(E$1&gt;=$I115,IF($M115=0,0,(IF(MOD(($I115-E$1),$M115)=0,$G115,0))),0)</f>
        <v>0</v>
      </c>
      <c r="F56" s="143">
        <f>IF(F$1&gt;=$I115,IF($M115=0,0,(IF(MOD(($I115-F$1),$M115)=0,$G115,0))),0)</f>
        <v>0</v>
      </c>
      <c r="G56" s="143">
        <f>IF(G$1&gt;=$I115,IF($M115=0,0,(IF(MOD(($I115-G$1),$M115)=0,$G115,0))),0)</f>
        <v>0</v>
      </c>
      <c r="H56" s="143">
        <f>IF(H$1&gt;=$I115,IF($M115=0,0,(IF(MOD(($I115-H$1),$M115)=0,$G115,0))),0)</f>
        <v>0</v>
      </c>
      <c r="I56" s="143">
        <f>IF(I$1&gt;=$I115,IF($M115=0,0,(IF(MOD(($I115-I$1),$M115)=0,$G115,0))),0)</f>
        <v>0</v>
      </c>
      <c r="J56" s="143">
        <f>IF(J$1&gt;=$I115,IF($M115=0,0,(IF(MOD(($I115-J$1),$M115)=0,$G115,0))),0)</f>
        <v>0</v>
      </c>
      <c r="K56" s="143">
        <f>IF(K$1&gt;=$I115,IF($M115=0,0,(IF(MOD(($I115-K$1),$M115)=0,$G115,0))),0)</f>
        <v>0</v>
      </c>
      <c r="L56" s="143">
        <f>IF(L$1&gt;=$I115,IF($M115=0,0,(IF(MOD(($I115-L$1),$M115)=0,$G115,0))),0)</f>
        <v>0</v>
      </c>
      <c r="M56" s="143">
        <f>IF(M$1&gt;=$I115,IF($M115=0,0,(IF(MOD(($I115-M$1),$M115)=0,$G115,0))),0)</f>
        <v>0</v>
      </c>
      <c r="N56" s="143">
        <f>IF(N$1&gt;=$I115,IF($M115=0,0,(IF(MOD(($I115-N$1),$M115)=0,$G115,0))),0)</f>
        <v>0</v>
      </c>
      <c r="O56" s="143">
        <f>IF(O$1&gt;=$I115,IF($M115=0,0,(IF(MOD(($I115-O$1),$M115)=0,$G115,0))),0)</f>
        <v>0</v>
      </c>
      <c r="P56" s="143">
        <f>IF(P$1&gt;=$I115,IF($M115=0,0,(IF(MOD(($I115-P$1),$M115)=0,$G115,0))),0)</f>
        <v>74800</v>
      </c>
      <c r="Q56" s="143">
        <f>IF(Q$1&gt;=$I115,IF($M115=0,0,(IF(MOD(($I115-Q$1),$M115)=0,$G115,0))),0)</f>
        <v>0</v>
      </c>
      <c r="R56" s="143">
        <f>IF(R$1&gt;=$I115,IF($M115=0,0,(IF(MOD(($I115-R$1),$M115)=0,$G115,0))),0)</f>
        <v>0</v>
      </c>
      <c r="S56" s="143">
        <f>IF(S$1&gt;=$I115,IF($M115=0,0,(IF(MOD(($I115-S$1),$M115)=0,$G115,0))),0)</f>
        <v>0</v>
      </c>
      <c r="T56" s="143">
        <f>IF(T$1&gt;=$I115,IF($M115=0,0,(IF(MOD(($I115-T$1),$M115)=0,$G115,0))),0)</f>
        <v>0</v>
      </c>
      <c r="U56" s="143">
        <f>IF(U$1&gt;=$I115,IF($M115=0,0,(IF(MOD(($I115-U$1),$M115)=0,$G115,0))),0)</f>
        <v>0</v>
      </c>
      <c r="V56" s="143">
        <f>IF(V$1&gt;=$I115,IF($M115=0,0,(IF(MOD(($I115-V$1),$M115)=0,$G115,0))),0)</f>
        <v>0</v>
      </c>
      <c r="W56" s="143">
        <f>IF(W$1&gt;=$I115,IF($M115=0,0,(IF(MOD(($I115-W$1),$M115)=0,$G115,0))),0)</f>
        <v>0</v>
      </c>
      <c r="X56" s="143">
        <f>IF(X$1&gt;=$I115,IF($M115=0,0,(IF(MOD(($I115-X$1),$M115)=0,$G115,0))),0)</f>
        <v>0</v>
      </c>
      <c r="Y56" s="176">
        <f>SUM(C56:X56)</f>
        <v>74800</v>
      </c>
    </row>
    <row r="57" spans="1:25" ht="15.75" customHeight="1">
      <c r="A57" s="170"/>
      <c r="B57" s="150" t="s">
        <v>1017</v>
      </c>
      <c r="C57" s="151">
        <f>SUM(C3:C26)</f>
        <v>0</v>
      </c>
      <c r="D57" s="89">
        <f>SUM(D3:D54)</f>
        <v>38000</v>
      </c>
      <c r="E57" s="89">
        <f>SUM(E3:E52)</f>
        <v>208100</v>
      </c>
      <c r="F57" s="89">
        <f>SUM(F3:F52)</f>
        <v>456520</v>
      </c>
      <c r="G57" s="89">
        <f>SUM(G3:G52)</f>
        <v>193000</v>
      </c>
      <c r="H57" s="89">
        <f>SUM(H3:H52)</f>
        <v>269350</v>
      </c>
      <c r="I57" s="89">
        <f>SUM(I3:I52)</f>
        <v>161600</v>
      </c>
      <c r="J57" s="89">
        <f t="shared" ref="J57" si="106">SUM(J3:J26)</f>
        <v>257400</v>
      </c>
      <c r="K57" s="89">
        <f>SUM(K3:K52)</f>
        <v>166000</v>
      </c>
      <c r="L57" s="89">
        <f>SUM(L3:L52)</f>
        <v>32000</v>
      </c>
      <c r="M57" s="89">
        <f>SUM(M3:M52)</f>
        <v>40250</v>
      </c>
      <c r="N57" s="89">
        <f>SUM(N3:N52)</f>
        <v>282000</v>
      </c>
      <c r="O57" s="89">
        <f>SUM(O3:O52)</f>
        <v>189000</v>
      </c>
      <c r="P57" s="89">
        <f>SUM(P3:P52)</f>
        <v>210100</v>
      </c>
      <c r="Q57" s="89">
        <f>SUM(Q3:Q52)</f>
        <v>27000</v>
      </c>
      <c r="R57" s="89">
        <f>SUM(R3:R52)</f>
        <v>32000</v>
      </c>
      <c r="S57" s="89">
        <f>SUM(S3:S52)</f>
        <v>833000</v>
      </c>
      <c r="T57" s="89">
        <f>SUM(T3:T52)</f>
        <v>172000</v>
      </c>
      <c r="U57" s="89">
        <f>SUM(U3:U52)</f>
        <v>27000</v>
      </c>
      <c r="V57" s="89">
        <f>SUM(V3:V52)</f>
        <v>38000</v>
      </c>
      <c r="W57" s="89">
        <f>SUM(W3:W52)</f>
        <v>27000</v>
      </c>
      <c r="X57" s="89">
        <f>SUM(X3:X52)</f>
        <v>32000</v>
      </c>
      <c r="Y57" s="4">
        <f>SUM(Y3:Y52)</f>
        <v>4016320</v>
      </c>
    </row>
    <row r="58" spans="1:25" ht="15.75" customHeight="1">
      <c r="A58" s="16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5.75" customHeight="1">
      <c r="A59" s="171"/>
      <c r="B59" s="110"/>
      <c r="C59" s="16" t="s">
        <v>1018</v>
      </c>
      <c r="D59" s="16" t="s">
        <v>1019</v>
      </c>
      <c r="E59" s="383" t="s">
        <v>1020</v>
      </c>
      <c r="F59" s="384"/>
      <c r="G59" s="383" t="s">
        <v>1021</v>
      </c>
      <c r="H59" s="384"/>
      <c r="I59" s="383" t="s">
        <v>1022</v>
      </c>
      <c r="J59" s="384"/>
      <c r="K59" s="383" t="s">
        <v>1023</v>
      </c>
      <c r="L59" s="384"/>
      <c r="M59" s="383" t="s">
        <v>321</v>
      </c>
      <c r="N59" s="384"/>
      <c r="O59" s="385" t="s">
        <v>1024</v>
      </c>
      <c r="P59" s="386"/>
      <c r="Q59" s="97" t="s">
        <v>1025</v>
      </c>
      <c r="R59" s="16"/>
      <c r="S59" s="16"/>
      <c r="T59" s="382" t="s">
        <v>1026</v>
      </c>
      <c r="U59" s="382"/>
      <c r="V59" s="382"/>
      <c r="W59" s="382"/>
      <c r="X59" s="382"/>
      <c r="Y59" s="382"/>
    </row>
    <row r="60" spans="1:25">
      <c r="A60" s="172"/>
      <c r="B60" s="92" t="s">
        <v>1016</v>
      </c>
      <c r="C60" s="87"/>
      <c r="D60" s="87"/>
      <c r="E60" s="377"/>
      <c r="F60" s="378"/>
      <c r="G60" s="379"/>
      <c r="H60" s="380"/>
      <c r="I60" s="377"/>
      <c r="J60" s="378"/>
      <c r="K60" s="377"/>
      <c r="L60" s="378"/>
      <c r="M60" s="87"/>
      <c r="N60" s="101"/>
      <c r="O60" s="516"/>
      <c r="P60" s="517"/>
      <c r="Q60" s="102"/>
      <c r="R60" s="55"/>
      <c r="S60" s="55"/>
      <c r="T60" s="381"/>
      <c r="U60" s="381"/>
      <c r="V60" s="381"/>
      <c r="W60" s="381"/>
      <c r="X60" s="381"/>
      <c r="Y60" s="381"/>
    </row>
    <row r="61" spans="1:25">
      <c r="A61" s="173"/>
      <c r="B61" s="92" t="s">
        <v>1027</v>
      </c>
      <c r="C61" s="87"/>
      <c r="D61" s="88"/>
      <c r="E61" s="377"/>
      <c r="F61" s="378"/>
      <c r="G61" s="379"/>
      <c r="H61" s="380"/>
      <c r="I61" s="377"/>
      <c r="J61" s="378"/>
      <c r="K61" s="377"/>
      <c r="L61" s="378"/>
      <c r="M61" s="87"/>
      <c r="N61" s="101"/>
      <c r="O61" s="516"/>
      <c r="P61" s="517"/>
      <c r="Q61" s="102"/>
      <c r="R61" s="55"/>
      <c r="S61" s="55"/>
      <c r="T61" s="381"/>
      <c r="U61" s="381"/>
      <c r="V61" s="381"/>
      <c r="W61" s="381"/>
      <c r="X61" s="381"/>
      <c r="Y61" s="381"/>
    </row>
    <row r="62" spans="1:25">
      <c r="A62" s="174">
        <f>VLOOKUP(B62,Priskatalog!A:J,10,FALSE)</f>
        <v>21</v>
      </c>
      <c r="B62" s="146" t="s">
        <v>340</v>
      </c>
      <c r="C62" s="7">
        <v>10</v>
      </c>
      <c r="D62" s="2" t="s">
        <v>785</v>
      </c>
      <c r="E62" s="387">
        <v>1700</v>
      </c>
      <c r="F62" s="388"/>
      <c r="G62" s="389">
        <f>C62*E62</f>
        <v>17000</v>
      </c>
      <c r="H62" s="390"/>
      <c r="I62" s="391">
        <v>2025</v>
      </c>
      <c r="J62" s="388"/>
      <c r="K62" s="391">
        <v>2045</v>
      </c>
      <c r="L62" s="388"/>
      <c r="M62" s="11">
        <v>2</v>
      </c>
      <c r="N62" s="123" t="s">
        <v>1028</v>
      </c>
      <c r="O62" s="518" t="s">
        <v>1267</v>
      </c>
      <c r="P62" s="519"/>
      <c r="Q62" s="95"/>
      <c r="R62" s="2"/>
      <c r="S62" s="2"/>
      <c r="T62" s="392" t="s">
        <v>1268</v>
      </c>
      <c r="U62" s="392"/>
      <c r="V62" s="392"/>
      <c r="W62" s="392"/>
      <c r="X62" s="392"/>
      <c r="Y62" s="392"/>
    </row>
    <row r="63" spans="1:25">
      <c r="A63" s="174">
        <f>VLOOKUP(B63,Priskatalog!A:J,10,FALSE)</f>
        <v>41</v>
      </c>
      <c r="B63" s="147" t="s">
        <v>350</v>
      </c>
      <c r="C63" s="22">
        <v>30</v>
      </c>
      <c r="D63" s="5" t="s">
        <v>785</v>
      </c>
      <c r="E63" s="387">
        <v>200</v>
      </c>
      <c r="F63" s="388"/>
      <c r="G63" s="389">
        <f>C63*E63</f>
        <v>6000</v>
      </c>
      <c r="H63" s="390"/>
      <c r="I63" s="391">
        <v>2025</v>
      </c>
      <c r="J63" s="388"/>
      <c r="K63" s="391">
        <v>2045</v>
      </c>
      <c r="L63" s="387"/>
      <c r="M63" s="5">
        <v>3</v>
      </c>
      <c r="N63" s="123" t="s">
        <v>1028</v>
      </c>
      <c r="O63" s="518" t="s">
        <v>1267</v>
      </c>
      <c r="P63" s="519"/>
      <c r="Q63" s="5"/>
      <c r="R63" s="5"/>
      <c r="S63" s="5"/>
      <c r="T63" s="487" t="s">
        <v>1268</v>
      </c>
      <c r="U63" s="392"/>
      <c r="V63" s="392"/>
      <c r="W63" s="392"/>
      <c r="X63" s="392"/>
      <c r="Y63" s="392"/>
    </row>
    <row r="64" spans="1:25">
      <c r="A64" s="174">
        <f>VLOOKUP(B64,Priskatalog!A:J,10,FALSE)</f>
        <v>41</v>
      </c>
      <c r="B64" s="147" t="s">
        <v>374</v>
      </c>
      <c r="C64" s="22">
        <v>40</v>
      </c>
      <c r="D64" s="5" t="s">
        <v>785</v>
      </c>
      <c r="E64" s="387">
        <v>300</v>
      </c>
      <c r="F64" s="388"/>
      <c r="G64" s="389">
        <f>C64*E64</f>
        <v>12000</v>
      </c>
      <c r="H64" s="390"/>
      <c r="I64" s="391">
        <v>2026</v>
      </c>
      <c r="J64" s="388"/>
      <c r="K64" s="391">
        <v>2045</v>
      </c>
      <c r="L64" s="387"/>
      <c r="M64" s="5">
        <v>2</v>
      </c>
      <c r="N64" s="123" t="s">
        <v>1028</v>
      </c>
      <c r="O64" s="518" t="s">
        <v>1267</v>
      </c>
      <c r="P64" s="519"/>
      <c r="Q64" s="5"/>
      <c r="R64" s="5"/>
      <c r="S64" s="5"/>
      <c r="T64" s="487" t="s">
        <v>1268</v>
      </c>
      <c r="U64" s="392"/>
      <c r="V64" s="392"/>
      <c r="W64" s="392"/>
      <c r="X64" s="392"/>
      <c r="Y64" s="392"/>
    </row>
    <row r="65" spans="1:25">
      <c r="A65" s="174" t="e">
        <f>VLOOKUP(B65,Priskatalog!A:J,10,FALSE)</f>
        <v>#N/A</v>
      </c>
      <c r="B65" s="147"/>
      <c r="C65" s="22"/>
      <c r="D65" s="5"/>
      <c r="E65" s="387"/>
      <c r="F65" s="388"/>
      <c r="G65" s="389">
        <f>C65*E65</f>
        <v>0</v>
      </c>
      <c r="H65" s="390"/>
      <c r="I65" s="391"/>
      <c r="J65" s="388"/>
      <c r="K65" s="391"/>
      <c r="L65" s="387"/>
      <c r="M65" s="5"/>
      <c r="N65" s="123" t="s">
        <v>1028</v>
      </c>
      <c r="O65" s="518"/>
      <c r="P65" s="519"/>
      <c r="Q65" s="5"/>
      <c r="R65" s="5"/>
      <c r="S65" s="5"/>
      <c r="T65" s="392"/>
      <c r="U65" s="392"/>
      <c r="V65" s="392"/>
      <c r="W65" s="392"/>
      <c r="X65" s="392"/>
      <c r="Y65" s="392"/>
    </row>
    <row r="66" spans="1:25">
      <c r="A66" s="175"/>
      <c r="B66" s="144" t="s">
        <v>1035</v>
      </c>
      <c r="C66" s="145"/>
      <c r="D66" s="24"/>
      <c r="E66" s="396"/>
      <c r="F66" s="378"/>
      <c r="G66" s="379"/>
      <c r="H66" s="380"/>
      <c r="I66" s="377"/>
      <c r="J66" s="378"/>
      <c r="K66" s="377"/>
      <c r="L66" s="396"/>
      <c r="M66" s="24"/>
      <c r="N66" s="24"/>
      <c r="O66" s="516"/>
      <c r="P66" s="517"/>
      <c r="Q66" s="24"/>
      <c r="R66" s="24"/>
      <c r="S66" s="24"/>
      <c r="T66" s="381"/>
      <c r="U66" s="381"/>
      <c r="V66" s="381"/>
      <c r="W66" s="381"/>
      <c r="X66" s="381"/>
      <c r="Y66" s="381"/>
    </row>
    <row r="67" spans="1:25">
      <c r="A67" s="174">
        <f>VLOOKUP(B67,Priskatalog!A:J,10,FALSE)</f>
        <v>47</v>
      </c>
      <c r="B67" s="152" t="s">
        <v>477</v>
      </c>
      <c r="C67" s="22">
        <v>260</v>
      </c>
      <c r="D67" s="5" t="s">
        <v>785</v>
      </c>
      <c r="E67" s="387">
        <v>1200</v>
      </c>
      <c r="F67" s="388"/>
      <c r="G67" s="389">
        <f>C67*E67</f>
        <v>312000</v>
      </c>
      <c r="H67" s="390"/>
      <c r="I67" s="391">
        <v>2027</v>
      </c>
      <c r="J67" s="388"/>
      <c r="K67" s="391">
        <v>2029</v>
      </c>
      <c r="L67" s="387"/>
      <c r="M67" s="5">
        <v>40</v>
      </c>
      <c r="N67" s="123" t="s">
        <v>1028</v>
      </c>
      <c r="O67" s="518" t="s">
        <v>1024</v>
      </c>
      <c r="P67" s="519"/>
      <c r="Q67" s="5"/>
      <c r="R67" s="5"/>
      <c r="S67" s="5"/>
      <c r="T67" s="393" t="s">
        <v>1269</v>
      </c>
      <c r="U67" s="394"/>
      <c r="V67" s="394"/>
      <c r="W67" s="394"/>
      <c r="X67" s="394"/>
      <c r="Y67" s="395"/>
    </row>
    <row r="68" spans="1:25">
      <c r="A68" s="174">
        <f>VLOOKUP(B68,Priskatalog!A:J,10,FALSE)</f>
        <v>37</v>
      </c>
      <c r="B68" s="152" t="s">
        <v>449</v>
      </c>
      <c r="C68" s="22">
        <v>18</v>
      </c>
      <c r="D68" s="5" t="s">
        <v>1040</v>
      </c>
      <c r="E68" s="387">
        <v>440</v>
      </c>
      <c r="F68" s="388"/>
      <c r="G68" s="389">
        <f>C68*E68</f>
        <v>7920</v>
      </c>
      <c r="H68" s="390"/>
      <c r="I68" s="391">
        <v>2027</v>
      </c>
      <c r="J68" s="388"/>
      <c r="K68" s="391">
        <v>2029</v>
      </c>
      <c r="L68" s="387"/>
      <c r="M68" s="5">
        <v>20</v>
      </c>
      <c r="N68" s="123" t="s">
        <v>1028</v>
      </c>
      <c r="O68" s="518" t="s">
        <v>1024</v>
      </c>
      <c r="P68" s="519"/>
      <c r="Q68" s="5"/>
      <c r="R68" s="5"/>
      <c r="S68" s="5"/>
      <c r="T68" s="393" t="s">
        <v>1269</v>
      </c>
      <c r="U68" s="394"/>
      <c r="V68" s="394"/>
      <c r="W68" s="394"/>
      <c r="X68" s="394"/>
      <c r="Y68" s="395"/>
    </row>
    <row r="69" spans="1:25">
      <c r="A69" s="174">
        <f>VLOOKUP(B69,Priskatalog!A:J,10,FALSE)</f>
        <v>37</v>
      </c>
      <c r="B69" s="152" t="s">
        <v>453</v>
      </c>
      <c r="C69" s="22">
        <v>55</v>
      </c>
      <c r="D69" s="5" t="s">
        <v>1040</v>
      </c>
      <c r="E69" s="387">
        <v>700</v>
      </c>
      <c r="F69" s="388"/>
      <c r="G69" s="389">
        <f>C69*E69</f>
        <v>38500</v>
      </c>
      <c r="H69" s="390"/>
      <c r="I69" s="391">
        <v>2027</v>
      </c>
      <c r="J69" s="388"/>
      <c r="K69" s="391">
        <v>2029</v>
      </c>
      <c r="L69" s="387"/>
      <c r="M69" s="5">
        <v>20</v>
      </c>
      <c r="N69" s="123" t="s">
        <v>1028</v>
      </c>
      <c r="O69" s="518" t="s">
        <v>1024</v>
      </c>
      <c r="P69" s="519"/>
      <c r="Q69" s="5"/>
      <c r="R69" s="5"/>
      <c r="S69" s="5"/>
      <c r="T69" s="393" t="s">
        <v>1269</v>
      </c>
      <c r="U69" s="394"/>
      <c r="V69" s="394"/>
      <c r="W69" s="394"/>
      <c r="X69" s="394"/>
      <c r="Y69" s="395"/>
    </row>
    <row r="70" spans="1:25">
      <c r="A70" s="174">
        <f>VLOOKUP(B70,Priskatalog!A:J,10,FALSE)</f>
        <v>31</v>
      </c>
      <c r="B70" s="152" t="s">
        <v>399</v>
      </c>
      <c r="C70" s="22">
        <v>6</v>
      </c>
      <c r="D70" s="5" t="s">
        <v>785</v>
      </c>
      <c r="E70" s="387">
        <v>3200</v>
      </c>
      <c r="F70" s="388"/>
      <c r="G70" s="389">
        <f>C70*E70</f>
        <v>19200</v>
      </c>
      <c r="H70" s="390"/>
      <c r="I70" s="391">
        <v>2027</v>
      </c>
      <c r="J70" s="388"/>
      <c r="K70" s="391">
        <v>2029</v>
      </c>
      <c r="L70" s="387"/>
      <c r="M70" s="5">
        <v>30</v>
      </c>
      <c r="N70" s="123" t="s">
        <v>1028</v>
      </c>
      <c r="O70" s="518" t="s">
        <v>1024</v>
      </c>
      <c r="P70" s="519"/>
      <c r="Q70" s="5"/>
      <c r="R70" s="5"/>
      <c r="S70" s="5"/>
      <c r="T70" s="393" t="s">
        <v>1270</v>
      </c>
      <c r="U70" s="394"/>
      <c r="V70" s="394"/>
      <c r="W70" s="394"/>
      <c r="X70" s="394"/>
      <c r="Y70" s="395"/>
    </row>
    <row r="71" spans="1:25">
      <c r="A71" s="174">
        <f>VLOOKUP(B71,Priskatalog!A:J,10,FALSE)</f>
        <v>41</v>
      </c>
      <c r="B71" s="152" t="s">
        <v>367</v>
      </c>
      <c r="C71" s="22">
        <v>40</v>
      </c>
      <c r="D71" s="5" t="s">
        <v>785</v>
      </c>
      <c r="E71" s="387">
        <v>620</v>
      </c>
      <c r="F71" s="388"/>
      <c r="G71" s="389">
        <f>C71*E71</f>
        <v>24800</v>
      </c>
      <c r="H71" s="390"/>
      <c r="I71" s="391">
        <v>2027</v>
      </c>
      <c r="J71" s="388"/>
      <c r="K71" s="391">
        <v>2029</v>
      </c>
      <c r="L71" s="387"/>
      <c r="M71" s="5">
        <v>30</v>
      </c>
      <c r="N71" s="123" t="s">
        <v>1028</v>
      </c>
      <c r="O71" s="518" t="s">
        <v>1024</v>
      </c>
      <c r="P71" s="519"/>
      <c r="Q71" s="5"/>
      <c r="R71" s="5"/>
      <c r="S71" s="5"/>
      <c r="T71" s="393" t="s">
        <v>1270</v>
      </c>
      <c r="U71" s="394"/>
      <c r="V71" s="394"/>
      <c r="W71" s="394"/>
      <c r="X71" s="394"/>
      <c r="Y71" s="395"/>
    </row>
    <row r="72" spans="1:25">
      <c r="A72" s="174">
        <f>VLOOKUP(B72,Priskatalog!A:J,10,FALSE)</f>
        <v>31</v>
      </c>
      <c r="B72" s="152" t="s">
        <v>399</v>
      </c>
      <c r="C72" s="22">
        <v>8</v>
      </c>
      <c r="D72" s="5" t="s">
        <v>785</v>
      </c>
      <c r="E72" s="387">
        <v>3200</v>
      </c>
      <c r="F72" s="388"/>
      <c r="G72" s="389">
        <f>C72*E72</f>
        <v>25600</v>
      </c>
      <c r="H72" s="390"/>
      <c r="I72" s="391">
        <v>2026</v>
      </c>
      <c r="J72" s="388"/>
      <c r="K72" s="391">
        <v>2028</v>
      </c>
      <c r="L72" s="387"/>
      <c r="M72" s="5">
        <v>30</v>
      </c>
      <c r="N72" s="123" t="s">
        <v>1028</v>
      </c>
      <c r="O72" s="518" t="s">
        <v>1024</v>
      </c>
      <c r="P72" s="519"/>
      <c r="Q72" s="5"/>
      <c r="R72" s="5"/>
      <c r="S72" s="5"/>
      <c r="T72" s="393" t="s">
        <v>1271</v>
      </c>
      <c r="U72" s="394"/>
      <c r="V72" s="394"/>
      <c r="W72" s="394"/>
      <c r="X72" s="394"/>
      <c r="Y72" s="395"/>
    </row>
    <row r="73" spans="1:25">
      <c r="A73" s="174">
        <f>VLOOKUP(B73,Priskatalog!A:J,10,FALSE)</f>
        <v>31</v>
      </c>
      <c r="B73" s="152" t="s">
        <v>378</v>
      </c>
      <c r="C73" s="22">
        <v>2</v>
      </c>
      <c r="D73" s="5" t="s">
        <v>349</v>
      </c>
      <c r="E73" s="387">
        <v>8800</v>
      </c>
      <c r="F73" s="388"/>
      <c r="G73" s="389">
        <f>C73*E73</f>
        <v>17600</v>
      </c>
      <c r="H73" s="390"/>
      <c r="I73" s="391">
        <v>2031</v>
      </c>
      <c r="J73" s="388"/>
      <c r="K73" s="391">
        <v>2033</v>
      </c>
      <c r="L73" s="387"/>
      <c r="M73" s="5">
        <v>30</v>
      </c>
      <c r="N73" s="123" t="s">
        <v>1028</v>
      </c>
      <c r="O73" s="518" t="s">
        <v>1024</v>
      </c>
      <c r="P73" s="519"/>
      <c r="Q73" s="5"/>
      <c r="R73" s="5"/>
      <c r="S73" s="5"/>
      <c r="T73" s="393" t="s">
        <v>1272</v>
      </c>
      <c r="U73" s="394"/>
      <c r="V73" s="394"/>
      <c r="W73" s="394"/>
      <c r="X73" s="394"/>
      <c r="Y73" s="395"/>
    </row>
    <row r="74" spans="1:25">
      <c r="A74" s="174">
        <f>VLOOKUP(B74,Priskatalog!A:J,10,FALSE)</f>
        <v>31</v>
      </c>
      <c r="B74" s="152" t="s">
        <v>399</v>
      </c>
      <c r="C74" s="22">
        <v>44</v>
      </c>
      <c r="D74" s="5" t="s">
        <v>785</v>
      </c>
      <c r="E74" s="387">
        <v>3200</v>
      </c>
      <c r="F74" s="388"/>
      <c r="G74" s="389">
        <f>C74*E74</f>
        <v>140800</v>
      </c>
      <c r="H74" s="390"/>
      <c r="I74" s="391">
        <v>2031</v>
      </c>
      <c r="J74" s="388"/>
      <c r="K74" s="391">
        <v>2033</v>
      </c>
      <c r="L74" s="387"/>
      <c r="M74" s="5">
        <v>30</v>
      </c>
      <c r="N74" s="123" t="s">
        <v>1028</v>
      </c>
      <c r="O74" s="518" t="s">
        <v>1024</v>
      </c>
      <c r="P74" s="519"/>
      <c r="Q74" s="5"/>
      <c r="R74" s="5"/>
      <c r="S74" s="5"/>
      <c r="T74" s="393" t="s">
        <v>1272</v>
      </c>
      <c r="U74" s="394"/>
      <c r="V74" s="394"/>
      <c r="W74" s="394"/>
      <c r="X74" s="394"/>
      <c r="Y74" s="395"/>
    </row>
    <row r="75" spans="1:25">
      <c r="A75" s="174">
        <f>VLOOKUP(B75,Priskatalog!A:J,10,FALSE)</f>
        <v>47</v>
      </c>
      <c r="B75" s="152" t="s">
        <v>485</v>
      </c>
      <c r="C75" s="22">
        <v>50</v>
      </c>
      <c r="D75" s="5" t="s">
        <v>785</v>
      </c>
      <c r="E75" s="387">
        <v>1000</v>
      </c>
      <c r="F75" s="388"/>
      <c r="G75" s="389">
        <f>C75*E75</f>
        <v>50000</v>
      </c>
      <c r="H75" s="390"/>
      <c r="I75" s="391">
        <v>2037</v>
      </c>
      <c r="J75" s="388"/>
      <c r="K75" s="391">
        <v>2039</v>
      </c>
      <c r="L75" s="387"/>
      <c r="M75" s="5">
        <v>30</v>
      </c>
      <c r="N75" s="123" t="s">
        <v>1028</v>
      </c>
      <c r="O75" s="518" t="s">
        <v>1024</v>
      </c>
      <c r="P75" s="519"/>
      <c r="Q75" s="5"/>
      <c r="R75" s="5"/>
      <c r="S75" s="5"/>
      <c r="T75" s="393" t="s">
        <v>1273</v>
      </c>
      <c r="U75" s="394"/>
      <c r="V75" s="394"/>
      <c r="W75" s="394"/>
      <c r="X75" s="394"/>
      <c r="Y75" s="395"/>
    </row>
    <row r="76" spans="1:25">
      <c r="A76" s="174">
        <f>VLOOKUP(B76,Priskatalog!A:J,10,FALSE)</f>
        <v>31</v>
      </c>
      <c r="B76" s="152" t="s">
        <v>399</v>
      </c>
      <c r="C76" s="22">
        <v>5</v>
      </c>
      <c r="D76" s="5" t="s">
        <v>785</v>
      </c>
      <c r="E76" s="387">
        <v>3200</v>
      </c>
      <c r="F76" s="388"/>
      <c r="G76" s="389">
        <f>C76*E76</f>
        <v>16000</v>
      </c>
      <c r="H76" s="390"/>
      <c r="I76" s="391">
        <v>2031</v>
      </c>
      <c r="J76" s="388"/>
      <c r="K76" s="391">
        <v>2033</v>
      </c>
      <c r="L76" s="387"/>
      <c r="M76" s="5">
        <v>30</v>
      </c>
      <c r="N76" s="123" t="s">
        <v>1028</v>
      </c>
      <c r="O76" s="518" t="s">
        <v>1024</v>
      </c>
      <c r="P76" s="519"/>
      <c r="Q76" s="5"/>
      <c r="R76" s="5"/>
      <c r="S76" s="5"/>
      <c r="T76" s="393" t="s">
        <v>1273</v>
      </c>
      <c r="U76" s="394"/>
      <c r="V76" s="394"/>
      <c r="W76" s="394"/>
      <c r="X76" s="394"/>
      <c r="Y76" s="395"/>
    </row>
    <row r="77" spans="1:25">
      <c r="A77" s="174">
        <f>VLOOKUP(B77,Priskatalog!A:J,10,FALSE)</f>
        <v>31</v>
      </c>
      <c r="B77" s="152" t="s">
        <v>399</v>
      </c>
      <c r="C77" s="22">
        <v>15</v>
      </c>
      <c r="D77" s="5" t="s">
        <v>785</v>
      </c>
      <c r="E77" s="387">
        <v>3200</v>
      </c>
      <c r="F77" s="388"/>
      <c r="G77" s="389">
        <f>C77*E77</f>
        <v>48000</v>
      </c>
      <c r="H77" s="390"/>
      <c r="I77" s="391">
        <v>2031</v>
      </c>
      <c r="J77" s="388"/>
      <c r="K77" s="391">
        <v>2033</v>
      </c>
      <c r="L77" s="387"/>
      <c r="M77" s="5">
        <v>30</v>
      </c>
      <c r="N77" s="123" t="s">
        <v>1028</v>
      </c>
      <c r="O77" s="518" t="s">
        <v>1024</v>
      </c>
      <c r="P77" s="519"/>
      <c r="Q77" s="5"/>
      <c r="R77" s="5"/>
      <c r="S77" s="5"/>
      <c r="T77" s="393" t="s">
        <v>1274</v>
      </c>
      <c r="U77" s="394"/>
      <c r="V77" s="394"/>
      <c r="W77" s="394"/>
      <c r="X77" s="394"/>
      <c r="Y77" s="395"/>
    </row>
    <row r="78" spans="1:25">
      <c r="A78" s="174">
        <f>VLOOKUP(B78,Priskatalog!A:J,10,FALSE)</f>
        <v>31</v>
      </c>
      <c r="B78" s="152" t="s">
        <v>399</v>
      </c>
      <c r="C78" s="22">
        <v>20</v>
      </c>
      <c r="D78" s="5" t="s">
        <v>785</v>
      </c>
      <c r="E78" s="387">
        <v>3200</v>
      </c>
      <c r="F78" s="388"/>
      <c r="G78" s="389">
        <f>C78*E78</f>
        <v>64000</v>
      </c>
      <c r="H78" s="390"/>
      <c r="I78" s="391">
        <v>2032</v>
      </c>
      <c r="J78" s="388"/>
      <c r="K78" s="391">
        <v>2033</v>
      </c>
      <c r="L78" s="387"/>
      <c r="M78" s="5">
        <v>30</v>
      </c>
      <c r="N78" s="123" t="s">
        <v>1028</v>
      </c>
      <c r="O78" s="518" t="s">
        <v>1024</v>
      </c>
      <c r="P78" s="519"/>
      <c r="Q78" s="5"/>
      <c r="R78" s="5"/>
      <c r="S78" s="5"/>
      <c r="T78" s="393" t="s">
        <v>1275</v>
      </c>
      <c r="U78" s="394"/>
      <c r="V78" s="394"/>
      <c r="W78" s="394"/>
      <c r="X78" s="394"/>
      <c r="Y78" s="395"/>
    </row>
    <row r="79" spans="1:25">
      <c r="A79" s="174">
        <f>VLOOKUP(B79,Priskatalog!A:J,10,FALSE)</f>
        <v>31</v>
      </c>
      <c r="B79" s="152" t="s">
        <v>381</v>
      </c>
      <c r="C79" s="22">
        <v>3</v>
      </c>
      <c r="D79" s="5" t="s">
        <v>349</v>
      </c>
      <c r="E79" s="387">
        <v>7000</v>
      </c>
      <c r="F79" s="388"/>
      <c r="G79" s="389">
        <f>C79*E79</f>
        <v>21000</v>
      </c>
      <c r="H79" s="390"/>
      <c r="I79" s="391">
        <v>2026</v>
      </c>
      <c r="J79" s="388"/>
      <c r="K79" s="391">
        <v>2028</v>
      </c>
      <c r="L79" s="387"/>
      <c r="M79" s="5">
        <v>30</v>
      </c>
      <c r="N79" s="123" t="s">
        <v>1028</v>
      </c>
      <c r="O79" s="518" t="s">
        <v>1024</v>
      </c>
      <c r="P79" s="519"/>
      <c r="Q79" s="5"/>
      <c r="R79" s="5"/>
      <c r="S79" s="5"/>
      <c r="T79" s="393" t="s">
        <v>1276</v>
      </c>
      <c r="U79" s="394"/>
      <c r="V79" s="394"/>
      <c r="W79" s="394"/>
      <c r="X79" s="394"/>
      <c r="Y79" s="395"/>
    </row>
    <row r="80" spans="1:25">
      <c r="A80" s="174">
        <f>VLOOKUP(B80,Priskatalog!A:J,10,FALSE)</f>
        <v>31</v>
      </c>
      <c r="B80" s="152" t="s">
        <v>399</v>
      </c>
      <c r="C80" s="22">
        <v>15</v>
      </c>
      <c r="D80" s="5" t="s">
        <v>785</v>
      </c>
      <c r="E80" s="387">
        <v>3200</v>
      </c>
      <c r="F80" s="388"/>
      <c r="G80" s="389">
        <f>C80*E80</f>
        <v>48000</v>
      </c>
      <c r="H80" s="390"/>
      <c r="I80" s="391">
        <v>2026</v>
      </c>
      <c r="J80" s="388"/>
      <c r="K80" s="391">
        <v>2028</v>
      </c>
      <c r="L80" s="387"/>
      <c r="M80" s="5">
        <v>30</v>
      </c>
      <c r="N80" s="123" t="s">
        <v>1028</v>
      </c>
      <c r="O80" s="518" t="s">
        <v>1024</v>
      </c>
      <c r="P80" s="519"/>
      <c r="Q80" s="5"/>
      <c r="R80" s="5"/>
      <c r="S80" s="5"/>
      <c r="T80" s="393" t="s">
        <v>1276</v>
      </c>
      <c r="U80" s="394"/>
      <c r="V80" s="394"/>
      <c r="W80" s="394"/>
      <c r="X80" s="394"/>
      <c r="Y80" s="395"/>
    </row>
    <row r="81" spans="1:25">
      <c r="A81" s="174">
        <f>VLOOKUP(B81,Priskatalog!A:J,10,FALSE)</f>
        <v>31</v>
      </c>
      <c r="B81" s="152" t="s">
        <v>399</v>
      </c>
      <c r="C81" s="22">
        <v>10</v>
      </c>
      <c r="D81" s="5" t="s">
        <v>785</v>
      </c>
      <c r="E81" s="387">
        <v>3200</v>
      </c>
      <c r="F81" s="388"/>
      <c r="G81" s="389">
        <f>C81*E81</f>
        <v>32000</v>
      </c>
      <c r="H81" s="390"/>
      <c r="I81" s="391">
        <v>2026</v>
      </c>
      <c r="J81" s="388"/>
      <c r="K81" s="391">
        <v>2028</v>
      </c>
      <c r="L81" s="387"/>
      <c r="M81" s="5">
        <v>30</v>
      </c>
      <c r="N81" s="123" t="s">
        <v>1028</v>
      </c>
      <c r="O81" s="518" t="s">
        <v>1024</v>
      </c>
      <c r="P81" s="519"/>
      <c r="Q81" s="5"/>
      <c r="R81" s="5"/>
      <c r="S81" s="5"/>
      <c r="T81" s="393" t="s">
        <v>1277</v>
      </c>
      <c r="U81" s="394"/>
      <c r="V81" s="394"/>
      <c r="W81" s="394"/>
      <c r="X81" s="394"/>
      <c r="Y81" s="395"/>
    </row>
    <row r="82" spans="1:25">
      <c r="A82" s="174">
        <f>VLOOKUP(B82,Priskatalog!A:J,10,FALSE)</f>
        <v>41</v>
      </c>
      <c r="B82" s="152" t="s">
        <v>365</v>
      </c>
      <c r="C82" s="22">
        <v>10</v>
      </c>
      <c r="D82" s="5" t="s">
        <v>785</v>
      </c>
      <c r="E82" s="387">
        <v>400</v>
      </c>
      <c r="F82" s="388"/>
      <c r="G82" s="389">
        <f>C82*E82</f>
        <v>4000</v>
      </c>
      <c r="H82" s="390"/>
      <c r="I82" s="391">
        <v>2026</v>
      </c>
      <c r="J82" s="388"/>
      <c r="K82" s="391">
        <v>2028</v>
      </c>
      <c r="L82" s="387"/>
      <c r="M82" s="5">
        <v>30</v>
      </c>
      <c r="N82" s="123" t="s">
        <v>1028</v>
      </c>
      <c r="O82" s="518" t="s">
        <v>1024</v>
      </c>
      <c r="P82" s="519"/>
      <c r="Q82" s="5"/>
      <c r="R82" s="5"/>
      <c r="S82" s="5"/>
      <c r="T82" s="393" t="s">
        <v>1277</v>
      </c>
      <c r="U82" s="394"/>
      <c r="V82" s="394"/>
      <c r="W82" s="394"/>
      <c r="X82" s="394"/>
      <c r="Y82" s="395"/>
    </row>
    <row r="83" spans="1:25">
      <c r="A83" s="174">
        <f>VLOOKUP(B83,Priskatalog!A:J,10,FALSE)</f>
        <v>31</v>
      </c>
      <c r="B83" s="152" t="s">
        <v>399</v>
      </c>
      <c r="C83" s="22">
        <v>40</v>
      </c>
      <c r="D83" s="5" t="s">
        <v>785</v>
      </c>
      <c r="E83" s="387">
        <v>3200</v>
      </c>
      <c r="F83" s="388"/>
      <c r="G83" s="389">
        <f>C83*E83</f>
        <v>128000</v>
      </c>
      <c r="H83" s="390"/>
      <c r="I83" s="391">
        <v>2041</v>
      </c>
      <c r="J83" s="388"/>
      <c r="K83" s="391">
        <v>2043</v>
      </c>
      <c r="L83" s="387"/>
      <c r="M83" s="5">
        <v>30</v>
      </c>
      <c r="N83" s="123" t="s">
        <v>1028</v>
      </c>
      <c r="O83" s="518" t="s">
        <v>1024</v>
      </c>
      <c r="P83" s="519"/>
      <c r="Q83" s="5"/>
      <c r="R83" s="5"/>
      <c r="S83" s="5"/>
      <c r="T83" s="393" t="s">
        <v>1278</v>
      </c>
      <c r="U83" s="394"/>
      <c r="V83" s="394"/>
      <c r="W83" s="394"/>
      <c r="X83" s="394"/>
      <c r="Y83" s="395"/>
    </row>
    <row r="84" spans="1:25">
      <c r="A84" s="174">
        <f>VLOOKUP(B84,Priskatalog!A:J,10,FALSE)</f>
        <v>31</v>
      </c>
      <c r="B84" s="152" t="s">
        <v>399</v>
      </c>
      <c r="C84" s="5">
        <v>3</v>
      </c>
      <c r="D84" s="5" t="s">
        <v>785</v>
      </c>
      <c r="E84" s="387">
        <v>3200</v>
      </c>
      <c r="F84" s="388"/>
      <c r="G84" s="389">
        <f>C84*E84</f>
        <v>9600</v>
      </c>
      <c r="H84" s="390"/>
      <c r="I84" s="391">
        <v>2026</v>
      </c>
      <c r="J84" s="388"/>
      <c r="K84" s="391">
        <v>2028</v>
      </c>
      <c r="L84" s="387"/>
      <c r="M84" s="5">
        <v>30</v>
      </c>
      <c r="N84" s="123" t="s">
        <v>1028</v>
      </c>
      <c r="O84" s="518" t="s">
        <v>1024</v>
      </c>
      <c r="P84" s="519"/>
      <c r="Q84" s="5"/>
      <c r="R84" s="5"/>
      <c r="S84" s="5"/>
      <c r="T84" s="393" t="s">
        <v>1279</v>
      </c>
      <c r="U84" s="394"/>
      <c r="V84" s="394"/>
      <c r="W84" s="394"/>
      <c r="X84" s="394"/>
      <c r="Y84" s="395"/>
    </row>
    <row r="85" spans="1:25">
      <c r="A85" s="174">
        <f>VLOOKUP(B85,Priskatalog!A:J,10,FALSE)</f>
        <v>41</v>
      </c>
      <c r="B85" s="146" t="s">
        <v>374</v>
      </c>
      <c r="C85" s="121">
        <v>40</v>
      </c>
      <c r="D85" s="5" t="s">
        <v>785</v>
      </c>
      <c r="E85" s="387">
        <v>300</v>
      </c>
      <c r="F85" s="388"/>
      <c r="G85" s="389">
        <f>C85*E85</f>
        <v>12000</v>
      </c>
      <c r="H85" s="390"/>
      <c r="I85" s="391">
        <v>2026</v>
      </c>
      <c r="J85" s="388"/>
      <c r="K85" s="391">
        <v>2028</v>
      </c>
      <c r="L85" s="387"/>
      <c r="M85" s="5">
        <v>5</v>
      </c>
      <c r="N85" s="123" t="s">
        <v>1028</v>
      </c>
      <c r="O85" s="518" t="s">
        <v>1024</v>
      </c>
      <c r="P85" s="519"/>
      <c r="Q85" s="5"/>
      <c r="R85" s="5"/>
      <c r="S85" s="5"/>
      <c r="T85" s="393" t="s">
        <v>1280</v>
      </c>
      <c r="U85" s="394"/>
      <c r="V85" s="394"/>
      <c r="W85" s="394"/>
      <c r="X85" s="394"/>
      <c r="Y85" s="395"/>
    </row>
    <row r="86" spans="1:25">
      <c r="A86" s="174">
        <f>VLOOKUP(B86,Priskatalog!A:J,10,FALSE)</f>
        <v>31</v>
      </c>
      <c r="B86" s="146" t="s">
        <v>381</v>
      </c>
      <c r="C86" s="121">
        <v>1</v>
      </c>
      <c r="D86" s="5" t="s">
        <v>349</v>
      </c>
      <c r="E86" s="387">
        <v>7250</v>
      </c>
      <c r="F86" s="388"/>
      <c r="G86" s="389">
        <f>C86*E86</f>
        <v>7250</v>
      </c>
      <c r="H86" s="390"/>
      <c r="I86" s="391">
        <v>2034</v>
      </c>
      <c r="J86" s="388"/>
      <c r="K86" s="391">
        <v>2036</v>
      </c>
      <c r="L86" s="387"/>
      <c r="M86" s="5">
        <v>30</v>
      </c>
      <c r="N86" s="123" t="s">
        <v>1028</v>
      </c>
      <c r="O86" s="518" t="s">
        <v>1024</v>
      </c>
      <c r="P86" s="519"/>
      <c r="Q86" s="5"/>
      <c r="R86" s="5"/>
      <c r="S86" s="5"/>
      <c r="T86" s="392" t="s">
        <v>1281</v>
      </c>
      <c r="U86" s="392"/>
      <c r="V86" s="392"/>
      <c r="W86" s="392"/>
      <c r="X86" s="392"/>
      <c r="Y86" s="392"/>
    </row>
    <row r="87" spans="1:25">
      <c r="A87" s="174">
        <f>VLOOKUP(B87,Priskatalog!A:J,10,FALSE)</f>
        <v>47</v>
      </c>
      <c r="B87" s="146" t="s">
        <v>483</v>
      </c>
      <c r="C87" s="121">
        <v>1000</v>
      </c>
      <c r="D87" s="5" t="s">
        <v>785</v>
      </c>
      <c r="E87" s="387">
        <v>250</v>
      </c>
      <c r="F87" s="388"/>
      <c r="G87" s="389">
        <f>C87*E87</f>
        <v>250000</v>
      </c>
      <c r="H87" s="390"/>
      <c r="I87" s="391">
        <v>2035</v>
      </c>
      <c r="J87" s="388"/>
      <c r="K87" s="391">
        <v>2037</v>
      </c>
      <c r="L87" s="387"/>
      <c r="M87" s="5">
        <v>20</v>
      </c>
      <c r="N87" s="123" t="s">
        <v>1028</v>
      </c>
      <c r="O87" s="518" t="s">
        <v>1024</v>
      </c>
      <c r="P87" s="519"/>
      <c r="Q87" s="5"/>
      <c r="R87" s="5"/>
      <c r="S87" s="5"/>
      <c r="T87" s="392" t="s">
        <v>1282</v>
      </c>
      <c r="U87" s="392"/>
      <c r="V87" s="392"/>
      <c r="W87" s="392"/>
      <c r="X87" s="392"/>
      <c r="Y87" s="392"/>
    </row>
    <row r="88" spans="1:25">
      <c r="A88" s="174">
        <f>VLOOKUP(B88,Priskatalog!A:J,10,FALSE)</f>
        <v>47</v>
      </c>
      <c r="B88" s="146" t="s">
        <v>483</v>
      </c>
      <c r="C88" s="121">
        <v>600</v>
      </c>
      <c r="D88" s="5" t="s">
        <v>785</v>
      </c>
      <c r="E88" s="387">
        <v>250</v>
      </c>
      <c r="F88" s="388"/>
      <c r="G88" s="389">
        <f>C88*E88</f>
        <v>150000</v>
      </c>
      <c r="H88" s="390"/>
      <c r="I88" s="391">
        <v>2036</v>
      </c>
      <c r="J88" s="388"/>
      <c r="K88" s="391">
        <v>2038</v>
      </c>
      <c r="L88" s="387"/>
      <c r="M88" s="5">
        <v>20</v>
      </c>
      <c r="N88" s="123" t="s">
        <v>1028</v>
      </c>
      <c r="O88" s="518" t="s">
        <v>1024</v>
      </c>
      <c r="P88" s="519"/>
      <c r="Q88" s="5"/>
      <c r="R88" s="5"/>
      <c r="S88" s="5"/>
      <c r="T88" s="392" t="s">
        <v>1283</v>
      </c>
      <c r="U88" s="392"/>
      <c r="V88" s="392"/>
      <c r="W88" s="392"/>
      <c r="X88" s="392"/>
      <c r="Y88" s="392"/>
    </row>
    <row r="89" spans="1:25">
      <c r="A89" s="174">
        <f>VLOOKUP(B89,Priskatalog!A:J,10,FALSE)</f>
        <v>31</v>
      </c>
      <c r="B89" s="146" t="s">
        <v>399</v>
      </c>
      <c r="C89" s="121">
        <v>250</v>
      </c>
      <c r="D89" s="5" t="s">
        <v>785</v>
      </c>
      <c r="E89" s="387">
        <v>3200</v>
      </c>
      <c r="F89" s="388"/>
      <c r="G89" s="389">
        <f>C89*E89</f>
        <v>800000</v>
      </c>
      <c r="H89" s="390"/>
      <c r="I89" s="391">
        <v>2040</v>
      </c>
      <c r="J89" s="388"/>
      <c r="K89" s="391">
        <v>2042</v>
      </c>
      <c r="L89" s="387"/>
      <c r="M89" s="5">
        <v>30</v>
      </c>
      <c r="N89" s="123" t="s">
        <v>1028</v>
      </c>
      <c r="O89" s="518" t="s">
        <v>1024</v>
      </c>
      <c r="P89" s="519"/>
      <c r="Q89" s="5"/>
      <c r="R89" s="5"/>
      <c r="S89" s="5"/>
      <c r="T89" s="392" t="s">
        <v>1284</v>
      </c>
      <c r="U89" s="392"/>
      <c r="V89" s="392"/>
      <c r="W89" s="392"/>
      <c r="X89" s="392"/>
      <c r="Y89" s="392"/>
    </row>
    <row r="90" spans="1:25">
      <c r="A90" s="174" t="e">
        <f>VLOOKUP(B90,Priskatalog!A:J,10,FALSE)</f>
        <v>#N/A</v>
      </c>
      <c r="B90" s="146"/>
      <c r="C90" s="121"/>
      <c r="D90" s="5"/>
      <c r="E90" s="387"/>
      <c r="F90" s="388"/>
      <c r="G90" s="389">
        <f>C90*E90</f>
        <v>0</v>
      </c>
      <c r="H90" s="390"/>
      <c r="I90" s="391"/>
      <c r="J90" s="388"/>
      <c r="K90" s="391"/>
      <c r="L90" s="387"/>
      <c r="M90" s="5"/>
      <c r="N90" s="123" t="s">
        <v>1028</v>
      </c>
      <c r="O90" s="518"/>
      <c r="P90" s="519"/>
      <c r="Q90" s="5"/>
      <c r="R90" s="5"/>
      <c r="S90" s="5"/>
      <c r="T90" s="392"/>
      <c r="U90" s="392"/>
      <c r="V90" s="392"/>
      <c r="W90" s="392"/>
      <c r="X90" s="392"/>
      <c r="Y90" s="392"/>
    </row>
    <row r="91" spans="1:25">
      <c r="A91" s="174" t="e">
        <f>VLOOKUP(B91,Priskatalog!A:J,10,FALSE)</f>
        <v>#N/A</v>
      </c>
      <c r="B91" s="146"/>
      <c r="C91" s="121"/>
      <c r="D91" s="5"/>
      <c r="E91" s="387"/>
      <c r="F91" s="388"/>
      <c r="G91" s="389">
        <f>C91*E91</f>
        <v>0</v>
      </c>
      <c r="H91" s="390"/>
      <c r="I91" s="391"/>
      <c r="J91" s="388"/>
      <c r="K91" s="391"/>
      <c r="L91" s="387"/>
      <c r="M91" s="5"/>
      <c r="N91" s="123" t="s">
        <v>1028</v>
      </c>
      <c r="O91" s="518"/>
      <c r="P91" s="519"/>
      <c r="Q91" s="5"/>
      <c r="R91" s="5"/>
      <c r="S91" s="5"/>
      <c r="T91" s="392"/>
      <c r="U91" s="392"/>
      <c r="V91" s="392"/>
      <c r="W91" s="392"/>
      <c r="X91" s="392"/>
      <c r="Y91" s="392"/>
    </row>
    <row r="92" spans="1:25">
      <c r="A92" s="175"/>
      <c r="B92" s="144" t="s">
        <v>1029</v>
      </c>
      <c r="C92" s="145"/>
      <c r="D92" s="24"/>
      <c r="E92" s="396"/>
      <c r="F92" s="378"/>
      <c r="G92" s="379"/>
      <c r="H92" s="380"/>
      <c r="I92" s="377"/>
      <c r="J92" s="378"/>
      <c r="K92" s="377"/>
      <c r="L92" s="396"/>
      <c r="M92" s="24"/>
      <c r="N92" s="24"/>
      <c r="O92" s="516"/>
      <c r="P92" s="517"/>
      <c r="Q92" s="24"/>
      <c r="R92" s="24"/>
      <c r="S92" s="24"/>
      <c r="T92" s="381"/>
      <c r="U92" s="381"/>
      <c r="V92" s="381"/>
      <c r="W92" s="381"/>
      <c r="X92" s="381"/>
      <c r="Y92" s="381"/>
    </row>
    <row r="93" spans="1:25">
      <c r="A93" s="174">
        <f>VLOOKUP(B93,Priskatalog!A:J,10,FALSE)</f>
        <v>42</v>
      </c>
      <c r="B93" s="146" t="s">
        <v>437</v>
      </c>
      <c r="C93" s="121">
        <v>50</v>
      </c>
      <c r="D93" s="5" t="s">
        <v>785</v>
      </c>
      <c r="E93" s="387">
        <v>300</v>
      </c>
      <c r="F93" s="388"/>
      <c r="G93" s="389">
        <f>C93*E93</f>
        <v>15000</v>
      </c>
      <c r="H93" s="390"/>
      <c r="I93" s="391">
        <v>2025</v>
      </c>
      <c r="J93" s="388"/>
      <c r="K93" s="391">
        <v>2045</v>
      </c>
      <c r="L93" s="387"/>
      <c r="M93" s="5">
        <v>1</v>
      </c>
      <c r="N93" s="5" t="s">
        <v>1028</v>
      </c>
      <c r="O93" s="518" t="s">
        <v>1024</v>
      </c>
      <c r="P93" s="519"/>
      <c r="Q93" s="5"/>
      <c r="R93" s="5"/>
      <c r="S93" s="5"/>
      <c r="T93" s="392" t="s">
        <v>1285</v>
      </c>
      <c r="U93" s="392"/>
      <c r="V93" s="392"/>
      <c r="W93" s="392"/>
      <c r="X93" s="392"/>
      <c r="Y93" s="392"/>
    </row>
    <row r="94" spans="1:25">
      <c r="A94" s="174" t="e">
        <f>VLOOKUP(B94,Priskatalog!A:J,10,FALSE)</f>
        <v>#N/A</v>
      </c>
      <c r="B94" s="146"/>
      <c r="C94" s="121"/>
      <c r="D94" s="5"/>
      <c r="E94" s="387"/>
      <c r="F94" s="388"/>
      <c r="G94" s="389">
        <f>C94*E94</f>
        <v>0</v>
      </c>
      <c r="H94" s="390"/>
      <c r="I94" s="391"/>
      <c r="J94" s="388"/>
      <c r="K94" s="391"/>
      <c r="L94" s="387"/>
      <c r="M94" s="5"/>
      <c r="N94" s="5" t="s">
        <v>1028</v>
      </c>
      <c r="O94" s="518"/>
      <c r="P94" s="519"/>
      <c r="Q94" s="5"/>
      <c r="R94" s="5"/>
      <c r="S94" s="5"/>
      <c r="T94" s="392"/>
      <c r="U94" s="392"/>
      <c r="V94" s="392"/>
      <c r="W94" s="392"/>
      <c r="X94" s="392"/>
      <c r="Y94" s="392"/>
    </row>
    <row r="95" spans="1:25">
      <c r="A95" s="175"/>
      <c r="B95" s="144" t="s">
        <v>1035</v>
      </c>
      <c r="C95" s="145"/>
      <c r="D95" s="24"/>
      <c r="E95" s="396"/>
      <c r="F95" s="378"/>
      <c r="G95" s="379"/>
      <c r="H95" s="380"/>
      <c r="I95" s="377"/>
      <c r="J95" s="378"/>
      <c r="K95" s="377"/>
      <c r="L95" s="396"/>
      <c r="M95" s="24"/>
      <c r="N95" s="24"/>
      <c r="O95" s="516"/>
      <c r="P95" s="517"/>
      <c r="Q95" s="24"/>
      <c r="R95" s="24"/>
      <c r="S95" s="24"/>
      <c r="T95" s="381"/>
      <c r="U95" s="381"/>
      <c r="V95" s="381"/>
      <c r="W95" s="381"/>
      <c r="X95" s="381"/>
      <c r="Y95" s="381"/>
    </row>
    <row r="96" spans="1:25">
      <c r="A96" s="174">
        <f>VLOOKUP(B96,Priskatalog!A:J,10,FALSE)</f>
        <v>45</v>
      </c>
      <c r="B96" s="146" t="s">
        <v>435</v>
      </c>
      <c r="C96" s="122">
        <v>121</v>
      </c>
      <c r="D96" s="5" t="s">
        <v>785</v>
      </c>
      <c r="E96" s="387">
        <v>350</v>
      </c>
      <c r="F96" s="388"/>
      <c r="G96" s="389">
        <f>C96*E96</f>
        <v>42350</v>
      </c>
      <c r="H96" s="390"/>
      <c r="I96" s="391">
        <v>2029</v>
      </c>
      <c r="J96" s="388"/>
      <c r="K96" s="391">
        <v>2031</v>
      </c>
      <c r="L96" s="387"/>
      <c r="M96" s="5">
        <v>40</v>
      </c>
      <c r="N96" s="5" t="s">
        <v>1028</v>
      </c>
      <c r="O96" s="518" t="s">
        <v>1024</v>
      </c>
      <c r="P96" s="519"/>
      <c r="Q96" s="5"/>
      <c r="R96" s="5"/>
      <c r="S96" s="5"/>
      <c r="T96" s="392" t="s">
        <v>1286</v>
      </c>
      <c r="U96" s="392"/>
      <c r="V96" s="392"/>
      <c r="W96" s="392"/>
      <c r="X96" s="392"/>
      <c r="Y96" s="392"/>
    </row>
    <row r="97" spans="1:25">
      <c r="A97" s="174">
        <f>VLOOKUP(B97,Priskatalog!A:J,10,FALSE)</f>
        <v>43</v>
      </c>
      <c r="B97" s="146" t="s">
        <v>425</v>
      </c>
      <c r="C97" s="122">
        <v>130</v>
      </c>
      <c r="D97" s="5" t="s">
        <v>785</v>
      </c>
      <c r="E97" s="387">
        <v>170</v>
      </c>
      <c r="F97" s="388"/>
      <c r="G97" s="389">
        <f>C97*E97</f>
        <v>22100</v>
      </c>
      <c r="H97" s="390"/>
      <c r="I97" s="391">
        <v>2027</v>
      </c>
      <c r="J97" s="388"/>
      <c r="K97" s="391">
        <v>2029</v>
      </c>
      <c r="L97" s="387"/>
      <c r="M97" s="5">
        <v>10</v>
      </c>
      <c r="N97" s="5" t="s">
        <v>1028</v>
      </c>
      <c r="O97" s="518" t="s">
        <v>1287</v>
      </c>
      <c r="P97" s="519"/>
      <c r="Q97" s="5"/>
      <c r="R97" s="5"/>
      <c r="S97" s="5"/>
      <c r="T97" s="392" t="s">
        <v>1286</v>
      </c>
      <c r="U97" s="392"/>
      <c r="V97" s="392"/>
      <c r="W97" s="392"/>
      <c r="X97" s="392"/>
      <c r="Y97" s="392"/>
    </row>
    <row r="98" spans="1:25">
      <c r="A98" s="174">
        <f>VLOOKUP(B98,Priskatalog!A:J,10,FALSE)</f>
        <v>32</v>
      </c>
      <c r="B98" s="146" t="s">
        <v>413</v>
      </c>
      <c r="C98" s="122">
        <v>10</v>
      </c>
      <c r="D98" s="5" t="s">
        <v>349</v>
      </c>
      <c r="E98" s="387">
        <v>3500</v>
      </c>
      <c r="F98" s="388"/>
      <c r="G98" s="389">
        <f>C98*E98</f>
        <v>35000</v>
      </c>
      <c r="H98" s="390"/>
      <c r="I98" s="391">
        <v>2029</v>
      </c>
      <c r="J98" s="388"/>
      <c r="K98" s="391">
        <v>2031</v>
      </c>
      <c r="L98" s="387"/>
      <c r="M98" s="5">
        <v>20</v>
      </c>
      <c r="N98" s="5" t="s">
        <v>1028</v>
      </c>
      <c r="O98" s="518" t="s">
        <v>1024</v>
      </c>
      <c r="P98" s="519"/>
      <c r="Q98" s="5"/>
      <c r="R98" s="5"/>
      <c r="S98" s="5"/>
      <c r="T98" s="392" t="s">
        <v>1286</v>
      </c>
      <c r="U98" s="392"/>
      <c r="V98" s="392"/>
      <c r="W98" s="392"/>
      <c r="X98" s="392"/>
      <c r="Y98" s="392"/>
    </row>
    <row r="99" spans="1:25">
      <c r="A99" s="174">
        <f>VLOOKUP(B99,Priskatalog!A:J,10,FALSE)</f>
        <v>43</v>
      </c>
      <c r="B99" s="146" t="s">
        <v>422</v>
      </c>
      <c r="C99" s="122">
        <v>20</v>
      </c>
      <c r="D99" s="5" t="s">
        <v>785</v>
      </c>
      <c r="E99" s="387">
        <v>300</v>
      </c>
      <c r="F99" s="388"/>
      <c r="G99" s="389">
        <f>C99*E99</f>
        <v>6000</v>
      </c>
      <c r="H99" s="390"/>
      <c r="I99" s="391">
        <v>2030</v>
      </c>
      <c r="J99" s="388"/>
      <c r="K99" s="391">
        <v>2032</v>
      </c>
      <c r="L99" s="387"/>
      <c r="M99" s="5">
        <v>20</v>
      </c>
      <c r="N99" s="5" t="s">
        <v>1028</v>
      </c>
      <c r="O99" s="518" t="s">
        <v>1024</v>
      </c>
      <c r="P99" s="519"/>
      <c r="Q99" s="5"/>
      <c r="R99" s="5"/>
      <c r="S99" s="5"/>
      <c r="T99" s="392" t="s">
        <v>1288</v>
      </c>
      <c r="U99" s="392"/>
      <c r="V99" s="392"/>
      <c r="W99" s="392"/>
      <c r="X99" s="392"/>
      <c r="Y99" s="392"/>
    </row>
    <row r="100" spans="1:25">
      <c r="A100" s="174">
        <f>VLOOKUP(B100,Priskatalog!A:J,10,FALSE)</f>
        <v>42</v>
      </c>
      <c r="B100" s="146" t="s">
        <v>437</v>
      </c>
      <c r="C100" s="122">
        <v>40</v>
      </c>
      <c r="D100" s="5" t="s">
        <v>785</v>
      </c>
      <c r="E100" s="387">
        <v>300</v>
      </c>
      <c r="F100" s="388"/>
      <c r="G100" s="389">
        <f>C100*E100</f>
        <v>12000</v>
      </c>
      <c r="H100" s="390"/>
      <c r="I100" s="391">
        <v>2030</v>
      </c>
      <c r="J100" s="388"/>
      <c r="K100" s="391">
        <v>2032</v>
      </c>
      <c r="L100" s="387"/>
      <c r="M100" s="5">
        <v>20</v>
      </c>
      <c r="N100" s="5" t="s">
        <v>1028</v>
      </c>
      <c r="O100" s="518" t="s">
        <v>1024</v>
      </c>
      <c r="P100" s="519"/>
      <c r="Q100" s="5"/>
      <c r="R100" s="5"/>
      <c r="S100" s="5"/>
      <c r="T100" s="392" t="s">
        <v>1288</v>
      </c>
      <c r="U100" s="392"/>
      <c r="V100" s="392"/>
      <c r="W100" s="392"/>
      <c r="X100" s="392"/>
      <c r="Y100" s="392"/>
    </row>
    <row r="101" spans="1:25">
      <c r="A101" s="174">
        <f>VLOOKUP(B101,Priskatalog!A:J,10,FALSE)</f>
        <v>32</v>
      </c>
      <c r="B101" s="146" t="s">
        <v>413</v>
      </c>
      <c r="C101" s="122">
        <v>5</v>
      </c>
      <c r="D101" s="5" t="s">
        <v>349</v>
      </c>
      <c r="E101" s="387">
        <v>3500</v>
      </c>
      <c r="F101" s="388"/>
      <c r="G101" s="389">
        <f>C101*E101</f>
        <v>17500</v>
      </c>
      <c r="H101" s="390"/>
      <c r="I101" s="391">
        <v>2030</v>
      </c>
      <c r="J101" s="388"/>
      <c r="K101" s="391">
        <v>2032</v>
      </c>
      <c r="L101" s="387"/>
      <c r="M101" s="5">
        <v>30</v>
      </c>
      <c r="N101" s="5" t="s">
        <v>1028</v>
      </c>
      <c r="O101" s="518" t="s">
        <v>1024</v>
      </c>
      <c r="P101" s="519"/>
      <c r="Q101" s="5"/>
      <c r="R101" s="5"/>
      <c r="S101" s="5"/>
      <c r="T101" s="392" t="s">
        <v>1283</v>
      </c>
      <c r="U101" s="392"/>
      <c r="V101" s="392"/>
      <c r="W101" s="392"/>
      <c r="X101" s="392"/>
      <c r="Y101" s="392"/>
    </row>
    <row r="102" spans="1:25">
      <c r="A102" s="174">
        <f>VLOOKUP(B102,Priskatalog!A:J,10,FALSE)</f>
        <v>32</v>
      </c>
      <c r="B102" s="146" t="s">
        <v>413</v>
      </c>
      <c r="C102" s="122">
        <v>5</v>
      </c>
      <c r="D102" s="5" t="s">
        <v>349</v>
      </c>
      <c r="E102" s="387">
        <v>3500</v>
      </c>
      <c r="F102" s="388"/>
      <c r="G102" s="389">
        <f>C102*E102</f>
        <v>17500</v>
      </c>
      <c r="H102" s="390"/>
      <c r="I102" s="391">
        <v>2030</v>
      </c>
      <c r="J102" s="388"/>
      <c r="K102" s="391">
        <v>2032</v>
      </c>
      <c r="L102" s="387"/>
      <c r="M102" s="5">
        <v>30</v>
      </c>
      <c r="N102" s="5" t="s">
        <v>1028</v>
      </c>
      <c r="O102" s="518" t="s">
        <v>1024</v>
      </c>
      <c r="P102" s="519"/>
      <c r="Q102" s="5"/>
      <c r="R102" s="5"/>
      <c r="S102" s="5"/>
      <c r="T102" s="392" t="s">
        <v>1283</v>
      </c>
      <c r="U102" s="392"/>
      <c r="V102" s="392"/>
      <c r="W102" s="392"/>
      <c r="X102" s="392"/>
      <c r="Y102" s="392"/>
    </row>
    <row r="103" spans="1:25">
      <c r="A103" s="174">
        <f>VLOOKUP(B103,Priskatalog!A:J,10,FALSE)</f>
        <v>45</v>
      </c>
      <c r="B103" s="146" t="s">
        <v>435</v>
      </c>
      <c r="C103" s="122">
        <v>150</v>
      </c>
      <c r="D103" s="5" t="s">
        <v>785</v>
      </c>
      <c r="E103" s="387">
        <v>1000</v>
      </c>
      <c r="F103" s="388"/>
      <c r="G103" s="389">
        <f>C103*E103</f>
        <v>150000</v>
      </c>
      <c r="H103" s="390"/>
      <c r="I103" s="391">
        <v>2031</v>
      </c>
      <c r="J103" s="388"/>
      <c r="K103" s="391">
        <v>2033</v>
      </c>
      <c r="L103" s="387"/>
      <c r="M103" s="5">
        <v>40</v>
      </c>
      <c r="N103" s="5" t="s">
        <v>1028</v>
      </c>
      <c r="O103" s="518" t="s">
        <v>1068</v>
      </c>
      <c r="P103" s="519"/>
      <c r="Q103" s="5"/>
      <c r="R103" s="5"/>
      <c r="S103" s="5"/>
      <c r="T103" s="392" t="s">
        <v>1289</v>
      </c>
      <c r="U103" s="392"/>
      <c r="V103" s="392"/>
      <c r="W103" s="392"/>
      <c r="X103" s="392"/>
      <c r="Y103" s="392"/>
    </row>
    <row r="104" spans="1:25">
      <c r="A104" s="174">
        <f>VLOOKUP(B104,Priskatalog!A:J,10,FALSE)</f>
        <v>45</v>
      </c>
      <c r="B104" s="146" t="s">
        <v>435</v>
      </c>
      <c r="C104" s="122">
        <v>75</v>
      </c>
      <c r="D104" s="5" t="s">
        <v>785</v>
      </c>
      <c r="E104" s="387">
        <v>1000</v>
      </c>
      <c r="F104" s="388"/>
      <c r="G104" s="389">
        <f>C104*E104</f>
        <v>75000</v>
      </c>
      <c r="H104" s="390"/>
      <c r="I104" s="391">
        <v>2032</v>
      </c>
      <c r="J104" s="388"/>
      <c r="K104" s="391">
        <v>2034</v>
      </c>
      <c r="L104" s="387"/>
      <c r="M104" s="5">
        <v>40</v>
      </c>
      <c r="N104" s="5" t="s">
        <v>1028</v>
      </c>
      <c r="O104" s="518" t="s">
        <v>1287</v>
      </c>
      <c r="P104" s="519"/>
      <c r="Q104" s="5"/>
      <c r="R104" s="5"/>
      <c r="S104" s="5"/>
      <c r="T104" s="392" t="s">
        <v>1290</v>
      </c>
      <c r="U104" s="392"/>
      <c r="V104" s="392"/>
      <c r="W104" s="392"/>
      <c r="X104" s="392"/>
      <c r="Y104" s="392"/>
    </row>
    <row r="105" spans="1:25">
      <c r="A105" s="174">
        <f>VLOOKUP(B105,Priskatalog!A:J,10,FALSE)</f>
        <v>43</v>
      </c>
      <c r="B105" s="146" t="s">
        <v>422</v>
      </c>
      <c r="C105" s="122">
        <v>250</v>
      </c>
      <c r="D105" s="5" t="s">
        <v>785</v>
      </c>
      <c r="E105" s="387">
        <v>400</v>
      </c>
      <c r="F105" s="388"/>
      <c r="G105" s="389">
        <f>C105*E105</f>
        <v>100000</v>
      </c>
      <c r="H105" s="390"/>
      <c r="I105" s="391">
        <v>2037</v>
      </c>
      <c r="J105" s="388"/>
      <c r="K105" s="391">
        <v>2039</v>
      </c>
      <c r="L105" s="387"/>
      <c r="M105" s="5">
        <v>30</v>
      </c>
      <c r="N105" s="5" t="s">
        <v>1028</v>
      </c>
      <c r="O105" s="518" t="s">
        <v>1024</v>
      </c>
      <c r="P105" s="519"/>
      <c r="Q105" s="5"/>
      <c r="R105" s="5"/>
      <c r="S105" s="5"/>
      <c r="T105" s="392" t="s">
        <v>1291</v>
      </c>
      <c r="U105" s="392"/>
      <c r="V105" s="392"/>
      <c r="W105" s="392"/>
      <c r="X105" s="392"/>
      <c r="Y105" s="392"/>
    </row>
    <row r="106" spans="1:25">
      <c r="A106" s="174">
        <f>VLOOKUP(B106,Priskatalog!A:J,10,FALSE)</f>
        <v>43</v>
      </c>
      <c r="B106" s="146" t="s">
        <v>425</v>
      </c>
      <c r="C106" s="122">
        <v>240</v>
      </c>
      <c r="D106" s="5" t="s">
        <v>785</v>
      </c>
      <c r="E106" s="387">
        <v>170</v>
      </c>
      <c r="F106" s="388"/>
      <c r="G106" s="389">
        <f>C106*E106</f>
        <v>40800</v>
      </c>
      <c r="H106" s="390"/>
      <c r="I106" s="391">
        <v>2030</v>
      </c>
      <c r="J106" s="388"/>
      <c r="K106" s="391">
        <v>2032</v>
      </c>
      <c r="L106" s="387"/>
      <c r="M106" s="5">
        <v>20</v>
      </c>
      <c r="N106" s="5" t="s">
        <v>1028</v>
      </c>
      <c r="O106" s="518" t="s">
        <v>1287</v>
      </c>
      <c r="P106" s="519"/>
      <c r="Q106" s="5"/>
      <c r="R106" s="5"/>
      <c r="S106" s="5"/>
      <c r="T106" s="392" t="s">
        <v>1292</v>
      </c>
      <c r="U106" s="392"/>
      <c r="V106" s="392"/>
      <c r="W106" s="392"/>
      <c r="X106" s="392"/>
      <c r="Y106" s="392"/>
    </row>
    <row r="107" spans="1:25">
      <c r="A107" s="174">
        <f>VLOOKUP(B107,Priskatalog!A:J,10,FALSE)</f>
        <v>43</v>
      </c>
      <c r="B107" s="146" t="s">
        <v>425</v>
      </c>
      <c r="C107" s="122">
        <v>240</v>
      </c>
      <c r="D107" s="5" t="s">
        <v>785</v>
      </c>
      <c r="E107" s="387">
        <v>170</v>
      </c>
      <c r="F107" s="388"/>
      <c r="G107" s="389">
        <f>C107*E107</f>
        <v>40800</v>
      </c>
      <c r="H107" s="390"/>
      <c r="I107" s="391">
        <v>2030</v>
      </c>
      <c r="J107" s="388"/>
      <c r="K107" s="391">
        <v>2032</v>
      </c>
      <c r="L107" s="387"/>
      <c r="M107" s="5">
        <v>20</v>
      </c>
      <c r="N107" s="5" t="s">
        <v>1028</v>
      </c>
      <c r="O107" s="518" t="s">
        <v>1287</v>
      </c>
      <c r="P107" s="519"/>
      <c r="Q107" s="5"/>
      <c r="R107" s="5"/>
      <c r="S107" s="5"/>
      <c r="T107" s="392" t="s">
        <v>1292</v>
      </c>
      <c r="U107" s="392"/>
      <c r="V107" s="392"/>
      <c r="W107" s="392"/>
      <c r="X107" s="392"/>
      <c r="Y107" s="392"/>
    </row>
    <row r="108" spans="1:25">
      <c r="A108" s="174">
        <f>VLOOKUP(B108,Priskatalog!A:J,10,FALSE)</f>
        <v>43</v>
      </c>
      <c r="B108" s="146" t="s">
        <v>425</v>
      </c>
      <c r="C108" s="122">
        <v>170</v>
      </c>
      <c r="D108" s="5" t="s">
        <v>785</v>
      </c>
      <c r="E108" s="387">
        <v>170</v>
      </c>
      <c r="F108" s="388"/>
      <c r="G108" s="389">
        <f>C108*E108</f>
        <v>28900</v>
      </c>
      <c r="H108" s="390"/>
      <c r="I108" s="391">
        <v>2026</v>
      </c>
      <c r="J108" s="388"/>
      <c r="K108" s="391">
        <v>2028</v>
      </c>
      <c r="L108" s="387"/>
      <c r="M108" s="5">
        <v>20</v>
      </c>
      <c r="N108" s="5" t="s">
        <v>1028</v>
      </c>
      <c r="O108" s="518" t="s">
        <v>1287</v>
      </c>
      <c r="P108" s="519"/>
      <c r="Q108" s="5"/>
      <c r="R108" s="5"/>
      <c r="S108" s="5"/>
      <c r="T108" s="392" t="s">
        <v>1293</v>
      </c>
      <c r="U108" s="392"/>
      <c r="V108" s="392"/>
      <c r="W108" s="392"/>
      <c r="X108" s="392"/>
      <c r="Y108" s="392"/>
    </row>
    <row r="109" spans="1:25">
      <c r="A109" s="174">
        <f>VLOOKUP(B109,Priskatalog!A:J,10,FALSE)</f>
        <v>45</v>
      </c>
      <c r="B109" s="146" t="s">
        <v>435</v>
      </c>
      <c r="C109" s="122">
        <v>160</v>
      </c>
      <c r="D109" s="5" t="s">
        <v>785</v>
      </c>
      <c r="E109" s="387">
        <v>1000</v>
      </c>
      <c r="F109" s="388"/>
      <c r="G109" s="389">
        <f>C109*E109</f>
        <v>160000</v>
      </c>
      <c r="H109" s="390"/>
      <c r="I109" s="391">
        <v>2028</v>
      </c>
      <c r="J109" s="388"/>
      <c r="K109" s="391">
        <v>2030</v>
      </c>
      <c r="L109" s="387"/>
      <c r="M109" s="5">
        <v>20</v>
      </c>
      <c r="N109" s="5" t="s">
        <v>1028</v>
      </c>
      <c r="O109" s="518" t="s">
        <v>1287</v>
      </c>
      <c r="P109" s="519"/>
      <c r="Q109" s="5"/>
      <c r="R109" s="5"/>
      <c r="S109" s="5"/>
      <c r="T109" s="392" t="s">
        <v>1294</v>
      </c>
      <c r="U109" s="392"/>
      <c r="V109" s="392"/>
      <c r="W109" s="392"/>
      <c r="X109" s="392"/>
      <c r="Y109" s="392"/>
    </row>
    <row r="110" spans="1:25">
      <c r="A110" s="174">
        <f>VLOOKUP(B110,Priskatalog!A:J,10,FALSE)</f>
        <v>45</v>
      </c>
      <c r="B110" s="146" t="s">
        <v>435</v>
      </c>
      <c r="C110" s="122">
        <v>160</v>
      </c>
      <c r="D110" s="5" t="s">
        <v>785</v>
      </c>
      <c r="E110" s="387">
        <v>1000</v>
      </c>
      <c r="F110" s="388"/>
      <c r="G110" s="389">
        <f>C110*E110</f>
        <v>160000</v>
      </c>
      <c r="H110" s="390"/>
      <c r="I110" s="391">
        <v>2029</v>
      </c>
      <c r="J110" s="388"/>
      <c r="K110" s="391">
        <v>2031</v>
      </c>
      <c r="L110" s="387"/>
      <c r="M110" s="5">
        <v>20</v>
      </c>
      <c r="N110" s="5" t="s">
        <v>1028</v>
      </c>
      <c r="O110" s="518" t="s">
        <v>1287</v>
      </c>
      <c r="P110" s="519"/>
      <c r="Q110" s="5"/>
      <c r="R110" s="5"/>
      <c r="S110" s="5"/>
      <c r="T110" s="392" t="s">
        <v>1294</v>
      </c>
      <c r="U110" s="392"/>
      <c r="V110" s="392"/>
      <c r="W110" s="392"/>
      <c r="X110" s="392"/>
      <c r="Y110" s="392"/>
    </row>
    <row r="111" spans="1:25">
      <c r="A111" s="174">
        <f>VLOOKUP(B111,Priskatalog!A:J,10,FALSE)</f>
        <v>45</v>
      </c>
      <c r="B111" s="146" t="s">
        <v>435</v>
      </c>
      <c r="C111" s="122">
        <v>160</v>
      </c>
      <c r="D111" s="5" t="s">
        <v>785</v>
      </c>
      <c r="E111" s="387">
        <v>1000</v>
      </c>
      <c r="F111" s="388"/>
      <c r="G111" s="389">
        <f>C111*E111</f>
        <v>160000</v>
      </c>
      <c r="H111" s="390"/>
      <c r="I111" s="391">
        <v>2031</v>
      </c>
      <c r="J111" s="388"/>
      <c r="K111" s="391">
        <v>2033</v>
      </c>
      <c r="L111" s="387"/>
      <c r="M111" s="5">
        <v>20</v>
      </c>
      <c r="N111" s="5" t="s">
        <v>1028</v>
      </c>
      <c r="O111" s="518" t="s">
        <v>1287</v>
      </c>
      <c r="P111" s="519"/>
      <c r="Q111" s="5"/>
      <c r="R111" s="5"/>
      <c r="S111" s="5"/>
      <c r="T111" s="392" t="s">
        <v>1294</v>
      </c>
      <c r="U111" s="392"/>
      <c r="V111" s="392"/>
      <c r="W111" s="392"/>
      <c r="X111" s="392"/>
      <c r="Y111" s="392"/>
    </row>
    <row r="112" spans="1:25">
      <c r="A112" s="174">
        <f>VLOOKUP(B112,Priskatalog!A:J,10,FALSE)</f>
        <v>45</v>
      </c>
      <c r="B112" s="146" t="s">
        <v>435</v>
      </c>
      <c r="C112" s="122">
        <v>45</v>
      </c>
      <c r="D112" s="5" t="s">
        <v>785</v>
      </c>
      <c r="E112" s="387">
        <v>1000</v>
      </c>
      <c r="F112" s="388"/>
      <c r="G112" s="389">
        <f>C112*E112</f>
        <v>45000</v>
      </c>
      <c r="H112" s="390"/>
      <c r="I112" s="391">
        <v>2030</v>
      </c>
      <c r="J112" s="388"/>
      <c r="K112" s="391">
        <v>2031</v>
      </c>
      <c r="L112" s="387"/>
      <c r="M112" s="5">
        <v>20</v>
      </c>
      <c r="N112" s="5" t="s">
        <v>1028</v>
      </c>
      <c r="O112" s="518" t="s">
        <v>1287</v>
      </c>
      <c r="P112" s="519"/>
      <c r="Q112" s="5"/>
      <c r="R112" s="5"/>
      <c r="S112" s="5"/>
      <c r="T112" s="392" t="s">
        <v>1295</v>
      </c>
      <c r="U112" s="392"/>
      <c r="V112" s="392"/>
      <c r="W112" s="392"/>
      <c r="X112" s="392"/>
      <c r="Y112" s="392"/>
    </row>
    <row r="113" spans="1:25">
      <c r="A113" s="174">
        <f>VLOOKUP(B113,Priskatalog!A:J,10,FALSE)</f>
        <v>42</v>
      </c>
      <c r="B113" s="146" t="s">
        <v>437</v>
      </c>
      <c r="C113" s="122">
        <v>80</v>
      </c>
      <c r="D113" s="5" t="s">
        <v>785</v>
      </c>
      <c r="E113" s="387">
        <v>300</v>
      </c>
      <c r="F113" s="388"/>
      <c r="G113" s="389">
        <f>C113*E113</f>
        <v>24000</v>
      </c>
      <c r="H113" s="390"/>
      <c r="I113" s="391">
        <v>2030</v>
      </c>
      <c r="J113" s="388"/>
      <c r="K113" s="391">
        <v>2031</v>
      </c>
      <c r="L113" s="387"/>
      <c r="M113" s="5">
        <v>5</v>
      </c>
      <c r="N113" s="5" t="s">
        <v>1028</v>
      </c>
      <c r="O113" s="518" t="s">
        <v>1024</v>
      </c>
      <c r="P113" s="519"/>
      <c r="Q113" s="5"/>
      <c r="R113" s="5"/>
      <c r="S113" s="5"/>
      <c r="T113" s="392" t="s">
        <v>1295</v>
      </c>
      <c r="U113" s="392"/>
      <c r="V113" s="392"/>
      <c r="W113" s="392"/>
      <c r="X113" s="392"/>
      <c r="Y113" s="392"/>
    </row>
    <row r="114" spans="1:25">
      <c r="A114" s="174">
        <f>VLOOKUP(B114,Priskatalog!A:J,10,FALSE)</f>
        <v>43</v>
      </c>
      <c r="B114" s="146" t="s">
        <v>425</v>
      </c>
      <c r="C114" s="122">
        <v>140</v>
      </c>
      <c r="D114" s="5" t="s">
        <v>785</v>
      </c>
      <c r="E114" s="387">
        <v>170</v>
      </c>
      <c r="F114" s="388"/>
      <c r="G114" s="389">
        <f>C114*E114</f>
        <v>23800</v>
      </c>
      <c r="H114" s="390"/>
      <c r="I114" s="391">
        <v>2033</v>
      </c>
      <c r="J114" s="388"/>
      <c r="K114" s="391">
        <v>2035</v>
      </c>
      <c r="L114" s="387"/>
      <c r="M114" s="5">
        <v>10</v>
      </c>
      <c r="N114" s="5" t="s">
        <v>1028</v>
      </c>
      <c r="O114" s="518" t="s">
        <v>1024</v>
      </c>
      <c r="P114" s="519"/>
      <c r="Q114" s="5"/>
      <c r="R114" s="5"/>
      <c r="S114" s="5"/>
      <c r="T114" s="392" t="s">
        <v>1296</v>
      </c>
      <c r="U114" s="392"/>
      <c r="V114" s="392"/>
      <c r="W114" s="392"/>
      <c r="X114" s="392"/>
      <c r="Y114" s="392"/>
    </row>
    <row r="115" spans="1:25">
      <c r="A115" s="174">
        <f>VLOOKUP(B115,Priskatalog!A:J,10,FALSE)</f>
        <v>43</v>
      </c>
      <c r="B115" s="146" t="s">
        <v>425</v>
      </c>
      <c r="C115" s="121">
        <v>440</v>
      </c>
      <c r="D115" s="5" t="s">
        <v>785</v>
      </c>
      <c r="E115" s="387">
        <v>170</v>
      </c>
      <c r="F115" s="388"/>
      <c r="G115" s="389">
        <f>C115*E115</f>
        <v>74800</v>
      </c>
      <c r="H115" s="390"/>
      <c r="I115" s="391">
        <v>2037</v>
      </c>
      <c r="J115" s="388"/>
      <c r="K115" s="391">
        <v>2040</v>
      </c>
      <c r="L115" s="387"/>
      <c r="M115" s="5">
        <v>10</v>
      </c>
      <c r="N115" s="5" t="s">
        <v>1028</v>
      </c>
      <c r="O115" s="518" t="s">
        <v>1024</v>
      </c>
      <c r="P115" s="519"/>
      <c r="Q115" s="5"/>
      <c r="R115" s="5"/>
      <c r="S115" s="5"/>
      <c r="T115" s="392" t="s">
        <v>1297</v>
      </c>
      <c r="U115" s="392"/>
      <c r="V115" s="392"/>
      <c r="W115" s="392"/>
      <c r="X115" s="392"/>
      <c r="Y115" s="392"/>
    </row>
    <row r="116" spans="1:25">
      <c r="A116" s="174" t="e">
        <f>VLOOKUP(B116,Priskatalog!A:J,10,FALSE)</f>
        <v>#N/A</v>
      </c>
      <c r="B116" s="146"/>
      <c r="C116" s="121"/>
      <c r="D116" s="5"/>
      <c r="E116" s="387"/>
      <c r="F116" s="388"/>
      <c r="G116" s="389">
        <f>C116*E116</f>
        <v>0</v>
      </c>
      <c r="H116" s="390"/>
      <c r="I116" s="391"/>
      <c r="J116" s="388"/>
      <c r="K116" s="391"/>
      <c r="L116" s="387"/>
      <c r="M116" s="5"/>
      <c r="N116" s="5" t="s">
        <v>1028</v>
      </c>
      <c r="O116" s="518"/>
      <c r="P116" s="519"/>
      <c r="Q116" s="5"/>
      <c r="R116" s="5"/>
      <c r="S116" s="5"/>
      <c r="T116" s="392"/>
      <c r="U116" s="392"/>
      <c r="V116" s="392"/>
      <c r="W116" s="392"/>
      <c r="X116" s="392"/>
      <c r="Y116" s="392"/>
    </row>
    <row r="117" spans="1:25">
      <c r="A117" s="174" t="e">
        <f>VLOOKUP(B117,Priskatalog!A:J,10,FALSE)</f>
        <v>#N/A</v>
      </c>
      <c r="B117" s="146"/>
      <c r="C117" s="121"/>
      <c r="D117" s="5"/>
      <c r="E117" s="387"/>
      <c r="F117" s="388"/>
      <c r="G117" s="389">
        <f>C117*E117</f>
        <v>0</v>
      </c>
      <c r="H117" s="390"/>
      <c r="I117" s="391"/>
      <c r="J117" s="388"/>
      <c r="K117" s="391"/>
      <c r="L117" s="387"/>
      <c r="M117" s="5"/>
      <c r="N117" s="5" t="s">
        <v>1028</v>
      </c>
      <c r="O117" s="518"/>
      <c r="P117" s="519"/>
      <c r="Q117" s="5"/>
      <c r="R117" s="5"/>
      <c r="S117" s="5"/>
      <c r="T117" s="392"/>
      <c r="U117" s="392"/>
      <c r="V117" s="392"/>
      <c r="W117" s="392"/>
      <c r="X117" s="392"/>
      <c r="Y117" s="392"/>
    </row>
    <row r="118" spans="1:25">
      <c r="A118" s="175"/>
      <c r="B118" s="124" t="s">
        <v>1030</v>
      </c>
      <c r="C118" s="145"/>
      <c r="D118" s="24"/>
      <c r="E118" s="396"/>
      <c r="F118" s="378"/>
      <c r="G118" s="379"/>
      <c r="H118" s="380"/>
      <c r="I118" s="377"/>
      <c r="J118" s="378"/>
      <c r="K118" s="377"/>
      <c r="L118" s="396"/>
      <c r="M118" s="24"/>
      <c r="N118" s="24"/>
      <c r="O118" s="516"/>
      <c r="P118" s="517"/>
      <c r="Q118" s="24"/>
      <c r="R118" s="24"/>
      <c r="S118" s="24"/>
      <c r="T118" s="381"/>
      <c r="U118" s="381"/>
      <c r="V118" s="381"/>
      <c r="W118" s="381"/>
      <c r="X118" s="381"/>
      <c r="Y118" s="381"/>
    </row>
    <row r="119" spans="1:25">
      <c r="A119" s="175"/>
      <c r="B119" s="124" t="s">
        <v>1035</v>
      </c>
      <c r="C119" s="145"/>
      <c r="D119" s="24"/>
      <c r="E119" s="396"/>
      <c r="F119" s="378"/>
      <c r="G119" s="379"/>
      <c r="H119" s="380"/>
      <c r="I119" s="377"/>
      <c r="J119" s="378"/>
      <c r="K119" s="377"/>
      <c r="L119" s="396"/>
      <c r="M119" s="24"/>
      <c r="N119" s="24"/>
      <c r="O119" s="516"/>
      <c r="P119" s="517"/>
      <c r="Q119" s="24"/>
      <c r="R119" s="24"/>
      <c r="S119" s="24"/>
      <c r="T119" s="381"/>
      <c r="U119" s="381"/>
      <c r="V119" s="381"/>
      <c r="W119" s="381"/>
      <c r="X119" s="381"/>
      <c r="Y119" s="381"/>
    </row>
    <row r="120" spans="1:25">
      <c r="A120" s="174">
        <f>VLOOKUP(B120,Priskatalog!A:J,10,FALSE)</f>
        <v>52</v>
      </c>
      <c r="B120" s="146" t="s">
        <v>514</v>
      </c>
      <c r="C120" s="121">
        <v>4</v>
      </c>
      <c r="D120" s="5" t="s">
        <v>349</v>
      </c>
      <c r="E120" s="387">
        <v>5000</v>
      </c>
      <c r="F120" s="388"/>
      <c r="G120" s="389">
        <f>C120*E120</f>
        <v>20000</v>
      </c>
      <c r="H120" s="390"/>
      <c r="I120" s="391">
        <v>2035</v>
      </c>
      <c r="J120" s="388"/>
      <c r="K120" s="391">
        <v>2037</v>
      </c>
      <c r="L120" s="387"/>
      <c r="M120" s="5">
        <v>20</v>
      </c>
      <c r="N120" s="5" t="s">
        <v>1028</v>
      </c>
      <c r="O120" s="518" t="s">
        <v>1024</v>
      </c>
      <c r="P120" s="519"/>
      <c r="Q120" s="5"/>
      <c r="R120" s="5"/>
      <c r="S120" s="5"/>
      <c r="T120" s="392" t="s">
        <v>1298</v>
      </c>
      <c r="U120" s="392"/>
      <c r="V120" s="392"/>
      <c r="W120" s="392"/>
      <c r="X120" s="392"/>
      <c r="Y120" s="392"/>
    </row>
    <row r="121" spans="1:25">
      <c r="A121" s="174">
        <f>VLOOKUP(B121,Priskatalog!A:J,10,FALSE)</f>
        <v>52</v>
      </c>
      <c r="B121" s="146" t="s">
        <v>511</v>
      </c>
      <c r="C121" s="121">
        <v>4</v>
      </c>
      <c r="D121" s="5" t="s">
        <v>349</v>
      </c>
      <c r="E121" s="387">
        <v>5400</v>
      </c>
      <c r="F121" s="388"/>
      <c r="G121" s="389">
        <f>C121*E121</f>
        <v>21600</v>
      </c>
      <c r="H121" s="390"/>
      <c r="I121" s="391">
        <v>2035</v>
      </c>
      <c r="J121" s="388"/>
      <c r="K121" s="391">
        <v>2037</v>
      </c>
      <c r="L121" s="387"/>
      <c r="M121" s="5">
        <v>20</v>
      </c>
      <c r="N121" s="5" t="s">
        <v>1028</v>
      </c>
      <c r="O121" s="518" t="s">
        <v>1024</v>
      </c>
      <c r="P121" s="519"/>
      <c r="Q121" s="5"/>
      <c r="R121" s="5"/>
      <c r="S121" s="5"/>
      <c r="T121" s="392" t="s">
        <v>1299</v>
      </c>
      <c r="U121" s="392"/>
      <c r="V121" s="392"/>
      <c r="W121" s="392"/>
      <c r="X121" s="392"/>
      <c r="Y121" s="392"/>
    </row>
    <row r="122" spans="1:25">
      <c r="A122" s="174">
        <f>VLOOKUP(B122,Priskatalog!A:J,10,FALSE)</f>
        <v>56</v>
      </c>
      <c r="B122" s="146" t="s">
        <v>549</v>
      </c>
      <c r="C122" s="95">
        <v>4</v>
      </c>
      <c r="D122" s="5" t="s">
        <v>349</v>
      </c>
      <c r="E122" s="387">
        <v>3300</v>
      </c>
      <c r="F122" s="388"/>
      <c r="G122" s="389">
        <f t="shared" ref="G122:G128" si="107">C122*E122</f>
        <v>13200</v>
      </c>
      <c r="H122" s="390"/>
      <c r="I122" s="391">
        <v>2035</v>
      </c>
      <c r="J122" s="388"/>
      <c r="K122" s="391">
        <v>2037</v>
      </c>
      <c r="L122" s="387"/>
      <c r="M122" s="5">
        <v>40</v>
      </c>
      <c r="N122" s="5" t="s">
        <v>1028</v>
      </c>
      <c r="O122" s="518" t="s">
        <v>1024</v>
      </c>
      <c r="P122" s="519"/>
      <c r="Q122" s="5"/>
      <c r="R122" s="5"/>
      <c r="S122" s="5"/>
      <c r="T122" s="392" t="s">
        <v>1286</v>
      </c>
      <c r="U122" s="392"/>
      <c r="V122" s="392"/>
      <c r="W122" s="392"/>
      <c r="X122" s="392"/>
      <c r="Y122" s="392"/>
    </row>
    <row r="123" spans="1:25">
      <c r="A123" s="174">
        <f>VLOOKUP(B123,Priskatalog!A:J,10,FALSE)</f>
        <v>56</v>
      </c>
      <c r="B123" s="146" t="s">
        <v>549</v>
      </c>
      <c r="C123" s="95">
        <v>12</v>
      </c>
      <c r="D123" s="5" t="s">
        <v>349</v>
      </c>
      <c r="E123" s="387">
        <v>3300</v>
      </c>
      <c r="F123" s="388"/>
      <c r="G123" s="389">
        <f t="shared" si="107"/>
        <v>39600</v>
      </c>
      <c r="H123" s="390"/>
      <c r="I123" s="391">
        <v>2033</v>
      </c>
      <c r="J123" s="388"/>
      <c r="K123" s="391">
        <v>2035</v>
      </c>
      <c r="L123" s="387"/>
      <c r="M123" s="5">
        <v>40</v>
      </c>
      <c r="N123" s="5" t="s">
        <v>1028</v>
      </c>
      <c r="O123" s="518" t="s">
        <v>1024</v>
      </c>
      <c r="P123" s="519"/>
      <c r="Q123" s="5"/>
      <c r="R123" s="5"/>
      <c r="S123" s="5"/>
      <c r="T123" s="392" t="s">
        <v>1300</v>
      </c>
      <c r="U123" s="392"/>
      <c r="V123" s="392"/>
      <c r="W123" s="392"/>
      <c r="X123" s="392"/>
      <c r="Y123" s="392"/>
    </row>
    <row r="124" spans="1:25">
      <c r="A124" s="174">
        <f>VLOOKUP(B124,Priskatalog!A:J,10,FALSE)</f>
        <v>56</v>
      </c>
      <c r="B124" s="146" t="s">
        <v>549</v>
      </c>
      <c r="C124" s="95">
        <v>2</v>
      </c>
      <c r="D124" s="5" t="s">
        <v>349</v>
      </c>
      <c r="E124" s="387">
        <v>3300</v>
      </c>
      <c r="F124" s="388"/>
      <c r="G124" s="389">
        <f t="shared" ref="G124:G126" si="108">C124*E124</f>
        <v>6600</v>
      </c>
      <c r="H124" s="390"/>
      <c r="I124" s="391">
        <v>2029</v>
      </c>
      <c r="J124" s="388"/>
      <c r="K124" s="391">
        <v>2031</v>
      </c>
      <c r="L124" s="387"/>
      <c r="M124" s="5">
        <v>40</v>
      </c>
      <c r="N124" s="5" t="s">
        <v>1028</v>
      </c>
      <c r="O124" s="518" t="s">
        <v>1024</v>
      </c>
      <c r="P124" s="519"/>
      <c r="Q124" s="5"/>
      <c r="R124" s="5"/>
      <c r="S124" s="5"/>
      <c r="T124" s="392" t="s">
        <v>1301</v>
      </c>
      <c r="U124" s="392"/>
      <c r="V124" s="392"/>
      <c r="W124" s="392"/>
      <c r="X124" s="392"/>
      <c r="Y124" s="392"/>
    </row>
    <row r="125" spans="1:25">
      <c r="A125" s="174">
        <f>VLOOKUP(B125,Priskatalog!A:J,10,FALSE)</f>
        <v>52</v>
      </c>
      <c r="B125" s="146" t="s">
        <v>514</v>
      </c>
      <c r="C125" s="95">
        <v>3</v>
      </c>
      <c r="D125" s="5" t="s">
        <v>349</v>
      </c>
      <c r="E125" s="387">
        <v>5000</v>
      </c>
      <c r="F125" s="388"/>
      <c r="G125" s="389">
        <f t="shared" si="108"/>
        <v>15000</v>
      </c>
      <c r="H125" s="390"/>
      <c r="I125" s="391">
        <v>2029</v>
      </c>
      <c r="J125" s="388"/>
      <c r="K125" s="391">
        <v>2031</v>
      </c>
      <c r="L125" s="387"/>
      <c r="M125" s="5">
        <v>20</v>
      </c>
      <c r="N125" s="5" t="s">
        <v>1028</v>
      </c>
      <c r="O125" s="518" t="s">
        <v>1024</v>
      </c>
      <c r="P125" s="519"/>
      <c r="Q125" s="5"/>
      <c r="R125" s="5"/>
      <c r="S125" s="5"/>
      <c r="T125" s="392" t="s">
        <v>1301</v>
      </c>
      <c r="U125" s="392"/>
      <c r="V125" s="392"/>
      <c r="W125" s="392"/>
      <c r="X125" s="392"/>
      <c r="Y125" s="392"/>
    </row>
    <row r="126" spans="1:25">
      <c r="A126" s="174">
        <f>VLOOKUP(B126,Priskatalog!A:J,10,FALSE)</f>
        <v>52</v>
      </c>
      <c r="B126" s="146" t="s">
        <v>511</v>
      </c>
      <c r="C126" s="95">
        <v>1</v>
      </c>
      <c r="D126" s="5" t="s">
        <v>349</v>
      </c>
      <c r="E126" s="387">
        <v>5400</v>
      </c>
      <c r="F126" s="388"/>
      <c r="G126" s="389">
        <f t="shared" si="108"/>
        <v>5400</v>
      </c>
      <c r="H126" s="390"/>
      <c r="I126" s="391">
        <v>2029</v>
      </c>
      <c r="J126" s="388"/>
      <c r="K126" s="391">
        <v>2031</v>
      </c>
      <c r="L126" s="387"/>
      <c r="M126" s="5">
        <v>20</v>
      </c>
      <c r="N126" s="5" t="s">
        <v>1028</v>
      </c>
      <c r="O126" s="518" t="s">
        <v>1024</v>
      </c>
      <c r="P126" s="519"/>
      <c r="Q126" s="5"/>
      <c r="R126" s="5"/>
      <c r="S126" s="5"/>
      <c r="T126" s="392" t="s">
        <v>1301</v>
      </c>
      <c r="U126" s="392"/>
      <c r="V126" s="392"/>
      <c r="W126" s="392"/>
      <c r="X126" s="392"/>
      <c r="Y126" s="392"/>
    </row>
    <row r="127" spans="1:25">
      <c r="A127" s="174" t="e">
        <f>VLOOKUP(B127,Priskatalog!A:J,10,FALSE)</f>
        <v>#N/A</v>
      </c>
      <c r="B127" s="146"/>
      <c r="C127" s="95"/>
      <c r="D127" s="5"/>
      <c r="E127" s="387"/>
      <c r="F127" s="388"/>
      <c r="G127" s="389">
        <f t="shared" si="107"/>
        <v>0</v>
      </c>
      <c r="H127" s="390"/>
      <c r="I127" s="391"/>
      <c r="J127" s="388"/>
      <c r="K127" s="391"/>
      <c r="L127" s="387"/>
      <c r="M127" s="5"/>
      <c r="N127" s="5" t="s">
        <v>1028</v>
      </c>
      <c r="O127" s="518"/>
      <c r="P127" s="519"/>
      <c r="Q127" s="5"/>
      <c r="R127" s="5"/>
      <c r="S127" s="5"/>
      <c r="T127" s="392"/>
      <c r="U127" s="392"/>
      <c r="V127" s="392"/>
      <c r="W127" s="392"/>
      <c r="X127" s="392"/>
      <c r="Y127" s="392"/>
    </row>
    <row r="128" spans="1:25">
      <c r="A128" s="174" t="e">
        <f>VLOOKUP(B128,Priskatalog!A:J,10,FALSE)</f>
        <v>#N/A</v>
      </c>
      <c r="B128" s="146"/>
      <c r="C128" s="95"/>
      <c r="D128" s="5"/>
      <c r="E128" s="387"/>
      <c r="F128" s="388"/>
      <c r="G128" s="389">
        <f t="shared" si="107"/>
        <v>0</v>
      </c>
      <c r="H128" s="390"/>
      <c r="I128" s="391"/>
      <c r="J128" s="388"/>
      <c r="K128" s="391"/>
      <c r="L128" s="387"/>
      <c r="M128" s="5"/>
      <c r="N128" s="5" t="s">
        <v>1028</v>
      </c>
      <c r="O128" s="518"/>
      <c r="P128" s="519"/>
      <c r="Q128" s="5"/>
      <c r="R128" s="5"/>
      <c r="S128" s="5"/>
      <c r="T128" s="392"/>
      <c r="U128" s="392"/>
      <c r="V128" s="392"/>
      <c r="W128" s="392"/>
      <c r="X128" s="392"/>
      <c r="Y128" s="392"/>
    </row>
    <row r="129" spans="1:25">
      <c r="A129" s="174" t="e">
        <f>VLOOKUP(B129,Priskatalog!A:J,10,FALSE)</f>
        <v>#N/A</v>
      </c>
      <c r="B129" s="146"/>
      <c r="C129" s="95"/>
      <c r="D129" s="5"/>
      <c r="E129" s="387"/>
      <c r="F129" s="388"/>
      <c r="G129" s="389">
        <f>C129*E129</f>
        <v>0</v>
      </c>
      <c r="H129" s="390"/>
      <c r="I129" s="391"/>
      <c r="J129" s="388"/>
      <c r="K129" s="391"/>
      <c r="L129" s="387"/>
      <c r="M129" s="5"/>
      <c r="N129" s="5" t="s">
        <v>1028</v>
      </c>
      <c r="O129" s="518"/>
      <c r="P129" s="519"/>
      <c r="Q129" s="5"/>
      <c r="R129" s="5"/>
      <c r="S129" s="5"/>
      <c r="T129" s="392"/>
      <c r="U129" s="392"/>
      <c r="V129" s="392"/>
      <c r="W129" s="392"/>
      <c r="X129" s="392"/>
      <c r="Y129" s="392"/>
    </row>
    <row r="130" spans="1:25">
      <c r="A130" s="175"/>
      <c r="B130" s="125" t="s">
        <v>1031</v>
      </c>
      <c r="C130" s="145"/>
      <c r="D130" s="24"/>
      <c r="E130" s="396"/>
      <c r="F130" s="378"/>
      <c r="G130" s="379"/>
      <c r="H130" s="380"/>
      <c r="I130" s="377"/>
      <c r="J130" s="378"/>
      <c r="K130" s="377"/>
      <c r="L130" s="396"/>
      <c r="M130" s="24"/>
      <c r="N130" s="24"/>
      <c r="O130" s="516"/>
      <c r="P130" s="517"/>
      <c r="Q130" s="24"/>
      <c r="R130" s="24"/>
      <c r="S130" s="24"/>
      <c r="T130" s="381"/>
      <c r="U130" s="381"/>
      <c r="V130" s="381"/>
      <c r="W130" s="381"/>
      <c r="X130" s="381"/>
      <c r="Y130" s="381"/>
    </row>
    <row r="131" spans="1:25">
      <c r="A131" s="174" t="e">
        <f>VLOOKUP(B131,Priskatalog!A:J,10,FALSE)</f>
        <v>#N/A</v>
      </c>
      <c r="B131" s="146"/>
      <c r="C131" s="121"/>
      <c r="D131" s="5"/>
      <c r="E131" s="387"/>
      <c r="F131" s="388"/>
      <c r="G131" s="389">
        <f>C131*E131</f>
        <v>0</v>
      </c>
      <c r="H131" s="390"/>
      <c r="I131" s="391"/>
      <c r="J131" s="388"/>
      <c r="K131" s="391"/>
      <c r="L131" s="387"/>
      <c r="M131" s="5"/>
      <c r="N131" s="5" t="s">
        <v>1028</v>
      </c>
      <c r="O131" s="518"/>
      <c r="P131" s="519"/>
      <c r="Q131" s="5"/>
      <c r="R131" s="5"/>
      <c r="S131" s="5"/>
      <c r="T131" s="392"/>
      <c r="U131" s="392"/>
      <c r="V131" s="392"/>
      <c r="W131" s="392"/>
      <c r="X131" s="392"/>
      <c r="Y131" s="392"/>
    </row>
    <row r="132" spans="1:25">
      <c r="A132" s="174" t="e">
        <f>VLOOKUP(B132,Priskatalog!A:J,10,FALSE)</f>
        <v>#N/A</v>
      </c>
      <c r="B132" s="146"/>
      <c r="C132" s="121"/>
      <c r="D132" s="5"/>
      <c r="E132" s="387"/>
      <c r="F132" s="388"/>
      <c r="G132" s="389">
        <f>C132*E132</f>
        <v>0</v>
      </c>
      <c r="H132" s="390"/>
      <c r="I132" s="391"/>
      <c r="J132" s="388"/>
      <c r="K132" s="391"/>
      <c r="L132" s="387"/>
      <c r="M132" s="5"/>
      <c r="N132" s="5" t="s">
        <v>1028</v>
      </c>
      <c r="O132" s="518"/>
      <c r="P132" s="519"/>
      <c r="Q132" s="5"/>
      <c r="R132" s="5"/>
      <c r="S132" s="5"/>
      <c r="T132" s="392"/>
      <c r="U132" s="392"/>
      <c r="V132" s="392"/>
      <c r="W132" s="392"/>
      <c r="X132" s="392"/>
      <c r="Y132" s="392"/>
    </row>
    <row r="133" spans="1:25">
      <c r="A133" s="174" t="e">
        <f>VLOOKUP(B133,Priskatalog!A:J,10,FALSE)</f>
        <v>#N/A</v>
      </c>
      <c r="B133" s="146"/>
      <c r="C133" s="121"/>
      <c r="D133" s="5"/>
      <c r="E133" s="387"/>
      <c r="F133" s="388"/>
      <c r="G133" s="389">
        <f>C133*E133</f>
        <v>0</v>
      </c>
      <c r="H133" s="390"/>
      <c r="I133" s="391"/>
      <c r="J133" s="388"/>
      <c r="K133" s="391"/>
      <c r="L133" s="387"/>
      <c r="M133" s="5"/>
      <c r="N133" s="5" t="s">
        <v>1028</v>
      </c>
      <c r="O133" s="518"/>
      <c r="P133" s="519"/>
      <c r="Q133" s="5"/>
      <c r="R133" s="5"/>
      <c r="S133" s="5"/>
      <c r="T133" s="392"/>
      <c r="U133" s="392"/>
      <c r="V133" s="392"/>
      <c r="W133" s="392"/>
      <c r="X133" s="392"/>
      <c r="Y133" s="392"/>
    </row>
    <row r="134" spans="1:25">
      <c r="A134" s="175"/>
      <c r="B134" s="144" t="s">
        <v>1032</v>
      </c>
      <c r="C134" s="145"/>
      <c r="D134" s="24"/>
      <c r="E134" s="396"/>
      <c r="F134" s="378"/>
      <c r="G134" s="379"/>
      <c r="H134" s="380"/>
      <c r="I134" s="377"/>
      <c r="J134" s="378"/>
      <c r="K134" s="377"/>
      <c r="L134" s="396"/>
      <c r="M134" s="24"/>
      <c r="N134" s="24"/>
      <c r="O134" s="516"/>
      <c r="P134" s="517"/>
      <c r="Q134" s="24"/>
      <c r="R134" s="24"/>
      <c r="S134" s="24"/>
      <c r="T134" s="381"/>
      <c r="U134" s="381"/>
      <c r="V134" s="381"/>
      <c r="W134" s="381"/>
      <c r="X134" s="381"/>
      <c r="Y134" s="381"/>
    </row>
    <row r="135" spans="1:25">
      <c r="A135" s="174" t="e">
        <f>VLOOKUP(B135,Priskatalog!A:J,10,FALSE)</f>
        <v>#N/A</v>
      </c>
      <c r="B135" s="146"/>
      <c r="C135" s="121"/>
      <c r="D135" s="5"/>
      <c r="E135" s="387"/>
      <c r="F135" s="388"/>
      <c r="G135" s="389">
        <f>C135*E135</f>
        <v>0</v>
      </c>
      <c r="H135" s="390"/>
      <c r="I135" s="391"/>
      <c r="J135" s="388"/>
      <c r="K135" s="391"/>
      <c r="L135" s="387"/>
      <c r="M135" s="5"/>
      <c r="N135" s="5" t="s">
        <v>1028</v>
      </c>
      <c r="O135" s="518"/>
      <c r="P135" s="519"/>
      <c r="Q135" s="5"/>
      <c r="R135" s="5"/>
      <c r="S135" s="5"/>
      <c r="T135" s="392"/>
      <c r="U135" s="392"/>
      <c r="V135" s="392"/>
      <c r="W135" s="392"/>
      <c r="X135" s="392"/>
      <c r="Y135" s="392"/>
    </row>
    <row r="136" spans="1:25">
      <c r="A136" s="174" t="e">
        <f>VLOOKUP(B136,Priskatalog!A:J,10,FALSE)</f>
        <v>#N/A</v>
      </c>
      <c r="B136" s="146"/>
      <c r="C136" s="121"/>
      <c r="D136" s="5"/>
      <c r="E136" s="387"/>
      <c r="F136" s="388"/>
      <c r="G136" s="389">
        <f>C136*E136</f>
        <v>0</v>
      </c>
      <c r="H136" s="390"/>
      <c r="I136" s="391"/>
      <c r="J136" s="388"/>
      <c r="K136" s="391"/>
      <c r="L136" s="387"/>
      <c r="M136" s="5"/>
      <c r="N136" s="5" t="s">
        <v>1028</v>
      </c>
      <c r="O136" s="518"/>
      <c r="P136" s="519"/>
      <c r="Q136" s="5"/>
      <c r="R136" s="5"/>
      <c r="S136" s="5"/>
      <c r="T136" s="392"/>
      <c r="U136" s="392"/>
      <c r="V136" s="392"/>
      <c r="W136" s="392"/>
      <c r="X136" s="392"/>
      <c r="Y136" s="392"/>
    </row>
    <row r="137" spans="1:25">
      <c r="A137" s="174" t="e">
        <f>VLOOKUP(B137,Priskatalog!A:J,10,FALSE)</f>
        <v>#N/A</v>
      </c>
      <c r="B137" s="146"/>
      <c r="C137" s="121"/>
      <c r="D137" s="5"/>
      <c r="E137" s="387"/>
      <c r="F137" s="388"/>
      <c r="G137" s="389">
        <f>C137*E137</f>
        <v>0</v>
      </c>
      <c r="H137" s="390"/>
      <c r="I137" s="391"/>
      <c r="J137" s="388"/>
      <c r="K137" s="391"/>
      <c r="L137" s="387"/>
      <c r="M137" s="5"/>
      <c r="N137" s="5" t="s">
        <v>1028</v>
      </c>
      <c r="O137" s="518"/>
      <c r="P137" s="519"/>
      <c r="Q137" s="5"/>
      <c r="R137" s="5"/>
      <c r="S137" s="5"/>
      <c r="T137" s="392"/>
      <c r="U137" s="392"/>
      <c r="V137" s="392"/>
      <c r="W137" s="392"/>
      <c r="X137" s="392"/>
      <c r="Y137" s="392"/>
    </row>
  </sheetData>
  <mergeCells count="475">
    <mergeCell ref="E126:F126"/>
    <mergeCell ref="G126:H126"/>
    <mergeCell ref="I126:J126"/>
    <mergeCell ref="K126:L126"/>
    <mergeCell ref="O126:P126"/>
    <mergeCell ref="T126:Y126"/>
    <mergeCell ref="E118:F118"/>
    <mergeCell ref="G118:H118"/>
    <mergeCell ref="I118:J118"/>
    <mergeCell ref="K118:L118"/>
    <mergeCell ref="O118:P118"/>
    <mergeCell ref="T118:Y118"/>
    <mergeCell ref="E124:F124"/>
    <mergeCell ref="G124:H124"/>
    <mergeCell ref="I124:J124"/>
    <mergeCell ref="K124:L124"/>
    <mergeCell ref="O124:P124"/>
    <mergeCell ref="T124:Y124"/>
    <mergeCell ref="E125:F125"/>
    <mergeCell ref="G125:H125"/>
    <mergeCell ref="I125:J125"/>
    <mergeCell ref="K125:L125"/>
    <mergeCell ref="O125:P125"/>
    <mergeCell ref="T125:Y125"/>
    <mergeCell ref="G127:H127"/>
    <mergeCell ref="I127:J127"/>
    <mergeCell ref="K127:L127"/>
    <mergeCell ref="O127:P127"/>
    <mergeCell ref="T127:Y127"/>
    <mergeCell ref="E128:F128"/>
    <mergeCell ref="G128:H128"/>
    <mergeCell ref="I128:J128"/>
    <mergeCell ref="K128:L128"/>
    <mergeCell ref="O128:P128"/>
    <mergeCell ref="T128:Y128"/>
    <mergeCell ref="T98:Y98"/>
    <mergeCell ref="E122:F122"/>
    <mergeCell ref="G122:H122"/>
    <mergeCell ref="I122:J122"/>
    <mergeCell ref="K122:L122"/>
    <mergeCell ref="O122:P122"/>
    <mergeCell ref="T122:Y122"/>
    <mergeCell ref="E123:F123"/>
    <mergeCell ref="G123:H123"/>
    <mergeCell ref="I123:J123"/>
    <mergeCell ref="K123:L123"/>
    <mergeCell ref="O123:P123"/>
    <mergeCell ref="T123:Y123"/>
    <mergeCell ref="T121:Y121"/>
    <mergeCell ref="T116:Y116"/>
    <mergeCell ref="E117:F117"/>
    <mergeCell ref="G117:H117"/>
    <mergeCell ref="I117:J117"/>
    <mergeCell ref="K117:L117"/>
    <mergeCell ref="O117:P117"/>
    <mergeCell ref="T117:Y117"/>
    <mergeCell ref="E116:F116"/>
    <mergeCell ref="G116:H116"/>
    <mergeCell ref="I116:J116"/>
    <mergeCell ref="T136:Y136"/>
    <mergeCell ref="E137:F137"/>
    <mergeCell ref="G137:H137"/>
    <mergeCell ref="I137:J137"/>
    <mergeCell ref="K137:L137"/>
    <mergeCell ref="O137:P137"/>
    <mergeCell ref="T137:Y137"/>
    <mergeCell ref="E136:F136"/>
    <mergeCell ref="G136:H136"/>
    <mergeCell ref="I136:J136"/>
    <mergeCell ref="K136:L136"/>
    <mergeCell ref="O136:P136"/>
    <mergeCell ref="T134:Y134"/>
    <mergeCell ref="E135:F135"/>
    <mergeCell ref="G135:H135"/>
    <mergeCell ref="I135:J135"/>
    <mergeCell ref="K135:L135"/>
    <mergeCell ref="O135:P135"/>
    <mergeCell ref="T135:Y135"/>
    <mergeCell ref="E134:F134"/>
    <mergeCell ref="G134:H134"/>
    <mergeCell ref="I134:J134"/>
    <mergeCell ref="K134:L134"/>
    <mergeCell ref="O134:P134"/>
    <mergeCell ref="T132:Y132"/>
    <mergeCell ref="E133:F133"/>
    <mergeCell ref="G133:H133"/>
    <mergeCell ref="I133:J133"/>
    <mergeCell ref="K133:L133"/>
    <mergeCell ref="O133:P133"/>
    <mergeCell ref="T133:Y133"/>
    <mergeCell ref="E132:F132"/>
    <mergeCell ref="G132:H132"/>
    <mergeCell ref="I132:J132"/>
    <mergeCell ref="K132:L132"/>
    <mergeCell ref="O132:P132"/>
    <mergeCell ref="K130:L130"/>
    <mergeCell ref="O130:P130"/>
    <mergeCell ref="T130:Y130"/>
    <mergeCell ref="E131:F131"/>
    <mergeCell ref="G131:H131"/>
    <mergeCell ref="I131:J131"/>
    <mergeCell ref="K131:L131"/>
    <mergeCell ref="O131:P131"/>
    <mergeCell ref="T131:Y131"/>
    <mergeCell ref="E130:F130"/>
    <mergeCell ref="G130:H130"/>
    <mergeCell ref="I130:J130"/>
    <mergeCell ref="E129:F129"/>
    <mergeCell ref="G129:H129"/>
    <mergeCell ref="I129:J129"/>
    <mergeCell ref="K129:L129"/>
    <mergeCell ref="O129:P129"/>
    <mergeCell ref="T129:Y129"/>
    <mergeCell ref="T119:Y119"/>
    <mergeCell ref="E120:F120"/>
    <mergeCell ref="G120:H120"/>
    <mergeCell ref="I120:J120"/>
    <mergeCell ref="K120:L120"/>
    <mergeCell ref="O120:P120"/>
    <mergeCell ref="T120:Y120"/>
    <mergeCell ref="E119:F119"/>
    <mergeCell ref="G119:H119"/>
    <mergeCell ref="I119:J119"/>
    <mergeCell ref="K119:L119"/>
    <mergeCell ref="O119:P119"/>
    <mergeCell ref="E121:F121"/>
    <mergeCell ref="G121:H121"/>
    <mergeCell ref="I121:J121"/>
    <mergeCell ref="K121:L121"/>
    <mergeCell ref="O121:P121"/>
    <mergeCell ref="E127:F127"/>
    <mergeCell ref="K116:L116"/>
    <mergeCell ref="O116:P116"/>
    <mergeCell ref="T114:Y114"/>
    <mergeCell ref="E115:F115"/>
    <mergeCell ref="G115:H115"/>
    <mergeCell ref="I115:J115"/>
    <mergeCell ref="K115:L115"/>
    <mergeCell ref="O115:P115"/>
    <mergeCell ref="T115:Y115"/>
    <mergeCell ref="E114:F114"/>
    <mergeCell ref="G114:H114"/>
    <mergeCell ref="I114:J114"/>
    <mergeCell ref="K114:L114"/>
    <mergeCell ref="O114:P114"/>
    <mergeCell ref="T94:Y94"/>
    <mergeCell ref="E95:F95"/>
    <mergeCell ref="G95:H95"/>
    <mergeCell ref="I95:J95"/>
    <mergeCell ref="K95:L95"/>
    <mergeCell ref="O95:P95"/>
    <mergeCell ref="T95:Y95"/>
    <mergeCell ref="E94:F94"/>
    <mergeCell ref="G94:H94"/>
    <mergeCell ref="I94:J94"/>
    <mergeCell ref="K94:L94"/>
    <mergeCell ref="O94:P94"/>
    <mergeCell ref="T84:Y84"/>
    <mergeCell ref="E85:F85"/>
    <mergeCell ref="G85:H85"/>
    <mergeCell ref="I85:J85"/>
    <mergeCell ref="K85:L85"/>
    <mergeCell ref="O85:P85"/>
    <mergeCell ref="T85:Y85"/>
    <mergeCell ref="T92:Y92"/>
    <mergeCell ref="E93:F93"/>
    <mergeCell ref="G93:H93"/>
    <mergeCell ref="I93:J93"/>
    <mergeCell ref="K93:L93"/>
    <mergeCell ref="O93:P93"/>
    <mergeCell ref="T93:Y93"/>
    <mergeCell ref="E92:F92"/>
    <mergeCell ref="G92:H92"/>
    <mergeCell ref="I92:J92"/>
    <mergeCell ref="K92:L92"/>
    <mergeCell ref="O92:P92"/>
    <mergeCell ref="E86:F86"/>
    <mergeCell ref="G86:H86"/>
    <mergeCell ref="I86:J86"/>
    <mergeCell ref="K86:L86"/>
    <mergeCell ref="O86:P86"/>
    <mergeCell ref="T63:Y63"/>
    <mergeCell ref="E66:F66"/>
    <mergeCell ref="G66:H66"/>
    <mergeCell ref="I66:J66"/>
    <mergeCell ref="K66:L66"/>
    <mergeCell ref="O66:P66"/>
    <mergeCell ref="T66:Y66"/>
    <mergeCell ref="E63:F63"/>
    <mergeCell ref="G63:H63"/>
    <mergeCell ref="I63:J63"/>
    <mergeCell ref="K63:L63"/>
    <mergeCell ref="O63:P63"/>
    <mergeCell ref="E64:F64"/>
    <mergeCell ref="G64:H64"/>
    <mergeCell ref="I64:J64"/>
    <mergeCell ref="K64:L64"/>
    <mergeCell ref="O64:P64"/>
    <mergeCell ref="T64:Y64"/>
    <mergeCell ref="E65:F65"/>
    <mergeCell ref="G65:H65"/>
    <mergeCell ref="I65:J65"/>
    <mergeCell ref="K65:L65"/>
    <mergeCell ref="O65:P65"/>
    <mergeCell ref="T65:Y65"/>
    <mergeCell ref="T61:Y61"/>
    <mergeCell ref="E62:F62"/>
    <mergeCell ref="G62:H62"/>
    <mergeCell ref="I62:J62"/>
    <mergeCell ref="K62:L62"/>
    <mergeCell ref="O62:P62"/>
    <mergeCell ref="T62:Y62"/>
    <mergeCell ref="E61:F61"/>
    <mergeCell ref="G61:H61"/>
    <mergeCell ref="I61:J61"/>
    <mergeCell ref="K61:L61"/>
    <mergeCell ref="O61:P61"/>
    <mergeCell ref="O59:P59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M59:N59"/>
    <mergeCell ref="T76:Y76"/>
    <mergeCell ref="G77:H77"/>
    <mergeCell ref="T77:Y77"/>
    <mergeCell ref="G78:H78"/>
    <mergeCell ref="T78:Y78"/>
    <mergeCell ref="G79:H79"/>
    <mergeCell ref="T79:Y79"/>
    <mergeCell ref="G80:H80"/>
    <mergeCell ref="T80:Y80"/>
    <mergeCell ref="I76:J76"/>
    <mergeCell ref="I77:J77"/>
    <mergeCell ref="I78:J78"/>
    <mergeCell ref="I79:J79"/>
    <mergeCell ref="I80:J80"/>
    <mergeCell ref="O76:P76"/>
    <mergeCell ref="O77:P77"/>
    <mergeCell ref="O78:P78"/>
    <mergeCell ref="O79:P79"/>
    <mergeCell ref="O80:P80"/>
    <mergeCell ref="K76:L76"/>
    <mergeCell ref="K77:L77"/>
    <mergeCell ref="K78:L78"/>
    <mergeCell ref="K79:L79"/>
    <mergeCell ref="K80:L80"/>
    <mergeCell ref="T81:Y81"/>
    <mergeCell ref="G82:H82"/>
    <mergeCell ref="T82:Y82"/>
    <mergeCell ref="G83:H83"/>
    <mergeCell ref="T83:Y83"/>
    <mergeCell ref="G67:H67"/>
    <mergeCell ref="T67:Y67"/>
    <mergeCell ref="G68:H68"/>
    <mergeCell ref="T68:Y68"/>
    <mergeCell ref="G69:H69"/>
    <mergeCell ref="T69:Y69"/>
    <mergeCell ref="G70:H70"/>
    <mergeCell ref="T70:Y70"/>
    <mergeCell ref="G71:H71"/>
    <mergeCell ref="T71:Y71"/>
    <mergeCell ref="G72:H72"/>
    <mergeCell ref="T72:Y72"/>
    <mergeCell ref="G73:H73"/>
    <mergeCell ref="T73:Y73"/>
    <mergeCell ref="G74:H74"/>
    <mergeCell ref="T74:Y74"/>
    <mergeCell ref="G75:H75"/>
    <mergeCell ref="T75:Y75"/>
    <mergeCell ref="G76:H76"/>
    <mergeCell ref="E106:F106"/>
    <mergeCell ref="G106:H106"/>
    <mergeCell ref="I106:J106"/>
    <mergeCell ref="K106:L106"/>
    <mergeCell ref="O106:P106"/>
    <mergeCell ref="T106:Y106"/>
    <mergeCell ref="E107:F107"/>
    <mergeCell ref="G107:H107"/>
    <mergeCell ref="I107:J107"/>
    <mergeCell ref="K107:L107"/>
    <mergeCell ref="O107:P107"/>
    <mergeCell ref="T107:Y107"/>
    <mergeCell ref="E108:F108"/>
    <mergeCell ref="G108:H108"/>
    <mergeCell ref="I108:J108"/>
    <mergeCell ref="K108:L108"/>
    <mergeCell ref="O108:P108"/>
    <mergeCell ref="T108:Y108"/>
    <mergeCell ref="E109:F109"/>
    <mergeCell ref="G109:H109"/>
    <mergeCell ref="I109:J109"/>
    <mergeCell ref="K109:L109"/>
    <mergeCell ref="O109:P109"/>
    <mergeCell ref="T109:Y109"/>
    <mergeCell ref="E110:F110"/>
    <mergeCell ref="G110:H110"/>
    <mergeCell ref="I110:J110"/>
    <mergeCell ref="K110:L110"/>
    <mergeCell ref="O110:P110"/>
    <mergeCell ref="T110:Y110"/>
    <mergeCell ref="E111:F111"/>
    <mergeCell ref="G111:H111"/>
    <mergeCell ref="I111:J111"/>
    <mergeCell ref="K111:L111"/>
    <mergeCell ref="O111:P111"/>
    <mergeCell ref="T111:Y111"/>
    <mergeCell ref="E112:F112"/>
    <mergeCell ref="G112:H112"/>
    <mergeCell ref="I112:J112"/>
    <mergeCell ref="K112:L112"/>
    <mergeCell ref="O112:P112"/>
    <mergeCell ref="T112:Y112"/>
    <mergeCell ref="E113:F113"/>
    <mergeCell ref="G113:H113"/>
    <mergeCell ref="I113:J113"/>
    <mergeCell ref="K113:L113"/>
    <mergeCell ref="O113:P113"/>
    <mergeCell ref="T113:Y113"/>
    <mergeCell ref="O99:P99"/>
    <mergeCell ref="T99:Y99"/>
    <mergeCell ref="E100:F100"/>
    <mergeCell ref="G100:H100"/>
    <mergeCell ref="I100:J100"/>
    <mergeCell ref="K100:L100"/>
    <mergeCell ref="O100:P100"/>
    <mergeCell ref="K96:L96"/>
    <mergeCell ref="O96:P96"/>
    <mergeCell ref="T96:Y96"/>
    <mergeCell ref="E97:F97"/>
    <mergeCell ref="G97:H97"/>
    <mergeCell ref="I97:J97"/>
    <mergeCell ref="K97:L97"/>
    <mergeCell ref="O97:P97"/>
    <mergeCell ref="T97:Y97"/>
    <mergeCell ref="E96:F96"/>
    <mergeCell ref="G96:H96"/>
    <mergeCell ref="I96:J96"/>
    <mergeCell ref="E98:F98"/>
    <mergeCell ref="G98:H98"/>
    <mergeCell ref="I98:J98"/>
    <mergeCell ref="K98:L98"/>
    <mergeCell ref="O98:P98"/>
    <mergeCell ref="O104:P104"/>
    <mergeCell ref="T104:Y104"/>
    <mergeCell ref="K101:L101"/>
    <mergeCell ref="O101:P101"/>
    <mergeCell ref="T101:Y101"/>
    <mergeCell ref="E102:F102"/>
    <mergeCell ref="G102:H102"/>
    <mergeCell ref="I102:J102"/>
    <mergeCell ref="K102:L102"/>
    <mergeCell ref="O102:P102"/>
    <mergeCell ref="T102:Y102"/>
    <mergeCell ref="O105:P105"/>
    <mergeCell ref="T105:Y105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O103:P103"/>
    <mergeCell ref="T103:Y103"/>
    <mergeCell ref="E104:F104"/>
    <mergeCell ref="G104:H104"/>
    <mergeCell ref="I82:J82"/>
    <mergeCell ref="I83:J83"/>
    <mergeCell ref="I84:J84"/>
    <mergeCell ref="K105:L105"/>
    <mergeCell ref="K99:L99"/>
    <mergeCell ref="E105:F105"/>
    <mergeCell ref="G105:H105"/>
    <mergeCell ref="I105:J105"/>
    <mergeCell ref="E101:F101"/>
    <mergeCell ref="G101:H101"/>
    <mergeCell ref="I101:J101"/>
    <mergeCell ref="E99:F99"/>
    <mergeCell ref="G99:H99"/>
    <mergeCell ref="I99:J99"/>
    <mergeCell ref="E103:F103"/>
    <mergeCell ref="G103:H103"/>
    <mergeCell ref="I103:J103"/>
    <mergeCell ref="K103:L103"/>
    <mergeCell ref="K82:L82"/>
    <mergeCell ref="K83:L83"/>
    <mergeCell ref="K84:L84"/>
    <mergeCell ref="I104:J104"/>
    <mergeCell ref="K104:L104"/>
    <mergeCell ref="G84:H84"/>
    <mergeCell ref="K75:L75"/>
    <mergeCell ref="I69:J69"/>
    <mergeCell ref="I70:J70"/>
    <mergeCell ref="I71:J71"/>
    <mergeCell ref="I72:J72"/>
    <mergeCell ref="I73:J73"/>
    <mergeCell ref="I74:J74"/>
    <mergeCell ref="I75:J75"/>
    <mergeCell ref="G81:H81"/>
    <mergeCell ref="I81:J81"/>
    <mergeCell ref="K81:L81"/>
    <mergeCell ref="T100:Y100"/>
    <mergeCell ref="I67:J67"/>
    <mergeCell ref="I68:J68"/>
    <mergeCell ref="O81:P81"/>
    <mergeCell ref="O82:P82"/>
    <mergeCell ref="O83:P83"/>
    <mergeCell ref="O84:P84"/>
    <mergeCell ref="O67:P67"/>
    <mergeCell ref="O68:P68"/>
    <mergeCell ref="O69:P69"/>
    <mergeCell ref="O70:P70"/>
    <mergeCell ref="O71:P71"/>
    <mergeCell ref="O72:P72"/>
    <mergeCell ref="O73:P73"/>
    <mergeCell ref="O74:P74"/>
    <mergeCell ref="O75:P75"/>
    <mergeCell ref="K67:L67"/>
    <mergeCell ref="K68:L68"/>
    <mergeCell ref="K69:L69"/>
    <mergeCell ref="K70:L70"/>
    <mergeCell ref="K71:L71"/>
    <mergeCell ref="K72:L72"/>
    <mergeCell ref="K73:L73"/>
    <mergeCell ref="K74:L74"/>
    <mergeCell ref="T86:Y86"/>
    <mergeCell ref="E87:F87"/>
    <mergeCell ref="G87:H87"/>
    <mergeCell ref="I87:J87"/>
    <mergeCell ref="K87:L87"/>
    <mergeCell ref="O87:P87"/>
    <mergeCell ref="T87:Y87"/>
    <mergeCell ref="E88:F88"/>
    <mergeCell ref="G88:H88"/>
    <mergeCell ref="I88:J88"/>
    <mergeCell ref="K88:L88"/>
    <mergeCell ref="O88:P88"/>
    <mergeCell ref="T88:Y88"/>
    <mergeCell ref="E91:F91"/>
    <mergeCell ref="G91:H91"/>
    <mergeCell ref="I91:J91"/>
    <mergeCell ref="K91:L91"/>
    <mergeCell ref="O91:P91"/>
    <mergeCell ref="T91:Y91"/>
    <mergeCell ref="E89:F89"/>
    <mergeCell ref="G89:H89"/>
    <mergeCell ref="I89:J89"/>
    <mergeCell ref="K89:L89"/>
    <mergeCell ref="O89:P89"/>
    <mergeCell ref="T89:Y89"/>
    <mergeCell ref="E90:F90"/>
    <mergeCell ref="G90:H90"/>
    <mergeCell ref="I90:J90"/>
    <mergeCell ref="K90:L90"/>
    <mergeCell ref="O90:P90"/>
    <mergeCell ref="T90:Y90"/>
  </mergeCells>
  <hyperlinks>
    <hyperlink ref="B1" location="'_Planlagt_drift'!A1" display="Tilbage til årsoversigt" xr:uid="{8539A6E8-2521-4C54-BE02-529D2EE5082D}"/>
    <hyperlink ref="AA3" r:id="rId1" xr:uid="{47AD09E9-AADB-44AE-815C-EED7BB2967B3}"/>
  </hyperlinks>
  <pageMargins left="0.70000000000000007" right="0.70000000000000007" top="0.75" bottom="0.75" header="0.30000000000000004" footer="0.30000000000000004"/>
  <pageSetup paperSize="9" fitToWidth="0" fitToHeight="0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B9003A-53FC-4DDD-87E5-66D526477FD2}">
          <x14:formula1>
            <xm:f>Priskatalog!$A$2:$A$167</xm:f>
          </x14:formula1>
          <xm:sqref>B67:B91 B120:B129 B135:B137 A3:B56 B131:B133 B62:B65 B93:B94 B96:B117</xm:sqref>
        </x14:dataValidation>
      </x14:dataValidations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82E8-BBF9-4D93-A2C0-A84884AEC999}">
  <dimension ref="A1:Y82"/>
  <sheetViews>
    <sheetView workbookViewId="0">
      <selection activeCell="C12" sqref="C12"/>
    </sheetView>
  </sheetViews>
  <sheetFormatPr defaultColWidth="8.85546875" defaultRowHeight="15"/>
  <cols>
    <col min="1" max="1" width="14.42578125" style="166" customWidth="1"/>
    <col min="2" max="2" width="43.85546875" style="18" customWidth="1"/>
    <col min="3" max="3" width="13.28515625" style="18" customWidth="1"/>
    <col min="4" max="4" width="14.42578125" style="18" bestFit="1" customWidth="1"/>
    <col min="5" max="5" width="13.42578125" style="18" bestFit="1" customWidth="1"/>
    <col min="6" max="6" width="13.7109375" style="18" bestFit="1" customWidth="1"/>
    <col min="7" max="11" width="13.42578125" style="18" bestFit="1" customWidth="1"/>
    <col min="12" max="12" width="13.7109375" style="18" bestFit="1" customWidth="1"/>
    <col min="13" max="17" width="13.42578125" style="18" bestFit="1" customWidth="1"/>
    <col min="18" max="18" width="16" style="18" bestFit="1" customWidth="1"/>
    <col min="19" max="19" width="13.85546875" style="18" bestFit="1" customWidth="1"/>
    <col min="20" max="24" width="13.42578125" style="18" bestFit="1" customWidth="1"/>
    <col min="25" max="25" width="14.42578125" style="18" bestFit="1" customWidth="1"/>
    <col min="26" max="16384" width="8.85546875" style="18"/>
  </cols>
  <sheetData>
    <row r="1" spans="1:25" ht="15.75" thickBot="1"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 t="shared" ref="A3:B5" si="0">A45</f>
        <v>47</v>
      </c>
      <c r="B3" s="148" t="str">
        <f t="shared" si="0"/>
        <v>Tagflade, udskiftning - bølgeeternit</v>
      </c>
      <c r="C3" s="143">
        <f>IF(C$1&gt;=$I45,IF($M45=0,0,(IF(MOD(($I45-C$1),$M45)=0,$G45,0))),0)</f>
        <v>0</v>
      </c>
      <c r="D3" s="143">
        <f t="shared" ref="D3:X3" si="1">IF(D$1&gt;=$I45,IF($M45=0,0,(IF(MOD(($I45-D$1),$M45)=0,$G45,0))),0)</f>
        <v>0</v>
      </c>
      <c r="E3" s="143">
        <f t="shared" si="1"/>
        <v>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0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0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0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0</v>
      </c>
      <c r="Y3" s="176">
        <f>SUM(C3:X3)</f>
        <v>0</v>
      </c>
    </row>
    <row r="4" spans="1:25">
      <c r="A4" s="168">
        <f t="shared" si="0"/>
        <v>47</v>
      </c>
      <c r="B4" s="148" t="str">
        <f t="shared" si="0"/>
        <v>Tagflade, udskiftning - bølgeeternit</v>
      </c>
      <c r="C4" s="143">
        <f t="shared" ref="C4:X4" si="2">IF(C$1&gt;=$I46,IF($M46=0,0,(IF(MOD(($I46-C$1),$M46)=0,$G46,0))),0)</f>
        <v>0</v>
      </c>
      <c r="D4" s="143">
        <f t="shared" si="2"/>
        <v>337500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39" si="3">SUM(C4:X4)</f>
        <v>337500</v>
      </c>
    </row>
    <row r="5" spans="1:25">
      <c r="A5" s="168">
        <f t="shared" si="0"/>
        <v>37</v>
      </c>
      <c r="B5" s="148" t="str">
        <f t="shared" si="0"/>
        <v>Tagrende, udskiftning - zink</v>
      </c>
      <c r="C5" s="143">
        <f t="shared" ref="C5:X5" si="4">IF(C$1&gt;=$I47,IF($M47=0,0,(IF(MOD(($I47-C$1),$M47)=0,$G47,0))),0)</f>
        <v>0</v>
      </c>
      <c r="D5" s="143">
        <f t="shared" si="4"/>
        <v>27000</v>
      </c>
      <c r="E5" s="143">
        <f t="shared" si="4"/>
        <v>0</v>
      </c>
      <c r="F5" s="143">
        <f t="shared" si="4"/>
        <v>0</v>
      </c>
      <c r="G5" s="143">
        <f t="shared" si="4"/>
        <v>0</v>
      </c>
      <c r="H5" s="143">
        <f t="shared" si="4"/>
        <v>0</v>
      </c>
      <c r="I5" s="143">
        <f t="shared" si="4"/>
        <v>0</v>
      </c>
      <c r="J5" s="143">
        <f t="shared" si="4"/>
        <v>0</v>
      </c>
      <c r="K5" s="143">
        <f t="shared" si="4"/>
        <v>0</v>
      </c>
      <c r="L5" s="143">
        <f t="shared" si="4"/>
        <v>0</v>
      </c>
      <c r="M5" s="143">
        <f t="shared" si="4"/>
        <v>0</v>
      </c>
      <c r="N5" s="143">
        <f t="shared" si="4"/>
        <v>0</v>
      </c>
      <c r="O5" s="143">
        <f t="shared" si="4"/>
        <v>0</v>
      </c>
      <c r="P5" s="143">
        <f t="shared" si="4"/>
        <v>0</v>
      </c>
      <c r="Q5" s="143">
        <f t="shared" si="4"/>
        <v>0</v>
      </c>
      <c r="R5" s="143">
        <f t="shared" si="4"/>
        <v>0</v>
      </c>
      <c r="S5" s="143">
        <f t="shared" si="4"/>
        <v>0</v>
      </c>
      <c r="T5" s="143">
        <f t="shared" si="4"/>
        <v>0</v>
      </c>
      <c r="U5" s="143">
        <f t="shared" si="4"/>
        <v>0</v>
      </c>
      <c r="V5" s="143">
        <f t="shared" si="4"/>
        <v>0</v>
      </c>
      <c r="W5" s="143">
        <f t="shared" si="4"/>
        <v>0</v>
      </c>
      <c r="X5" s="143">
        <f t="shared" si="4"/>
        <v>27000</v>
      </c>
      <c r="Y5" s="176">
        <f t="shared" si="3"/>
        <v>54000</v>
      </c>
    </row>
    <row r="6" spans="1:25">
      <c r="A6" s="168">
        <f t="shared" ref="A6:A8" si="5">A48</f>
        <v>37</v>
      </c>
      <c r="B6" s="148" t="str">
        <f t="shared" ref="B6:B8" si="6">B48</f>
        <v>Tagrende, udskiftning - zink</v>
      </c>
      <c r="C6" s="143">
        <f t="shared" ref="C6:X6" si="7">IF(C$1&gt;=$I48,IF($M48=0,0,(IF(MOD(($I48-C$1),$M48)=0,$G48,0))),0)</f>
        <v>0</v>
      </c>
      <c r="D6" s="143">
        <f t="shared" si="7"/>
        <v>13200</v>
      </c>
      <c r="E6" s="143">
        <f t="shared" si="7"/>
        <v>0</v>
      </c>
      <c r="F6" s="143">
        <f t="shared" si="7"/>
        <v>0</v>
      </c>
      <c r="G6" s="143">
        <f t="shared" si="7"/>
        <v>0</v>
      </c>
      <c r="H6" s="143">
        <f t="shared" si="7"/>
        <v>0</v>
      </c>
      <c r="I6" s="143">
        <f t="shared" si="7"/>
        <v>0</v>
      </c>
      <c r="J6" s="143">
        <f t="shared" si="7"/>
        <v>0</v>
      </c>
      <c r="K6" s="143">
        <f t="shared" si="7"/>
        <v>0</v>
      </c>
      <c r="L6" s="143">
        <f t="shared" si="7"/>
        <v>0</v>
      </c>
      <c r="M6" s="143">
        <f t="shared" si="7"/>
        <v>0</v>
      </c>
      <c r="N6" s="143">
        <f t="shared" si="7"/>
        <v>0</v>
      </c>
      <c r="O6" s="143">
        <f t="shared" si="7"/>
        <v>0</v>
      </c>
      <c r="P6" s="143">
        <f t="shared" si="7"/>
        <v>0</v>
      </c>
      <c r="Q6" s="143">
        <f t="shared" si="7"/>
        <v>0</v>
      </c>
      <c r="R6" s="143">
        <f t="shared" si="7"/>
        <v>0</v>
      </c>
      <c r="S6" s="143">
        <f t="shared" si="7"/>
        <v>0</v>
      </c>
      <c r="T6" s="143">
        <f t="shared" si="7"/>
        <v>0</v>
      </c>
      <c r="U6" s="143">
        <f t="shared" si="7"/>
        <v>0</v>
      </c>
      <c r="V6" s="143">
        <f t="shared" si="7"/>
        <v>0</v>
      </c>
      <c r="W6" s="143">
        <f t="shared" si="7"/>
        <v>0</v>
      </c>
      <c r="X6" s="143">
        <f t="shared" si="7"/>
        <v>13200</v>
      </c>
      <c r="Y6" s="176">
        <f t="shared" ref="Y6:Y8" si="8">SUM(C6:X6)</f>
        <v>26400</v>
      </c>
    </row>
    <row r="7" spans="1:25">
      <c r="A7" s="168">
        <f t="shared" si="5"/>
        <v>37</v>
      </c>
      <c r="B7" s="148" t="str">
        <f t="shared" si="6"/>
        <v>Tagnedløb, udskiftning - zink</v>
      </c>
      <c r="C7" s="143">
        <f t="shared" ref="C7:X7" si="9">IF(C$1&gt;=$I49,IF($M49=0,0,(IF(MOD(($I49-C$1),$M49)=0,$G49,0))),0)</f>
        <v>0</v>
      </c>
      <c r="D7" s="143">
        <f t="shared" si="9"/>
        <v>8000</v>
      </c>
      <c r="E7" s="143">
        <f t="shared" si="9"/>
        <v>0</v>
      </c>
      <c r="F7" s="143">
        <f t="shared" si="9"/>
        <v>0</v>
      </c>
      <c r="G7" s="143">
        <f t="shared" si="9"/>
        <v>0</v>
      </c>
      <c r="H7" s="143">
        <f t="shared" si="9"/>
        <v>0</v>
      </c>
      <c r="I7" s="143">
        <f t="shared" si="9"/>
        <v>0</v>
      </c>
      <c r="J7" s="143">
        <f t="shared" si="9"/>
        <v>0</v>
      </c>
      <c r="K7" s="143">
        <f t="shared" si="9"/>
        <v>0</v>
      </c>
      <c r="L7" s="143">
        <f t="shared" si="9"/>
        <v>0</v>
      </c>
      <c r="M7" s="143">
        <f t="shared" si="9"/>
        <v>0</v>
      </c>
      <c r="N7" s="143">
        <f t="shared" si="9"/>
        <v>0</v>
      </c>
      <c r="O7" s="143">
        <f t="shared" si="9"/>
        <v>0</v>
      </c>
      <c r="P7" s="143">
        <f t="shared" si="9"/>
        <v>0</v>
      </c>
      <c r="Q7" s="143">
        <f t="shared" si="9"/>
        <v>0</v>
      </c>
      <c r="R7" s="143">
        <f t="shared" si="9"/>
        <v>0</v>
      </c>
      <c r="S7" s="143">
        <f t="shared" si="9"/>
        <v>0</v>
      </c>
      <c r="T7" s="143">
        <f t="shared" si="9"/>
        <v>0</v>
      </c>
      <c r="U7" s="143">
        <f t="shared" si="9"/>
        <v>0</v>
      </c>
      <c r="V7" s="143">
        <f t="shared" si="9"/>
        <v>0</v>
      </c>
      <c r="W7" s="143">
        <f t="shared" si="9"/>
        <v>0</v>
      </c>
      <c r="X7" s="143">
        <f t="shared" si="9"/>
        <v>8000</v>
      </c>
      <c r="Y7" s="176">
        <f t="shared" si="8"/>
        <v>16000</v>
      </c>
    </row>
    <row r="8" spans="1:25">
      <c r="A8" s="168">
        <f t="shared" si="5"/>
        <v>37</v>
      </c>
      <c r="B8" s="148" t="str">
        <f t="shared" si="6"/>
        <v>Tagnedløb, udskiftning - zink</v>
      </c>
      <c r="C8" s="143">
        <f t="shared" ref="C8:X8" si="10">IF(C$1&gt;=$I50,IF($M50=0,0,(IF(MOD(($I50-C$1),$M50)=0,$G50,0))),0)</f>
        <v>0</v>
      </c>
      <c r="D8" s="143">
        <f t="shared" si="10"/>
        <v>4000</v>
      </c>
      <c r="E8" s="143">
        <f t="shared" si="10"/>
        <v>0</v>
      </c>
      <c r="F8" s="143">
        <f t="shared" si="10"/>
        <v>0</v>
      </c>
      <c r="G8" s="143">
        <f t="shared" si="10"/>
        <v>0</v>
      </c>
      <c r="H8" s="143">
        <f t="shared" si="10"/>
        <v>0</v>
      </c>
      <c r="I8" s="143">
        <f t="shared" si="10"/>
        <v>0</v>
      </c>
      <c r="J8" s="143">
        <f t="shared" si="10"/>
        <v>0</v>
      </c>
      <c r="K8" s="143">
        <f t="shared" si="10"/>
        <v>0</v>
      </c>
      <c r="L8" s="143">
        <f t="shared" si="10"/>
        <v>0</v>
      </c>
      <c r="M8" s="143">
        <f t="shared" si="10"/>
        <v>0</v>
      </c>
      <c r="N8" s="143">
        <f t="shared" si="10"/>
        <v>0</v>
      </c>
      <c r="O8" s="143">
        <f t="shared" si="10"/>
        <v>0</v>
      </c>
      <c r="P8" s="143">
        <f t="shared" si="10"/>
        <v>0</v>
      </c>
      <c r="Q8" s="143">
        <f t="shared" si="10"/>
        <v>0</v>
      </c>
      <c r="R8" s="143">
        <f t="shared" si="10"/>
        <v>0</v>
      </c>
      <c r="S8" s="143">
        <f t="shared" si="10"/>
        <v>0</v>
      </c>
      <c r="T8" s="143">
        <f t="shared" si="10"/>
        <v>0</v>
      </c>
      <c r="U8" s="143">
        <f t="shared" si="10"/>
        <v>0</v>
      </c>
      <c r="V8" s="143">
        <f t="shared" si="10"/>
        <v>0</v>
      </c>
      <c r="W8" s="143">
        <f t="shared" si="10"/>
        <v>0</v>
      </c>
      <c r="X8" s="143">
        <f t="shared" si="10"/>
        <v>4000</v>
      </c>
      <c r="Y8" s="176">
        <f t="shared" si="8"/>
        <v>8000</v>
      </c>
    </row>
    <row r="9" spans="1:25">
      <c r="A9" s="168">
        <f>A51</f>
        <v>21</v>
      </c>
      <c r="B9" s="148" t="str">
        <f>B51</f>
        <v>Facader, eftergang af murværk og fuger</v>
      </c>
      <c r="C9" s="143">
        <f t="shared" ref="C9:X9" si="11">IF(C$1&gt;=$I51,IF($M51=0,0,(IF(MOD(($I51-C$1),$M51)=0,$G51,0))),0)</f>
        <v>14000</v>
      </c>
      <c r="D9" s="143">
        <f t="shared" si="11"/>
        <v>14000</v>
      </c>
      <c r="E9" s="143">
        <f t="shared" si="11"/>
        <v>14000</v>
      </c>
      <c r="F9" s="143">
        <f t="shared" si="11"/>
        <v>14000</v>
      </c>
      <c r="G9" s="143">
        <f t="shared" si="11"/>
        <v>14000</v>
      </c>
      <c r="H9" s="143">
        <f t="shared" si="11"/>
        <v>14000</v>
      </c>
      <c r="I9" s="143">
        <f t="shared" si="11"/>
        <v>14000</v>
      </c>
      <c r="J9" s="143">
        <f t="shared" si="11"/>
        <v>14000</v>
      </c>
      <c r="K9" s="143">
        <f t="shared" si="11"/>
        <v>14000</v>
      </c>
      <c r="L9" s="143">
        <f t="shared" si="11"/>
        <v>14000</v>
      </c>
      <c r="M9" s="143">
        <f t="shared" si="11"/>
        <v>14000</v>
      </c>
      <c r="N9" s="143">
        <f t="shared" si="11"/>
        <v>14000</v>
      </c>
      <c r="O9" s="143">
        <f t="shared" si="11"/>
        <v>14000</v>
      </c>
      <c r="P9" s="143">
        <f t="shared" si="11"/>
        <v>14000</v>
      </c>
      <c r="Q9" s="143">
        <f t="shared" si="11"/>
        <v>14000</v>
      </c>
      <c r="R9" s="143">
        <f t="shared" si="11"/>
        <v>14000</v>
      </c>
      <c r="S9" s="143">
        <f t="shared" si="11"/>
        <v>14000</v>
      </c>
      <c r="T9" s="143">
        <f t="shared" si="11"/>
        <v>14000</v>
      </c>
      <c r="U9" s="143">
        <f t="shared" si="11"/>
        <v>14000</v>
      </c>
      <c r="V9" s="143">
        <f t="shared" si="11"/>
        <v>14000</v>
      </c>
      <c r="W9" s="143">
        <f t="shared" si="11"/>
        <v>14000</v>
      </c>
      <c r="X9" s="143">
        <f t="shared" si="11"/>
        <v>14000</v>
      </c>
      <c r="Y9" s="176">
        <f t="shared" si="3"/>
        <v>308000</v>
      </c>
    </row>
    <row r="10" spans="1:25">
      <c r="A10" s="168">
        <f t="shared" ref="A10:B10" si="12">A52</f>
        <v>21</v>
      </c>
      <c r="B10" s="148" t="str">
        <f t="shared" si="12"/>
        <v>Facader, eftergang af murværk og fuger</v>
      </c>
      <c r="C10" s="143">
        <f t="shared" ref="C10:X10" si="13">IF(C$1&gt;=$I52,IF($M52=0,0,(IF(MOD(($I52-C$1),$M52)=0,$G52,0))),0)</f>
        <v>14000</v>
      </c>
      <c r="D10" s="143">
        <f t="shared" si="13"/>
        <v>14000</v>
      </c>
      <c r="E10" s="143">
        <f t="shared" si="13"/>
        <v>14000</v>
      </c>
      <c r="F10" s="143">
        <f t="shared" si="13"/>
        <v>14000</v>
      </c>
      <c r="G10" s="143">
        <f t="shared" si="13"/>
        <v>14000</v>
      </c>
      <c r="H10" s="143">
        <f t="shared" si="13"/>
        <v>14000</v>
      </c>
      <c r="I10" s="143">
        <f t="shared" si="13"/>
        <v>14000</v>
      </c>
      <c r="J10" s="143">
        <f t="shared" si="13"/>
        <v>14000</v>
      </c>
      <c r="K10" s="143">
        <f t="shared" si="13"/>
        <v>14000</v>
      </c>
      <c r="L10" s="143">
        <f t="shared" si="13"/>
        <v>14000</v>
      </c>
      <c r="M10" s="143">
        <f t="shared" si="13"/>
        <v>14000</v>
      </c>
      <c r="N10" s="143">
        <f t="shared" si="13"/>
        <v>14000</v>
      </c>
      <c r="O10" s="143">
        <f t="shared" si="13"/>
        <v>14000</v>
      </c>
      <c r="P10" s="143">
        <f t="shared" si="13"/>
        <v>14000</v>
      </c>
      <c r="Q10" s="143">
        <f t="shared" si="13"/>
        <v>14000</v>
      </c>
      <c r="R10" s="143">
        <f t="shared" si="13"/>
        <v>14000</v>
      </c>
      <c r="S10" s="143">
        <f t="shared" si="13"/>
        <v>14000</v>
      </c>
      <c r="T10" s="143">
        <f t="shared" si="13"/>
        <v>14000</v>
      </c>
      <c r="U10" s="143">
        <f t="shared" si="13"/>
        <v>14000</v>
      </c>
      <c r="V10" s="143">
        <f t="shared" si="13"/>
        <v>14000</v>
      </c>
      <c r="W10" s="143">
        <f t="shared" si="13"/>
        <v>14000</v>
      </c>
      <c r="X10" s="143">
        <f t="shared" si="13"/>
        <v>14000</v>
      </c>
      <c r="Y10" s="176">
        <f t="shared" ref="Y10:Y19" si="14">SUM(C10:X10)</f>
        <v>308000</v>
      </c>
    </row>
    <row r="11" spans="1:25">
      <c r="A11" s="168">
        <f t="shared" ref="A11:B11" si="15">A53</f>
        <v>41</v>
      </c>
      <c r="B11" s="148" t="str">
        <f t="shared" si="15"/>
        <v>Facader, pudsning</v>
      </c>
      <c r="C11" s="143">
        <f t="shared" ref="C11:X11" si="16">IF(C$1&gt;=$I53,IF($M53=0,0,(IF(MOD(($I53-C$1),$M53)=0,$G53,0))),0)</f>
        <v>7470</v>
      </c>
      <c r="D11" s="143">
        <f t="shared" si="16"/>
        <v>0</v>
      </c>
      <c r="E11" s="143">
        <f t="shared" si="16"/>
        <v>0</v>
      </c>
      <c r="F11" s="143">
        <f t="shared" si="16"/>
        <v>0</v>
      </c>
      <c r="G11" s="143">
        <f t="shared" si="16"/>
        <v>0</v>
      </c>
      <c r="H11" s="143">
        <f t="shared" si="16"/>
        <v>0</v>
      </c>
      <c r="I11" s="143">
        <f t="shared" si="16"/>
        <v>0</v>
      </c>
      <c r="J11" s="143">
        <f t="shared" si="16"/>
        <v>0</v>
      </c>
      <c r="K11" s="143">
        <f t="shared" si="16"/>
        <v>0</v>
      </c>
      <c r="L11" s="143">
        <f t="shared" si="16"/>
        <v>0</v>
      </c>
      <c r="M11" s="143">
        <f t="shared" si="16"/>
        <v>0</v>
      </c>
      <c r="N11" s="143">
        <f t="shared" si="16"/>
        <v>0</v>
      </c>
      <c r="O11" s="143">
        <f t="shared" si="16"/>
        <v>0</v>
      </c>
      <c r="P11" s="143">
        <f t="shared" si="16"/>
        <v>0</v>
      </c>
      <c r="Q11" s="143">
        <f t="shared" si="16"/>
        <v>0</v>
      </c>
      <c r="R11" s="143">
        <f t="shared" si="16"/>
        <v>0</v>
      </c>
      <c r="S11" s="143">
        <f t="shared" si="16"/>
        <v>0</v>
      </c>
      <c r="T11" s="143">
        <f t="shared" si="16"/>
        <v>0</v>
      </c>
      <c r="U11" s="143">
        <f t="shared" si="16"/>
        <v>0</v>
      </c>
      <c r="V11" s="143">
        <f t="shared" si="16"/>
        <v>0</v>
      </c>
      <c r="W11" s="143">
        <f t="shared" si="16"/>
        <v>7470</v>
      </c>
      <c r="X11" s="143">
        <f t="shared" si="16"/>
        <v>0</v>
      </c>
      <c r="Y11" s="176">
        <f t="shared" si="14"/>
        <v>14940</v>
      </c>
    </row>
    <row r="12" spans="1:25">
      <c r="A12" s="168">
        <f t="shared" ref="A12:B12" si="17">A54</f>
        <v>41</v>
      </c>
      <c r="B12" s="148" t="str">
        <f t="shared" si="17"/>
        <v>Facader, malerbehandling -tegl/beton</v>
      </c>
      <c r="C12" s="143">
        <f t="shared" ref="C12:X12" si="18">IF(C$1&gt;=$I54,IF($M54=0,0,(IF(MOD(($I54-C$1),$M54)=0,$G54,0))),0)</f>
        <v>3720</v>
      </c>
      <c r="D12" s="143">
        <f t="shared" si="18"/>
        <v>0</v>
      </c>
      <c r="E12" s="143">
        <f t="shared" si="18"/>
        <v>0</v>
      </c>
      <c r="F12" s="143">
        <f t="shared" si="18"/>
        <v>0</v>
      </c>
      <c r="G12" s="143">
        <f t="shared" si="18"/>
        <v>0</v>
      </c>
      <c r="H12" s="143">
        <f t="shared" si="18"/>
        <v>0</v>
      </c>
      <c r="I12" s="143">
        <f t="shared" si="18"/>
        <v>0</v>
      </c>
      <c r="J12" s="143">
        <f t="shared" si="18"/>
        <v>0</v>
      </c>
      <c r="K12" s="143">
        <f t="shared" si="18"/>
        <v>0</v>
      </c>
      <c r="L12" s="143">
        <f t="shared" si="18"/>
        <v>0</v>
      </c>
      <c r="M12" s="143">
        <f t="shared" si="18"/>
        <v>3720</v>
      </c>
      <c r="N12" s="143">
        <f t="shared" si="18"/>
        <v>0</v>
      </c>
      <c r="O12" s="143">
        <f t="shared" si="18"/>
        <v>0</v>
      </c>
      <c r="P12" s="143">
        <f t="shared" si="18"/>
        <v>0</v>
      </c>
      <c r="Q12" s="143">
        <f t="shared" si="18"/>
        <v>0</v>
      </c>
      <c r="R12" s="143">
        <f t="shared" si="18"/>
        <v>0</v>
      </c>
      <c r="S12" s="143">
        <f t="shared" si="18"/>
        <v>0</v>
      </c>
      <c r="T12" s="143">
        <f t="shared" si="18"/>
        <v>0</v>
      </c>
      <c r="U12" s="143">
        <f t="shared" si="18"/>
        <v>0</v>
      </c>
      <c r="V12" s="143">
        <f t="shared" si="18"/>
        <v>0</v>
      </c>
      <c r="W12" s="143">
        <f t="shared" si="18"/>
        <v>3720</v>
      </c>
      <c r="X12" s="143">
        <f t="shared" si="18"/>
        <v>0</v>
      </c>
      <c r="Y12" s="176">
        <f t="shared" si="14"/>
        <v>11160</v>
      </c>
    </row>
    <row r="13" spans="1:25">
      <c r="A13" s="168">
        <f t="shared" ref="A13:B13" si="19">A55</f>
        <v>31</v>
      </c>
      <c r="B13" s="148" t="str">
        <f t="shared" si="19"/>
        <v>Døre, udskiftning</v>
      </c>
      <c r="C13" s="143">
        <f t="shared" ref="C13:X13" si="20">IF(C$1&gt;=$I55,IF($M55=0,0,(IF(MOD(($I55-C$1),$M55)=0,$G55,0))),0)</f>
        <v>0</v>
      </c>
      <c r="D13" s="143">
        <f t="shared" si="20"/>
        <v>60000</v>
      </c>
      <c r="E13" s="143">
        <f t="shared" si="20"/>
        <v>0</v>
      </c>
      <c r="F13" s="143">
        <f t="shared" si="20"/>
        <v>0</v>
      </c>
      <c r="G13" s="143">
        <f t="shared" si="20"/>
        <v>0</v>
      </c>
      <c r="H13" s="143">
        <f t="shared" si="20"/>
        <v>0</v>
      </c>
      <c r="I13" s="143">
        <f t="shared" si="20"/>
        <v>0</v>
      </c>
      <c r="J13" s="143">
        <f t="shared" si="20"/>
        <v>0</v>
      </c>
      <c r="K13" s="143">
        <f t="shared" si="20"/>
        <v>0</v>
      </c>
      <c r="L13" s="143">
        <f t="shared" si="20"/>
        <v>0</v>
      </c>
      <c r="M13" s="143">
        <f t="shared" si="20"/>
        <v>0</v>
      </c>
      <c r="N13" s="143">
        <f t="shared" si="20"/>
        <v>0</v>
      </c>
      <c r="O13" s="143">
        <f t="shared" si="20"/>
        <v>0</v>
      </c>
      <c r="P13" s="143">
        <f t="shared" si="20"/>
        <v>0</v>
      </c>
      <c r="Q13" s="143">
        <f t="shared" si="20"/>
        <v>0</v>
      </c>
      <c r="R13" s="143">
        <f t="shared" si="20"/>
        <v>0</v>
      </c>
      <c r="S13" s="143">
        <f t="shared" si="20"/>
        <v>0</v>
      </c>
      <c r="T13" s="143">
        <f t="shared" si="20"/>
        <v>0</v>
      </c>
      <c r="U13" s="143">
        <f t="shared" si="20"/>
        <v>0</v>
      </c>
      <c r="V13" s="143">
        <f t="shared" si="20"/>
        <v>0</v>
      </c>
      <c r="W13" s="143">
        <f t="shared" si="20"/>
        <v>0</v>
      </c>
      <c r="X13" s="143">
        <f t="shared" si="20"/>
        <v>0</v>
      </c>
      <c r="Y13" s="176">
        <f t="shared" si="14"/>
        <v>60000</v>
      </c>
    </row>
    <row r="14" spans="1:25">
      <c r="A14" s="168">
        <f t="shared" ref="A14:B14" si="21">A56</f>
        <v>31</v>
      </c>
      <c r="B14" s="148" t="str">
        <f t="shared" si="21"/>
        <v>Døre, udskiftning</v>
      </c>
      <c r="C14" s="143">
        <f t="shared" ref="C14:X14" si="22">IF(C$1&gt;=$I56,IF($M56=0,0,(IF(MOD(($I56-C$1),$M56)=0,$G56,0))),0)</f>
        <v>0</v>
      </c>
      <c r="D14" s="143">
        <f t="shared" si="22"/>
        <v>39000</v>
      </c>
      <c r="E14" s="143">
        <f t="shared" si="22"/>
        <v>0</v>
      </c>
      <c r="F14" s="143">
        <f t="shared" si="22"/>
        <v>0</v>
      </c>
      <c r="G14" s="143">
        <f t="shared" si="22"/>
        <v>0</v>
      </c>
      <c r="H14" s="143">
        <f t="shared" si="22"/>
        <v>0</v>
      </c>
      <c r="I14" s="143">
        <f t="shared" si="22"/>
        <v>0</v>
      </c>
      <c r="J14" s="143">
        <f t="shared" si="22"/>
        <v>0</v>
      </c>
      <c r="K14" s="143">
        <f t="shared" si="22"/>
        <v>0</v>
      </c>
      <c r="L14" s="143">
        <f t="shared" si="22"/>
        <v>0</v>
      </c>
      <c r="M14" s="143">
        <f t="shared" si="22"/>
        <v>0</v>
      </c>
      <c r="N14" s="143">
        <f t="shared" si="22"/>
        <v>0</v>
      </c>
      <c r="O14" s="143">
        <f t="shared" si="22"/>
        <v>0</v>
      </c>
      <c r="P14" s="143">
        <f t="shared" si="22"/>
        <v>0</v>
      </c>
      <c r="Q14" s="143">
        <f t="shared" si="22"/>
        <v>0</v>
      </c>
      <c r="R14" s="143">
        <f t="shared" si="22"/>
        <v>0</v>
      </c>
      <c r="S14" s="143">
        <f t="shared" si="22"/>
        <v>0</v>
      </c>
      <c r="T14" s="143">
        <f t="shared" si="22"/>
        <v>0</v>
      </c>
      <c r="U14" s="143">
        <f t="shared" si="22"/>
        <v>0</v>
      </c>
      <c r="V14" s="143">
        <f t="shared" si="22"/>
        <v>0</v>
      </c>
      <c r="W14" s="143">
        <f t="shared" si="22"/>
        <v>0</v>
      </c>
      <c r="X14" s="143">
        <f t="shared" si="22"/>
        <v>0</v>
      </c>
      <c r="Y14" s="176">
        <f t="shared" si="14"/>
        <v>39000</v>
      </c>
    </row>
    <row r="15" spans="1:25">
      <c r="A15" s="168">
        <f t="shared" ref="A15:B15" si="23">A57</f>
        <v>31</v>
      </c>
      <c r="B15" s="148" t="str">
        <f t="shared" si="23"/>
        <v>Vinduer, udskiftning - danebrog 2 fag</v>
      </c>
      <c r="C15" s="143">
        <f t="shared" ref="C15:X15" si="24">IF(C$1&gt;=$I57,IF($M57=0,0,(IF(MOD(($I57-C$1),$M57)=0,$G57,0))),0)</f>
        <v>0</v>
      </c>
      <c r="D15" s="143">
        <f t="shared" si="24"/>
        <v>0</v>
      </c>
      <c r="E15" s="143">
        <f t="shared" si="24"/>
        <v>0</v>
      </c>
      <c r="F15" s="143">
        <f t="shared" si="24"/>
        <v>0</v>
      </c>
      <c r="G15" s="143">
        <f t="shared" si="24"/>
        <v>0</v>
      </c>
      <c r="H15" s="143">
        <f t="shared" si="24"/>
        <v>0</v>
      </c>
      <c r="I15" s="143">
        <f t="shared" si="24"/>
        <v>0</v>
      </c>
      <c r="J15" s="143">
        <f t="shared" si="24"/>
        <v>0</v>
      </c>
      <c r="K15" s="143">
        <f t="shared" si="24"/>
        <v>0</v>
      </c>
      <c r="L15" s="143">
        <f t="shared" si="24"/>
        <v>0</v>
      </c>
      <c r="M15" s="143">
        <f t="shared" si="24"/>
        <v>0</v>
      </c>
      <c r="N15" s="143">
        <f t="shared" si="24"/>
        <v>0</v>
      </c>
      <c r="O15" s="143">
        <f t="shared" si="24"/>
        <v>0</v>
      </c>
      <c r="P15" s="143">
        <f t="shared" si="24"/>
        <v>0</v>
      </c>
      <c r="Q15" s="143">
        <f t="shared" si="24"/>
        <v>0</v>
      </c>
      <c r="R15" s="143">
        <f t="shared" si="24"/>
        <v>0</v>
      </c>
      <c r="S15" s="143">
        <f t="shared" si="24"/>
        <v>270000</v>
      </c>
      <c r="T15" s="143">
        <f t="shared" si="24"/>
        <v>0</v>
      </c>
      <c r="U15" s="143">
        <f t="shared" si="24"/>
        <v>0</v>
      </c>
      <c r="V15" s="143">
        <f t="shared" si="24"/>
        <v>0</v>
      </c>
      <c r="W15" s="143">
        <f t="shared" si="24"/>
        <v>0</v>
      </c>
      <c r="X15" s="143">
        <f t="shared" si="24"/>
        <v>0</v>
      </c>
      <c r="Y15" s="176">
        <f t="shared" si="14"/>
        <v>270000</v>
      </c>
    </row>
    <row r="16" spans="1:25">
      <c r="A16" s="168">
        <f>A60</f>
        <v>41</v>
      </c>
      <c r="B16" s="148" t="str">
        <f>B60</f>
        <v>Stern, malerbehandling</v>
      </c>
      <c r="C16" s="143">
        <f t="shared" ref="C16:X16" si="25">IF(C$1&gt;=$I58,IF($M58=0,0,(IF(MOD(($I58-C$1),$M58)=0,$G58,0))),0)</f>
        <v>0</v>
      </c>
      <c r="D16" s="143">
        <f t="shared" si="25"/>
        <v>0</v>
      </c>
      <c r="E16" s="143">
        <f t="shared" si="25"/>
        <v>0</v>
      </c>
      <c r="F16" s="143">
        <f t="shared" si="25"/>
        <v>6300</v>
      </c>
      <c r="G16" s="143">
        <f t="shared" si="25"/>
        <v>0</v>
      </c>
      <c r="H16" s="143">
        <f t="shared" si="25"/>
        <v>0</v>
      </c>
      <c r="I16" s="143">
        <f t="shared" si="25"/>
        <v>0</v>
      </c>
      <c r="J16" s="143">
        <f t="shared" si="25"/>
        <v>0</v>
      </c>
      <c r="K16" s="143">
        <f t="shared" si="25"/>
        <v>0</v>
      </c>
      <c r="L16" s="143">
        <f t="shared" si="25"/>
        <v>0</v>
      </c>
      <c r="M16" s="143">
        <f t="shared" si="25"/>
        <v>0</v>
      </c>
      <c r="N16" s="143">
        <f t="shared" si="25"/>
        <v>0</v>
      </c>
      <c r="O16" s="143">
        <f t="shared" si="25"/>
        <v>0</v>
      </c>
      <c r="P16" s="143">
        <f t="shared" si="25"/>
        <v>6300</v>
      </c>
      <c r="Q16" s="143">
        <f t="shared" si="25"/>
        <v>0</v>
      </c>
      <c r="R16" s="143">
        <f t="shared" si="25"/>
        <v>0</v>
      </c>
      <c r="S16" s="143">
        <f t="shared" si="25"/>
        <v>0</v>
      </c>
      <c r="T16" s="143">
        <f t="shared" si="25"/>
        <v>0</v>
      </c>
      <c r="U16" s="143">
        <f t="shared" si="25"/>
        <v>0</v>
      </c>
      <c r="V16" s="143">
        <f t="shared" si="25"/>
        <v>0</v>
      </c>
      <c r="W16" s="143">
        <f t="shared" si="25"/>
        <v>0</v>
      </c>
      <c r="X16" s="143">
        <f t="shared" si="25"/>
        <v>0</v>
      </c>
      <c r="Y16" s="176">
        <f t="shared" si="14"/>
        <v>12600</v>
      </c>
    </row>
    <row r="17" spans="1:25">
      <c r="A17" s="168">
        <f t="shared" ref="A17:B18" si="26">A61</f>
        <v>41</v>
      </c>
      <c r="B17" s="148" t="str">
        <f t="shared" si="26"/>
        <v>Vindskede, malerbehandling</v>
      </c>
      <c r="C17" s="143">
        <f t="shared" ref="C17:X17" si="27">IF(C$1&gt;=$I59,IF($M59=0,0,(IF(MOD(($I59-C$1),$M59)=0,$G59,0))),0)</f>
        <v>0</v>
      </c>
      <c r="D17" s="143">
        <f t="shared" si="27"/>
        <v>0</v>
      </c>
      <c r="E17" s="143">
        <f t="shared" si="27"/>
        <v>13500</v>
      </c>
      <c r="F17" s="143">
        <f t="shared" si="27"/>
        <v>0</v>
      </c>
      <c r="G17" s="143">
        <f t="shared" si="27"/>
        <v>0</v>
      </c>
      <c r="H17" s="143">
        <f t="shared" si="27"/>
        <v>0</v>
      </c>
      <c r="I17" s="143">
        <f t="shared" si="27"/>
        <v>0</v>
      </c>
      <c r="J17" s="143">
        <f t="shared" si="27"/>
        <v>0</v>
      </c>
      <c r="K17" s="143">
        <f t="shared" si="27"/>
        <v>0</v>
      </c>
      <c r="L17" s="143">
        <f t="shared" si="27"/>
        <v>0</v>
      </c>
      <c r="M17" s="143">
        <f t="shared" si="27"/>
        <v>0</v>
      </c>
      <c r="N17" s="143">
        <f t="shared" si="27"/>
        <v>0</v>
      </c>
      <c r="O17" s="143">
        <f t="shared" si="27"/>
        <v>0</v>
      </c>
      <c r="P17" s="143">
        <f t="shared" si="27"/>
        <v>0</v>
      </c>
      <c r="Q17" s="143">
        <f t="shared" si="27"/>
        <v>0</v>
      </c>
      <c r="R17" s="143">
        <f t="shared" si="27"/>
        <v>0</v>
      </c>
      <c r="S17" s="143">
        <f t="shared" si="27"/>
        <v>0</v>
      </c>
      <c r="T17" s="143">
        <f t="shared" si="27"/>
        <v>13500</v>
      </c>
      <c r="U17" s="143">
        <f t="shared" si="27"/>
        <v>0</v>
      </c>
      <c r="V17" s="143">
        <f t="shared" si="27"/>
        <v>0</v>
      </c>
      <c r="W17" s="143">
        <f t="shared" si="27"/>
        <v>0</v>
      </c>
      <c r="X17" s="143">
        <f t="shared" si="27"/>
        <v>0</v>
      </c>
      <c r="Y17" s="176">
        <f t="shared" si="14"/>
        <v>27000</v>
      </c>
    </row>
    <row r="18" spans="1:25">
      <c r="A18" s="168" t="e">
        <f t="shared" si="26"/>
        <v>#N/A</v>
      </c>
      <c r="B18" s="148">
        <f t="shared" si="26"/>
        <v>0</v>
      </c>
      <c r="C18" s="143">
        <f t="shared" ref="C18:X18" si="28">IF(C$1&gt;=$I60,IF($M60=0,0,(IF(MOD(($I60-C$1),$M60)=0,$G60,0))),0)</f>
        <v>0</v>
      </c>
      <c r="D18" s="143">
        <f t="shared" si="28"/>
        <v>0</v>
      </c>
      <c r="E18" s="143">
        <f t="shared" si="28"/>
        <v>0</v>
      </c>
      <c r="F18" s="143">
        <f t="shared" si="28"/>
        <v>0</v>
      </c>
      <c r="G18" s="143">
        <f t="shared" si="28"/>
        <v>6000</v>
      </c>
      <c r="H18" s="143">
        <f t="shared" si="28"/>
        <v>0</v>
      </c>
      <c r="I18" s="143">
        <f t="shared" si="28"/>
        <v>0</v>
      </c>
      <c r="J18" s="143">
        <f t="shared" si="28"/>
        <v>0</v>
      </c>
      <c r="K18" s="143">
        <f t="shared" si="28"/>
        <v>0</v>
      </c>
      <c r="L18" s="143">
        <f t="shared" si="28"/>
        <v>0</v>
      </c>
      <c r="M18" s="143">
        <f t="shared" si="28"/>
        <v>0</v>
      </c>
      <c r="N18" s="143">
        <f t="shared" si="28"/>
        <v>0</v>
      </c>
      <c r="O18" s="143">
        <f t="shared" si="28"/>
        <v>0</v>
      </c>
      <c r="P18" s="143">
        <f t="shared" si="28"/>
        <v>0</v>
      </c>
      <c r="Q18" s="143">
        <f t="shared" si="28"/>
        <v>6000</v>
      </c>
      <c r="R18" s="143">
        <f t="shared" si="28"/>
        <v>0</v>
      </c>
      <c r="S18" s="143">
        <f t="shared" si="28"/>
        <v>0</v>
      </c>
      <c r="T18" s="143">
        <f t="shared" si="28"/>
        <v>0</v>
      </c>
      <c r="U18" s="143">
        <f t="shared" si="28"/>
        <v>0</v>
      </c>
      <c r="V18" s="143">
        <f t="shared" si="28"/>
        <v>0</v>
      </c>
      <c r="W18" s="143">
        <f t="shared" si="28"/>
        <v>0</v>
      </c>
      <c r="X18" s="143">
        <f t="shared" si="28"/>
        <v>0</v>
      </c>
      <c r="Y18" s="176">
        <f t="shared" si="14"/>
        <v>12000</v>
      </c>
    </row>
    <row r="19" spans="1:25">
      <c r="A19" s="168" t="e">
        <f>A62</f>
        <v>#N/A</v>
      </c>
      <c r="B19" s="148">
        <f>B62</f>
        <v>0</v>
      </c>
      <c r="C19" s="143">
        <f t="shared" ref="C19:X19" si="29">IF(C$1&gt;=$I61,IF($M61=0,0,(IF(MOD(($I61-C$1),$M61)=0,$G61,0))),0)</f>
        <v>0</v>
      </c>
      <c r="D19" s="143">
        <f t="shared" si="29"/>
        <v>0</v>
      </c>
      <c r="E19" s="143">
        <f t="shared" si="29"/>
        <v>0</v>
      </c>
      <c r="F19" s="143">
        <f t="shared" si="29"/>
        <v>0</v>
      </c>
      <c r="G19" s="143">
        <f t="shared" si="29"/>
        <v>3600</v>
      </c>
      <c r="H19" s="143">
        <f t="shared" si="29"/>
        <v>0</v>
      </c>
      <c r="I19" s="143">
        <f t="shared" si="29"/>
        <v>0</v>
      </c>
      <c r="J19" s="143">
        <f t="shared" si="29"/>
        <v>0</v>
      </c>
      <c r="K19" s="143">
        <f t="shared" si="29"/>
        <v>0</v>
      </c>
      <c r="L19" s="143">
        <f t="shared" si="29"/>
        <v>0</v>
      </c>
      <c r="M19" s="143">
        <f t="shared" si="29"/>
        <v>0</v>
      </c>
      <c r="N19" s="143">
        <f t="shared" si="29"/>
        <v>0</v>
      </c>
      <c r="O19" s="143">
        <f t="shared" si="29"/>
        <v>0</v>
      </c>
      <c r="P19" s="143">
        <f t="shared" si="29"/>
        <v>0</v>
      </c>
      <c r="Q19" s="143">
        <f t="shared" si="29"/>
        <v>3600</v>
      </c>
      <c r="R19" s="143">
        <f t="shared" si="29"/>
        <v>0</v>
      </c>
      <c r="S19" s="143">
        <f t="shared" si="29"/>
        <v>0</v>
      </c>
      <c r="T19" s="143">
        <f t="shared" si="29"/>
        <v>0</v>
      </c>
      <c r="U19" s="143">
        <f t="shared" si="29"/>
        <v>0</v>
      </c>
      <c r="V19" s="143">
        <f t="shared" si="29"/>
        <v>0</v>
      </c>
      <c r="W19" s="143">
        <f t="shared" si="29"/>
        <v>0</v>
      </c>
      <c r="X19" s="143">
        <f t="shared" si="29"/>
        <v>0</v>
      </c>
      <c r="Y19" s="176">
        <f t="shared" si="14"/>
        <v>7200</v>
      </c>
    </row>
    <row r="20" spans="1:25">
      <c r="A20" s="169"/>
      <c r="B20" s="149" t="str">
        <f t="shared" ref="B20:B29" si="30">B63</f>
        <v>Indv. Vedligehold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</row>
    <row r="21" spans="1:25">
      <c r="A21" s="168" t="e">
        <f t="shared" ref="A21:A27" si="31">A64</f>
        <v>#N/A</v>
      </c>
      <c r="B21" s="148">
        <f t="shared" si="30"/>
        <v>0</v>
      </c>
      <c r="C21" s="143">
        <f t="shared" ref="C21:X21" si="32">IF(C$1&gt;=$I63,IF($M63=0,0,(IF(MOD(($I63-C$1),$M63)=0,$G63,0))),0)</f>
        <v>0</v>
      </c>
      <c r="D21" s="143">
        <f t="shared" si="32"/>
        <v>0</v>
      </c>
      <c r="E21" s="143">
        <f t="shared" si="32"/>
        <v>0</v>
      </c>
      <c r="F21" s="143">
        <f t="shared" si="32"/>
        <v>0</v>
      </c>
      <c r="G21" s="143">
        <f t="shared" si="32"/>
        <v>0</v>
      </c>
      <c r="H21" s="143">
        <f t="shared" si="32"/>
        <v>0</v>
      </c>
      <c r="I21" s="143">
        <f t="shared" si="32"/>
        <v>0</v>
      </c>
      <c r="J21" s="143">
        <f t="shared" si="32"/>
        <v>0</v>
      </c>
      <c r="K21" s="143">
        <f t="shared" si="32"/>
        <v>0</v>
      </c>
      <c r="L21" s="143">
        <f t="shared" si="32"/>
        <v>0</v>
      </c>
      <c r="M21" s="143">
        <f t="shared" si="32"/>
        <v>0</v>
      </c>
      <c r="N21" s="143">
        <f t="shared" si="32"/>
        <v>0</v>
      </c>
      <c r="O21" s="143">
        <f t="shared" si="32"/>
        <v>0</v>
      </c>
      <c r="P21" s="143">
        <f t="shared" si="32"/>
        <v>0</v>
      </c>
      <c r="Q21" s="143">
        <f t="shared" si="32"/>
        <v>0</v>
      </c>
      <c r="R21" s="143">
        <f t="shared" si="32"/>
        <v>0</v>
      </c>
      <c r="S21" s="143">
        <f t="shared" si="32"/>
        <v>0</v>
      </c>
      <c r="T21" s="143">
        <f t="shared" si="32"/>
        <v>0</v>
      </c>
      <c r="U21" s="143">
        <f t="shared" si="32"/>
        <v>0</v>
      </c>
      <c r="V21" s="143">
        <f t="shared" si="32"/>
        <v>0</v>
      </c>
      <c r="W21" s="143">
        <f t="shared" si="32"/>
        <v>0</v>
      </c>
      <c r="X21" s="143">
        <f t="shared" si="32"/>
        <v>0</v>
      </c>
      <c r="Y21" s="176">
        <f t="shared" si="3"/>
        <v>0</v>
      </c>
    </row>
    <row r="22" spans="1:25">
      <c r="A22" s="168" t="e">
        <f t="shared" si="31"/>
        <v>#N/A</v>
      </c>
      <c r="B22" s="148">
        <f t="shared" si="30"/>
        <v>0</v>
      </c>
      <c r="C22" s="143">
        <f t="shared" ref="C22:X22" si="33">IF(C$1&gt;=$I64,IF($M64=0,0,(IF(MOD(($I64-C$1),$M64)=0,$G64,0))),0)</f>
        <v>0</v>
      </c>
      <c r="D22" s="143">
        <f t="shared" si="33"/>
        <v>0</v>
      </c>
      <c r="E22" s="143">
        <f t="shared" si="33"/>
        <v>0</v>
      </c>
      <c r="F22" s="143">
        <f t="shared" si="33"/>
        <v>0</v>
      </c>
      <c r="G22" s="143">
        <f t="shared" si="33"/>
        <v>0</v>
      </c>
      <c r="H22" s="143">
        <f t="shared" si="33"/>
        <v>0</v>
      </c>
      <c r="I22" s="143">
        <f t="shared" si="33"/>
        <v>0</v>
      </c>
      <c r="J22" s="143">
        <f t="shared" si="33"/>
        <v>0</v>
      </c>
      <c r="K22" s="143">
        <f t="shared" si="33"/>
        <v>0</v>
      </c>
      <c r="L22" s="143">
        <f t="shared" si="33"/>
        <v>0</v>
      </c>
      <c r="M22" s="143">
        <f t="shared" si="33"/>
        <v>0</v>
      </c>
      <c r="N22" s="143">
        <f t="shared" si="33"/>
        <v>0</v>
      </c>
      <c r="O22" s="143">
        <f t="shared" si="33"/>
        <v>0</v>
      </c>
      <c r="P22" s="143">
        <f t="shared" si="33"/>
        <v>0</v>
      </c>
      <c r="Q22" s="143">
        <f t="shared" si="33"/>
        <v>0</v>
      </c>
      <c r="R22" s="143">
        <f t="shared" si="33"/>
        <v>0</v>
      </c>
      <c r="S22" s="143">
        <f t="shared" si="33"/>
        <v>0</v>
      </c>
      <c r="T22" s="143">
        <f t="shared" si="33"/>
        <v>0</v>
      </c>
      <c r="U22" s="143">
        <f t="shared" si="33"/>
        <v>0</v>
      </c>
      <c r="V22" s="143">
        <f t="shared" si="33"/>
        <v>0</v>
      </c>
      <c r="W22" s="143">
        <f t="shared" si="33"/>
        <v>0</v>
      </c>
      <c r="X22" s="143">
        <f t="shared" si="33"/>
        <v>0</v>
      </c>
      <c r="Y22" s="176">
        <f t="shared" si="3"/>
        <v>0</v>
      </c>
    </row>
    <row r="23" spans="1:25">
      <c r="A23" s="168" t="e">
        <f t="shared" si="31"/>
        <v>#N/A</v>
      </c>
      <c r="B23" s="148">
        <f t="shared" si="30"/>
        <v>0</v>
      </c>
      <c r="C23" s="143">
        <f t="shared" ref="C23:X23" si="34">IF(C$1&gt;=$I65,IF($M65=0,0,(IF(MOD(($I65-C$1),$M65)=0,$G65,0))),0)</f>
        <v>0</v>
      </c>
      <c r="D23" s="143">
        <f t="shared" si="34"/>
        <v>0</v>
      </c>
      <c r="E23" s="143">
        <f t="shared" si="34"/>
        <v>0</v>
      </c>
      <c r="F23" s="143">
        <f t="shared" si="34"/>
        <v>0</v>
      </c>
      <c r="G23" s="143">
        <f t="shared" si="34"/>
        <v>0</v>
      </c>
      <c r="H23" s="143">
        <f t="shared" si="34"/>
        <v>0</v>
      </c>
      <c r="I23" s="143">
        <f t="shared" si="34"/>
        <v>0</v>
      </c>
      <c r="J23" s="143">
        <f t="shared" si="34"/>
        <v>0</v>
      </c>
      <c r="K23" s="143">
        <f t="shared" si="34"/>
        <v>0</v>
      </c>
      <c r="L23" s="143">
        <f t="shared" si="34"/>
        <v>0</v>
      </c>
      <c r="M23" s="143">
        <f t="shared" si="34"/>
        <v>0</v>
      </c>
      <c r="N23" s="143">
        <f t="shared" si="34"/>
        <v>0</v>
      </c>
      <c r="O23" s="143">
        <f t="shared" si="34"/>
        <v>0</v>
      </c>
      <c r="P23" s="143">
        <f t="shared" si="34"/>
        <v>0</v>
      </c>
      <c r="Q23" s="143">
        <f t="shared" si="34"/>
        <v>0</v>
      </c>
      <c r="R23" s="143">
        <f t="shared" si="34"/>
        <v>0</v>
      </c>
      <c r="S23" s="143">
        <f t="shared" si="34"/>
        <v>0</v>
      </c>
      <c r="T23" s="143">
        <f t="shared" si="34"/>
        <v>0</v>
      </c>
      <c r="U23" s="143">
        <f t="shared" si="34"/>
        <v>0</v>
      </c>
      <c r="V23" s="143">
        <f t="shared" si="34"/>
        <v>0</v>
      </c>
      <c r="W23" s="143">
        <f t="shared" si="34"/>
        <v>0</v>
      </c>
      <c r="X23" s="143">
        <f t="shared" si="34"/>
        <v>0</v>
      </c>
      <c r="Y23" s="176">
        <f t="shared" si="3"/>
        <v>0</v>
      </c>
    </row>
    <row r="24" spans="1:25">
      <c r="A24" s="168" t="e">
        <f t="shared" si="31"/>
        <v>#N/A</v>
      </c>
      <c r="B24" s="148">
        <f t="shared" si="30"/>
        <v>0</v>
      </c>
      <c r="C24" s="143">
        <f t="shared" ref="C24:X24" si="35">IF(C$1&gt;=$I66,IF($M66=0,0,(IF(MOD(($I66-C$1),$M66)=0,$G66,0))),0)</f>
        <v>0</v>
      </c>
      <c r="D24" s="143">
        <f t="shared" si="35"/>
        <v>0</v>
      </c>
      <c r="E24" s="143">
        <f t="shared" si="35"/>
        <v>0</v>
      </c>
      <c r="F24" s="143">
        <f t="shared" si="35"/>
        <v>0</v>
      </c>
      <c r="G24" s="143">
        <f t="shared" si="35"/>
        <v>0</v>
      </c>
      <c r="H24" s="143">
        <f t="shared" si="35"/>
        <v>0</v>
      </c>
      <c r="I24" s="143">
        <f t="shared" si="35"/>
        <v>0</v>
      </c>
      <c r="J24" s="143">
        <f t="shared" si="35"/>
        <v>0</v>
      </c>
      <c r="K24" s="143">
        <f t="shared" si="35"/>
        <v>0</v>
      </c>
      <c r="L24" s="143">
        <f t="shared" si="35"/>
        <v>0</v>
      </c>
      <c r="M24" s="143">
        <f t="shared" si="35"/>
        <v>0</v>
      </c>
      <c r="N24" s="143">
        <f t="shared" si="35"/>
        <v>0</v>
      </c>
      <c r="O24" s="143">
        <f t="shared" si="35"/>
        <v>0</v>
      </c>
      <c r="P24" s="143">
        <f t="shared" si="35"/>
        <v>0</v>
      </c>
      <c r="Q24" s="143">
        <f t="shared" si="35"/>
        <v>0</v>
      </c>
      <c r="R24" s="143">
        <f t="shared" si="35"/>
        <v>0</v>
      </c>
      <c r="S24" s="143">
        <f t="shared" si="35"/>
        <v>0</v>
      </c>
      <c r="T24" s="143">
        <f t="shared" si="35"/>
        <v>0</v>
      </c>
      <c r="U24" s="143">
        <f t="shared" si="35"/>
        <v>0</v>
      </c>
      <c r="V24" s="143">
        <f t="shared" si="35"/>
        <v>0</v>
      </c>
      <c r="W24" s="143">
        <f t="shared" si="35"/>
        <v>0</v>
      </c>
      <c r="X24" s="143">
        <f t="shared" si="35"/>
        <v>0</v>
      </c>
      <c r="Y24" s="176">
        <f t="shared" si="3"/>
        <v>0</v>
      </c>
    </row>
    <row r="25" spans="1:25">
      <c r="A25" s="168" t="e">
        <f t="shared" si="31"/>
        <v>#N/A</v>
      </c>
      <c r="B25" s="148">
        <f t="shared" si="30"/>
        <v>0</v>
      </c>
      <c r="C25" s="143">
        <f t="shared" ref="C25:X25" si="36">IF(C$1&gt;=$I67,IF($M67=0,0,(IF(MOD(($I67-C$1),$M67)=0,$G67,0))),0)</f>
        <v>0</v>
      </c>
      <c r="D25" s="143">
        <f t="shared" si="36"/>
        <v>0</v>
      </c>
      <c r="E25" s="143">
        <f t="shared" si="36"/>
        <v>0</v>
      </c>
      <c r="F25" s="143">
        <f t="shared" si="36"/>
        <v>0</v>
      </c>
      <c r="G25" s="143">
        <f t="shared" si="36"/>
        <v>0</v>
      </c>
      <c r="H25" s="143">
        <f t="shared" si="36"/>
        <v>0</v>
      </c>
      <c r="I25" s="143">
        <f t="shared" si="36"/>
        <v>0</v>
      </c>
      <c r="J25" s="143">
        <f t="shared" si="36"/>
        <v>0</v>
      </c>
      <c r="K25" s="143">
        <f t="shared" si="36"/>
        <v>0</v>
      </c>
      <c r="L25" s="143">
        <f t="shared" si="36"/>
        <v>0</v>
      </c>
      <c r="M25" s="143">
        <f t="shared" si="36"/>
        <v>0</v>
      </c>
      <c r="N25" s="143">
        <f t="shared" si="36"/>
        <v>0</v>
      </c>
      <c r="O25" s="143">
        <f t="shared" si="36"/>
        <v>0</v>
      </c>
      <c r="P25" s="143">
        <f t="shared" si="36"/>
        <v>0</v>
      </c>
      <c r="Q25" s="143">
        <f t="shared" si="36"/>
        <v>0</v>
      </c>
      <c r="R25" s="143">
        <f t="shared" si="36"/>
        <v>0</v>
      </c>
      <c r="S25" s="143">
        <f t="shared" si="36"/>
        <v>0</v>
      </c>
      <c r="T25" s="143">
        <f t="shared" si="36"/>
        <v>0</v>
      </c>
      <c r="U25" s="143">
        <f t="shared" si="36"/>
        <v>0</v>
      </c>
      <c r="V25" s="143">
        <f t="shared" si="36"/>
        <v>0</v>
      </c>
      <c r="W25" s="143">
        <f t="shared" si="36"/>
        <v>0</v>
      </c>
      <c r="X25" s="143">
        <f t="shared" si="36"/>
        <v>0</v>
      </c>
      <c r="Y25" s="176">
        <f t="shared" si="3"/>
        <v>0</v>
      </c>
    </row>
    <row r="26" spans="1:25">
      <c r="A26" s="168" t="e">
        <f t="shared" si="31"/>
        <v>#N/A</v>
      </c>
      <c r="B26" s="148">
        <f t="shared" si="30"/>
        <v>0</v>
      </c>
      <c r="C26" s="143">
        <f t="shared" ref="C26:X26" si="37">IF(C$1&gt;=$I68,IF($M68=0,0,(IF(MOD(($I68-C$1),$M68)=0,$G68,0))),0)</f>
        <v>0</v>
      </c>
      <c r="D26" s="143">
        <f t="shared" si="37"/>
        <v>0</v>
      </c>
      <c r="E26" s="143">
        <f t="shared" si="37"/>
        <v>0</v>
      </c>
      <c r="F26" s="143">
        <f t="shared" si="37"/>
        <v>0</v>
      </c>
      <c r="G26" s="143">
        <f t="shared" si="37"/>
        <v>0</v>
      </c>
      <c r="H26" s="143">
        <f t="shared" si="37"/>
        <v>0</v>
      </c>
      <c r="I26" s="143">
        <f t="shared" si="37"/>
        <v>0</v>
      </c>
      <c r="J26" s="143">
        <f t="shared" si="37"/>
        <v>0</v>
      </c>
      <c r="K26" s="143">
        <f t="shared" si="37"/>
        <v>0</v>
      </c>
      <c r="L26" s="143">
        <f t="shared" si="37"/>
        <v>0</v>
      </c>
      <c r="M26" s="143">
        <f t="shared" si="37"/>
        <v>0</v>
      </c>
      <c r="N26" s="143">
        <f t="shared" si="37"/>
        <v>0</v>
      </c>
      <c r="O26" s="143">
        <f t="shared" si="37"/>
        <v>0</v>
      </c>
      <c r="P26" s="143">
        <f t="shared" si="37"/>
        <v>0</v>
      </c>
      <c r="Q26" s="143">
        <f t="shared" si="37"/>
        <v>0</v>
      </c>
      <c r="R26" s="143">
        <f t="shared" si="37"/>
        <v>0</v>
      </c>
      <c r="S26" s="143">
        <f t="shared" si="37"/>
        <v>0</v>
      </c>
      <c r="T26" s="143">
        <f t="shared" si="37"/>
        <v>0</v>
      </c>
      <c r="U26" s="143">
        <f t="shared" si="37"/>
        <v>0</v>
      </c>
      <c r="V26" s="143">
        <f t="shared" si="37"/>
        <v>0</v>
      </c>
      <c r="W26" s="143">
        <f t="shared" si="37"/>
        <v>0</v>
      </c>
      <c r="X26" s="143">
        <f t="shared" si="37"/>
        <v>0</v>
      </c>
      <c r="Y26" s="176">
        <f t="shared" si="3"/>
        <v>0</v>
      </c>
    </row>
    <row r="27" spans="1:25">
      <c r="A27" s="168" t="e">
        <f t="shared" si="31"/>
        <v>#N/A</v>
      </c>
      <c r="B27" s="148">
        <f t="shared" si="30"/>
        <v>0</v>
      </c>
      <c r="C27" s="143">
        <f t="shared" ref="C27:X27" si="38">IF(C$1&gt;=$I69,IF($M69=0,0,(IF(MOD(($I69-C$1),$M69)=0,$G69,0))),0)</f>
        <v>0</v>
      </c>
      <c r="D27" s="143">
        <f t="shared" si="38"/>
        <v>0</v>
      </c>
      <c r="E27" s="143">
        <f t="shared" si="38"/>
        <v>0</v>
      </c>
      <c r="F27" s="143">
        <f t="shared" si="38"/>
        <v>0</v>
      </c>
      <c r="G27" s="143">
        <f t="shared" si="38"/>
        <v>0</v>
      </c>
      <c r="H27" s="143">
        <f t="shared" si="38"/>
        <v>0</v>
      </c>
      <c r="I27" s="143">
        <f t="shared" si="38"/>
        <v>0</v>
      </c>
      <c r="J27" s="143">
        <f t="shared" si="38"/>
        <v>0</v>
      </c>
      <c r="K27" s="143">
        <f t="shared" si="38"/>
        <v>0</v>
      </c>
      <c r="L27" s="143">
        <f t="shared" si="38"/>
        <v>0</v>
      </c>
      <c r="M27" s="143">
        <f t="shared" si="38"/>
        <v>0</v>
      </c>
      <c r="N27" s="143">
        <f t="shared" si="38"/>
        <v>0</v>
      </c>
      <c r="O27" s="143">
        <f t="shared" si="38"/>
        <v>0</v>
      </c>
      <c r="P27" s="143">
        <f t="shared" si="38"/>
        <v>0</v>
      </c>
      <c r="Q27" s="143">
        <f t="shared" si="38"/>
        <v>0</v>
      </c>
      <c r="R27" s="143">
        <f t="shared" si="38"/>
        <v>0</v>
      </c>
      <c r="S27" s="143">
        <f t="shared" si="38"/>
        <v>0</v>
      </c>
      <c r="T27" s="143">
        <f t="shared" si="38"/>
        <v>0</v>
      </c>
      <c r="U27" s="143">
        <f t="shared" si="38"/>
        <v>0</v>
      </c>
      <c r="V27" s="143">
        <f t="shared" si="38"/>
        <v>0</v>
      </c>
      <c r="W27" s="143">
        <f t="shared" si="38"/>
        <v>0</v>
      </c>
      <c r="X27" s="143">
        <f t="shared" si="38"/>
        <v>0</v>
      </c>
      <c r="Y27" s="176">
        <f t="shared" si="3"/>
        <v>0</v>
      </c>
    </row>
    <row r="28" spans="1:25">
      <c r="A28" s="169"/>
      <c r="B28" s="149" t="str">
        <f t="shared" si="30"/>
        <v>Tekniske Installationer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</row>
    <row r="29" spans="1:25">
      <c r="A29" s="168" t="e">
        <f>A72</f>
        <v>#N/A</v>
      </c>
      <c r="B29" s="148">
        <f t="shared" si="30"/>
        <v>0</v>
      </c>
      <c r="C29" s="143">
        <f t="shared" ref="C29:X29" si="39">IF(C$1&gt;=$I71,IF($M71=0,0,(IF(MOD(($I71-C$1),$M71)=0,$G71,0))),0)</f>
        <v>0</v>
      </c>
      <c r="D29" s="143">
        <f t="shared" si="39"/>
        <v>0</v>
      </c>
      <c r="E29" s="143">
        <f t="shared" si="39"/>
        <v>0</v>
      </c>
      <c r="F29" s="143">
        <f t="shared" si="39"/>
        <v>0</v>
      </c>
      <c r="G29" s="143">
        <f t="shared" si="39"/>
        <v>0</v>
      </c>
      <c r="H29" s="143">
        <f t="shared" si="39"/>
        <v>0</v>
      </c>
      <c r="I29" s="143">
        <f t="shared" si="39"/>
        <v>0</v>
      </c>
      <c r="J29" s="143">
        <f t="shared" si="39"/>
        <v>0</v>
      </c>
      <c r="K29" s="143">
        <f t="shared" si="39"/>
        <v>0</v>
      </c>
      <c r="L29" s="143">
        <f t="shared" si="39"/>
        <v>0</v>
      </c>
      <c r="M29" s="143">
        <f t="shared" si="39"/>
        <v>0</v>
      </c>
      <c r="N29" s="143">
        <f t="shared" si="39"/>
        <v>0</v>
      </c>
      <c r="O29" s="143">
        <f t="shared" si="39"/>
        <v>0</v>
      </c>
      <c r="P29" s="143">
        <f t="shared" si="39"/>
        <v>0</v>
      </c>
      <c r="Q29" s="143">
        <f t="shared" si="39"/>
        <v>0</v>
      </c>
      <c r="R29" s="143">
        <f t="shared" si="39"/>
        <v>0</v>
      </c>
      <c r="S29" s="143">
        <f t="shared" si="39"/>
        <v>0</v>
      </c>
      <c r="T29" s="143">
        <f t="shared" si="39"/>
        <v>0</v>
      </c>
      <c r="U29" s="143">
        <f t="shared" si="39"/>
        <v>0</v>
      </c>
      <c r="V29" s="143">
        <f t="shared" si="39"/>
        <v>0</v>
      </c>
      <c r="W29" s="143">
        <f t="shared" si="39"/>
        <v>0</v>
      </c>
      <c r="X29" s="143">
        <f t="shared" si="39"/>
        <v>0</v>
      </c>
      <c r="Y29" s="176">
        <f t="shared" si="3"/>
        <v>0</v>
      </c>
    </row>
    <row r="30" spans="1:25">
      <c r="A30" s="168" t="e">
        <f t="shared" ref="A30:B39" si="40">A73</f>
        <v>#N/A</v>
      </c>
      <c r="B30" s="148">
        <f t="shared" si="40"/>
        <v>0</v>
      </c>
      <c r="C30" s="143">
        <f t="shared" ref="C30:X30" si="41">IF(C$1&gt;=$I72,IF($M72=0,0,(IF(MOD(($I72-C$1),$M72)=0,$G72,0))),0)</f>
        <v>0</v>
      </c>
      <c r="D30" s="143">
        <f t="shared" si="41"/>
        <v>0</v>
      </c>
      <c r="E30" s="143">
        <f t="shared" si="41"/>
        <v>0</v>
      </c>
      <c r="F30" s="143">
        <f t="shared" si="41"/>
        <v>0</v>
      </c>
      <c r="G30" s="143">
        <f t="shared" si="41"/>
        <v>0</v>
      </c>
      <c r="H30" s="143">
        <f t="shared" si="41"/>
        <v>0</v>
      </c>
      <c r="I30" s="143">
        <f t="shared" si="41"/>
        <v>0</v>
      </c>
      <c r="J30" s="143">
        <f t="shared" si="41"/>
        <v>0</v>
      </c>
      <c r="K30" s="143">
        <f t="shared" si="41"/>
        <v>0</v>
      </c>
      <c r="L30" s="143">
        <f t="shared" si="41"/>
        <v>0</v>
      </c>
      <c r="M30" s="143">
        <f t="shared" si="41"/>
        <v>0</v>
      </c>
      <c r="N30" s="143">
        <f t="shared" si="41"/>
        <v>0</v>
      </c>
      <c r="O30" s="143">
        <f t="shared" si="41"/>
        <v>0</v>
      </c>
      <c r="P30" s="143">
        <f t="shared" si="41"/>
        <v>0</v>
      </c>
      <c r="Q30" s="143">
        <f t="shared" si="41"/>
        <v>0</v>
      </c>
      <c r="R30" s="143">
        <f t="shared" si="41"/>
        <v>0</v>
      </c>
      <c r="S30" s="143">
        <f t="shared" si="41"/>
        <v>0</v>
      </c>
      <c r="T30" s="143">
        <f t="shared" si="41"/>
        <v>0</v>
      </c>
      <c r="U30" s="143">
        <f t="shared" si="41"/>
        <v>0</v>
      </c>
      <c r="V30" s="143">
        <f t="shared" si="41"/>
        <v>0</v>
      </c>
      <c r="W30" s="143">
        <f t="shared" si="41"/>
        <v>0</v>
      </c>
      <c r="X30" s="143">
        <f t="shared" si="41"/>
        <v>0</v>
      </c>
      <c r="Y30" s="176">
        <f t="shared" si="3"/>
        <v>0</v>
      </c>
    </row>
    <row r="31" spans="1:25">
      <c r="A31" s="168" t="e">
        <f t="shared" si="40"/>
        <v>#N/A</v>
      </c>
      <c r="B31" s="148">
        <f t="shared" si="40"/>
        <v>0</v>
      </c>
      <c r="C31" s="143">
        <f t="shared" ref="C31:X31" si="42">IF(C$1&gt;=$I73,IF($M73=0,0,(IF(MOD(($I73-C$1),$M73)=0,$G73,0))),0)</f>
        <v>0</v>
      </c>
      <c r="D31" s="143">
        <f t="shared" si="42"/>
        <v>0</v>
      </c>
      <c r="E31" s="143">
        <f t="shared" si="42"/>
        <v>0</v>
      </c>
      <c r="F31" s="143">
        <f t="shared" si="42"/>
        <v>0</v>
      </c>
      <c r="G31" s="143">
        <f t="shared" si="42"/>
        <v>0</v>
      </c>
      <c r="H31" s="143">
        <f t="shared" si="42"/>
        <v>0</v>
      </c>
      <c r="I31" s="143">
        <f t="shared" si="42"/>
        <v>0</v>
      </c>
      <c r="J31" s="143">
        <f t="shared" si="42"/>
        <v>0</v>
      </c>
      <c r="K31" s="143">
        <f t="shared" si="42"/>
        <v>0</v>
      </c>
      <c r="L31" s="143">
        <f t="shared" si="42"/>
        <v>0</v>
      </c>
      <c r="M31" s="143">
        <f t="shared" si="42"/>
        <v>0</v>
      </c>
      <c r="N31" s="143">
        <f t="shared" si="42"/>
        <v>0</v>
      </c>
      <c r="O31" s="143">
        <f t="shared" si="42"/>
        <v>0</v>
      </c>
      <c r="P31" s="143">
        <f t="shared" si="42"/>
        <v>0</v>
      </c>
      <c r="Q31" s="143">
        <f t="shared" si="42"/>
        <v>0</v>
      </c>
      <c r="R31" s="143">
        <f t="shared" si="42"/>
        <v>0</v>
      </c>
      <c r="S31" s="143">
        <f t="shared" si="42"/>
        <v>0</v>
      </c>
      <c r="T31" s="143">
        <f t="shared" si="42"/>
        <v>0</v>
      </c>
      <c r="U31" s="143">
        <f t="shared" si="42"/>
        <v>0</v>
      </c>
      <c r="V31" s="143">
        <f t="shared" si="42"/>
        <v>0</v>
      </c>
      <c r="W31" s="143">
        <f t="shared" si="42"/>
        <v>0</v>
      </c>
      <c r="X31" s="143">
        <f t="shared" si="42"/>
        <v>0</v>
      </c>
      <c r="Y31" s="176">
        <f t="shared" si="3"/>
        <v>0</v>
      </c>
    </row>
    <row r="32" spans="1:25">
      <c r="A32" s="169"/>
      <c r="B32" s="149" t="str">
        <f t="shared" si="40"/>
        <v>Sikringsanlæg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</row>
    <row r="33" spans="1:25">
      <c r="A33" s="168" t="e">
        <f t="shared" si="40"/>
        <v>#N/A</v>
      </c>
      <c r="B33" s="148">
        <f t="shared" si="40"/>
        <v>0</v>
      </c>
      <c r="C33" s="143">
        <f t="shared" ref="C33:X33" si="43">IF(C$1&gt;=$I75,IF($M75=0,0,(IF(MOD(($I75-C$1),$M75)=0,$G75,0))),0)</f>
        <v>0</v>
      </c>
      <c r="D33" s="143">
        <f t="shared" si="43"/>
        <v>0</v>
      </c>
      <c r="E33" s="143">
        <f t="shared" si="43"/>
        <v>0</v>
      </c>
      <c r="F33" s="143">
        <f t="shared" si="43"/>
        <v>0</v>
      </c>
      <c r="G33" s="143">
        <f t="shared" si="43"/>
        <v>0</v>
      </c>
      <c r="H33" s="143">
        <f t="shared" si="43"/>
        <v>0</v>
      </c>
      <c r="I33" s="143">
        <f t="shared" si="43"/>
        <v>0</v>
      </c>
      <c r="J33" s="143">
        <f t="shared" si="43"/>
        <v>0</v>
      </c>
      <c r="K33" s="143">
        <f t="shared" si="43"/>
        <v>0</v>
      </c>
      <c r="L33" s="143">
        <f t="shared" si="43"/>
        <v>0</v>
      </c>
      <c r="M33" s="143">
        <f t="shared" si="43"/>
        <v>0</v>
      </c>
      <c r="N33" s="143">
        <f t="shared" si="43"/>
        <v>0</v>
      </c>
      <c r="O33" s="143">
        <f t="shared" si="43"/>
        <v>0</v>
      </c>
      <c r="P33" s="143">
        <f t="shared" si="43"/>
        <v>0</v>
      </c>
      <c r="Q33" s="143">
        <f t="shared" si="43"/>
        <v>0</v>
      </c>
      <c r="R33" s="143">
        <f t="shared" si="43"/>
        <v>0</v>
      </c>
      <c r="S33" s="143">
        <f t="shared" si="43"/>
        <v>0</v>
      </c>
      <c r="T33" s="143">
        <f t="shared" si="43"/>
        <v>0</v>
      </c>
      <c r="U33" s="143">
        <f t="shared" si="43"/>
        <v>0</v>
      </c>
      <c r="V33" s="143">
        <f t="shared" si="43"/>
        <v>0</v>
      </c>
      <c r="W33" s="143">
        <f t="shared" si="43"/>
        <v>0</v>
      </c>
      <c r="X33" s="143">
        <f t="shared" si="43"/>
        <v>0</v>
      </c>
      <c r="Y33" s="176">
        <f t="shared" si="3"/>
        <v>0</v>
      </c>
    </row>
    <row r="34" spans="1:25">
      <c r="A34" s="168" t="e">
        <f t="shared" si="40"/>
        <v>#N/A</v>
      </c>
      <c r="B34" s="148">
        <f t="shared" si="40"/>
        <v>0</v>
      </c>
      <c r="C34" s="143">
        <f t="shared" ref="C34:X34" si="44">IF(C$1&gt;=$I76,IF($M76=0,0,(IF(MOD(($I76-C$1),$M76)=0,$G76,0))),0)</f>
        <v>0</v>
      </c>
      <c r="D34" s="143">
        <f t="shared" si="44"/>
        <v>0</v>
      </c>
      <c r="E34" s="143">
        <f t="shared" si="44"/>
        <v>0</v>
      </c>
      <c r="F34" s="143">
        <f t="shared" si="44"/>
        <v>0</v>
      </c>
      <c r="G34" s="143">
        <f t="shared" si="44"/>
        <v>0</v>
      </c>
      <c r="H34" s="143">
        <f t="shared" si="44"/>
        <v>0</v>
      </c>
      <c r="I34" s="143">
        <f t="shared" si="44"/>
        <v>0</v>
      </c>
      <c r="J34" s="143">
        <f t="shared" si="44"/>
        <v>0</v>
      </c>
      <c r="K34" s="143">
        <f t="shared" si="44"/>
        <v>0</v>
      </c>
      <c r="L34" s="143">
        <f t="shared" si="44"/>
        <v>0</v>
      </c>
      <c r="M34" s="143">
        <f t="shared" si="44"/>
        <v>0</v>
      </c>
      <c r="N34" s="143">
        <f t="shared" si="44"/>
        <v>0</v>
      </c>
      <c r="O34" s="143">
        <f t="shared" si="44"/>
        <v>0</v>
      </c>
      <c r="P34" s="143">
        <f t="shared" si="44"/>
        <v>0</v>
      </c>
      <c r="Q34" s="143">
        <f t="shared" si="44"/>
        <v>0</v>
      </c>
      <c r="R34" s="143">
        <f t="shared" si="44"/>
        <v>0</v>
      </c>
      <c r="S34" s="143">
        <f t="shared" si="44"/>
        <v>0</v>
      </c>
      <c r="T34" s="143">
        <f t="shared" si="44"/>
        <v>0</v>
      </c>
      <c r="U34" s="143">
        <f t="shared" si="44"/>
        <v>0</v>
      </c>
      <c r="V34" s="143">
        <f t="shared" si="44"/>
        <v>0</v>
      </c>
      <c r="W34" s="143">
        <f t="shared" si="44"/>
        <v>0</v>
      </c>
      <c r="X34" s="143">
        <f t="shared" si="44"/>
        <v>0</v>
      </c>
      <c r="Y34" s="176">
        <f t="shared" si="3"/>
        <v>0</v>
      </c>
    </row>
    <row r="35" spans="1:25">
      <c r="A35" s="168" t="e">
        <f t="shared" si="40"/>
        <v>#N/A</v>
      </c>
      <c r="B35" s="148">
        <f t="shared" si="40"/>
        <v>0</v>
      </c>
      <c r="C35" s="143">
        <f t="shared" ref="C35:X35" si="45">IF(C$1&gt;=$I77,IF($M77=0,0,(IF(MOD(($I77-C$1),$M77)=0,$G77,0))),0)</f>
        <v>0</v>
      </c>
      <c r="D35" s="143">
        <f t="shared" si="45"/>
        <v>0</v>
      </c>
      <c r="E35" s="143">
        <f t="shared" si="45"/>
        <v>0</v>
      </c>
      <c r="F35" s="143">
        <f t="shared" si="45"/>
        <v>0</v>
      </c>
      <c r="G35" s="143">
        <f t="shared" si="45"/>
        <v>0</v>
      </c>
      <c r="H35" s="143">
        <f t="shared" si="45"/>
        <v>0</v>
      </c>
      <c r="I35" s="143">
        <f t="shared" si="45"/>
        <v>0</v>
      </c>
      <c r="J35" s="143">
        <f t="shared" si="45"/>
        <v>0</v>
      </c>
      <c r="K35" s="143">
        <f t="shared" si="45"/>
        <v>0</v>
      </c>
      <c r="L35" s="143">
        <f t="shared" si="45"/>
        <v>0</v>
      </c>
      <c r="M35" s="143">
        <f t="shared" si="45"/>
        <v>0</v>
      </c>
      <c r="N35" s="143">
        <f t="shared" si="45"/>
        <v>0</v>
      </c>
      <c r="O35" s="143">
        <f t="shared" si="45"/>
        <v>0</v>
      </c>
      <c r="P35" s="143">
        <f t="shared" si="45"/>
        <v>0</v>
      </c>
      <c r="Q35" s="143">
        <f t="shared" si="45"/>
        <v>0</v>
      </c>
      <c r="R35" s="143">
        <f t="shared" si="45"/>
        <v>0</v>
      </c>
      <c r="S35" s="143">
        <f t="shared" si="45"/>
        <v>0</v>
      </c>
      <c r="T35" s="143">
        <f t="shared" si="45"/>
        <v>0</v>
      </c>
      <c r="U35" s="143">
        <f t="shared" si="45"/>
        <v>0</v>
      </c>
      <c r="V35" s="143">
        <f t="shared" si="45"/>
        <v>0</v>
      </c>
      <c r="W35" s="143">
        <f t="shared" si="45"/>
        <v>0</v>
      </c>
      <c r="X35" s="143">
        <f t="shared" si="45"/>
        <v>0</v>
      </c>
      <c r="Y35" s="176">
        <f t="shared" si="3"/>
        <v>0</v>
      </c>
    </row>
    <row r="36" spans="1:25">
      <c r="A36" s="169"/>
      <c r="B36" s="149" t="str">
        <f t="shared" si="40"/>
        <v>Andet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</row>
    <row r="37" spans="1:25">
      <c r="A37" s="168" t="e">
        <f t="shared" si="40"/>
        <v>#N/A</v>
      </c>
      <c r="B37" s="148">
        <f t="shared" si="40"/>
        <v>0</v>
      </c>
      <c r="C37" s="143">
        <f t="shared" ref="C37:X37" si="46">IF(C$1&gt;=$I79,IF($M79=0,0,(IF(MOD(($I79-C$1),$M79)=0,$G79,0))),0)</f>
        <v>0</v>
      </c>
      <c r="D37" s="143">
        <f t="shared" si="46"/>
        <v>0</v>
      </c>
      <c r="E37" s="143">
        <f t="shared" si="46"/>
        <v>0</v>
      </c>
      <c r="F37" s="143">
        <f t="shared" si="46"/>
        <v>0</v>
      </c>
      <c r="G37" s="143">
        <f t="shared" si="46"/>
        <v>0</v>
      </c>
      <c r="H37" s="143">
        <f t="shared" si="46"/>
        <v>0</v>
      </c>
      <c r="I37" s="143">
        <f t="shared" si="46"/>
        <v>0</v>
      </c>
      <c r="J37" s="143">
        <f t="shared" si="46"/>
        <v>0</v>
      </c>
      <c r="K37" s="143">
        <f t="shared" si="46"/>
        <v>0</v>
      </c>
      <c r="L37" s="143">
        <f t="shared" si="46"/>
        <v>0</v>
      </c>
      <c r="M37" s="143">
        <f t="shared" si="46"/>
        <v>0</v>
      </c>
      <c r="N37" s="143">
        <f t="shared" si="46"/>
        <v>0</v>
      </c>
      <c r="O37" s="143">
        <f t="shared" si="46"/>
        <v>0</v>
      </c>
      <c r="P37" s="143">
        <f t="shared" si="46"/>
        <v>0</v>
      </c>
      <c r="Q37" s="143">
        <f t="shared" si="46"/>
        <v>0</v>
      </c>
      <c r="R37" s="143">
        <f t="shared" si="46"/>
        <v>0</v>
      </c>
      <c r="S37" s="143">
        <f t="shared" si="46"/>
        <v>0</v>
      </c>
      <c r="T37" s="143">
        <f t="shared" si="46"/>
        <v>0</v>
      </c>
      <c r="U37" s="143">
        <f t="shared" si="46"/>
        <v>0</v>
      </c>
      <c r="V37" s="143">
        <f t="shared" si="46"/>
        <v>0</v>
      </c>
      <c r="W37" s="143">
        <f t="shared" si="46"/>
        <v>0</v>
      </c>
      <c r="X37" s="143">
        <f t="shared" si="46"/>
        <v>0</v>
      </c>
      <c r="Y37" s="176">
        <f t="shared" si="3"/>
        <v>0</v>
      </c>
    </row>
    <row r="38" spans="1:25">
      <c r="A38" s="168" t="e">
        <f t="shared" si="40"/>
        <v>#N/A</v>
      </c>
      <c r="B38" s="148">
        <f t="shared" si="40"/>
        <v>0</v>
      </c>
      <c r="C38" s="143">
        <f t="shared" ref="C38:X38" si="47">IF(C$1&gt;=$I80,IF($M80=0,0,(IF(MOD(($I80-C$1),$M80)=0,$G80,0))),0)</f>
        <v>0</v>
      </c>
      <c r="D38" s="143">
        <f t="shared" si="47"/>
        <v>0</v>
      </c>
      <c r="E38" s="143">
        <f t="shared" si="47"/>
        <v>0</v>
      </c>
      <c r="F38" s="143">
        <f t="shared" si="47"/>
        <v>0</v>
      </c>
      <c r="G38" s="143">
        <f t="shared" si="47"/>
        <v>0</v>
      </c>
      <c r="H38" s="143">
        <f t="shared" si="47"/>
        <v>0</v>
      </c>
      <c r="I38" s="143">
        <f t="shared" si="47"/>
        <v>0</v>
      </c>
      <c r="J38" s="143">
        <f t="shared" si="47"/>
        <v>0</v>
      </c>
      <c r="K38" s="143">
        <f t="shared" si="47"/>
        <v>0</v>
      </c>
      <c r="L38" s="143">
        <f t="shared" si="47"/>
        <v>0</v>
      </c>
      <c r="M38" s="143">
        <f t="shared" si="47"/>
        <v>0</v>
      </c>
      <c r="N38" s="143">
        <f t="shared" si="47"/>
        <v>0</v>
      </c>
      <c r="O38" s="143">
        <f t="shared" si="47"/>
        <v>0</v>
      </c>
      <c r="P38" s="143">
        <f t="shared" si="47"/>
        <v>0</v>
      </c>
      <c r="Q38" s="143">
        <f t="shared" si="47"/>
        <v>0</v>
      </c>
      <c r="R38" s="143">
        <f t="shared" si="47"/>
        <v>0</v>
      </c>
      <c r="S38" s="143">
        <f t="shared" si="47"/>
        <v>0</v>
      </c>
      <c r="T38" s="143">
        <f t="shared" si="47"/>
        <v>0</v>
      </c>
      <c r="U38" s="143">
        <f t="shared" si="47"/>
        <v>0</v>
      </c>
      <c r="V38" s="143">
        <f t="shared" si="47"/>
        <v>0</v>
      </c>
      <c r="W38" s="143">
        <f t="shared" si="47"/>
        <v>0</v>
      </c>
      <c r="X38" s="143">
        <f t="shared" si="47"/>
        <v>0</v>
      </c>
      <c r="Y38" s="176">
        <f t="shared" si="3"/>
        <v>0</v>
      </c>
    </row>
    <row r="39" spans="1:25">
      <c r="A39" s="168" t="e">
        <f t="shared" si="40"/>
        <v>#N/A</v>
      </c>
      <c r="B39" s="148">
        <f t="shared" si="40"/>
        <v>0</v>
      </c>
      <c r="C39" s="143">
        <f t="shared" ref="C39:X39" si="48">IF(C$1&gt;=$I81,IF($M81=0,0,(IF(MOD(($I81-C$1),$M81)=0,$G81,0))),0)</f>
        <v>0</v>
      </c>
      <c r="D39" s="143">
        <f t="shared" si="48"/>
        <v>0</v>
      </c>
      <c r="E39" s="143">
        <f t="shared" si="48"/>
        <v>0</v>
      </c>
      <c r="F39" s="143">
        <f t="shared" si="48"/>
        <v>0</v>
      </c>
      <c r="G39" s="143">
        <f t="shared" si="48"/>
        <v>0</v>
      </c>
      <c r="H39" s="143">
        <f t="shared" si="48"/>
        <v>0</v>
      </c>
      <c r="I39" s="143">
        <f t="shared" si="48"/>
        <v>0</v>
      </c>
      <c r="J39" s="143">
        <f t="shared" si="48"/>
        <v>0</v>
      </c>
      <c r="K39" s="143">
        <f t="shared" si="48"/>
        <v>0</v>
      </c>
      <c r="L39" s="143">
        <f t="shared" si="48"/>
        <v>0</v>
      </c>
      <c r="M39" s="143">
        <f t="shared" si="48"/>
        <v>0</v>
      </c>
      <c r="N39" s="143">
        <f t="shared" si="48"/>
        <v>0</v>
      </c>
      <c r="O39" s="143">
        <f t="shared" si="48"/>
        <v>0</v>
      </c>
      <c r="P39" s="143">
        <f t="shared" si="48"/>
        <v>0</v>
      </c>
      <c r="Q39" s="143">
        <f t="shared" si="48"/>
        <v>0</v>
      </c>
      <c r="R39" s="143">
        <f t="shared" si="48"/>
        <v>0</v>
      </c>
      <c r="S39" s="143">
        <f t="shared" si="48"/>
        <v>0</v>
      </c>
      <c r="T39" s="143">
        <f t="shared" si="48"/>
        <v>0</v>
      </c>
      <c r="U39" s="143">
        <f t="shared" si="48"/>
        <v>0</v>
      </c>
      <c r="V39" s="143">
        <f t="shared" si="48"/>
        <v>0</v>
      </c>
      <c r="W39" s="143">
        <f t="shared" si="48"/>
        <v>0</v>
      </c>
      <c r="X39" s="143">
        <f t="shared" si="48"/>
        <v>0</v>
      </c>
      <c r="Y39" s="176">
        <f t="shared" si="3"/>
        <v>0</v>
      </c>
    </row>
    <row r="40" spans="1:25" ht="15.75" thickBot="1">
      <c r="A40" s="170"/>
      <c r="B40" s="150" t="s">
        <v>1017</v>
      </c>
      <c r="C40" s="151">
        <f t="shared" ref="C40:Y40" si="49">SUM(C3:C36)</f>
        <v>39190</v>
      </c>
      <c r="D40" s="89">
        <f t="shared" si="49"/>
        <v>516700</v>
      </c>
      <c r="E40" s="89">
        <f t="shared" si="49"/>
        <v>41500</v>
      </c>
      <c r="F40" s="89">
        <f t="shared" si="49"/>
        <v>34300</v>
      </c>
      <c r="G40" s="89">
        <f t="shared" si="49"/>
        <v>37600</v>
      </c>
      <c r="H40" s="89">
        <f t="shared" si="49"/>
        <v>28000</v>
      </c>
      <c r="I40" s="89">
        <f t="shared" si="49"/>
        <v>28000</v>
      </c>
      <c r="J40" s="89">
        <f t="shared" si="49"/>
        <v>28000</v>
      </c>
      <c r="K40" s="89">
        <f t="shared" si="49"/>
        <v>28000</v>
      </c>
      <c r="L40" s="89">
        <f t="shared" si="49"/>
        <v>28000</v>
      </c>
      <c r="M40" s="89">
        <f t="shared" si="49"/>
        <v>31720</v>
      </c>
      <c r="N40" s="89">
        <f t="shared" si="49"/>
        <v>28000</v>
      </c>
      <c r="O40" s="89">
        <f t="shared" si="49"/>
        <v>28000</v>
      </c>
      <c r="P40" s="89">
        <f t="shared" si="49"/>
        <v>34300</v>
      </c>
      <c r="Q40" s="89">
        <f t="shared" si="49"/>
        <v>37600</v>
      </c>
      <c r="R40" s="89">
        <f t="shared" si="49"/>
        <v>28000</v>
      </c>
      <c r="S40" s="89">
        <f t="shared" si="49"/>
        <v>298000</v>
      </c>
      <c r="T40" s="89">
        <f t="shared" si="49"/>
        <v>41500</v>
      </c>
      <c r="U40" s="89">
        <f t="shared" si="49"/>
        <v>28000</v>
      </c>
      <c r="V40" s="89">
        <f t="shared" si="49"/>
        <v>28000</v>
      </c>
      <c r="W40" s="89">
        <f t="shared" si="49"/>
        <v>39190</v>
      </c>
      <c r="X40" s="89">
        <f t="shared" si="49"/>
        <v>80200</v>
      </c>
      <c r="Y40" s="4">
        <f t="shared" si="49"/>
        <v>1511800</v>
      </c>
    </row>
    <row r="42" spans="1:25" s="17" customFormat="1">
      <c r="A42" s="171"/>
      <c r="B42" s="110"/>
      <c r="C42" s="16" t="s">
        <v>1018</v>
      </c>
      <c r="D42" s="16" t="s">
        <v>1019</v>
      </c>
      <c r="E42" s="383" t="s">
        <v>1020</v>
      </c>
      <c r="F42" s="384"/>
      <c r="G42" s="383" t="s">
        <v>1021</v>
      </c>
      <c r="H42" s="384"/>
      <c r="I42" s="383" t="s">
        <v>1022</v>
      </c>
      <c r="J42" s="384"/>
      <c r="K42" s="383" t="s">
        <v>1023</v>
      </c>
      <c r="L42" s="384"/>
      <c r="M42" s="383" t="s">
        <v>321</v>
      </c>
      <c r="N42" s="384"/>
      <c r="O42" s="385" t="s">
        <v>1024</v>
      </c>
      <c r="P42" s="386"/>
      <c r="Q42" s="97" t="s">
        <v>1025</v>
      </c>
      <c r="R42" s="16" t="s">
        <v>1302</v>
      </c>
      <c r="S42" s="16" t="s">
        <v>1058</v>
      </c>
      <c r="T42" s="382" t="s">
        <v>1026</v>
      </c>
      <c r="U42" s="382"/>
      <c r="V42" s="382"/>
      <c r="W42" s="382"/>
      <c r="X42" s="382"/>
      <c r="Y42" s="382"/>
    </row>
    <row r="43" spans="1:25" s="1" customFormat="1">
      <c r="A43" s="172"/>
      <c r="B43" s="92" t="s">
        <v>1016</v>
      </c>
      <c r="C43" s="87"/>
      <c r="D43" s="87"/>
      <c r="E43" s="377"/>
      <c r="F43" s="378"/>
      <c r="G43" s="379"/>
      <c r="H43" s="380"/>
      <c r="I43" s="377"/>
      <c r="J43" s="378"/>
      <c r="K43" s="377"/>
      <c r="L43" s="378"/>
      <c r="M43" s="87"/>
      <c r="N43" s="101"/>
      <c r="O43" s="516"/>
      <c r="P43" s="517"/>
      <c r="Q43" s="102"/>
      <c r="R43" s="55"/>
      <c r="S43" s="55"/>
      <c r="T43" s="381"/>
      <c r="U43" s="381"/>
      <c r="V43" s="381"/>
      <c r="W43" s="381"/>
      <c r="X43" s="381"/>
      <c r="Y43" s="381"/>
    </row>
    <row r="44" spans="1:25" s="6" customFormat="1">
      <c r="A44" s="173"/>
      <c r="B44" s="92" t="s">
        <v>1027</v>
      </c>
      <c r="C44" s="87"/>
      <c r="D44" s="88"/>
      <c r="E44" s="377"/>
      <c r="F44" s="378"/>
      <c r="G44" s="379"/>
      <c r="H44" s="380"/>
      <c r="I44" s="377"/>
      <c r="J44" s="378"/>
      <c r="K44" s="377"/>
      <c r="L44" s="378"/>
      <c r="M44" s="87"/>
      <c r="N44" s="101"/>
      <c r="O44" s="516"/>
      <c r="P44" s="517"/>
      <c r="Q44" s="102"/>
      <c r="R44" s="55"/>
      <c r="S44" s="55"/>
      <c r="T44" s="381"/>
      <c r="U44" s="381"/>
      <c r="V44" s="381"/>
      <c r="W44" s="381"/>
      <c r="X44" s="381"/>
      <c r="Y44" s="381"/>
    </row>
    <row r="45" spans="1:25" s="6" customFormat="1">
      <c r="A45" s="174">
        <f>VLOOKUP(B45,Priskatalog!A:J,10,FALSE)</f>
        <v>47</v>
      </c>
      <c r="B45" s="146" t="s">
        <v>477</v>
      </c>
      <c r="C45" s="7"/>
      <c r="D45" s="2"/>
      <c r="E45" s="387"/>
      <c r="F45" s="388"/>
      <c r="G45" s="389">
        <f>C45*E45</f>
        <v>0</v>
      </c>
      <c r="H45" s="390"/>
      <c r="I45" s="391"/>
      <c r="J45" s="388"/>
      <c r="K45" s="391"/>
      <c r="L45" s="388"/>
      <c r="M45" s="11"/>
      <c r="N45" s="123" t="s">
        <v>1028</v>
      </c>
      <c r="O45" s="518"/>
      <c r="P45" s="519"/>
      <c r="Q45" s="95"/>
      <c r="R45" s="2"/>
      <c r="S45" s="2"/>
      <c r="T45" s="392"/>
      <c r="U45" s="392"/>
      <c r="V45" s="392"/>
      <c r="W45" s="392"/>
      <c r="X45" s="392"/>
      <c r="Y45" s="392"/>
    </row>
    <row r="46" spans="1:25" s="6" customFormat="1">
      <c r="A46" s="174">
        <f>VLOOKUP(B46,Priskatalog!A:J,10,FALSE)</f>
        <v>47</v>
      </c>
      <c r="B46" s="147" t="s">
        <v>477</v>
      </c>
      <c r="C46" s="22">
        <v>250</v>
      </c>
      <c r="D46" s="5" t="s">
        <v>337</v>
      </c>
      <c r="E46" s="387">
        <v>1350</v>
      </c>
      <c r="F46" s="388"/>
      <c r="G46" s="389">
        <f t="shared" ref="G46:G82" si="50">C46*E46</f>
        <v>337500</v>
      </c>
      <c r="H46" s="390"/>
      <c r="I46" s="391">
        <v>2025</v>
      </c>
      <c r="J46" s="388"/>
      <c r="K46" s="391">
        <v>2025</v>
      </c>
      <c r="L46" s="387"/>
      <c r="M46" s="5">
        <v>40</v>
      </c>
      <c r="N46" s="123" t="s">
        <v>1028</v>
      </c>
      <c r="O46" s="518" t="s">
        <v>1061</v>
      </c>
      <c r="P46" s="519"/>
      <c r="Q46" s="5">
        <v>4</v>
      </c>
      <c r="R46" s="5">
        <v>2</v>
      </c>
      <c r="S46" s="5" t="s">
        <v>40</v>
      </c>
      <c r="T46" s="392" t="s">
        <v>1303</v>
      </c>
      <c r="U46" s="392"/>
      <c r="V46" s="392"/>
      <c r="W46" s="392"/>
      <c r="X46" s="392"/>
      <c r="Y46" s="392"/>
    </row>
    <row r="47" spans="1:25" s="6" customFormat="1">
      <c r="A47" s="174">
        <f>VLOOKUP(B47,Priskatalog!A:J,10,FALSE)</f>
        <v>37</v>
      </c>
      <c r="B47" s="19" t="s">
        <v>453</v>
      </c>
      <c r="C47" s="22">
        <v>45</v>
      </c>
      <c r="D47" s="5" t="s">
        <v>1060</v>
      </c>
      <c r="E47" s="387">
        <v>600</v>
      </c>
      <c r="F47" s="388"/>
      <c r="G47" s="389">
        <f t="shared" si="50"/>
        <v>27000</v>
      </c>
      <c r="H47" s="390"/>
      <c r="I47" s="391">
        <v>2025</v>
      </c>
      <c r="J47" s="388"/>
      <c r="K47" s="391">
        <v>2027</v>
      </c>
      <c r="L47" s="387"/>
      <c r="M47" s="5">
        <v>20</v>
      </c>
      <c r="N47" s="123" t="s">
        <v>1028</v>
      </c>
      <c r="O47" s="518" t="s">
        <v>1059</v>
      </c>
      <c r="P47" s="519"/>
      <c r="Q47" s="5">
        <v>4</v>
      </c>
      <c r="R47" s="5">
        <v>1</v>
      </c>
      <c r="S47" s="5" t="s">
        <v>1304</v>
      </c>
      <c r="T47" s="392"/>
      <c r="U47" s="392"/>
      <c r="V47" s="392"/>
      <c r="W47" s="392"/>
      <c r="X47" s="392"/>
      <c r="Y47" s="392"/>
    </row>
    <row r="48" spans="1:25" s="6" customFormat="1">
      <c r="A48" s="174">
        <f>VLOOKUP(B48,Priskatalog!A:J,10,FALSE)</f>
        <v>37</v>
      </c>
      <c r="B48" s="19" t="s">
        <v>453</v>
      </c>
      <c r="C48" s="22">
        <v>22</v>
      </c>
      <c r="D48" s="5" t="s">
        <v>1060</v>
      </c>
      <c r="E48" s="419">
        <v>600</v>
      </c>
      <c r="F48" s="388"/>
      <c r="G48" s="389">
        <f t="shared" ref="G48" si="51">C48*E48</f>
        <v>13200</v>
      </c>
      <c r="H48" s="390"/>
      <c r="I48" s="391">
        <v>2025</v>
      </c>
      <c r="J48" s="388"/>
      <c r="K48" s="391">
        <v>2025</v>
      </c>
      <c r="L48" s="420"/>
      <c r="M48" s="5">
        <v>20</v>
      </c>
      <c r="N48" s="123" t="s">
        <v>1028</v>
      </c>
      <c r="O48" s="518" t="s">
        <v>1059</v>
      </c>
      <c r="P48" s="519"/>
      <c r="Q48" s="5">
        <v>4</v>
      </c>
      <c r="R48" s="5">
        <v>2</v>
      </c>
      <c r="S48" s="5" t="s">
        <v>40</v>
      </c>
      <c r="T48" s="392"/>
      <c r="U48" s="392"/>
      <c r="V48" s="392"/>
      <c r="W48" s="392"/>
      <c r="X48" s="392"/>
      <c r="Y48" s="392"/>
    </row>
    <row r="49" spans="1:25" s="6" customFormat="1">
      <c r="A49" s="174">
        <f>VLOOKUP(B49,Priskatalog!A:J,10,FALSE)</f>
        <v>37</v>
      </c>
      <c r="B49" s="152" t="s">
        <v>449</v>
      </c>
      <c r="C49" s="22">
        <v>20</v>
      </c>
      <c r="D49" s="5" t="s">
        <v>1060</v>
      </c>
      <c r="E49" s="387">
        <v>400</v>
      </c>
      <c r="F49" s="388"/>
      <c r="G49" s="389">
        <f t="shared" si="50"/>
        <v>8000</v>
      </c>
      <c r="H49" s="390"/>
      <c r="I49" s="391">
        <v>2025</v>
      </c>
      <c r="J49" s="388"/>
      <c r="K49" s="391">
        <v>2027</v>
      </c>
      <c r="L49" s="387"/>
      <c r="M49" s="5">
        <v>20</v>
      </c>
      <c r="N49" s="123" t="s">
        <v>1028</v>
      </c>
      <c r="O49" s="518" t="s">
        <v>1059</v>
      </c>
      <c r="P49" s="519"/>
      <c r="Q49" s="5">
        <v>4</v>
      </c>
      <c r="R49" s="5">
        <v>1</v>
      </c>
      <c r="S49" s="5" t="s">
        <v>1304</v>
      </c>
      <c r="T49" s="393"/>
      <c r="U49" s="394"/>
      <c r="V49" s="394"/>
      <c r="W49" s="394"/>
      <c r="X49" s="394"/>
      <c r="Y49" s="395"/>
    </row>
    <row r="50" spans="1:25" s="6" customFormat="1">
      <c r="A50" s="174">
        <f>VLOOKUP(B50,Priskatalog!A:J,10,FALSE)</f>
        <v>37</v>
      </c>
      <c r="B50" s="152" t="s">
        <v>449</v>
      </c>
      <c r="C50" s="22">
        <v>10</v>
      </c>
      <c r="D50" s="5" t="s">
        <v>1060</v>
      </c>
      <c r="E50" s="419">
        <v>400</v>
      </c>
      <c r="F50" s="388"/>
      <c r="G50" s="389">
        <f t="shared" ref="G50" si="52">C50*E50</f>
        <v>4000</v>
      </c>
      <c r="H50" s="390"/>
      <c r="I50" s="391">
        <v>2025</v>
      </c>
      <c r="J50" s="388"/>
      <c r="K50" s="488">
        <v>2025</v>
      </c>
      <c r="L50" s="420"/>
      <c r="M50" s="5">
        <v>20</v>
      </c>
      <c r="N50" s="123" t="s">
        <v>1028</v>
      </c>
      <c r="O50" s="518" t="s">
        <v>1059</v>
      </c>
      <c r="P50" s="519"/>
      <c r="Q50" s="5">
        <v>4</v>
      </c>
      <c r="R50" s="5">
        <v>2</v>
      </c>
      <c r="S50" s="5" t="s">
        <v>40</v>
      </c>
      <c r="T50" s="393"/>
      <c r="U50" s="394"/>
      <c r="V50" s="394"/>
      <c r="W50" s="394"/>
      <c r="X50" s="394"/>
      <c r="Y50" s="395"/>
    </row>
    <row r="51" spans="1:25" s="6" customFormat="1">
      <c r="A51" s="174">
        <f>VLOOKUP(B51,Priskatalog!A:J,10,FALSE)</f>
        <v>21</v>
      </c>
      <c r="B51" s="146" t="s">
        <v>340</v>
      </c>
      <c r="C51" s="121">
        <v>10</v>
      </c>
      <c r="D51" s="5" t="s">
        <v>337</v>
      </c>
      <c r="E51" s="387">
        <v>1400</v>
      </c>
      <c r="F51" s="388"/>
      <c r="G51" s="389">
        <f t="shared" si="50"/>
        <v>14000</v>
      </c>
      <c r="H51" s="390"/>
      <c r="I51" s="391">
        <v>2024</v>
      </c>
      <c r="J51" s="388"/>
      <c r="K51" s="391">
        <v>2044</v>
      </c>
      <c r="L51" s="387"/>
      <c r="M51" s="5">
        <v>1</v>
      </c>
      <c r="N51" s="123" t="s">
        <v>1028</v>
      </c>
      <c r="O51" s="518" t="s">
        <v>1059</v>
      </c>
      <c r="P51" s="519"/>
      <c r="Q51" s="5">
        <v>3</v>
      </c>
      <c r="R51" s="5">
        <v>1</v>
      </c>
      <c r="S51" s="5" t="s">
        <v>1304</v>
      </c>
      <c r="T51" s="392"/>
      <c r="U51" s="392"/>
      <c r="V51" s="392"/>
      <c r="W51" s="392"/>
      <c r="X51" s="392"/>
      <c r="Y51" s="392"/>
    </row>
    <row r="52" spans="1:25" s="6" customFormat="1">
      <c r="A52" s="174">
        <f>VLOOKUP(B52,Priskatalog!A:J,10,FALSE)</f>
        <v>21</v>
      </c>
      <c r="B52" s="146" t="s">
        <v>340</v>
      </c>
      <c r="C52" s="121">
        <v>10</v>
      </c>
      <c r="D52" s="5" t="s">
        <v>337</v>
      </c>
      <c r="E52" s="387">
        <v>1400</v>
      </c>
      <c r="F52" s="388"/>
      <c r="G52" s="389">
        <f t="shared" ref="G52:G59" si="53">C52*E52</f>
        <v>14000</v>
      </c>
      <c r="H52" s="390"/>
      <c r="I52" s="391">
        <v>2024</v>
      </c>
      <c r="J52" s="388"/>
      <c r="K52" s="391">
        <v>2044</v>
      </c>
      <c r="L52" s="387"/>
      <c r="M52" s="5">
        <v>1</v>
      </c>
      <c r="N52" s="123" t="s">
        <v>1028</v>
      </c>
      <c r="O52" s="518" t="s">
        <v>1059</v>
      </c>
      <c r="P52" s="519"/>
      <c r="Q52" s="5">
        <v>3</v>
      </c>
      <c r="R52" s="5">
        <v>2</v>
      </c>
      <c r="S52" s="5" t="s">
        <v>40</v>
      </c>
      <c r="T52" s="392"/>
      <c r="U52" s="392"/>
      <c r="V52" s="392"/>
      <c r="W52" s="392"/>
      <c r="X52" s="392"/>
      <c r="Y52" s="392"/>
    </row>
    <row r="53" spans="1:25" s="6" customFormat="1">
      <c r="A53" s="174">
        <f>VLOOKUP(B53,Priskatalog!A:J,10,FALSE)</f>
        <v>41</v>
      </c>
      <c r="B53" s="146" t="s">
        <v>357</v>
      </c>
      <c r="C53" s="121">
        <v>30</v>
      </c>
      <c r="D53" s="5" t="s">
        <v>337</v>
      </c>
      <c r="E53" s="387">
        <v>249</v>
      </c>
      <c r="F53" s="388"/>
      <c r="G53" s="389">
        <f t="shared" si="53"/>
        <v>7470</v>
      </c>
      <c r="H53" s="390"/>
      <c r="I53" s="391">
        <v>2024</v>
      </c>
      <c r="J53" s="388"/>
      <c r="K53" s="391">
        <v>2025</v>
      </c>
      <c r="L53" s="387"/>
      <c r="M53" s="5">
        <v>20</v>
      </c>
      <c r="N53" s="123" t="s">
        <v>1028</v>
      </c>
      <c r="O53" s="518" t="s">
        <v>1059</v>
      </c>
      <c r="P53" s="519"/>
      <c r="Q53" s="5">
        <v>3</v>
      </c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4">
        <f>VLOOKUP(B54,Priskatalog!A:J,10,FALSE)</f>
        <v>41</v>
      </c>
      <c r="B54" s="146" t="s">
        <v>369</v>
      </c>
      <c r="C54" s="121">
        <v>30</v>
      </c>
      <c r="D54" s="5" t="s">
        <v>337</v>
      </c>
      <c r="E54" s="387">
        <v>124</v>
      </c>
      <c r="F54" s="388"/>
      <c r="G54" s="389">
        <f t="shared" si="53"/>
        <v>3720</v>
      </c>
      <c r="H54" s="390"/>
      <c r="I54" s="391">
        <v>2024</v>
      </c>
      <c r="J54" s="388"/>
      <c r="K54" s="391">
        <v>2025</v>
      </c>
      <c r="L54" s="387"/>
      <c r="M54" s="5">
        <v>10</v>
      </c>
      <c r="N54" s="123" t="s">
        <v>1028</v>
      </c>
      <c r="O54" s="518" t="s">
        <v>1059</v>
      </c>
      <c r="P54" s="519"/>
      <c r="Q54" s="5">
        <v>3</v>
      </c>
      <c r="R54" s="5"/>
      <c r="S54" s="5"/>
      <c r="T54" s="392"/>
      <c r="U54" s="392"/>
      <c r="V54" s="392"/>
      <c r="W54" s="392"/>
      <c r="X54" s="392"/>
      <c r="Y54" s="392"/>
    </row>
    <row r="55" spans="1:25" s="6" customFormat="1">
      <c r="A55" s="174">
        <f>VLOOKUP(B55,Priskatalog!A:J,10,FALSE)</f>
        <v>31</v>
      </c>
      <c r="B55" s="146" t="s">
        <v>378</v>
      </c>
      <c r="C55" s="121">
        <v>4</v>
      </c>
      <c r="D55" s="5" t="s">
        <v>349</v>
      </c>
      <c r="E55" s="387">
        <v>15000</v>
      </c>
      <c r="F55" s="388"/>
      <c r="G55" s="389">
        <f t="shared" si="53"/>
        <v>60000</v>
      </c>
      <c r="H55" s="390"/>
      <c r="I55" s="391">
        <v>2025</v>
      </c>
      <c r="J55" s="388"/>
      <c r="K55" s="391">
        <v>2026</v>
      </c>
      <c r="L55" s="387"/>
      <c r="M55" s="5">
        <v>25</v>
      </c>
      <c r="N55" s="123" t="s">
        <v>1028</v>
      </c>
      <c r="O55" s="518" t="s">
        <v>1061</v>
      </c>
      <c r="P55" s="519"/>
      <c r="Q55" s="5">
        <v>4</v>
      </c>
      <c r="R55" s="5">
        <v>1</v>
      </c>
      <c r="S55" s="5" t="s">
        <v>1304</v>
      </c>
      <c r="T55" s="392" t="s">
        <v>1305</v>
      </c>
      <c r="U55" s="392"/>
      <c r="V55" s="392"/>
      <c r="W55" s="392"/>
      <c r="X55" s="392"/>
      <c r="Y55" s="392"/>
    </row>
    <row r="56" spans="1:25" s="6" customFormat="1">
      <c r="A56" s="174">
        <f>VLOOKUP(B56,Priskatalog!A:J,10,FALSE)</f>
        <v>31</v>
      </c>
      <c r="B56" s="146" t="s">
        <v>378</v>
      </c>
      <c r="C56" s="121">
        <v>3</v>
      </c>
      <c r="D56" s="5" t="s">
        <v>349</v>
      </c>
      <c r="E56" s="387">
        <v>13000</v>
      </c>
      <c r="F56" s="388"/>
      <c r="G56" s="389">
        <f t="shared" si="53"/>
        <v>39000</v>
      </c>
      <c r="H56" s="390"/>
      <c r="I56" s="391">
        <v>2025</v>
      </c>
      <c r="J56" s="388"/>
      <c r="K56" s="391">
        <v>2026</v>
      </c>
      <c r="L56" s="387"/>
      <c r="M56" s="5">
        <v>25</v>
      </c>
      <c r="N56" s="123" t="s">
        <v>1028</v>
      </c>
      <c r="O56" s="518" t="s">
        <v>1061</v>
      </c>
      <c r="P56" s="519"/>
      <c r="Q56" s="5">
        <v>4</v>
      </c>
      <c r="R56" s="5">
        <v>2</v>
      </c>
      <c r="S56" s="5" t="s">
        <v>40</v>
      </c>
      <c r="T56" s="392"/>
      <c r="U56" s="392"/>
      <c r="V56" s="392"/>
      <c r="W56" s="392"/>
      <c r="X56" s="392"/>
      <c r="Y56" s="392"/>
    </row>
    <row r="57" spans="1:25" s="6" customFormat="1">
      <c r="A57" s="174">
        <f>VLOOKUP(B57,Priskatalog!A:J,10,FALSE)</f>
        <v>31</v>
      </c>
      <c r="B57" s="146" t="s">
        <v>401</v>
      </c>
      <c r="C57" s="121">
        <v>60</v>
      </c>
      <c r="D57" s="5" t="s">
        <v>337</v>
      </c>
      <c r="E57" s="387">
        <v>4500</v>
      </c>
      <c r="F57" s="388"/>
      <c r="G57" s="389">
        <f t="shared" si="53"/>
        <v>270000</v>
      </c>
      <c r="H57" s="390"/>
      <c r="I57" s="391">
        <v>2040</v>
      </c>
      <c r="J57" s="388"/>
      <c r="K57" s="391">
        <v>2045</v>
      </c>
      <c r="L57" s="387"/>
      <c r="M57" s="5">
        <v>25</v>
      </c>
      <c r="N57" s="123" t="s">
        <v>1028</v>
      </c>
      <c r="O57" s="518" t="s">
        <v>1061</v>
      </c>
      <c r="P57" s="519"/>
      <c r="Q57" s="5">
        <v>2</v>
      </c>
      <c r="R57" s="5">
        <v>1</v>
      </c>
      <c r="S57" s="5" t="s">
        <v>1304</v>
      </c>
      <c r="T57" s="392"/>
      <c r="U57" s="392"/>
      <c r="V57" s="392"/>
      <c r="W57" s="392"/>
      <c r="X57" s="392"/>
      <c r="Y57" s="392"/>
    </row>
    <row r="58" spans="1:25" s="6" customFormat="1">
      <c r="A58" s="174">
        <f>VLOOKUP(B58,Priskatalog!A:J,10,FALSE)</f>
        <v>41</v>
      </c>
      <c r="B58" s="146" t="s">
        <v>350</v>
      </c>
      <c r="C58" s="121">
        <v>70</v>
      </c>
      <c r="D58" s="5" t="s">
        <v>337</v>
      </c>
      <c r="E58" s="387">
        <v>90</v>
      </c>
      <c r="F58" s="388"/>
      <c r="G58" s="389">
        <f t="shared" si="53"/>
        <v>6300</v>
      </c>
      <c r="H58" s="390"/>
      <c r="I58" s="391">
        <v>2027</v>
      </c>
      <c r="J58" s="388"/>
      <c r="K58" s="391">
        <v>2030</v>
      </c>
      <c r="L58" s="387"/>
      <c r="M58" s="5">
        <v>10</v>
      </c>
      <c r="N58" s="123" t="s">
        <v>1028</v>
      </c>
      <c r="O58" s="518" t="s">
        <v>1059</v>
      </c>
      <c r="P58" s="519"/>
      <c r="Q58" s="5">
        <v>3</v>
      </c>
      <c r="R58" s="5">
        <v>1</v>
      </c>
      <c r="S58" s="5" t="s">
        <v>1304</v>
      </c>
      <c r="T58" s="392"/>
      <c r="U58" s="392"/>
      <c r="V58" s="392"/>
      <c r="W58" s="392"/>
      <c r="X58" s="392"/>
      <c r="Y58" s="392"/>
    </row>
    <row r="59" spans="1:25" s="6" customFormat="1">
      <c r="A59" s="174">
        <f>VLOOKUP(B59,Priskatalog!A:J,10,FALSE)</f>
        <v>31</v>
      </c>
      <c r="B59" s="146" t="s">
        <v>411</v>
      </c>
      <c r="C59" s="121">
        <v>150</v>
      </c>
      <c r="D59" s="5" t="s">
        <v>1060</v>
      </c>
      <c r="E59" s="387">
        <v>90</v>
      </c>
      <c r="F59" s="388"/>
      <c r="G59" s="389">
        <f t="shared" si="53"/>
        <v>13500</v>
      </c>
      <c r="H59" s="390"/>
      <c r="I59" s="391">
        <v>2026</v>
      </c>
      <c r="J59" s="388"/>
      <c r="K59" s="391">
        <v>2028</v>
      </c>
      <c r="L59" s="387"/>
      <c r="M59" s="5">
        <v>15</v>
      </c>
      <c r="N59" s="123" t="s">
        <v>1028</v>
      </c>
      <c r="O59" s="518" t="s">
        <v>1059</v>
      </c>
      <c r="P59" s="519"/>
      <c r="Q59" s="5">
        <v>3</v>
      </c>
      <c r="R59" s="5">
        <v>1</v>
      </c>
      <c r="S59" s="5" t="s">
        <v>1304</v>
      </c>
      <c r="T59" s="392"/>
      <c r="U59" s="392"/>
      <c r="V59" s="392"/>
      <c r="W59" s="392"/>
      <c r="X59" s="392"/>
      <c r="Y59" s="392"/>
    </row>
    <row r="60" spans="1:25" s="6" customFormat="1">
      <c r="A60" s="174">
        <f>VLOOKUP(B60,Priskatalog!A:J,10,FALSE)</f>
        <v>41</v>
      </c>
      <c r="B60" s="146" t="s">
        <v>461</v>
      </c>
      <c r="C60" s="121">
        <v>50</v>
      </c>
      <c r="D60" s="5" t="s">
        <v>337</v>
      </c>
      <c r="E60" s="387">
        <v>120</v>
      </c>
      <c r="F60" s="388"/>
      <c r="G60" s="389">
        <f t="shared" si="50"/>
        <v>6000</v>
      </c>
      <c r="H60" s="390"/>
      <c r="I60" s="391">
        <v>2028</v>
      </c>
      <c r="J60" s="388"/>
      <c r="K60" s="391">
        <v>2030</v>
      </c>
      <c r="L60" s="387"/>
      <c r="M60" s="5">
        <v>10</v>
      </c>
      <c r="N60" s="123" t="s">
        <v>1028</v>
      </c>
      <c r="O60" s="518" t="s">
        <v>1059</v>
      </c>
      <c r="P60" s="519"/>
      <c r="Q60" s="5">
        <v>3</v>
      </c>
      <c r="R60" s="5" t="s">
        <v>1306</v>
      </c>
      <c r="S60" s="5"/>
      <c r="T60" s="392"/>
      <c r="U60" s="392"/>
      <c r="V60" s="392"/>
      <c r="W60" s="392"/>
      <c r="X60" s="392"/>
      <c r="Y60" s="392"/>
    </row>
    <row r="61" spans="1:25" s="6" customFormat="1">
      <c r="A61" s="174">
        <f>VLOOKUP(B61,Priskatalog!A:J,10,FALSE)</f>
        <v>41</v>
      </c>
      <c r="B61" s="146" t="s">
        <v>465</v>
      </c>
      <c r="C61" s="121">
        <v>30</v>
      </c>
      <c r="D61" s="5" t="s">
        <v>337</v>
      </c>
      <c r="E61" s="419">
        <v>120</v>
      </c>
      <c r="F61" s="388"/>
      <c r="G61" s="389">
        <f t="shared" ref="G61" si="54">C61*E61</f>
        <v>3600</v>
      </c>
      <c r="H61" s="390"/>
      <c r="I61" s="391">
        <v>2028</v>
      </c>
      <c r="J61" s="388"/>
      <c r="K61" s="391">
        <v>2030</v>
      </c>
      <c r="L61" s="420"/>
      <c r="M61" s="5">
        <v>10</v>
      </c>
      <c r="N61" s="123" t="s">
        <v>1028</v>
      </c>
      <c r="O61" s="518" t="s">
        <v>1059</v>
      </c>
      <c r="P61" s="519"/>
      <c r="Q61" s="5">
        <v>3</v>
      </c>
      <c r="R61" s="5" t="s">
        <v>1306</v>
      </c>
      <c r="S61" s="5"/>
      <c r="T61" s="393"/>
      <c r="U61" s="394"/>
      <c r="V61" s="394"/>
      <c r="W61" s="394"/>
      <c r="X61" s="394"/>
      <c r="Y61" s="395"/>
    </row>
    <row r="62" spans="1:25" s="6" customFormat="1">
      <c r="A62" s="174" t="e">
        <f>VLOOKUP(B62,Priskatalog!A:J,10,FALSE)</f>
        <v>#N/A</v>
      </c>
      <c r="B62" s="146"/>
      <c r="C62" s="121"/>
      <c r="D62" s="5"/>
      <c r="E62" s="387"/>
      <c r="F62" s="388"/>
      <c r="G62" s="389">
        <f t="shared" si="50"/>
        <v>0</v>
      </c>
      <c r="H62" s="390"/>
      <c r="I62" s="391"/>
      <c r="J62" s="388"/>
      <c r="K62" s="391"/>
      <c r="L62" s="387"/>
      <c r="M62" s="5"/>
      <c r="N62" s="123" t="s">
        <v>1028</v>
      </c>
      <c r="O62" s="518"/>
      <c r="P62" s="519"/>
      <c r="Q62" s="5"/>
      <c r="R62" s="5"/>
      <c r="S62" s="5"/>
      <c r="T62" s="392"/>
      <c r="U62" s="392"/>
      <c r="V62" s="392"/>
      <c r="W62" s="392"/>
      <c r="X62" s="392"/>
      <c r="Y62" s="392"/>
    </row>
    <row r="63" spans="1:25" s="6" customFormat="1">
      <c r="A63" s="175"/>
      <c r="B63" s="144" t="s">
        <v>1029</v>
      </c>
      <c r="C63" s="145"/>
      <c r="D63" s="24"/>
      <c r="E63" s="396"/>
      <c r="F63" s="378"/>
      <c r="G63" s="379"/>
      <c r="H63" s="380"/>
      <c r="I63" s="377"/>
      <c r="J63" s="378"/>
      <c r="K63" s="377"/>
      <c r="L63" s="396"/>
      <c r="M63" s="24"/>
      <c r="N63" s="24"/>
      <c r="O63" s="516"/>
      <c r="P63" s="517"/>
      <c r="Q63" s="24"/>
      <c r="R63" s="24"/>
      <c r="S63" s="24"/>
      <c r="T63" s="381"/>
      <c r="U63" s="381"/>
      <c r="V63" s="381"/>
      <c r="W63" s="381"/>
      <c r="X63" s="381"/>
      <c r="Y63" s="381"/>
    </row>
    <row r="64" spans="1:25" s="6" customFormat="1">
      <c r="A64" s="174" t="e">
        <f>VLOOKUP(B64,Priskatalog!A:J,10,FALSE)</f>
        <v>#N/A</v>
      </c>
      <c r="B64" s="146"/>
      <c r="C64" s="121"/>
      <c r="D64" s="5"/>
      <c r="E64" s="387"/>
      <c r="F64" s="388"/>
      <c r="G64" s="389">
        <f t="shared" si="50"/>
        <v>0</v>
      </c>
      <c r="H64" s="390"/>
      <c r="I64" s="391"/>
      <c r="J64" s="388"/>
      <c r="K64" s="391"/>
      <c r="L64" s="387"/>
      <c r="M64" s="5"/>
      <c r="N64" s="5" t="s">
        <v>1028</v>
      </c>
      <c r="O64" s="518"/>
      <c r="P64" s="519"/>
      <c r="Q64" s="5"/>
      <c r="R64" s="5"/>
      <c r="S64" s="5"/>
      <c r="T64" s="392"/>
      <c r="U64" s="392"/>
      <c r="V64" s="392"/>
      <c r="W64" s="392"/>
      <c r="X64" s="392"/>
      <c r="Y64" s="392"/>
    </row>
    <row r="65" spans="1:25" s="6" customFormat="1">
      <c r="A65" s="174" t="e">
        <f>VLOOKUP(B65,Priskatalog!A:J,10,FALSE)</f>
        <v>#N/A</v>
      </c>
      <c r="B65" s="146"/>
      <c r="C65" s="121"/>
      <c r="D65" s="5"/>
      <c r="E65" s="387"/>
      <c r="F65" s="388"/>
      <c r="G65" s="389">
        <f t="shared" si="50"/>
        <v>0</v>
      </c>
      <c r="H65" s="390"/>
      <c r="I65" s="391"/>
      <c r="J65" s="388"/>
      <c r="K65" s="391"/>
      <c r="L65" s="387"/>
      <c r="M65" s="5"/>
      <c r="N65" s="5" t="s">
        <v>1028</v>
      </c>
      <c r="O65" s="518"/>
      <c r="P65" s="519"/>
      <c r="Q65" s="5"/>
      <c r="R65" s="5"/>
      <c r="S65" s="5"/>
      <c r="T65" s="392"/>
      <c r="U65" s="392"/>
      <c r="V65" s="392"/>
      <c r="W65" s="392"/>
      <c r="X65" s="392"/>
      <c r="Y65" s="392"/>
    </row>
    <row r="66" spans="1:25" s="6" customFormat="1">
      <c r="A66" s="174" t="e">
        <f>VLOOKUP(B66,Priskatalog!A:J,10,FALSE)</f>
        <v>#N/A</v>
      </c>
      <c r="B66" s="146"/>
      <c r="C66" s="121"/>
      <c r="D66" s="5"/>
      <c r="E66" s="387"/>
      <c r="F66" s="388"/>
      <c r="G66" s="389">
        <f t="shared" si="50"/>
        <v>0</v>
      </c>
      <c r="H66" s="390"/>
      <c r="I66" s="391"/>
      <c r="J66" s="388"/>
      <c r="K66" s="391"/>
      <c r="L66" s="387"/>
      <c r="M66" s="5"/>
      <c r="N66" s="5" t="s">
        <v>1028</v>
      </c>
      <c r="O66" s="518"/>
      <c r="P66" s="519"/>
      <c r="Q66" s="5"/>
      <c r="R66" s="5"/>
      <c r="S66" s="5"/>
      <c r="T66" s="392"/>
      <c r="U66" s="392"/>
      <c r="V66" s="392"/>
      <c r="W66" s="392"/>
      <c r="X66" s="392"/>
      <c r="Y66" s="392"/>
    </row>
    <row r="67" spans="1:25" s="1" customFormat="1">
      <c r="A67" s="174" t="e">
        <f>VLOOKUP(B67,Priskatalog!A:J,10,FALSE)</f>
        <v>#N/A</v>
      </c>
      <c r="B67" s="146"/>
      <c r="C67" s="122"/>
      <c r="D67" s="5"/>
      <c r="E67" s="387"/>
      <c r="F67" s="388"/>
      <c r="G67" s="389">
        <f t="shared" si="50"/>
        <v>0</v>
      </c>
      <c r="H67" s="390"/>
      <c r="I67" s="391"/>
      <c r="J67" s="388"/>
      <c r="K67" s="391"/>
      <c r="L67" s="387"/>
      <c r="M67" s="5"/>
      <c r="N67" s="5" t="s">
        <v>1028</v>
      </c>
      <c r="O67" s="518"/>
      <c r="P67" s="519"/>
      <c r="Q67" s="5"/>
      <c r="R67" s="5"/>
      <c r="S67" s="5"/>
      <c r="T67" s="392"/>
      <c r="U67" s="392"/>
      <c r="V67" s="392"/>
      <c r="W67" s="392"/>
      <c r="X67" s="392"/>
      <c r="Y67" s="392"/>
    </row>
    <row r="68" spans="1:25" s="6" customFormat="1">
      <c r="A68" s="174" t="e">
        <f>VLOOKUP(B68,Priskatalog!A:J,10,FALSE)</f>
        <v>#N/A</v>
      </c>
      <c r="B68" s="146"/>
      <c r="C68" s="121"/>
      <c r="D68" s="5"/>
      <c r="E68" s="387"/>
      <c r="F68" s="388"/>
      <c r="G68" s="389">
        <f t="shared" si="50"/>
        <v>0</v>
      </c>
      <c r="H68" s="390"/>
      <c r="I68" s="391"/>
      <c r="J68" s="388"/>
      <c r="K68" s="391"/>
      <c r="L68" s="387"/>
      <c r="M68" s="5"/>
      <c r="N68" s="5" t="s">
        <v>1028</v>
      </c>
      <c r="O68" s="518"/>
      <c r="P68" s="519"/>
      <c r="Q68" s="5"/>
      <c r="R68" s="5"/>
      <c r="S68" s="5"/>
      <c r="T68" s="392"/>
      <c r="U68" s="392"/>
      <c r="V68" s="392"/>
      <c r="W68" s="392"/>
      <c r="X68" s="392"/>
      <c r="Y68" s="392"/>
    </row>
    <row r="69" spans="1:25" s="6" customFormat="1">
      <c r="A69" s="174" t="e">
        <f>VLOOKUP(B69,Priskatalog!A:J,10,FALSE)</f>
        <v>#N/A</v>
      </c>
      <c r="B69" s="146"/>
      <c r="C69" s="121"/>
      <c r="D69" s="5"/>
      <c r="E69" s="387"/>
      <c r="F69" s="388"/>
      <c r="G69" s="389">
        <f t="shared" si="50"/>
        <v>0</v>
      </c>
      <c r="H69" s="390"/>
      <c r="I69" s="391"/>
      <c r="J69" s="388"/>
      <c r="K69" s="391"/>
      <c r="L69" s="387"/>
      <c r="M69" s="5"/>
      <c r="N69" s="5" t="s">
        <v>1028</v>
      </c>
      <c r="O69" s="518"/>
      <c r="P69" s="519"/>
      <c r="Q69" s="5"/>
      <c r="R69" s="5"/>
      <c r="S69" s="5"/>
      <c r="T69" s="392"/>
      <c r="U69" s="392"/>
      <c r="V69" s="392"/>
      <c r="W69" s="392"/>
      <c r="X69" s="392"/>
      <c r="Y69" s="392"/>
    </row>
    <row r="70" spans="1:25" s="6" customFormat="1">
      <c r="A70" s="174" t="e">
        <f>VLOOKUP(B70,Priskatalog!A:J,10,FALSE)</f>
        <v>#N/A</v>
      </c>
      <c r="B70" s="146"/>
      <c r="C70" s="121"/>
      <c r="D70" s="5"/>
      <c r="E70" s="387"/>
      <c r="F70" s="388"/>
      <c r="G70" s="389">
        <f t="shared" si="50"/>
        <v>0</v>
      </c>
      <c r="H70" s="390"/>
      <c r="I70" s="391"/>
      <c r="J70" s="388"/>
      <c r="K70" s="391"/>
      <c r="L70" s="387"/>
      <c r="M70" s="5"/>
      <c r="N70" s="5" t="s">
        <v>1028</v>
      </c>
      <c r="O70" s="518"/>
      <c r="P70" s="519"/>
      <c r="Q70" s="5"/>
      <c r="R70" s="5"/>
      <c r="S70" s="5"/>
      <c r="T70" s="392"/>
      <c r="U70" s="392"/>
      <c r="V70" s="392"/>
      <c r="W70" s="392"/>
      <c r="X70" s="392"/>
      <c r="Y70" s="392"/>
    </row>
    <row r="71" spans="1:25" s="6" customFormat="1">
      <c r="A71" s="175"/>
      <c r="B71" s="124" t="s">
        <v>1030</v>
      </c>
      <c r="C71" s="145"/>
      <c r="D71" s="24"/>
      <c r="E71" s="396"/>
      <c r="F71" s="378"/>
      <c r="G71" s="379"/>
      <c r="H71" s="380"/>
      <c r="I71" s="377"/>
      <c r="J71" s="378"/>
      <c r="K71" s="377"/>
      <c r="L71" s="396"/>
      <c r="M71" s="24"/>
      <c r="N71" s="24"/>
      <c r="O71" s="516"/>
      <c r="P71" s="517"/>
      <c r="Q71" s="24"/>
      <c r="R71" s="24"/>
      <c r="S71" s="24"/>
      <c r="T71" s="381"/>
      <c r="U71" s="381"/>
      <c r="V71" s="381"/>
      <c r="W71" s="381"/>
      <c r="X71" s="381"/>
      <c r="Y71" s="381"/>
    </row>
    <row r="72" spans="1:25" s="6" customFormat="1">
      <c r="A72" s="174" t="e">
        <f>VLOOKUP(B72,Priskatalog!A:J,10,FALSE)</f>
        <v>#N/A</v>
      </c>
      <c r="B72" s="146"/>
      <c r="C72" s="121"/>
      <c r="D72" s="5"/>
      <c r="E72" s="387"/>
      <c r="F72" s="388"/>
      <c r="G72" s="389">
        <f t="shared" si="50"/>
        <v>0</v>
      </c>
      <c r="H72" s="390"/>
      <c r="I72" s="391"/>
      <c r="J72" s="388"/>
      <c r="K72" s="391"/>
      <c r="L72" s="387"/>
      <c r="M72" s="5"/>
      <c r="N72" s="5" t="s">
        <v>1028</v>
      </c>
      <c r="O72" s="518"/>
      <c r="P72" s="519"/>
      <c r="Q72" s="5"/>
      <c r="R72" s="5"/>
      <c r="S72" s="5"/>
      <c r="T72" s="392"/>
      <c r="U72" s="392"/>
      <c r="V72" s="392"/>
      <c r="W72" s="392"/>
      <c r="X72" s="392"/>
      <c r="Y72" s="392"/>
    </row>
    <row r="73" spans="1:25" s="6" customFormat="1">
      <c r="A73" s="174" t="e">
        <f>VLOOKUP(B73,Priskatalog!A:J,10,FALSE)</f>
        <v>#N/A</v>
      </c>
      <c r="B73" s="146"/>
      <c r="C73" s="121"/>
      <c r="D73" s="5"/>
      <c r="E73" s="387"/>
      <c r="F73" s="388"/>
      <c r="G73" s="389">
        <f t="shared" si="50"/>
        <v>0</v>
      </c>
      <c r="H73" s="390"/>
      <c r="I73" s="391"/>
      <c r="J73" s="388"/>
      <c r="K73" s="391"/>
      <c r="L73" s="387"/>
      <c r="M73" s="5"/>
      <c r="N73" s="5" t="s">
        <v>1028</v>
      </c>
      <c r="O73" s="518"/>
      <c r="P73" s="519"/>
      <c r="Q73" s="5"/>
      <c r="R73" s="5"/>
      <c r="S73" s="5"/>
      <c r="T73" s="392"/>
      <c r="U73" s="392"/>
      <c r="V73" s="392"/>
      <c r="W73" s="392"/>
      <c r="X73" s="392"/>
      <c r="Y73" s="392"/>
    </row>
    <row r="74" spans="1:25" s="1" customFormat="1">
      <c r="A74" s="174" t="e">
        <f>VLOOKUP(B74,Priskatalog!A:J,10,FALSE)</f>
        <v>#N/A</v>
      </c>
      <c r="B74" s="146"/>
      <c r="C74" s="95"/>
      <c r="D74" s="5"/>
      <c r="E74" s="387"/>
      <c r="F74" s="388"/>
      <c r="G74" s="389">
        <f t="shared" si="50"/>
        <v>0</v>
      </c>
      <c r="H74" s="390"/>
      <c r="I74" s="391"/>
      <c r="J74" s="388"/>
      <c r="K74" s="391"/>
      <c r="L74" s="387"/>
      <c r="M74" s="5"/>
      <c r="N74" s="5" t="s">
        <v>1028</v>
      </c>
      <c r="O74" s="518"/>
      <c r="P74" s="519"/>
      <c r="Q74" s="5"/>
      <c r="R74" s="5"/>
      <c r="S74" s="5"/>
      <c r="T74" s="392"/>
      <c r="U74" s="392"/>
      <c r="V74" s="392"/>
      <c r="W74" s="392"/>
      <c r="X74" s="392"/>
      <c r="Y74" s="392"/>
    </row>
    <row r="75" spans="1:25" s="6" customFormat="1">
      <c r="A75" s="175"/>
      <c r="B75" s="125" t="s">
        <v>1031</v>
      </c>
      <c r="C75" s="145"/>
      <c r="D75" s="24"/>
      <c r="E75" s="396"/>
      <c r="F75" s="378"/>
      <c r="G75" s="379"/>
      <c r="H75" s="380"/>
      <c r="I75" s="377"/>
      <c r="J75" s="378"/>
      <c r="K75" s="377"/>
      <c r="L75" s="396"/>
      <c r="M75" s="24"/>
      <c r="N75" s="24"/>
      <c r="O75" s="516"/>
      <c r="P75" s="517"/>
      <c r="Q75" s="24"/>
      <c r="R75" s="24"/>
      <c r="S75" s="24"/>
      <c r="T75" s="381"/>
      <c r="U75" s="381"/>
      <c r="V75" s="381"/>
      <c r="W75" s="381"/>
      <c r="X75" s="381"/>
      <c r="Y75" s="381"/>
    </row>
    <row r="76" spans="1:25" s="6" customFormat="1">
      <c r="A76" s="174" t="e">
        <f>VLOOKUP(B76,Priskatalog!A:J,10,FALSE)</f>
        <v>#N/A</v>
      </c>
      <c r="B76" s="146"/>
      <c r="C76" s="121"/>
      <c r="D76" s="5"/>
      <c r="E76" s="387"/>
      <c r="F76" s="388"/>
      <c r="G76" s="389">
        <f t="shared" si="50"/>
        <v>0</v>
      </c>
      <c r="H76" s="390"/>
      <c r="I76" s="391"/>
      <c r="J76" s="388"/>
      <c r="K76" s="391"/>
      <c r="L76" s="387"/>
      <c r="M76" s="5"/>
      <c r="N76" s="5" t="s">
        <v>1028</v>
      </c>
      <c r="O76" s="518"/>
      <c r="P76" s="519"/>
      <c r="Q76" s="5"/>
      <c r="R76" s="5"/>
      <c r="S76" s="5"/>
      <c r="T76" s="392"/>
      <c r="U76" s="392"/>
      <c r="V76" s="392"/>
      <c r="W76" s="392"/>
      <c r="X76" s="392"/>
      <c r="Y76" s="392"/>
    </row>
    <row r="77" spans="1:25" s="6" customFormat="1">
      <c r="A77" s="174" t="e">
        <f>VLOOKUP(B77,Priskatalog!A:J,10,FALSE)</f>
        <v>#N/A</v>
      </c>
      <c r="B77" s="146"/>
      <c r="C77" s="121"/>
      <c r="D77" s="5"/>
      <c r="E77" s="387"/>
      <c r="F77" s="388"/>
      <c r="G77" s="389">
        <f t="shared" si="50"/>
        <v>0</v>
      </c>
      <c r="H77" s="390"/>
      <c r="I77" s="391"/>
      <c r="J77" s="388"/>
      <c r="K77" s="391"/>
      <c r="L77" s="387"/>
      <c r="M77" s="5"/>
      <c r="N77" s="5" t="s">
        <v>1028</v>
      </c>
      <c r="O77" s="518"/>
      <c r="P77" s="519"/>
      <c r="Q77" s="5"/>
      <c r="R77" s="5"/>
      <c r="S77" s="5"/>
      <c r="T77" s="392"/>
      <c r="U77" s="392"/>
      <c r="V77" s="392"/>
      <c r="W77" s="392"/>
      <c r="X77" s="392"/>
      <c r="Y77" s="392"/>
    </row>
    <row r="78" spans="1:25" s="6" customFormat="1">
      <c r="A78" s="174" t="e">
        <f>VLOOKUP(B78,Priskatalog!A:J,10,FALSE)</f>
        <v>#N/A</v>
      </c>
      <c r="B78" s="146"/>
      <c r="C78" s="121"/>
      <c r="D78" s="5"/>
      <c r="E78" s="387"/>
      <c r="F78" s="388"/>
      <c r="G78" s="389">
        <f t="shared" si="50"/>
        <v>0</v>
      </c>
      <c r="H78" s="390"/>
      <c r="I78" s="391"/>
      <c r="J78" s="388"/>
      <c r="K78" s="391"/>
      <c r="L78" s="387"/>
      <c r="M78" s="5"/>
      <c r="N78" s="5" t="s">
        <v>1028</v>
      </c>
      <c r="O78" s="518"/>
      <c r="P78" s="519"/>
      <c r="Q78" s="5"/>
      <c r="R78" s="5"/>
      <c r="S78" s="5"/>
      <c r="T78" s="392"/>
      <c r="U78" s="392"/>
      <c r="V78" s="392"/>
      <c r="W78" s="392"/>
      <c r="X78" s="392"/>
      <c r="Y78" s="392"/>
    </row>
    <row r="79" spans="1:25" s="6" customFormat="1">
      <c r="A79" s="175"/>
      <c r="B79" s="144" t="s">
        <v>1032</v>
      </c>
      <c r="C79" s="145"/>
      <c r="D79" s="24"/>
      <c r="E79" s="396"/>
      <c r="F79" s="378"/>
      <c r="G79" s="379"/>
      <c r="H79" s="380"/>
      <c r="I79" s="377"/>
      <c r="J79" s="378"/>
      <c r="K79" s="377"/>
      <c r="L79" s="396"/>
      <c r="M79" s="24"/>
      <c r="N79" s="24"/>
      <c r="O79" s="516"/>
      <c r="P79" s="517"/>
      <c r="Q79" s="24"/>
      <c r="R79" s="24"/>
      <c r="S79" s="24"/>
      <c r="T79" s="381"/>
      <c r="U79" s="381"/>
      <c r="V79" s="381"/>
      <c r="W79" s="381"/>
      <c r="X79" s="381"/>
      <c r="Y79" s="381"/>
    </row>
    <row r="80" spans="1:25" s="6" customFormat="1">
      <c r="A80" s="174" t="e">
        <f>VLOOKUP(B80,Priskatalog!A:J,10,FALSE)</f>
        <v>#N/A</v>
      </c>
      <c r="B80" s="146"/>
      <c r="C80" s="121"/>
      <c r="D80" s="5"/>
      <c r="E80" s="387"/>
      <c r="F80" s="388"/>
      <c r="G80" s="389">
        <f t="shared" si="50"/>
        <v>0</v>
      </c>
      <c r="H80" s="390"/>
      <c r="I80" s="391"/>
      <c r="J80" s="388"/>
      <c r="K80" s="391"/>
      <c r="L80" s="387"/>
      <c r="M80" s="5"/>
      <c r="N80" s="5" t="s">
        <v>1028</v>
      </c>
      <c r="O80" s="518"/>
      <c r="P80" s="519"/>
      <c r="Q80" s="5"/>
      <c r="R80" s="5"/>
      <c r="S80" s="5"/>
      <c r="T80" s="392"/>
      <c r="U80" s="392"/>
      <c r="V80" s="392"/>
      <c r="W80" s="392"/>
      <c r="X80" s="392"/>
      <c r="Y80" s="392"/>
    </row>
    <row r="81" spans="1:25" s="6" customFormat="1">
      <c r="A81" s="174" t="e">
        <f>VLOOKUP(B81,Priskatalog!A:J,10,FALSE)</f>
        <v>#N/A</v>
      </c>
      <c r="B81" s="146"/>
      <c r="C81" s="121"/>
      <c r="D81" s="5"/>
      <c r="E81" s="387"/>
      <c r="F81" s="388"/>
      <c r="G81" s="389">
        <f t="shared" si="50"/>
        <v>0</v>
      </c>
      <c r="H81" s="390"/>
      <c r="I81" s="391"/>
      <c r="J81" s="388"/>
      <c r="K81" s="391"/>
      <c r="L81" s="387"/>
      <c r="M81" s="5"/>
      <c r="N81" s="5" t="s">
        <v>1028</v>
      </c>
      <c r="O81" s="518"/>
      <c r="P81" s="519"/>
      <c r="Q81" s="5"/>
      <c r="R81" s="5"/>
      <c r="S81" s="5"/>
      <c r="T81" s="392"/>
      <c r="U81" s="392"/>
      <c r="V81" s="392"/>
      <c r="W81" s="392"/>
      <c r="X81" s="392"/>
      <c r="Y81" s="392"/>
    </row>
    <row r="82" spans="1:25" s="6" customFormat="1">
      <c r="A82" s="174" t="e">
        <f>VLOOKUP(B82,Priskatalog!A:J,10,FALSE)</f>
        <v>#N/A</v>
      </c>
      <c r="B82" s="146"/>
      <c r="C82" s="121"/>
      <c r="D82" s="5"/>
      <c r="E82" s="387"/>
      <c r="F82" s="388"/>
      <c r="G82" s="389">
        <f t="shared" si="50"/>
        <v>0</v>
      </c>
      <c r="H82" s="390"/>
      <c r="I82" s="391"/>
      <c r="J82" s="388"/>
      <c r="K82" s="391"/>
      <c r="L82" s="387"/>
      <c r="M82" s="5"/>
      <c r="N82" s="5" t="s">
        <v>1028</v>
      </c>
      <c r="O82" s="518"/>
      <c r="P82" s="519"/>
      <c r="Q82" s="5"/>
      <c r="R82" s="5"/>
      <c r="S82" s="5"/>
      <c r="T82" s="392"/>
      <c r="U82" s="392"/>
      <c r="V82" s="392"/>
      <c r="W82" s="392"/>
      <c r="X82" s="392"/>
      <c r="Y82" s="392"/>
    </row>
  </sheetData>
  <mergeCells count="247">
    <mergeCell ref="T52:Y52"/>
    <mergeCell ref="T53:Y53"/>
    <mergeCell ref="T54:Y54"/>
    <mergeCell ref="T55:Y55"/>
    <mergeCell ref="T56:Y56"/>
    <mergeCell ref="T57:Y57"/>
    <mergeCell ref="K59:L59"/>
    <mergeCell ref="I58:J58"/>
    <mergeCell ref="I59:J59"/>
    <mergeCell ref="O59:P59"/>
    <mergeCell ref="T58:Y58"/>
    <mergeCell ref="T59:Y59"/>
    <mergeCell ref="I52:J52"/>
    <mergeCell ref="I53:J53"/>
    <mergeCell ref="I54:J54"/>
    <mergeCell ref="I55:J55"/>
    <mergeCell ref="I56:J56"/>
    <mergeCell ref="I57:J57"/>
    <mergeCell ref="O52:P52"/>
    <mergeCell ref="O53:P53"/>
    <mergeCell ref="O54:P54"/>
    <mergeCell ref="O55:P55"/>
    <mergeCell ref="O56:P56"/>
    <mergeCell ref="O57:P57"/>
    <mergeCell ref="O61:P61"/>
    <mergeCell ref="K61:L61"/>
    <mergeCell ref="E61:F61"/>
    <mergeCell ref="I61:J61"/>
    <mergeCell ref="G61:H61"/>
    <mergeCell ref="T61:Y61"/>
    <mergeCell ref="E58:F58"/>
    <mergeCell ref="E59:F59"/>
    <mergeCell ref="K58:L58"/>
    <mergeCell ref="O58:P58"/>
    <mergeCell ref="E53:F53"/>
    <mergeCell ref="E54:F54"/>
    <mergeCell ref="E55:F55"/>
    <mergeCell ref="E56:F56"/>
    <mergeCell ref="E57:F57"/>
    <mergeCell ref="K52:L52"/>
    <mergeCell ref="K53:L53"/>
    <mergeCell ref="K54:L54"/>
    <mergeCell ref="K55:L55"/>
    <mergeCell ref="K56:L56"/>
    <mergeCell ref="K57:L57"/>
    <mergeCell ref="G52:H52"/>
    <mergeCell ref="G53:H53"/>
    <mergeCell ref="G54:H54"/>
    <mergeCell ref="G55:H55"/>
    <mergeCell ref="G56:H56"/>
    <mergeCell ref="E82:F82"/>
    <mergeCell ref="G82:H82"/>
    <mergeCell ref="I82:J82"/>
    <mergeCell ref="K82:L82"/>
    <mergeCell ref="O82:P82"/>
    <mergeCell ref="T82:Y82"/>
    <mergeCell ref="E81:F81"/>
    <mergeCell ref="G81:H81"/>
    <mergeCell ref="I81:J81"/>
    <mergeCell ref="K81:L81"/>
    <mergeCell ref="O81:P81"/>
    <mergeCell ref="T81:Y81"/>
    <mergeCell ref="E80:F80"/>
    <mergeCell ref="G80:H80"/>
    <mergeCell ref="I80:J80"/>
    <mergeCell ref="K80:L80"/>
    <mergeCell ref="O80:P80"/>
    <mergeCell ref="T80:Y80"/>
    <mergeCell ref="E79:F79"/>
    <mergeCell ref="G79:H79"/>
    <mergeCell ref="I79:J79"/>
    <mergeCell ref="K79:L79"/>
    <mergeCell ref="O79:P79"/>
    <mergeCell ref="T79:Y79"/>
    <mergeCell ref="E78:F78"/>
    <mergeCell ref="G78:H78"/>
    <mergeCell ref="I78:J78"/>
    <mergeCell ref="K78:L78"/>
    <mergeCell ref="O78:P78"/>
    <mergeCell ref="T78:Y78"/>
    <mergeCell ref="E77:F77"/>
    <mergeCell ref="G77:H77"/>
    <mergeCell ref="I77:J77"/>
    <mergeCell ref="K77:L77"/>
    <mergeCell ref="O77:P77"/>
    <mergeCell ref="T77:Y77"/>
    <mergeCell ref="E76:F76"/>
    <mergeCell ref="G76:H76"/>
    <mergeCell ref="I76:J76"/>
    <mergeCell ref="K76:L76"/>
    <mergeCell ref="O76:P76"/>
    <mergeCell ref="T76:Y76"/>
    <mergeCell ref="E75:F75"/>
    <mergeCell ref="G75:H75"/>
    <mergeCell ref="I75:J75"/>
    <mergeCell ref="K75:L75"/>
    <mergeCell ref="O75:P75"/>
    <mergeCell ref="T75:Y75"/>
    <mergeCell ref="E74:F74"/>
    <mergeCell ref="G74:H74"/>
    <mergeCell ref="I74:J74"/>
    <mergeCell ref="K74:L74"/>
    <mergeCell ref="O74:P74"/>
    <mergeCell ref="T74:Y74"/>
    <mergeCell ref="E73:F73"/>
    <mergeCell ref="G73:H73"/>
    <mergeCell ref="I73:J73"/>
    <mergeCell ref="K73:L73"/>
    <mergeCell ref="O73:P73"/>
    <mergeCell ref="T73:Y73"/>
    <mergeCell ref="E72:F72"/>
    <mergeCell ref="G72:H72"/>
    <mergeCell ref="I72:J72"/>
    <mergeCell ref="K72:L72"/>
    <mergeCell ref="O72:P72"/>
    <mergeCell ref="T72:Y72"/>
    <mergeCell ref="E71:F71"/>
    <mergeCell ref="G71:H71"/>
    <mergeCell ref="I71:J71"/>
    <mergeCell ref="K71:L71"/>
    <mergeCell ref="O71:P71"/>
    <mergeCell ref="T71:Y71"/>
    <mergeCell ref="E70:F70"/>
    <mergeCell ref="G70:H70"/>
    <mergeCell ref="I70:J70"/>
    <mergeCell ref="K70:L70"/>
    <mergeCell ref="O70:P70"/>
    <mergeCell ref="T70:Y70"/>
    <mergeCell ref="E69:F69"/>
    <mergeCell ref="G69:H69"/>
    <mergeCell ref="I69:J69"/>
    <mergeCell ref="K69:L69"/>
    <mergeCell ref="O69:P69"/>
    <mergeCell ref="T69:Y69"/>
    <mergeCell ref="E68:F68"/>
    <mergeCell ref="G68:H68"/>
    <mergeCell ref="I68:J68"/>
    <mergeCell ref="K68:L68"/>
    <mergeCell ref="O68:P68"/>
    <mergeCell ref="T68:Y68"/>
    <mergeCell ref="E67:F67"/>
    <mergeCell ref="G67:H67"/>
    <mergeCell ref="I67:J67"/>
    <mergeCell ref="K67:L67"/>
    <mergeCell ref="O67:P67"/>
    <mergeCell ref="T67:Y67"/>
    <mergeCell ref="E66:F66"/>
    <mergeCell ref="G66:H66"/>
    <mergeCell ref="I66:J66"/>
    <mergeCell ref="K66:L66"/>
    <mergeCell ref="O66:P66"/>
    <mergeCell ref="T66:Y66"/>
    <mergeCell ref="E65:F65"/>
    <mergeCell ref="G65:H65"/>
    <mergeCell ref="I65:J65"/>
    <mergeCell ref="K65:L65"/>
    <mergeCell ref="O65:P65"/>
    <mergeCell ref="T65:Y65"/>
    <mergeCell ref="E64:F64"/>
    <mergeCell ref="G64:H64"/>
    <mergeCell ref="I64:J64"/>
    <mergeCell ref="K64:L64"/>
    <mergeCell ref="O64:P64"/>
    <mergeCell ref="T64:Y64"/>
    <mergeCell ref="E63:F63"/>
    <mergeCell ref="G63:H63"/>
    <mergeCell ref="I63:J63"/>
    <mergeCell ref="K63:L63"/>
    <mergeCell ref="O63:P63"/>
    <mergeCell ref="T63:Y63"/>
    <mergeCell ref="E51:F51"/>
    <mergeCell ref="G51:H51"/>
    <mergeCell ref="I51:J51"/>
    <mergeCell ref="K51:L51"/>
    <mergeCell ref="O51:P51"/>
    <mergeCell ref="T51:Y51"/>
    <mergeCell ref="E49:F49"/>
    <mergeCell ref="I49:J49"/>
    <mergeCell ref="E62:F62"/>
    <mergeCell ref="G62:H62"/>
    <mergeCell ref="I62:J62"/>
    <mergeCell ref="K62:L62"/>
    <mergeCell ref="O62:P62"/>
    <mergeCell ref="T62:Y62"/>
    <mergeCell ref="E60:F60"/>
    <mergeCell ref="G60:H60"/>
    <mergeCell ref="I60:J60"/>
    <mergeCell ref="K60:L60"/>
    <mergeCell ref="O60:P60"/>
    <mergeCell ref="T60:Y60"/>
    <mergeCell ref="G57:H57"/>
    <mergeCell ref="G58:H58"/>
    <mergeCell ref="G59:H59"/>
    <mergeCell ref="E52:F52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M42:N42"/>
    <mergeCell ref="O42:P42"/>
    <mergeCell ref="T48:Y48"/>
    <mergeCell ref="T50:Y50"/>
    <mergeCell ref="G48:H48"/>
    <mergeCell ref="G50:H50"/>
    <mergeCell ref="K50:L50"/>
    <mergeCell ref="K48:L48"/>
    <mergeCell ref="I50:J50"/>
    <mergeCell ref="I48:J48"/>
    <mergeCell ref="E50:F50"/>
    <mergeCell ref="E48:F48"/>
    <mergeCell ref="O48:P48"/>
    <mergeCell ref="O50:P50"/>
    <mergeCell ref="G49:H49"/>
    <mergeCell ref="T49:Y49"/>
    <mergeCell ref="O49:P49"/>
    <mergeCell ref="K49:L49"/>
  </mergeCells>
  <hyperlinks>
    <hyperlink ref="B1" location="'_Planlagt_drift'!A1" display="Tilbage til årsoversigt" xr:uid="{EDBF5674-490E-4B9D-AD31-B6FB5A723E54}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01FC19-3904-4582-8DDD-8365A7D6642C}">
          <x14:formula1>
            <xm:f>Priskatalog!$A$2:$A$167</xm:f>
          </x14:formula1>
          <xm:sqref>A3:B3 B45:B62 A4:A39 B64:B70 B72:B74 B76:B78 B80:B82</xm:sqref>
        </x14:dataValidation>
      </x14:dataValidations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80E4-80E2-4431-B7AD-4D9D0AA13E54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4BC423FC-ACFF-4E54-B3D0-54946FFB725D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358DD6-62A5-42A9-B637-2E7AC4BD237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C0AE-BC52-4A6C-9A2C-9DB733C356EE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CCFC1BC1-BCDA-4013-8F12-F9CA0DCEAEAE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5915ED-A88C-4018-85E1-E8204E3E084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59F6-E05F-447C-A825-84D134344A06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80518729-9240-4A28-ADF7-0B94F4D9861C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C7A8F1-E100-48BD-B014-8B78E3BC0BD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DCD8-2F80-4708-B0B2-4922640B42D5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5106BB6C-D2B8-4C1D-A79E-47309D363A2D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1CF3FF-2327-4978-B35F-48E04272401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8878-7E30-40AB-A954-364A78630E23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I42:J42"/>
    <mergeCell ref="K42:L42"/>
    <mergeCell ref="O42:P42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T40:Y40"/>
    <mergeCell ref="E41:F41"/>
    <mergeCell ref="G41:H41"/>
    <mergeCell ref="I41:J41"/>
    <mergeCell ref="K41:L41"/>
    <mergeCell ref="O41:P41"/>
    <mergeCell ref="T41:Y41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</mergeCells>
  <hyperlinks>
    <hyperlink ref="B1" location="'_Planlagt_drift'!A1" display="Tilbage til årsoversigt" xr:uid="{8A189033-AD36-4813-8305-AD0C50FD9D17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3731BF-7F58-4E25-8D2C-8FA6D8AA3808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B172-8D18-42CC-AE89-D8BDDAB574E4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CA228844-E07E-457D-921E-A1D690C2A7DD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A6C584-E24F-448C-82A8-EE584838F870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5B39-9CB6-4CB7-B0BD-9BACBAC0D763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697368E1-76D0-4CB0-BFBE-DBDB3D4C8C6E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99612F-633F-40F9-8B40-F7D514BFE58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D5DC-5BEC-48E4-A4DA-DD533C26164A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0003F651-86C0-4CF9-9829-8F3725B26DFB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5E3FE9-439B-4301-82EE-71F3E5696212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6365-32F8-4AD2-B831-1B22E2F4639D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ht="15.75" customHeigh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ht="15.75" customHeigh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G42:H42"/>
    <mergeCell ref="I42:J42"/>
    <mergeCell ref="K42:L42"/>
    <mergeCell ref="O42:P42"/>
    <mergeCell ref="T42:Y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E42:F42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</mergeCells>
  <hyperlinks>
    <hyperlink ref="B1" location="'_Planlagt_drift'!A1" display="Tilbage til årsoversigt" xr:uid="{C8E5B2CA-AD58-4485-8DB0-FB6F2B848710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7EF7E5-A976-41FB-AB74-7BE2CCABDB74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F1A5-3C13-4E96-977B-898E91AD684B}">
  <dimension ref="A1:Y61"/>
  <sheetViews>
    <sheetView topLeftCell="A21" workbookViewId="0">
      <selection activeCell="C19" sqref="C19"/>
    </sheetView>
  </sheetViews>
  <sheetFormatPr defaultColWidth="8.85546875" defaultRowHeight="15"/>
  <cols>
    <col min="1" max="1" width="13.85546875" style="1" customWidth="1"/>
    <col min="2" max="2" width="50.7109375" style="1" bestFit="1" customWidth="1"/>
    <col min="3" max="3" width="13.28515625" style="1" customWidth="1"/>
    <col min="4" max="4" width="11.85546875" style="1" bestFit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12.14062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4" width="13.28515625" style="1" bestFit="1" customWidth="1"/>
    <col min="15" max="16" width="8.85546875" style="1" bestFit="1" customWidth="1"/>
    <col min="17" max="17" width="12.140625" style="1" bestFit="1" customWidth="1"/>
    <col min="18" max="19" width="13.28515625" style="1" bestFit="1" customWidth="1"/>
    <col min="20" max="20" width="8.85546875" style="1" bestFit="1" customWidth="1"/>
    <col min="21" max="21" width="8.7109375" style="1" customWidth="1"/>
    <col min="22" max="22" width="12.140625" style="1" bestFit="1" customWidth="1"/>
    <col min="23" max="24" width="13.28515625" style="1" bestFit="1" customWidth="1"/>
    <col min="25" max="25" width="14.28515625" style="1" bestFit="1" customWidth="1"/>
    <col min="26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A35</f>
        <v>47</v>
      </c>
      <c r="B3" s="148" t="str">
        <f>B35</f>
        <v>Tagflade, udskifning - tegl/beton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90000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90000</v>
      </c>
    </row>
    <row r="4" spans="1:25">
      <c r="A4" s="168">
        <f t="shared" ref="A4:B19" si="1">A36</f>
        <v>41</v>
      </c>
      <c r="B4" s="148" t="str">
        <f t="shared" si="1"/>
        <v>Facader, afrensning</v>
      </c>
      <c r="C4" s="143">
        <f t="shared" ref="C4:X9" si="2">IF(C$1&gt;=$I36,IF($M36=0,0,(IF(MOD(($I36-C$1),$M36)=0,$G36,0))),0)</f>
        <v>4000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4000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4000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4000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4000</v>
      </c>
      <c r="X4" s="143">
        <f t="shared" si="2"/>
        <v>0</v>
      </c>
      <c r="Y4" s="176">
        <f t="shared" ref="Y4:Y29" si="3">SUM(C4:X4)</f>
        <v>20000</v>
      </c>
    </row>
    <row r="5" spans="1:25">
      <c r="A5" s="168">
        <f t="shared" si="1"/>
        <v>41</v>
      </c>
      <c r="B5" s="148" t="str">
        <f t="shared" si="1"/>
        <v>Facader, malerbehandling -tegl/beton</v>
      </c>
      <c r="C5" s="143">
        <f t="shared" si="2"/>
        <v>10400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10400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10400</v>
      </c>
      <c r="X5" s="143">
        <f t="shared" si="2"/>
        <v>0</v>
      </c>
      <c r="Y5" s="176">
        <f t="shared" si="3"/>
        <v>31200</v>
      </c>
    </row>
    <row r="6" spans="1:25">
      <c r="A6" s="168">
        <f t="shared" si="1"/>
        <v>37</v>
      </c>
      <c r="B6" s="148" t="str">
        <f t="shared" si="1"/>
        <v>Tagnedløb, udskiftning - PVC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1500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1500</v>
      </c>
      <c r="Y6" s="176">
        <f t="shared" si="3"/>
        <v>3000</v>
      </c>
    </row>
    <row r="7" spans="1:25">
      <c r="A7" s="168">
        <f t="shared" si="1"/>
        <v>37</v>
      </c>
      <c r="B7" s="148" t="str">
        <f t="shared" si="1"/>
        <v>Tagnedløb, udskiftning - PVC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7000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7000</v>
      </c>
      <c r="Y7" s="176">
        <f t="shared" si="3"/>
        <v>14000</v>
      </c>
    </row>
    <row r="8" spans="1:25">
      <c r="A8" s="168">
        <f t="shared" si="1"/>
        <v>31</v>
      </c>
      <c r="B8" s="148" t="str">
        <f t="shared" si="1"/>
        <v>Døre, udskiftning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40000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40000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>
        <f t="shared" si="1"/>
        <v>42</v>
      </c>
      <c r="B11" s="148" t="str">
        <f t="shared" si="1"/>
        <v>Indvendigt malerarbejde, rullende aktivitet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5000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5000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5000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5000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5000</v>
      </c>
      <c r="Y11" s="176">
        <f t="shared" si="3"/>
        <v>25000</v>
      </c>
    </row>
    <row r="12" spans="1:25">
      <c r="A12" s="168">
        <f t="shared" si="1"/>
        <v>43</v>
      </c>
      <c r="B12" s="148" t="str">
        <f t="shared" si="1"/>
        <v>Gulve, udskiftning - rullende aktivitet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4500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4500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4500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4500</v>
      </c>
      <c r="W12" s="143">
        <f t="shared" si="4"/>
        <v>0</v>
      </c>
      <c r="X12" s="143">
        <f t="shared" si="4"/>
        <v>0</v>
      </c>
      <c r="Y12" s="176">
        <f t="shared" si="3"/>
        <v>18000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>
        <f t="shared" si="1"/>
        <v>52</v>
      </c>
      <c r="B19" s="148" t="str">
        <f t="shared" si="1"/>
        <v>Afløb og sanitet, udskiftning - toilet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60000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60000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60000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60000</v>
      </c>
      <c r="Y19" s="176">
        <f t="shared" si="3"/>
        <v>240000</v>
      </c>
    </row>
    <row r="20" spans="1:25">
      <c r="A20" s="168">
        <f t="shared" ref="A20:B29" si="7">A52</f>
        <v>52</v>
      </c>
      <c r="B20" s="148" t="str">
        <f t="shared" si="7"/>
        <v>Afløb og sanitet, udskiftning - håndvask inkl. bl. batteri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>
        <f t="shared" si="7"/>
        <v>63</v>
      </c>
      <c r="B21" s="148" t="str">
        <f t="shared" si="7"/>
        <v>Belysning, udskiftning - armaturer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14400</v>
      </c>
      <c r="D30" s="89">
        <f t="shared" ref="D30:Y30" si="13">SUM(D3:D26)</f>
        <v>5000</v>
      </c>
      <c r="E30" s="89">
        <f t="shared" si="13"/>
        <v>0</v>
      </c>
      <c r="F30" s="89">
        <f t="shared" si="13"/>
        <v>0</v>
      </c>
      <c r="G30" s="89">
        <f t="shared" si="13"/>
        <v>4500</v>
      </c>
      <c r="H30" s="89">
        <f t="shared" si="13"/>
        <v>4000</v>
      </c>
      <c r="I30" s="89">
        <f t="shared" si="13"/>
        <v>73500</v>
      </c>
      <c r="J30" s="89">
        <f t="shared" si="13"/>
        <v>0</v>
      </c>
      <c r="K30" s="89">
        <f t="shared" si="13"/>
        <v>0</v>
      </c>
      <c r="L30" s="89">
        <f t="shared" si="13"/>
        <v>4500</v>
      </c>
      <c r="M30" s="89">
        <f t="shared" si="13"/>
        <v>54400</v>
      </c>
      <c r="N30" s="89">
        <f t="shared" si="13"/>
        <v>65000</v>
      </c>
      <c r="O30" s="89">
        <f t="shared" si="13"/>
        <v>0</v>
      </c>
      <c r="P30" s="89">
        <f t="shared" si="13"/>
        <v>0</v>
      </c>
      <c r="Q30" s="89">
        <f t="shared" si="13"/>
        <v>4500</v>
      </c>
      <c r="R30" s="89">
        <f t="shared" si="13"/>
        <v>94000</v>
      </c>
      <c r="S30" s="89">
        <f t="shared" si="13"/>
        <v>65000</v>
      </c>
      <c r="T30" s="89">
        <f t="shared" si="13"/>
        <v>0</v>
      </c>
      <c r="U30" s="89">
        <f t="shared" si="13"/>
        <v>0</v>
      </c>
      <c r="V30" s="89">
        <f t="shared" si="13"/>
        <v>4500</v>
      </c>
      <c r="W30" s="89">
        <f t="shared" si="13"/>
        <v>14400</v>
      </c>
      <c r="X30" s="89">
        <f t="shared" si="13"/>
        <v>73500</v>
      </c>
      <c r="Y30" s="4">
        <f t="shared" si="13"/>
        <v>481200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>
        <f>VLOOKUP(B35,Priskatalog!A:J,10,FALSE)</f>
        <v>47</v>
      </c>
      <c r="B35" s="146" t="s">
        <v>473</v>
      </c>
      <c r="C35" s="7">
        <v>60</v>
      </c>
      <c r="D35" s="2" t="s">
        <v>337</v>
      </c>
      <c r="E35" s="387">
        <v>1500</v>
      </c>
      <c r="F35" s="388"/>
      <c r="G35" s="389">
        <f>C35*E35</f>
        <v>90000</v>
      </c>
      <c r="H35" s="390"/>
      <c r="I35" s="391">
        <v>2039</v>
      </c>
      <c r="J35" s="388"/>
      <c r="K35" s="391">
        <v>2044</v>
      </c>
      <c r="L35" s="388"/>
      <c r="M35" s="11">
        <v>50</v>
      </c>
      <c r="N35" s="123" t="s">
        <v>1028</v>
      </c>
      <c r="O35" s="518" t="s">
        <v>1307</v>
      </c>
      <c r="P35" s="519"/>
      <c r="Q35" s="95">
        <v>3</v>
      </c>
      <c r="R35" s="2"/>
      <c r="S35" s="2"/>
      <c r="T35" s="392"/>
      <c r="U35" s="392"/>
      <c r="V35" s="392"/>
      <c r="W35" s="392"/>
      <c r="X35" s="392"/>
      <c r="Y35" s="392"/>
    </row>
    <row r="36" spans="1:25">
      <c r="A36" s="174">
        <f>VLOOKUP(B36,Priskatalog!A:J,10,FALSE)</f>
        <v>41</v>
      </c>
      <c r="B36" s="147" t="s">
        <v>353</v>
      </c>
      <c r="C36" s="22">
        <v>80</v>
      </c>
      <c r="D36" s="5" t="s">
        <v>337</v>
      </c>
      <c r="E36" s="387">
        <v>50</v>
      </c>
      <c r="F36" s="388"/>
      <c r="G36" s="389">
        <f t="shared" ref="G36:G61" si="14">C36*E36</f>
        <v>4000</v>
      </c>
      <c r="H36" s="390"/>
      <c r="I36" s="391">
        <v>2024</v>
      </c>
      <c r="J36" s="388"/>
      <c r="K36" s="391">
        <v>2045</v>
      </c>
      <c r="L36" s="387"/>
      <c r="M36" s="5">
        <v>5</v>
      </c>
      <c r="N36" s="123" t="s">
        <v>1028</v>
      </c>
      <c r="O36" s="518" t="s">
        <v>1059</v>
      </c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>
        <f>VLOOKUP(B37,Priskatalog!A:J,10,FALSE)</f>
        <v>41</v>
      </c>
      <c r="B37" s="19" t="s">
        <v>369</v>
      </c>
      <c r="C37" s="22">
        <v>80</v>
      </c>
      <c r="D37" s="5" t="s">
        <v>337</v>
      </c>
      <c r="E37" s="387">
        <v>130</v>
      </c>
      <c r="F37" s="388"/>
      <c r="G37" s="389">
        <f t="shared" si="14"/>
        <v>10400</v>
      </c>
      <c r="H37" s="390"/>
      <c r="I37" s="391">
        <v>2024</v>
      </c>
      <c r="J37" s="388"/>
      <c r="K37" s="391">
        <v>2045</v>
      </c>
      <c r="L37" s="387"/>
      <c r="M37" s="5">
        <v>10</v>
      </c>
      <c r="N37" s="123" t="s">
        <v>1028</v>
      </c>
      <c r="O37" s="518" t="s">
        <v>1059</v>
      </c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>
        <f>VLOOKUP(B38,Priskatalog!A:J,10,FALSE)</f>
        <v>37</v>
      </c>
      <c r="B38" s="152" t="s">
        <v>451</v>
      </c>
      <c r="C38" s="22">
        <v>5</v>
      </c>
      <c r="D38" s="5" t="s">
        <v>345</v>
      </c>
      <c r="E38" s="387">
        <v>300</v>
      </c>
      <c r="F38" s="388"/>
      <c r="G38" s="389">
        <f t="shared" si="14"/>
        <v>1500</v>
      </c>
      <c r="H38" s="390"/>
      <c r="I38" s="391">
        <v>2030</v>
      </c>
      <c r="J38" s="388"/>
      <c r="K38" s="391">
        <v>2035</v>
      </c>
      <c r="L38" s="387"/>
      <c r="M38" s="5">
        <v>15</v>
      </c>
      <c r="N38" s="123" t="s">
        <v>1028</v>
      </c>
      <c r="O38" s="518" t="s">
        <v>1307</v>
      </c>
      <c r="P38" s="519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>
        <f>VLOOKUP(B39,Priskatalog!A:J,10,FALSE)</f>
        <v>37</v>
      </c>
      <c r="B39" s="152" t="s">
        <v>451</v>
      </c>
      <c r="C39" s="121">
        <v>20</v>
      </c>
      <c r="D39" s="5" t="s">
        <v>345</v>
      </c>
      <c r="E39" s="387">
        <v>350</v>
      </c>
      <c r="F39" s="388"/>
      <c r="G39" s="389">
        <f t="shared" si="14"/>
        <v>7000</v>
      </c>
      <c r="H39" s="390"/>
      <c r="I39" s="391">
        <v>2030</v>
      </c>
      <c r="J39" s="388"/>
      <c r="K39" s="391">
        <v>2035</v>
      </c>
      <c r="L39" s="387"/>
      <c r="M39" s="5">
        <v>15</v>
      </c>
      <c r="N39" s="123" t="s">
        <v>1028</v>
      </c>
      <c r="O39" s="518" t="s">
        <v>1307</v>
      </c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>
        <f>VLOOKUP(B40,Priskatalog!A:J,10,FALSE)</f>
        <v>31</v>
      </c>
      <c r="B40" s="146" t="s">
        <v>378</v>
      </c>
      <c r="C40" s="121">
        <v>5</v>
      </c>
      <c r="D40" s="5" t="s">
        <v>349</v>
      </c>
      <c r="E40" s="387">
        <v>8000</v>
      </c>
      <c r="F40" s="388"/>
      <c r="G40" s="389">
        <f t="shared" si="14"/>
        <v>40000</v>
      </c>
      <c r="H40" s="390"/>
      <c r="I40" s="391">
        <v>2034</v>
      </c>
      <c r="J40" s="388"/>
      <c r="K40" s="391">
        <v>2039</v>
      </c>
      <c r="L40" s="387"/>
      <c r="M40" s="5">
        <v>30</v>
      </c>
      <c r="N40" s="123" t="s">
        <v>1028</v>
      </c>
      <c r="O40" s="518" t="s">
        <v>1307</v>
      </c>
      <c r="P40" s="519"/>
      <c r="Q40" s="5">
        <v>3</v>
      </c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>
        <f>VLOOKUP(B43,Priskatalog!A:J,10,FALSE)</f>
        <v>42</v>
      </c>
      <c r="B43" s="146" t="s">
        <v>437</v>
      </c>
      <c r="C43" s="121">
        <v>20</v>
      </c>
      <c r="D43" s="5" t="s">
        <v>337</v>
      </c>
      <c r="E43" s="387">
        <v>250</v>
      </c>
      <c r="F43" s="388"/>
      <c r="G43" s="389">
        <f t="shared" si="14"/>
        <v>5000</v>
      </c>
      <c r="H43" s="390"/>
      <c r="I43" s="391">
        <v>2025</v>
      </c>
      <c r="J43" s="388"/>
      <c r="K43" s="391">
        <v>2045</v>
      </c>
      <c r="L43" s="387"/>
      <c r="M43" s="5">
        <v>5</v>
      </c>
      <c r="N43" s="5" t="s">
        <v>1028</v>
      </c>
      <c r="O43" s="518" t="s">
        <v>1059</v>
      </c>
      <c r="P43" s="519"/>
      <c r="Q43" s="5">
        <v>3</v>
      </c>
      <c r="R43" s="5"/>
      <c r="S43" s="5"/>
      <c r="T43" s="392"/>
      <c r="U43" s="392"/>
      <c r="V43" s="392"/>
      <c r="W43" s="392"/>
      <c r="X43" s="392"/>
      <c r="Y43" s="392"/>
    </row>
    <row r="44" spans="1:25">
      <c r="A44" s="174">
        <f>VLOOKUP(B44,Priskatalog!A:J,10,FALSE)</f>
        <v>43</v>
      </c>
      <c r="B44" s="146" t="s">
        <v>422</v>
      </c>
      <c r="C44" s="121">
        <v>10</v>
      </c>
      <c r="D44" s="5" t="s">
        <v>337</v>
      </c>
      <c r="E44" s="387">
        <v>450</v>
      </c>
      <c r="F44" s="388"/>
      <c r="G44" s="389">
        <f t="shared" si="14"/>
        <v>4500</v>
      </c>
      <c r="H44" s="390"/>
      <c r="I44" s="391">
        <v>2028</v>
      </c>
      <c r="J44" s="388"/>
      <c r="K44" s="391">
        <v>2045</v>
      </c>
      <c r="L44" s="387"/>
      <c r="M44" s="5">
        <v>5</v>
      </c>
      <c r="N44" s="5" t="s">
        <v>1028</v>
      </c>
      <c r="O44" s="518" t="s">
        <v>1059</v>
      </c>
      <c r="P44" s="519"/>
      <c r="Q44" s="5">
        <v>3</v>
      </c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>
        <f>VLOOKUP(B51,Priskatalog!A:J,10,FALSE)</f>
        <v>52</v>
      </c>
      <c r="B51" s="146" t="s">
        <v>514</v>
      </c>
      <c r="C51" s="121">
        <v>4</v>
      </c>
      <c r="D51" s="5" t="s">
        <v>349</v>
      </c>
      <c r="E51" s="387">
        <v>15000</v>
      </c>
      <c r="F51" s="388"/>
      <c r="G51" s="389">
        <f t="shared" si="14"/>
        <v>60000</v>
      </c>
      <c r="H51" s="390"/>
      <c r="I51" s="391">
        <v>2030</v>
      </c>
      <c r="J51" s="388"/>
      <c r="K51" s="391">
        <v>2045</v>
      </c>
      <c r="L51" s="387"/>
      <c r="M51" s="5">
        <v>5</v>
      </c>
      <c r="N51" s="5" t="s">
        <v>1028</v>
      </c>
      <c r="O51" s="518" t="s">
        <v>1307</v>
      </c>
      <c r="P51" s="519"/>
      <c r="Q51" s="5">
        <v>2</v>
      </c>
      <c r="R51" s="5"/>
      <c r="S51" s="5"/>
      <c r="T51" s="392"/>
      <c r="U51" s="392"/>
      <c r="V51" s="392"/>
      <c r="W51" s="392"/>
      <c r="X51" s="392"/>
      <c r="Y51" s="392"/>
    </row>
    <row r="52" spans="1:25">
      <c r="A52" s="174">
        <f>VLOOKUP(B52,Priskatalog!A:J,10,FALSE)</f>
        <v>52</v>
      </c>
      <c r="B52" s="146" t="s">
        <v>511</v>
      </c>
      <c r="C52" s="121">
        <v>4</v>
      </c>
      <c r="D52" s="5" t="s">
        <v>349</v>
      </c>
      <c r="E52" s="387">
        <v>4000</v>
      </c>
      <c r="F52" s="388"/>
      <c r="G52" s="389">
        <f t="shared" si="14"/>
        <v>16000</v>
      </c>
      <c r="H52" s="390"/>
      <c r="I52" s="391">
        <v>2030</v>
      </c>
      <c r="J52" s="388"/>
      <c r="K52" s="391">
        <v>2045</v>
      </c>
      <c r="L52" s="387"/>
      <c r="M52" s="5">
        <v>5</v>
      </c>
      <c r="N52" s="5" t="s">
        <v>1028</v>
      </c>
      <c r="O52" s="518" t="s">
        <v>1307</v>
      </c>
      <c r="P52" s="519"/>
      <c r="Q52" s="5">
        <v>2</v>
      </c>
      <c r="R52" s="5"/>
      <c r="S52" s="5"/>
      <c r="T52" s="392"/>
      <c r="U52" s="392"/>
      <c r="V52" s="392"/>
      <c r="W52" s="392"/>
      <c r="X52" s="392"/>
      <c r="Y52" s="392"/>
    </row>
    <row r="53" spans="1:25">
      <c r="A53" s="174">
        <f>VLOOKUP(B53,Priskatalog!A:J,10,FALSE)</f>
        <v>63</v>
      </c>
      <c r="B53" s="146" t="s">
        <v>610</v>
      </c>
      <c r="C53" s="95">
        <v>8</v>
      </c>
      <c r="D53" s="5" t="s">
        <v>349</v>
      </c>
      <c r="E53" s="387">
        <v>1500</v>
      </c>
      <c r="F53" s="388"/>
      <c r="G53" s="389">
        <f t="shared" si="14"/>
        <v>12000</v>
      </c>
      <c r="H53" s="390"/>
      <c r="I53" s="391">
        <v>2029</v>
      </c>
      <c r="J53" s="388"/>
      <c r="K53" s="391">
        <v>2034</v>
      </c>
      <c r="L53" s="387"/>
      <c r="M53" s="5">
        <v>15</v>
      </c>
      <c r="N53" s="5" t="s">
        <v>1028</v>
      </c>
      <c r="O53" s="518" t="s">
        <v>1307</v>
      </c>
      <c r="P53" s="519"/>
      <c r="Q53" s="5">
        <v>3</v>
      </c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81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E38:F38"/>
    <mergeCell ref="I38:J38"/>
    <mergeCell ref="K38:L38"/>
    <mergeCell ref="O38:P38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935C449F-5BAD-4C8D-9450-0078B73E5C2B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A2C1C1-836F-418C-B84F-E5A0F5BC5518}">
          <x14:formula1>
            <xm:f>Priskatalog!$A$2:$A$167</xm:f>
          </x14:formula1>
          <xm:sqref>A3:B3 A4:A29 B59:B61 B43:B49 B35:B41 B55:B57 B51:B53</xm:sqref>
        </x14:dataValidation>
      </x14:dataValidations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78AC-D60C-4534-8E66-CA493E807EE5}">
  <dimension ref="A1:AB123"/>
  <sheetViews>
    <sheetView topLeftCell="A22" zoomScale="70" zoomScaleNormal="70"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55.28515625" style="1" bestFit="1" customWidth="1"/>
    <col min="3" max="8" width="15.7109375" style="1" customWidth="1"/>
    <col min="9" max="9" width="17.140625" style="1" bestFit="1" customWidth="1"/>
    <col min="10" max="13" width="15.7109375" style="1" customWidth="1"/>
    <col min="14" max="14" width="18.5703125" style="1" bestFit="1" customWidth="1"/>
    <col min="15" max="24" width="15.7109375" style="1" customWidth="1"/>
    <col min="25" max="25" width="16.7109375" style="1" bestFit="1" customWidth="1"/>
    <col min="26" max="16384" width="8.85546875" style="1"/>
  </cols>
  <sheetData>
    <row r="1" spans="1:28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188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188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8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8">
      <c r="A3" s="168">
        <f t="shared" ref="A3:B3" si="0">A66</f>
        <v>37</v>
      </c>
      <c r="B3" s="148" t="str">
        <f t="shared" si="0"/>
        <v>Tagnedløb, udskiftning - zink</v>
      </c>
      <c r="C3" s="143">
        <f t="shared" ref="C3:X3" si="1">IF(C$1&gt;=$I66,IF($M66=0,0,(IF(MOD(($I66-C$1),$M66)=0,$G66,0))),0)</f>
        <v>0</v>
      </c>
      <c r="D3" s="143">
        <f t="shared" si="1"/>
        <v>5475</v>
      </c>
      <c r="E3" s="143">
        <f t="shared" si="1"/>
        <v>0</v>
      </c>
      <c r="F3" s="143">
        <f t="shared" si="1"/>
        <v>0</v>
      </c>
      <c r="G3" s="143">
        <f t="shared" si="1"/>
        <v>0</v>
      </c>
      <c r="H3" s="143">
        <f t="shared" si="1"/>
        <v>0</v>
      </c>
      <c r="I3" s="143">
        <f t="shared" si="1"/>
        <v>5475</v>
      </c>
      <c r="J3" s="143">
        <f t="shared" si="1"/>
        <v>0</v>
      </c>
      <c r="K3" s="143">
        <f t="shared" si="1"/>
        <v>0</v>
      </c>
      <c r="L3" s="143">
        <f t="shared" si="1"/>
        <v>0</v>
      </c>
      <c r="M3" s="143">
        <f t="shared" si="1"/>
        <v>0</v>
      </c>
      <c r="N3" s="143">
        <f t="shared" si="1"/>
        <v>5475</v>
      </c>
      <c r="O3" s="143">
        <f t="shared" si="1"/>
        <v>0</v>
      </c>
      <c r="P3" s="143">
        <f t="shared" si="1"/>
        <v>0</v>
      </c>
      <c r="Q3" s="143">
        <f t="shared" si="1"/>
        <v>0</v>
      </c>
      <c r="R3" s="143">
        <f t="shared" si="1"/>
        <v>0</v>
      </c>
      <c r="S3" s="143">
        <f t="shared" si="1"/>
        <v>5475</v>
      </c>
      <c r="T3" s="143">
        <f t="shared" si="1"/>
        <v>0</v>
      </c>
      <c r="U3" s="143">
        <f t="shared" si="1"/>
        <v>0</v>
      </c>
      <c r="V3" s="143">
        <f t="shared" si="1"/>
        <v>0</v>
      </c>
      <c r="W3" s="143">
        <f t="shared" si="1"/>
        <v>0</v>
      </c>
      <c r="X3" s="143">
        <f t="shared" si="1"/>
        <v>5475</v>
      </c>
      <c r="Y3" s="176">
        <f>SUM(C3:X3)</f>
        <v>27375</v>
      </c>
    </row>
    <row r="4" spans="1:28">
      <c r="A4" s="168">
        <f t="shared" ref="A4:B4" si="2">A67</f>
        <v>37</v>
      </c>
      <c r="B4" s="148" t="str">
        <f t="shared" si="2"/>
        <v>Tagrende, udskiftning - zink</v>
      </c>
      <c r="C4" s="143">
        <f t="shared" ref="C4:X4" si="3">IF(C$1&gt;=$I67,IF($M67=0,0,(IF(MOD(($I67-C$1),$M67)=0,$G67,0))),0)</f>
        <v>0</v>
      </c>
      <c r="D4" s="143">
        <f t="shared" si="3"/>
        <v>42000</v>
      </c>
      <c r="E4" s="143">
        <f t="shared" si="3"/>
        <v>0</v>
      </c>
      <c r="F4" s="143">
        <f t="shared" si="3"/>
        <v>0</v>
      </c>
      <c r="G4" s="143">
        <f t="shared" si="3"/>
        <v>0</v>
      </c>
      <c r="H4" s="143">
        <f t="shared" si="3"/>
        <v>0</v>
      </c>
      <c r="I4" s="143">
        <f t="shared" si="3"/>
        <v>42000</v>
      </c>
      <c r="J4" s="143">
        <f t="shared" si="3"/>
        <v>0</v>
      </c>
      <c r="K4" s="143">
        <f t="shared" si="3"/>
        <v>0</v>
      </c>
      <c r="L4" s="143">
        <f t="shared" si="3"/>
        <v>0</v>
      </c>
      <c r="M4" s="143">
        <f t="shared" si="3"/>
        <v>0</v>
      </c>
      <c r="N4" s="143">
        <f t="shared" si="3"/>
        <v>42000</v>
      </c>
      <c r="O4" s="143">
        <f t="shared" si="3"/>
        <v>0</v>
      </c>
      <c r="P4" s="143">
        <f t="shared" si="3"/>
        <v>0</v>
      </c>
      <c r="Q4" s="143">
        <f t="shared" si="3"/>
        <v>0</v>
      </c>
      <c r="R4" s="143">
        <f t="shared" si="3"/>
        <v>0</v>
      </c>
      <c r="S4" s="143">
        <f t="shared" si="3"/>
        <v>42000</v>
      </c>
      <c r="T4" s="143">
        <f t="shared" si="3"/>
        <v>0</v>
      </c>
      <c r="U4" s="143">
        <f t="shared" si="3"/>
        <v>0</v>
      </c>
      <c r="V4" s="143">
        <f t="shared" si="3"/>
        <v>0</v>
      </c>
      <c r="W4" s="143">
        <f t="shared" si="3"/>
        <v>0</v>
      </c>
      <c r="X4" s="143">
        <f t="shared" si="3"/>
        <v>42000</v>
      </c>
      <c r="Y4" s="176">
        <f t="shared" ref="Y4:Y60" si="4">SUM(C4:X4)</f>
        <v>210000</v>
      </c>
    </row>
    <row r="5" spans="1:28">
      <c r="A5" s="168">
        <f t="shared" ref="A5:B5" si="5">A68</f>
        <v>37</v>
      </c>
      <c r="B5" s="148" t="str">
        <f t="shared" si="5"/>
        <v>Tage og komplementering - tagrende, rensning</v>
      </c>
      <c r="C5" s="143">
        <f t="shared" ref="C5:X5" si="6">IF(C$1&gt;=$I68,IF($M68=0,0,(IF(MOD(($I68-C$1),$M68)=0,$G68,0))),0)</f>
        <v>22500</v>
      </c>
      <c r="D5" s="143">
        <f t="shared" si="6"/>
        <v>22500</v>
      </c>
      <c r="E5" s="143">
        <f t="shared" si="6"/>
        <v>22500</v>
      </c>
      <c r="F5" s="143">
        <f t="shared" si="6"/>
        <v>22500</v>
      </c>
      <c r="G5" s="143">
        <f t="shared" si="6"/>
        <v>22500</v>
      </c>
      <c r="H5" s="143">
        <f t="shared" si="6"/>
        <v>22500</v>
      </c>
      <c r="I5" s="143">
        <f t="shared" si="6"/>
        <v>22500</v>
      </c>
      <c r="J5" s="143">
        <f t="shared" si="6"/>
        <v>22500</v>
      </c>
      <c r="K5" s="143">
        <f t="shared" si="6"/>
        <v>22500</v>
      </c>
      <c r="L5" s="143">
        <f t="shared" si="6"/>
        <v>22500</v>
      </c>
      <c r="M5" s="143">
        <f t="shared" si="6"/>
        <v>22500</v>
      </c>
      <c r="N5" s="143">
        <f t="shared" si="6"/>
        <v>22500</v>
      </c>
      <c r="O5" s="143">
        <f t="shared" si="6"/>
        <v>22500</v>
      </c>
      <c r="P5" s="143">
        <f t="shared" si="6"/>
        <v>22500</v>
      </c>
      <c r="Q5" s="143">
        <f t="shared" si="6"/>
        <v>22500</v>
      </c>
      <c r="R5" s="143">
        <f t="shared" si="6"/>
        <v>22500</v>
      </c>
      <c r="S5" s="143">
        <f t="shared" si="6"/>
        <v>22500</v>
      </c>
      <c r="T5" s="143">
        <f t="shared" si="6"/>
        <v>22500</v>
      </c>
      <c r="U5" s="143">
        <f t="shared" si="6"/>
        <v>22500</v>
      </c>
      <c r="V5" s="143">
        <f t="shared" si="6"/>
        <v>22500</v>
      </c>
      <c r="W5" s="143">
        <f t="shared" si="6"/>
        <v>22500</v>
      </c>
      <c r="X5" s="143">
        <f t="shared" si="6"/>
        <v>22500</v>
      </c>
      <c r="Y5" s="176">
        <f t="shared" si="4"/>
        <v>495000</v>
      </c>
    </row>
    <row r="6" spans="1:28">
      <c r="A6" s="168">
        <f t="shared" ref="A6:B6" si="7">A69</f>
        <v>41</v>
      </c>
      <c r="B6" s="148" t="str">
        <f t="shared" si="7"/>
        <v>Stern, malerbehandling</v>
      </c>
      <c r="C6" s="143">
        <f t="shared" ref="C6:X6" si="8">IF(C$1&gt;=$I69,IF($M69=0,0,(IF(MOD(($I69-C$1),$M69)=0,$G69,0))),0)</f>
        <v>0</v>
      </c>
      <c r="D6" s="143">
        <f t="shared" si="8"/>
        <v>2200</v>
      </c>
      <c r="E6" s="143">
        <f t="shared" si="8"/>
        <v>2200</v>
      </c>
      <c r="F6" s="143">
        <f t="shared" si="8"/>
        <v>2200</v>
      </c>
      <c r="G6" s="143">
        <f t="shared" si="8"/>
        <v>2200</v>
      </c>
      <c r="H6" s="143">
        <f t="shared" si="8"/>
        <v>2200</v>
      </c>
      <c r="I6" s="143">
        <f t="shared" si="8"/>
        <v>2200</v>
      </c>
      <c r="J6" s="143">
        <f t="shared" si="8"/>
        <v>2200</v>
      </c>
      <c r="K6" s="143">
        <f t="shared" si="8"/>
        <v>2200</v>
      </c>
      <c r="L6" s="143">
        <f t="shared" si="8"/>
        <v>2200</v>
      </c>
      <c r="M6" s="143">
        <f t="shared" si="8"/>
        <v>2200</v>
      </c>
      <c r="N6" s="143">
        <f t="shared" si="8"/>
        <v>2200</v>
      </c>
      <c r="O6" s="143">
        <f t="shared" si="8"/>
        <v>2200</v>
      </c>
      <c r="P6" s="143">
        <f t="shared" si="8"/>
        <v>2200</v>
      </c>
      <c r="Q6" s="143">
        <f t="shared" si="8"/>
        <v>2200</v>
      </c>
      <c r="R6" s="143">
        <f t="shared" si="8"/>
        <v>2200</v>
      </c>
      <c r="S6" s="143">
        <f t="shared" si="8"/>
        <v>2200</v>
      </c>
      <c r="T6" s="143">
        <f t="shared" si="8"/>
        <v>2200</v>
      </c>
      <c r="U6" s="143">
        <f t="shared" si="8"/>
        <v>2200</v>
      </c>
      <c r="V6" s="143">
        <f t="shared" si="8"/>
        <v>2200</v>
      </c>
      <c r="W6" s="143">
        <f t="shared" si="8"/>
        <v>2200</v>
      </c>
      <c r="X6" s="143">
        <f t="shared" si="8"/>
        <v>2200</v>
      </c>
      <c r="Y6" s="176">
        <f t="shared" si="4"/>
        <v>46200</v>
      </c>
    </row>
    <row r="7" spans="1:28">
      <c r="A7" s="168">
        <f t="shared" ref="A7:B7" si="9">A70</f>
        <v>41</v>
      </c>
      <c r="B7" s="148" t="str">
        <f t="shared" si="9"/>
        <v>Udhæng, malerbehandling</v>
      </c>
      <c r="C7" s="143">
        <f t="shared" ref="C7:X7" si="10">IF(C$1&gt;=$I70,IF($M70=0,0,(IF(MOD(($I70-C$1),$M70)=0,$G70,0))),0)</f>
        <v>0</v>
      </c>
      <c r="D7" s="143">
        <f t="shared" si="10"/>
        <v>6000</v>
      </c>
      <c r="E7" s="143">
        <f t="shared" si="10"/>
        <v>0</v>
      </c>
      <c r="F7" s="143">
        <f t="shared" si="10"/>
        <v>6000</v>
      </c>
      <c r="G7" s="143">
        <f t="shared" si="10"/>
        <v>0</v>
      </c>
      <c r="H7" s="143">
        <f t="shared" si="10"/>
        <v>6000</v>
      </c>
      <c r="I7" s="143">
        <f t="shared" si="10"/>
        <v>0</v>
      </c>
      <c r="J7" s="143">
        <f t="shared" si="10"/>
        <v>6000</v>
      </c>
      <c r="K7" s="143">
        <f t="shared" si="10"/>
        <v>0</v>
      </c>
      <c r="L7" s="143">
        <f t="shared" si="10"/>
        <v>6000</v>
      </c>
      <c r="M7" s="143">
        <f t="shared" si="10"/>
        <v>0</v>
      </c>
      <c r="N7" s="143">
        <f t="shared" si="10"/>
        <v>6000</v>
      </c>
      <c r="O7" s="143">
        <f t="shared" si="10"/>
        <v>0</v>
      </c>
      <c r="P7" s="143">
        <f t="shared" si="10"/>
        <v>6000</v>
      </c>
      <c r="Q7" s="143">
        <f t="shared" si="10"/>
        <v>0</v>
      </c>
      <c r="R7" s="143">
        <f t="shared" si="10"/>
        <v>6000</v>
      </c>
      <c r="S7" s="143">
        <f t="shared" si="10"/>
        <v>0</v>
      </c>
      <c r="T7" s="143">
        <f t="shared" si="10"/>
        <v>6000</v>
      </c>
      <c r="U7" s="143">
        <f t="shared" si="10"/>
        <v>0</v>
      </c>
      <c r="V7" s="143">
        <f t="shared" si="10"/>
        <v>6000</v>
      </c>
      <c r="W7" s="143">
        <f t="shared" si="10"/>
        <v>0</v>
      </c>
      <c r="X7" s="143">
        <f t="shared" si="10"/>
        <v>6000</v>
      </c>
      <c r="Y7" s="176">
        <f t="shared" si="4"/>
        <v>66000</v>
      </c>
    </row>
    <row r="8" spans="1:28">
      <c r="A8" s="168">
        <f t="shared" ref="A8:B8" si="11">A71</f>
        <v>47</v>
      </c>
      <c r="B8" s="148" t="str">
        <f t="shared" si="11"/>
        <v>Tagflade, udskiftning - 1 lag overpap</v>
      </c>
      <c r="C8" s="143">
        <f t="shared" ref="C8:X8" si="12">IF(C$1&gt;=$I71,IF($M71=0,0,(IF(MOD(($I71-C$1),$M71)=0,$G71,0))),0)</f>
        <v>0</v>
      </c>
      <c r="D8" s="143">
        <f t="shared" si="12"/>
        <v>0</v>
      </c>
      <c r="E8" s="143">
        <f t="shared" si="12"/>
        <v>0</v>
      </c>
      <c r="F8" s="143">
        <f t="shared" si="12"/>
        <v>0</v>
      </c>
      <c r="G8" s="143">
        <f t="shared" si="12"/>
        <v>0</v>
      </c>
      <c r="H8" s="143">
        <f t="shared" si="12"/>
        <v>0</v>
      </c>
      <c r="I8" s="143">
        <f t="shared" si="12"/>
        <v>0</v>
      </c>
      <c r="J8" s="143">
        <f t="shared" si="12"/>
        <v>0</v>
      </c>
      <c r="K8" s="143">
        <f t="shared" si="12"/>
        <v>0</v>
      </c>
      <c r="L8" s="143">
        <f t="shared" si="12"/>
        <v>0</v>
      </c>
      <c r="M8" s="143">
        <f t="shared" si="12"/>
        <v>240000</v>
      </c>
      <c r="N8" s="143">
        <f t="shared" si="12"/>
        <v>0</v>
      </c>
      <c r="O8" s="143">
        <f t="shared" si="12"/>
        <v>0</v>
      </c>
      <c r="P8" s="143">
        <f t="shared" si="12"/>
        <v>0</v>
      </c>
      <c r="Q8" s="143">
        <f t="shared" si="12"/>
        <v>0</v>
      </c>
      <c r="R8" s="143">
        <f t="shared" si="12"/>
        <v>0</v>
      </c>
      <c r="S8" s="143">
        <f t="shared" si="12"/>
        <v>0</v>
      </c>
      <c r="T8" s="143">
        <f t="shared" si="12"/>
        <v>0</v>
      </c>
      <c r="U8" s="143">
        <f t="shared" si="12"/>
        <v>0</v>
      </c>
      <c r="V8" s="143">
        <f t="shared" si="12"/>
        <v>0</v>
      </c>
      <c r="W8" s="143">
        <f t="shared" si="12"/>
        <v>0</v>
      </c>
      <c r="X8" s="143">
        <f t="shared" si="12"/>
        <v>0</v>
      </c>
      <c r="Y8" s="176">
        <f t="shared" ref="Y8" si="13">SUM(C8:X8)</f>
        <v>240000</v>
      </c>
      <c r="Z8" s="47"/>
      <c r="AA8" s="47"/>
      <c r="AB8" s="47"/>
    </row>
    <row r="9" spans="1:28">
      <c r="A9" s="168">
        <f t="shared" ref="A9:B9" si="14">A72</f>
        <v>41</v>
      </c>
      <c r="B9" s="148" t="str">
        <f t="shared" si="14"/>
        <v>Facader, malerbehandling -tegl/beton</v>
      </c>
      <c r="C9" s="143">
        <f t="shared" ref="C9:X9" si="15">IF(C$1&gt;=$I72,IF($M72=0,0,(IF(MOD(($I72-C$1),$M72)=0,$G72,0))),0)</f>
        <v>0</v>
      </c>
      <c r="D9" s="143">
        <f t="shared" si="15"/>
        <v>3720</v>
      </c>
      <c r="E9" s="143">
        <f t="shared" si="15"/>
        <v>0</v>
      </c>
      <c r="F9" s="143">
        <f t="shared" si="15"/>
        <v>3720</v>
      </c>
      <c r="G9" s="143">
        <f t="shared" si="15"/>
        <v>0</v>
      </c>
      <c r="H9" s="143">
        <f t="shared" si="15"/>
        <v>3720</v>
      </c>
      <c r="I9" s="143">
        <f t="shared" si="15"/>
        <v>0</v>
      </c>
      <c r="J9" s="143">
        <f t="shared" si="15"/>
        <v>3720</v>
      </c>
      <c r="K9" s="143">
        <f t="shared" si="15"/>
        <v>0</v>
      </c>
      <c r="L9" s="143">
        <f t="shared" si="15"/>
        <v>3720</v>
      </c>
      <c r="M9" s="143">
        <f t="shared" si="15"/>
        <v>0</v>
      </c>
      <c r="N9" s="143">
        <f t="shared" si="15"/>
        <v>3720</v>
      </c>
      <c r="O9" s="143">
        <f t="shared" si="15"/>
        <v>0</v>
      </c>
      <c r="P9" s="143">
        <f t="shared" si="15"/>
        <v>3720</v>
      </c>
      <c r="Q9" s="143">
        <f t="shared" si="15"/>
        <v>0</v>
      </c>
      <c r="R9" s="143">
        <f t="shared" si="15"/>
        <v>3720</v>
      </c>
      <c r="S9" s="143">
        <f t="shared" si="15"/>
        <v>0</v>
      </c>
      <c r="T9" s="143">
        <f t="shared" si="15"/>
        <v>3720</v>
      </c>
      <c r="U9" s="143">
        <f t="shared" si="15"/>
        <v>0</v>
      </c>
      <c r="V9" s="143">
        <f t="shared" si="15"/>
        <v>3720</v>
      </c>
      <c r="W9" s="143">
        <f t="shared" si="15"/>
        <v>0</v>
      </c>
      <c r="X9" s="143">
        <f t="shared" si="15"/>
        <v>3720</v>
      </c>
      <c r="Y9" s="176">
        <f t="shared" ref="Y9:Y11" si="16">SUM(C9:X9)</f>
        <v>40920</v>
      </c>
      <c r="Z9" s="47"/>
      <c r="AA9" s="47"/>
      <c r="AB9" s="47"/>
    </row>
    <row r="10" spans="1:28">
      <c r="A10" s="168">
        <f t="shared" ref="A10:B10" si="17">A73</f>
        <v>31</v>
      </c>
      <c r="B10" s="148" t="str">
        <f t="shared" si="17"/>
        <v>Vinduer og døre, udskiftning - fuge/fugebånd</v>
      </c>
      <c r="C10" s="143">
        <f t="shared" ref="C10:X10" si="18">IF(C$1&gt;=$I73,IF($M73=0,0,(IF(MOD(($I73-C$1),$M73)=0,$G73,0))),0)</f>
        <v>0</v>
      </c>
      <c r="D10" s="143">
        <f t="shared" si="18"/>
        <v>0</v>
      </c>
      <c r="E10" s="143">
        <f t="shared" si="18"/>
        <v>0</v>
      </c>
      <c r="F10" s="143">
        <f t="shared" si="18"/>
        <v>7500</v>
      </c>
      <c r="G10" s="143">
        <f t="shared" si="18"/>
        <v>0</v>
      </c>
      <c r="H10" s="143">
        <f t="shared" si="18"/>
        <v>0</v>
      </c>
      <c r="I10" s="143">
        <f t="shared" si="18"/>
        <v>0</v>
      </c>
      <c r="J10" s="143">
        <f t="shared" si="18"/>
        <v>0</v>
      </c>
      <c r="K10" s="143">
        <f t="shared" si="18"/>
        <v>7500</v>
      </c>
      <c r="L10" s="143">
        <f t="shared" si="18"/>
        <v>0</v>
      </c>
      <c r="M10" s="143">
        <f t="shared" si="18"/>
        <v>0</v>
      </c>
      <c r="N10" s="143">
        <f t="shared" si="18"/>
        <v>0</v>
      </c>
      <c r="O10" s="143">
        <f t="shared" si="18"/>
        <v>0</v>
      </c>
      <c r="P10" s="143">
        <f t="shared" si="18"/>
        <v>7500</v>
      </c>
      <c r="Q10" s="143">
        <f t="shared" si="18"/>
        <v>0</v>
      </c>
      <c r="R10" s="143">
        <f t="shared" si="18"/>
        <v>0</v>
      </c>
      <c r="S10" s="143">
        <f t="shared" si="18"/>
        <v>0</v>
      </c>
      <c r="T10" s="143">
        <f t="shared" si="18"/>
        <v>0</v>
      </c>
      <c r="U10" s="143">
        <f t="shared" si="18"/>
        <v>7500</v>
      </c>
      <c r="V10" s="143">
        <f t="shared" si="18"/>
        <v>0</v>
      </c>
      <c r="W10" s="143">
        <f t="shared" si="18"/>
        <v>0</v>
      </c>
      <c r="X10" s="143">
        <f t="shared" si="18"/>
        <v>0</v>
      </c>
      <c r="Y10" s="176">
        <f t="shared" si="16"/>
        <v>30000</v>
      </c>
      <c r="Z10" s="47"/>
      <c r="AA10" s="47"/>
      <c r="AB10" s="47"/>
    </row>
    <row r="11" spans="1:28">
      <c r="A11" s="168">
        <f t="shared" ref="A11:B11" si="19">A74</f>
        <v>0</v>
      </c>
      <c r="B11" s="148">
        <f t="shared" si="19"/>
        <v>0</v>
      </c>
      <c r="C11" s="143">
        <f t="shared" ref="C11:X11" si="20">IF(C$1&gt;=$I74,IF($M74=0,0,(IF(MOD(($I74-C$1),$M74)=0,$G74,0))),0)</f>
        <v>0</v>
      </c>
      <c r="D11" s="143">
        <f t="shared" si="20"/>
        <v>0</v>
      </c>
      <c r="E11" s="143">
        <f t="shared" si="20"/>
        <v>0</v>
      </c>
      <c r="F11" s="143">
        <f t="shared" si="20"/>
        <v>0</v>
      </c>
      <c r="G11" s="143">
        <f t="shared" si="20"/>
        <v>0</v>
      </c>
      <c r="H11" s="143">
        <f t="shared" si="20"/>
        <v>0</v>
      </c>
      <c r="I11" s="143">
        <f t="shared" si="20"/>
        <v>0</v>
      </c>
      <c r="J11" s="143">
        <f t="shared" si="20"/>
        <v>0</v>
      </c>
      <c r="K11" s="143">
        <f t="shared" si="20"/>
        <v>0</v>
      </c>
      <c r="L11" s="143">
        <f t="shared" si="20"/>
        <v>0</v>
      </c>
      <c r="M11" s="143">
        <f t="shared" si="20"/>
        <v>0</v>
      </c>
      <c r="N11" s="143">
        <f t="shared" si="20"/>
        <v>0</v>
      </c>
      <c r="O11" s="143">
        <f t="shared" si="20"/>
        <v>0</v>
      </c>
      <c r="P11" s="143">
        <f t="shared" si="20"/>
        <v>0</v>
      </c>
      <c r="Q11" s="143">
        <f t="shared" si="20"/>
        <v>0</v>
      </c>
      <c r="R11" s="143">
        <f t="shared" si="20"/>
        <v>0</v>
      </c>
      <c r="S11" s="143">
        <f t="shared" si="20"/>
        <v>0</v>
      </c>
      <c r="T11" s="143">
        <f t="shared" si="20"/>
        <v>0</v>
      </c>
      <c r="U11" s="143">
        <f t="shared" si="20"/>
        <v>0</v>
      </c>
      <c r="V11" s="143">
        <f t="shared" si="20"/>
        <v>0</v>
      </c>
      <c r="W11" s="143">
        <f t="shared" si="20"/>
        <v>0</v>
      </c>
      <c r="X11" s="143">
        <f t="shared" si="20"/>
        <v>0</v>
      </c>
      <c r="Y11" s="176">
        <f t="shared" si="16"/>
        <v>0</v>
      </c>
      <c r="Z11" s="47"/>
      <c r="AA11" s="47"/>
      <c r="AB11" s="47"/>
    </row>
    <row r="12" spans="1:28">
      <c r="A12" s="169">
        <f t="shared" ref="A12:B12" si="21">A75</f>
        <v>0</v>
      </c>
      <c r="B12" s="225" t="str">
        <f t="shared" si="21"/>
        <v>Bygning 1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</row>
    <row r="13" spans="1:28">
      <c r="A13" s="168">
        <f t="shared" ref="A13:B13" si="22">A76</f>
        <v>47</v>
      </c>
      <c r="B13" s="148" t="str">
        <f t="shared" si="22"/>
        <v>Tagflade, udskifning - tegl/beton</v>
      </c>
      <c r="C13" s="143">
        <f t="shared" ref="C13:X13" si="23">IF(C$1&gt;=$I76,IF($M76=0,0,(IF(MOD(($I76-C$1),$M76)=0,$G76,0))),0)</f>
        <v>0</v>
      </c>
      <c r="D13" s="143">
        <f t="shared" si="23"/>
        <v>0</v>
      </c>
      <c r="E13" s="143">
        <f t="shared" si="23"/>
        <v>0</v>
      </c>
      <c r="F13" s="143">
        <f t="shared" si="23"/>
        <v>0</v>
      </c>
      <c r="G13" s="143">
        <f t="shared" si="23"/>
        <v>0</v>
      </c>
      <c r="H13" s="143">
        <f t="shared" si="23"/>
        <v>0</v>
      </c>
      <c r="I13" s="143">
        <f t="shared" si="23"/>
        <v>0</v>
      </c>
      <c r="J13" s="143">
        <f t="shared" si="23"/>
        <v>0</v>
      </c>
      <c r="K13" s="143">
        <f t="shared" si="23"/>
        <v>0</v>
      </c>
      <c r="L13" s="143">
        <f t="shared" si="23"/>
        <v>0</v>
      </c>
      <c r="M13" s="143">
        <f t="shared" si="23"/>
        <v>0</v>
      </c>
      <c r="N13" s="143">
        <f t="shared" si="23"/>
        <v>0</v>
      </c>
      <c r="O13" s="143">
        <f t="shared" si="23"/>
        <v>0</v>
      </c>
      <c r="P13" s="143">
        <f t="shared" si="23"/>
        <v>0</v>
      </c>
      <c r="Q13" s="143">
        <f t="shared" si="23"/>
        <v>0</v>
      </c>
      <c r="R13" s="143">
        <f t="shared" si="23"/>
        <v>0</v>
      </c>
      <c r="S13" s="143">
        <f t="shared" si="23"/>
        <v>600000</v>
      </c>
      <c r="T13" s="143">
        <f t="shared" si="23"/>
        <v>0</v>
      </c>
      <c r="U13" s="143">
        <f t="shared" si="23"/>
        <v>0</v>
      </c>
      <c r="V13" s="143">
        <f t="shared" si="23"/>
        <v>0</v>
      </c>
      <c r="W13" s="143">
        <f t="shared" si="23"/>
        <v>0</v>
      </c>
      <c r="X13" s="143">
        <f t="shared" si="23"/>
        <v>0</v>
      </c>
      <c r="Y13" s="176">
        <f t="shared" si="4"/>
        <v>600000</v>
      </c>
    </row>
    <row r="14" spans="1:28">
      <c r="A14" s="168">
        <f t="shared" ref="A14:B14" si="24">A77</f>
        <v>21</v>
      </c>
      <c r="B14" s="148" t="str">
        <f t="shared" si="24"/>
        <v>Facader, eftergang af murværk og fuger</v>
      </c>
      <c r="C14" s="143">
        <f t="shared" ref="C14:X14" si="25">IF(C$1&gt;=$I77,IF($M77=0,0,(IF(MOD(($I77-C$1),$M77)=0,$G77,0))),0)</f>
        <v>17000</v>
      </c>
      <c r="D14" s="143">
        <f t="shared" si="25"/>
        <v>17000</v>
      </c>
      <c r="E14" s="143">
        <f t="shared" si="25"/>
        <v>17000</v>
      </c>
      <c r="F14" s="143">
        <f t="shared" si="25"/>
        <v>17000</v>
      </c>
      <c r="G14" s="143">
        <f t="shared" si="25"/>
        <v>17000</v>
      </c>
      <c r="H14" s="143">
        <f t="shared" si="25"/>
        <v>17000</v>
      </c>
      <c r="I14" s="143">
        <f t="shared" si="25"/>
        <v>17000</v>
      </c>
      <c r="J14" s="143">
        <f t="shared" si="25"/>
        <v>17000</v>
      </c>
      <c r="K14" s="143">
        <f t="shared" si="25"/>
        <v>17000</v>
      </c>
      <c r="L14" s="143">
        <f t="shared" si="25"/>
        <v>17000</v>
      </c>
      <c r="M14" s="143">
        <f t="shared" si="25"/>
        <v>17000</v>
      </c>
      <c r="N14" s="143">
        <f t="shared" si="25"/>
        <v>17000</v>
      </c>
      <c r="O14" s="143">
        <f t="shared" si="25"/>
        <v>17000</v>
      </c>
      <c r="P14" s="143">
        <f t="shared" si="25"/>
        <v>17000</v>
      </c>
      <c r="Q14" s="143">
        <f t="shared" si="25"/>
        <v>17000</v>
      </c>
      <c r="R14" s="143">
        <f t="shared" si="25"/>
        <v>17000</v>
      </c>
      <c r="S14" s="143">
        <f t="shared" si="25"/>
        <v>17000</v>
      </c>
      <c r="T14" s="143">
        <f t="shared" si="25"/>
        <v>17000</v>
      </c>
      <c r="U14" s="143">
        <f t="shared" si="25"/>
        <v>17000</v>
      </c>
      <c r="V14" s="143">
        <f t="shared" si="25"/>
        <v>17000</v>
      </c>
      <c r="W14" s="143">
        <f t="shared" si="25"/>
        <v>17000</v>
      </c>
      <c r="X14" s="143">
        <f t="shared" si="25"/>
        <v>17000</v>
      </c>
      <c r="Y14" s="176">
        <f t="shared" ref="Y14:Y18" si="26">SUM(C14:X14)</f>
        <v>374000</v>
      </c>
    </row>
    <row r="15" spans="1:28">
      <c r="A15" s="168">
        <f t="shared" ref="A15:B15" si="27">A78</f>
        <v>31</v>
      </c>
      <c r="B15" s="148" t="str">
        <f t="shared" si="27"/>
        <v>Døre, udskiftning</v>
      </c>
      <c r="C15" s="143">
        <f t="shared" ref="C15:X15" si="28">IF(C$1&gt;=$I78,IF($M78=0,0,(IF(MOD(($I78-C$1),$M78)=0,$G78,0))),0)</f>
        <v>0</v>
      </c>
      <c r="D15" s="143">
        <f t="shared" si="28"/>
        <v>0</v>
      </c>
      <c r="E15" s="143">
        <f t="shared" si="28"/>
        <v>0</v>
      </c>
      <c r="F15" s="143">
        <f t="shared" si="28"/>
        <v>0</v>
      </c>
      <c r="G15" s="143">
        <f t="shared" si="28"/>
        <v>0</v>
      </c>
      <c r="H15" s="143">
        <f t="shared" si="28"/>
        <v>0</v>
      </c>
      <c r="I15" s="143">
        <f t="shared" si="28"/>
        <v>0</v>
      </c>
      <c r="J15" s="143">
        <f t="shared" si="28"/>
        <v>0</v>
      </c>
      <c r="K15" s="143">
        <f t="shared" si="28"/>
        <v>0</v>
      </c>
      <c r="L15" s="143">
        <f t="shared" si="28"/>
        <v>0</v>
      </c>
      <c r="M15" s="143">
        <f t="shared" si="28"/>
        <v>0</v>
      </c>
      <c r="N15" s="143">
        <f t="shared" si="28"/>
        <v>180000</v>
      </c>
      <c r="O15" s="143">
        <f t="shared" si="28"/>
        <v>0</v>
      </c>
      <c r="P15" s="143">
        <f t="shared" si="28"/>
        <v>0</v>
      </c>
      <c r="Q15" s="143">
        <f t="shared" si="28"/>
        <v>0</v>
      </c>
      <c r="R15" s="143">
        <f t="shared" si="28"/>
        <v>0</v>
      </c>
      <c r="S15" s="143">
        <f t="shared" si="28"/>
        <v>0</v>
      </c>
      <c r="T15" s="143">
        <f t="shared" si="28"/>
        <v>0</v>
      </c>
      <c r="U15" s="143">
        <f t="shared" si="28"/>
        <v>0</v>
      </c>
      <c r="V15" s="143">
        <f t="shared" si="28"/>
        <v>0</v>
      </c>
      <c r="W15" s="143">
        <f t="shared" si="28"/>
        <v>0</v>
      </c>
      <c r="X15" s="143">
        <f t="shared" si="28"/>
        <v>0</v>
      </c>
      <c r="Y15" s="176">
        <f t="shared" si="26"/>
        <v>180000</v>
      </c>
    </row>
    <row r="16" spans="1:28">
      <c r="A16" s="168">
        <f t="shared" ref="A16:B16" si="29">A79</f>
        <v>31</v>
      </c>
      <c r="B16" s="148" t="str">
        <f t="shared" si="29"/>
        <v>Vinduer, udskiftning - gående</v>
      </c>
      <c r="C16" s="143">
        <f t="shared" ref="C16:X16" si="30">IF(C$1&gt;=$I79,IF($M79=0,0,(IF(MOD(($I79-C$1),$M79)=0,$G79,0))),0)</f>
        <v>0</v>
      </c>
      <c r="D16" s="143">
        <f t="shared" si="30"/>
        <v>0</v>
      </c>
      <c r="E16" s="143">
        <f t="shared" si="30"/>
        <v>0</v>
      </c>
      <c r="F16" s="143">
        <f t="shared" si="30"/>
        <v>0</v>
      </c>
      <c r="G16" s="143">
        <f t="shared" si="30"/>
        <v>0</v>
      </c>
      <c r="H16" s="143">
        <f t="shared" si="30"/>
        <v>0</v>
      </c>
      <c r="I16" s="143">
        <f t="shared" si="30"/>
        <v>0</v>
      </c>
      <c r="J16" s="143">
        <f t="shared" si="30"/>
        <v>0</v>
      </c>
      <c r="K16" s="143">
        <f t="shared" si="30"/>
        <v>0</v>
      </c>
      <c r="L16" s="143">
        <f t="shared" si="30"/>
        <v>81000</v>
      </c>
      <c r="M16" s="143">
        <f t="shared" si="30"/>
        <v>0</v>
      </c>
      <c r="N16" s="143">
        <f t="shared" si="30"/>
        <v>0</v>
      </c>
      <c r="O16" s="143">
        <f t="shared" si="30"/>
        <v>0</v>
      </c>
      <c r="P16" s="143">
        <f t="shared" si="30"/>
        <v>0</v>
      </c>
      <c r="Q16" s="143">
        <f t="shared" si="30"/>
        <v>0</v>
      </c>
      <c r="R16" s="143">
        <f t="shared" si="30"/>
        <v>0</v>
      </c>
      <c r="S16" s="143">
        <f t="shared" si="30"/>
        <v>0</v>
      </c>
      <c r="T16" s="143">
        <f t="shared" si="30"/>
        <v>0</v>
      </c>
      <c r="U16" s="143">
        <f t="shared" si="30"/>
        <v>0</v>
      </c>
      <c r="V16" s="143">
        <f t="shared" si="30"/>
        <v>0</v>
      </c>
      <c r="W16" s="143">
        <f t="shared" si="30"/>
        <v>0</v>
      </c>
      <c r="X16" s="143">
        <f t="shared" si="30"/>
        <v>0</v>
      </c>
      <c r="Y16" s="176">
        <f t="shared" si="26"/>
        <v>81000</v>
      </c>
    </row>
    <row r="17" spans="1:25">
      <c r="A17" s="169"/>
      <c r="B17" s="149" t="str">
        <f>B80</f>
        <v>Bygning 2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</row>
    <row r="18" spans="1:25">
      <c r="A18" s="168">
        <f t="shared" ref="A18:B18" si="31">A81</f>
        <v>47</v>
      </c>
      <c r="B18" s="148" t="str">
        <f t="shared" si="31"/>
        <v>Tagflade, udskifning - tegl/beton</v>
      </c>
      <c r="C18" s="143">
        <f t="shared" ref="C18:X18" si="32">IF(C$1&gt;=$I81,IF($M81=0,0,(IF(MOD(($I81-C$1),$M81)=0,$G81,0))),0)</f>
        <v>0</v>
      </c>
      <c r="D18" s="143">
        <f t="shared" si="32"/>
        <v>0</v>
      </c>
      <c r="E18" s="143">
        <f t="shared" si="32"/>
        <v>0</v>
      </c>
      <c r="F18" s="143">
        <f t="shared" si="32"/>
        <v>0</v>
      </c>
      <c r="G18" s="143">
        <f t="shared" si="32"/>
        <v>0</v>
      </c>
      <c r="H18" s="143">
        <f t="shared" si="32"/>
        <v>0</v>
      </c>
      <c r="I18" s="143">
        <f t="shared" si="32"/>
        <v>2100000</v>
      </c>
      <c r="J18" s="143">
        <f t="shared" si="32"/>
        <v>0</v>
      </c>
      <c r="K18" s="143">
        <f t="shared" si="32"/>
        <v>0</v>
      </c>
      <c r="L18" s="143">
        <f t="shared" si="32"/>
        <v>0</v>
      </c>
      <c r="M18" s="143">
        <f t="shared" si="32"/>
        <v>0</v>
      </c>
      <c r="N18" s="143">
        <f t="shared" si="32"/>
        <v>0</v>
      </c>
      <c r="O18" s="143">
        <f t="shared" si="32"/>
        <v>0</v>
      </c>
      <c r="P18" s="143">
        <f t="shared" si="32"/>
        <v>0</v>
      </c>
      <c r="Q18" s="143">
        <f t="shared" si="32"/>
        <v>0</v>
      </c>
      <c r="R18" s="143">
        <f t="shared" si="32"/>
        <v>0</v>
      </c>
      <c r="S18" s="143">
        <f t="shared" si="32"/>
        <v>0</v>
      </c>
      <c r="T18" s="143">
        <f t="shared" si="32"/>
        <v>0</v>
      </c>
      <c r="U18" s="143">
        <f t="shared" si="32"/>
        <v>0</v>
      </c>
      <c r="V18" s="143">
        <f t="shared" si="32"/>
        <v>0</v>
      </c>
      <c r="W18" s="143">
        <f t="shared" si="32"/>
        <v>0</v>
      </c>
      <c r="X18" s="143">
        <f t="shared" si="32"/>
        <v>0</v>
      </c>
      <c r="Y18" s="176">
        <f t="shared" si="26"/>
        <v>2100000</v>
      </c>
    </row>
    <row r="19" spans="1:25">
      <c r="A19" s="168">
        <f t="shared" ref="A19" si="33">A82</f>
        <v>47</v>
      </c>
      <c r="B19" s="148" t="str">
        <f t="shared" ref="B19:B24" si="34">B82</f>
        <v>Tagflade, udskifning - tegl/beton</v>
      </c>
      <c r="C19" s="143">
        <f t="shared" ref="C19:X19" si="35">IF(C$1&gt;=$I82,IF($M82=0,0,(IF(MOD(($I82-C$1),$M82)=0,$G82,0))),0)</f>
        <v>0</v>
      </c>
      <c r="D19" s="143">
        <f t="shared" si="35"/>
        <v>0</v>
      </c>
      <c r="E19" s="143">
        <f t="shared" si="35"/>
        <v>0</v>
      </c>
      <c r="F19" s="143">
        <f t="shared" si="35"/>
        <v>0</v>
      </c>
      <c r="G19" s="143">
        <f t="shared" si="35"/>
        <v>855000</v>
      </c>
      <c r="H19" s="143">
        <f t="shared" si="35"/>
        <v>0</v>
      </c>
      <c r="I19" s="143">
        <f t="shared" si="35"/>
        <v>0</v>
      </c>
      <c r="J19" s="143">
        <f t="shared" si="35"/>
        <v>0</v>
      </c>
      <c r="K19" s="143">
        <f t="shared" si="35"/>
        <v>0</v>
      </c>
      <c r="L19" s="143">
        <f t="shared" si="35"/>
        <v>0</v>
      </c>
      <c r="M19" s="143">
        <f t="shared" si="35"/>
        <v>0</v>
      </c>
      <c r="N19" s="143">
        <f t="shared" si="35"/>
        <v>0</v>
      </c>
      <c r="O19" s="143">
        <f t="shared" si="35"/>
        <v>0</v>
      </c>
      <c r="P19" s="143">
        <f t="shared" si="35"/>
        <v>0</v>
      </c>
      <c r="Q19" s="143">
        <f t="shared" si="35"/>
        <v>0</v>
      </c>
      <c r="R19" s="143">
        <f t="shared" si="35"/>
        <v>0</v>
      </c>
      <c r="S19" s="143">
        <f t="shared" si="35"/>
        <v>0</v>
      </c>
      <c r="T19" s="143">
        <f t="shared" si="35"/>
        <v>0</v>
      </c>
      <c r="U19" s="143">
        <f t="shared" si="35"/>
        <v>0</v>
      </c>
      <c r="V19" s="143">
        <f t="shared" si="35"/>
        <v>0</v>
      </c>
      <c r="W19" s="143">
        <f t="shared" si="35"/>
        <v>0</v>
      </c>
      <c r="X19" s="143">
        <f t="shared" si="35"/>
        <v>0</v>
      </c>
      <c r="Y19" s="176">
        <f t="shared" ref="Y19" si="36">SUM(C19:X19)</f>
        <v>855000</v>
      </c>
    </row>
    <row r="20" spans="1:25">
      <c r="A20" s="168">
        <f t="shared" ref="A20" si="37">A83</f>
        <v>47</v>
      </c>
      <c r="B20" s="148" t="str">
        <f t="shared" si="34"/>
        <v>Tagflade, udskifning - tegl/beton</v>
      </c>
      <c r="C20" s="143">
        <f t="shared" ref="C20:X20" si="38">IF(C$1&gt;=$I83,IF($M83=0,0,(IF(MOD(($I83-C$1),$M83)=0,$G83,0))),0)</f>
        <v>0</v>
      </c>
      <c r="D20" s="143">
        <f t="shared" si="38"/>
        <v>0</v>
      </c>
      <c r="E20" s="143">
        <f t="shared" si="38"/>
        <v>0</v>
      </c>
      <c r="F20" s="143">
        <f t="shared" si="38"/>
        <v>0</v>
      </c>
      <c r="G20" s="143">
        <f t="shared" si="38"/>
        <v>0</v>
      </c>
      <c r="H20" s="143">
        <f t="shared" si="38"/>
        <v>0</v>
      </c>
      <c r="I20" s="143">
        <f t="shared" si="38"/>
        <v>0</v>
      </c>
      <c r="J20" s="143">
        <f t="shared" si="38"/>
        <v>0</v>
      </c>
      <c r="K20" s="143">
        <f t="shared" si="38"/>
        <v>0</v>
      </c>
      <c r="L20" s="143">
        <f t="shared" si="38"/>
        <v>0</v>
      </c>
      <c r="M20" s="143">
        <f t="shared" si="38"/>
        <v>0</v>
      </c>
      <c r="N20" s="143">
        <f t="shared" si="38"/>
        <v>900000</v>
      </c>
      <c r="O20" s="143">
        <f t="shared" si="38"/>
        <v>0</v>
      </c>
      <c r="P20" s="143">
        <f t="shared" si="38"/>
        <v>0</v>
      </c>
      <c r="Q20" s="143">
        <f t="shared" si="38"/>
        <v>0</v>
      </c>
      <c r="R20" s="143">
        <f t="shared" si="38"/>
        <v>0</v>
      </c>
      <c r="S20" s="143">
        <f t="shared" si="38"/>
        <v>0</v>
      </c>
      <c r="T20" s="143">
        <f t="shared" si="38"/>
        <v>0</v>
      </c>
      <c r="U20" s="143">
        <f t="shared" si="38"/>
        <v>0</v>
      </c>
      <c r="V20" s="143">
        <f t="shared" si="38"/>
        <v>0</v>
      </c>
      <c r="W20" s="143">
        <f t="shared" si="38"/>
        <v>0</v>
      </c>
      <c r="X20" s="143">
        <f t="shared" si="38"/>
        <v>0</v>
      </c>
      <c r="Y20" s="176">
        <f t="shared" ref="Y20:Y24" si="39">SUM(C20:X20)</f>
        <v>900000</v>
      </c>
    </row>
    <row r="21" spans="1:25">
      <c r="A21" s="168">
        <f t="shared" ref="A21" si="40">A84</f>
        <v>41</v>
      </c>
      <c r="B21" s="148" t="str">
        <f t="shared" si="34"/>
        <v>Facader, malerbehandling - træ</v>
      </c>
      <c r="C21" s="143">
        <f t="shared" ref="C21:X21" si="41">IF(C$1&gt;=$I84,IF($M84=0,0,(IF(MOD(($I84-C$1),$M84)=0,$G84,0))),0)</f>
        <v>0</v>
      </c>
      <c r="D21" s="143">
        <f t="shared" si="41"/>
        <v>0</v>
      </c>
      <c r="E21" s="143">
        <f t="shared" si="41"/>
        <v>2080</v>
      </c>
      <c r="F21" s="143">
        <f t="shared" si="41"/>
        <v>0</v>
      </c>
      <c r="G21" s="143">
        <f t="shared" si="41"/>
        <v>0</v>
      </c>
      <c r="H21" s="143">
        <f t="shared" si="41"/>
        <v>0</v>
      </c>
      <c r="I21" s="143">
        <f t="shared" si="41"/>
        <v>0</v>
      </c>
      <c r="J21" s="143">
        <f t="shared" si="41"/>
        <v>2080</v>
      </c>
      <c r="K21" s="143">
        <f t="shared" si="41"/>
        <v>0</v>
      </c>
      <c r="L21" s="143">
        <f t="shared" si="41"/>
        <v>0</v>
      </c>
      <c r="M21" s="143">
        <f t="shared" si="41"/>
        <v>0</v>
      </c>
      <c r="N21" s="143">
        <f t="shared" si="41"/>
        <v>0</v>
      </c>
      <c r="O21" s="143">
        <f t="shared" si="41"/>
        <v>2080</v>
      </c>
      <c r="P21" s="143">
        <f t="shared" si="41"/>
        <v>0</v>
      </c>
      <c r="Q21" s="143">
        <f t="shared" si="41"/>
        <v>0</v>
      </c>
      <c r="R21" s="143">
        <f t="shared" si="41"/>
        <v>0</v>
      </c>
      <c r="S21" s="143">
        <f t="shared" si="41"/>
        <v>0</v>
      </c>
      <c r="T21" s="143">
        <f t="shared" si="41"/>
        <v>2080</v>
      </c>
      <c r="U21" s="143">
        <f t="shared" si="41"/>
        <v>0</v>
      </c>
      <c r="V21" s="143">
        <f t="shared" si="41"/>
        <v>0</v>
      </c>
      <c r="W21" s="143">
        <f t="shared" si="41"/>
        <v>0</v>
      </c>
      <c r="X21" s="143">
        <f t="shared" si="41"/>
        <v>0</v>
      </c>
      <c r="Y21" s="176">
        <f t="shared" si="39"/>
        <v>8320</v>
      </c>
    </row>
    <row r="22" spans="1:25">
      <c r="A22" s="168">
        <f t="shared" ref="A22:A24" si="42">A85</f>
        <v>31</v>
      </c>
      <c r="B22" s="148" t="str">
        <f t="shared" si="34"/>
        <v>Vinduer, udskiftning - gående</v>
      </c>
      <c r="C22" s="143">
        <f t="shared" ref="C22:X22" si="43">IF(C$1&gt;=$I85,IF($M85=0,0,(IF(MOD(($I85-C$1),$M85)=0,$G85,0))),0)</f>
        <v>0</v>
      </c>
      <c r="D22" s="143">
        <f t="shared" si="43"/>
        <v>0</v>
      </c>
      <c r="E22" s="143">
        <f t="shared" si="43"/>
        <v>0</v>
      </c>
      <c r="F22" s="143">
        <f t="shared" si="43"/>
        <v>81000</v>
      </c>
      <c r="G22" s="143">
        <f t="shared" si="43"/>
        <v>0</v>
      </c>
      <c r="H22" s="143">
        <f t="shared" si="43"/>
        <v>0</v>
      </c>
      <c r="I22" s="143">
        <f t="shared" si="43"/>
        <v>0</v>
      </c>
      <c r="J22" s="143">
        <f t="shared" si="43"/>
        <v>0</v>
      </c>
      <c r="K22" s="143">
        <f t="shared" si="43"/>
        <v>0</v>
      </c>
      <c r="L22" s="143">
        <f t="shared" si="43"/>
        <v>0</v>
      </c>
      <c r="M22" s="143">
        <f t="shared" si="43"/>
        <v>0</v>
      </c>
      <c r="N22" s="143">
        <f t="shared" si="43"/>
        <v>0</v>
      </c>
      <c r="O22" s="143">
        <f t="shared" si="43"/>
        <v>0</v>
      </c>
      <c r="P22" s="143">
        <f t="shared" si="43"/>
        <v>0</v>
      </c>
      <c r="Q22" s="143">
        <f t="shared" si="43"/>
        <v>0</v>
      </c>
      <c r="R22" s="143">
        <f t="shared" si="43"/>
        <v>0</v>
      </c>
      <c r="S22" s="143">
        <f t="shared" si="43"/>
        <v>0</v>
      </c>
      <c r="T22" s="143">
        <f t="shared" si="43"/>
        <v>0</v>
      </c>
      <c r="U22" s="143">
        <f t="shared" si="43"/>
        <v>0</v>
      </c>
      <c r="V22" s="143">
        <f t="shared" si="43"/>
        <v>0</v>
      </c>
      <c r="W22" s="143">
        <f t="shared" si="43"/>
        <v>0</v>
      </c>
      <c r="X22" s="143">
        <f t="shared" si="43"/>
        <v>0</v>
      </c>
      <c r="Y22" s="176">
        <f t="shared" si="39"/>
        <v>81000</v>
      </c>
    </row>
    <row r="23" spans="1:25">
      <c r="A23" s="168">
        <f t="shared" si="42"/>
        <v>31</v>
      </c>
      <c r="B23" s="148" t="str">
        <f t="shared" si="34"/>
        <v>Vinduer, udskiftning - gående</v>
      </c>
      <c r="C23" s="143">
        <f t="shared" ref="C23:X23" si="44">IF(C$1&gt;=$I86,IF($M86=0,0,(IF(MOD(($I86-C$1),$M86)=0,$G86,0))),0)</f>
        <v>0</v>
      </c>
      <c r="D23" s="143">
        <f t="shared" si="44"/>
        <v>0</v>
      </c>
      <c r="E23" s="143">
        <f t="shared" si="44"/>
        <v>0</v>
      </c>
      <c r="F23" s="143">
        <f t="shared" si="44"/>
        <v>0</v>
      </c>
      <c r="G23" s="143">
        <f t="shared" si="44"/>
        <v>0</v>
      </c>
      <c r="H23" s="143">
        <f t="shared" si="44"/>
        <v>0</v>
      </c>
      <c r="I23" s="143">
        <f t="shared" si="44"/>
        <v>0</v>
      </c>
      <c r="J23" s="143">
        <f t="shared" si="44"/>
        <v>0</v>
      </c>
      <c r="K23" s="143">
        <f t="shared" si="44"/>
        <v>0</v>
      </c>
      <c r="L23" s="143">
        <f t="shared" si="44"/>
        <v>0</v>
      </c>
      <c r="M23" s="143">
        <f t="shared" si="44"/>
        <v>0</v>
      </c>
      <c r="N23" s="143">
        <f t="shared" si="44"/>
        <v>405000</v>
      </c>
      <c r="O23" s="143">
        <f t="shared" si="44"/>
        <v>0</v>
      </c>
      <c r="P23" s="143">
        <f t="shared" si="44"/>
        <v>0</v>
      </c>
      <c r="Q23" s="143">
        <f t="shared" si="44"/>
        <v>0</v>
      </c>
      <c r="R23" s="143">
        <f t="shared" si="44"/>
        <v>0</v>
      </c>
      <c r="S23" s="143">
        <f t="shared" si="44"/>
        <v>0</v>
      </c>
      <c r="T23" s="143">
        <f t="shared" si="44"/>
        <v>0</v>
      </c>
      <c r="U23" s="143">
        <f t="shared" si="44"/>
        <v>0</v>
      </c>
      <c r="V23" s="143">
        <f t="shared" si="44"/>
        <v>0</v>
      </c>
      <c r="W23" s="143">
        <f t="shared" si="44"/>
        <v>0</v>
      </c>
      <c r="X23" s="143">
        <f t="shared" si="44"/>
        <v>0</v>
      </c>
      <c r="Y23" s="176">
        <f t="shared" si="39"/>
        <v>405000</v>
      </c>
    </row>
    <row r="24" spans="1:25">
      <c r="A24" s="168" t="e">
        <f t="shared" si="42"/>
        <v>#N/A</v>
      </c>
      <c r="B24" s="148">
        <f t="shared" si="34"/>
        <v>0</v>
      </c>
      <c r="C24" s="143">
        <f t="shared" ref="C24:X24" si="45">IF(C$1&gt;=$I87,IF($M87=0,0,(IF(MOD(($I87-C$1),$M87)=0,$G87,0))),0)</f>
        <v>0</v>
      </c>
      <c r="D24" s="143">
        <f t="shared" si="45"/>
        <v>0</v>
      </c>
      <c r="E24" s="143">
        <f t="shared" si="45"/>
        <v>0</v>
      </c>
      <c r="F24" s="143">
        <f t="shared" si="45"/>
        <v>0</v>
      </c>
      <c r="G24" s="143">
        <f t="shared" si="45"/>
        <v>0</v>
      </c>
      <c r="H24" s="143">
        <f t="shared" si="45"/>
        <v>0</v>
      </c>
      <c r="I24" s="143">
        <f t="shared" si="45"/>
        <v>0</v>
      </c>
      <c r="J24" s="143">
        <f t="shared" si="45"/>
        <v>0</v>
      </c>
      <c r="K24" s="143">
        <f t="shared" si="45"/>
        <v>0</v>
      </c>
      <c r="L24" s="143">
        <f t="shared" si="45"/>
        <v>0</v>
      </c>
      <c r="M24" s="143">
        <f t="shared" si="45"/>
        <v>0</v>
      </c>
      <c r="N24" s="143">
        <f t="shared" si="45"/>
        <v>0</v>
      </c>
      <c r="O24" s="143">
        <f t="shared" si="45"/>
        <v>0</v>
      </c>
      <c r="P24" s="143">
        <f t="shared" si="45"/>
        <v>0</v>
      </c>
      <c r="Q24" s="143">
        <f t="shared" si="45"/>
        <v>0</v>
      </c>
      <c r="R24" s="143">
        <f t="shared" si="45"/>
        <v>0</v>
      </c>
      <c r="S24" s="143">
        <f t="shared" si="45"/>
        <v>0</v>
      </c>
      <c r="T24" s="143">
        <f t="shared" si="45"/>
        <v>0</v>
      </c>
      <c r="U24" s="143">
        <f t="shared" si="45"/>
        <v>0</v>
      </c>
      <c r="V24" s="143">
        <f t="shared" si="45"/>
        <v>0</v>
      </c>
      <c r="W24" s="143">
        <f t="shared" si="45"/>
        <v>0</v>
      </c>
      <c r="X24" s="143">
        <f t="shared" si="45"/>
        <v>0</v>
      </c>
      <c r="Y24" s="176">
        <f t="shared" si="39"/>
        <v>0</v>
      </c>
    </row>
    <row r="25" spans="1:25">
      <c r="A25" s="169"/>
      <c r="B25" s="149" t="str">
        <f t="shared" ref="B25:B27" si="46">B88</f>
        <v>Indv. Vedligehold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</row>
    <row r="26" spans="1:25">
      <c r="A26" s="168">
        <f t="shared" ref="A26:A27" si="47">A89</f>
        <v>43</v>
      </c>
      <c r="B26" s="148" t="str">
        <f t="shared" si="46"/>
        <v>Gulve, udskiftning - rullende aktivitet</v>
      </c>
      <c r="C26" s="143">
        <f t="shared" ref="C26:X26" si="48">IF(C$1&gt;=$I89,IF($M89=0,0,(IF(MOD(($I89-C$1),$M89)=0,$G89,0))),0)</f>
        <v>0</v>
      </c>
      <c r="D26" s="143">
        <f t="shared" si="48"/>
        <v>54000</v>
      </c>
      <c r="E26" s="143">
        <f t="shared" si="48"/>
        <v>54000</v>
      </c>
      <c r="F26" s="143">
        <f t="shared" si="48"/>
        <v>54000</v>
      </c>
      <c r="G26" s="143">
        <f t="shared" si="48"/>
        <v>54000</v>
      </c>
      <c r="H26" s="143">
        <f t="shared" si="48"/>
        <v>54000</v>
      </c>
      <c r="I26" s="143">
        <f t="shared" si="48"/>
        <v>54000</v>
      </c>
      <c r="J26" s="143">
        <f t="shared" si="48"/>
        <v>54000</v>
      </c>
      <c r="K26" s="143">
        <f t="shared" si="48"/>
        <v>54000</v>
      </c>
      <c r="L26" s="143">
        <f t="shared" si="48"/>
        <v>54000</v>
      </c>
      <c r="M26" s="143">
        <f t="shared" si="48"/>
        <v>54000</v>
      </c>
      <c r="N26" s="143">
        <f t="shared" si="48"/>
        <v>54000</v>
      </c>
      <c r="O26" s="143">
        <f t="shared" si="48"/>
        <v>54000</v>
      </c>
      <c r="P26" s="143">
        <f t="shared" si="48"/>
        <v>54000</v>
      </c>
      <c r="Q26" s="143">
        <f t="shared" si="48"/>
        <v>54000</v>
      </c>
      <c r="R26" s="143">
        <f t="shared" si="48"/>
        <v>54000</v>
      </c>
      <c r="S26" s="143">
        <f t="shared" si="48"/>
        <v>54000</v>
      </c>
      <c r="T26" s="143">
        <f t="shared" si="48"/>
        <v>54000</v>
      </c>
      <c r="U26" s="143">
        <f t="shared" si="48"/>
        <v>54000</v>
      </c>
      <c r="V26" s="143">
        <f t="shared" si="48"/>
        <v>54000</v>
      </c>
      <c r="W26" s="143">
        <f t="shared" si="48"/>
        <v>54000</v>
      </c>
      <c r="X26" s="143">
        <f t="shared" si="48"/>
        <v>54000</v>
      </c>
      <c r="Y26" s="176">
        <f t="shared" si="4"/>
        <v>1134000</v>
      </c>
    </row>
    <row r="27" spans="1:25">
      <c r="A27" s="168">
        <f t="shared" si="47"/>
        <v>43</v>
      </c>
      <c r="B27" s="148" t="str">
        <f t="shared" si="46"/>
        <v>Gulve, udskiftning - sportsgulv</v>
      </c>
      <c r="C27" s="143">
        <f t="shared" ref="C27:X27" si="49">IF(C$1&gt;=$I90,IF($M90=0,0,(IF(MOD(($I90-C$1),$M90)=0,$G90,0))),0)</f>
        <v>0</v>
      </c>
      <c r="D27" s="143">
        <f t="shared" si="49"/>
        <v>0</v>
      </c>
      <c r="E27" s="143">
        <f t="shared" si="49"/>
        <v>0</v>
      </c>
      <c r="F27" s="143">
        <f t="shared" si="49"/>
        <v>0</v>
      </c>
      <c r="G27" s="143">
        <f t="shared" si="49"/>
        <v>0</v>
      </c>
      <c r="H27" s="143">
        <f t="shared" si="49"/>
        <v>135000</v>
      </c>
      <c r="I27" s="143">
        <f t="shared" si="49"/>
        <v>0</v>
      </c>
      <c r="J27" s="143">
        <f t="shared" si="49"/>
        <v>0</v>
      </c>
      <c r="K27" s="143">
        <f t="shared" si="49"/>
        <v>0</v>
      </c>
      <c r="L27" s="143">
        <f t="shared" si="49"/>
        <v>0</v>
      </c>
      <c r="M27" s="143">
        <f t="shared" si="49"/>
        <v>0</v>
      </c>
      <c r="N27" s="143">
        <f t="shared" si="49"/>
        <v>0</v>
      </c>
      <c r="O27" s="143">
        <f t="shared" si="49"/>
        <v>0</v>
      </c>
      <c r="P27" s="143">
        <f t="shared" si="49"/>
        <v>0</v>
      </c>
      <c r="Q27" s="143">
        <f t="shared" si="49"/>
        <v>0</v>
      </c>
      <c r="R27" s="143">
        <f t="shared" si="49"/>
        <v>0</v>
      </c>
      <c r="S27" s="143">
        <f t="shared" si="49"/>
        <v>0</v>
      </c>
      <c r="T27" s="143">
        <f t="shared" si="49"/>
        <v>0</v>
      </c>
      <c r="U27" s="143">
        <f t="shared" si="49"/>
        <v>0</v>
      </c>
      <c r="V27" s="143">
        <f t="shared" si="49"/>
        <v>0</v>
      </c>
      <c r="W27" s="143">
        <f t="shared" si="49"/>
        <v>0</v>
      </c>
      <c r="X27" s="143">
        <f t="shared" si="49"/>
        <v>0</v>
      </c>
      <c r="Y27" s="176">
        <f t="shared" ref="Y27" si="50">SUM(C27:X27)</f>
        <v>135000</v>
      </c>
    </row>
    <row r="28" spans="1:25">
      <c r="A28" s="168">
        <f t="shared" ref="A28:B33" si="51">A91</f>
        <v>42</v>
      </c>
      <c r="B28" s="148" t="str">
        <f t="shared" si="51"/>
        <v>Indvendigt malerarbejde, rullende aktivitet</v>
      </c>
      <c r="C28" s="143">
        <f t="shared" ref="C28:X28" si="52">IF(C$1&gt;=$I91,IF($M91=0,0,(IF(MOD(($I91-C$1),$M91)=0,$G91,0))),0)</f>
        <v>62500</v>
      </c>
      <c r="D28" s="143">
        <f t="shared" si="52"/>
        <v>62500</v>
      </c>
      <c r="E28" s="143">
        <f t="shared" si="52"/>
        <v>62500</v>
      </c>
      <c r="F28" s="143">
        <f t="shared" si="52"/>
        <v>62500</v>
      </c>
      <c r="G28" s="143">
        <f t="shared" si="52"/>
        <v>62500</v>
      </c>
      <c r="H28" s="143">
        <f t="shared" si="52"/>
        <v>62500</v>
      </c>
      <c r="I28" s="143">
        <f t="shared" si="52"/>
        <v>62500</v>
      </c>
      <c r="J28" s="143">
        <f t="shared" si="52"/>
        <v>62500</v>
      </c>
      <c r="K28" s="143">
        <f t="shared" si="52"/>
        <v>62500</v>
      </c>
      <c r="L28" s="143">
        <f t="shared" si="52"/>
        <v>62500</v>
      </c>
      <c r="M28" s="143">
        <f t="shared" si="52"/>
        <v>62500</v>
      </c>
      <c r="N28" s="143">
        <f t="shared" si="52"/>
        <v>62500</v>
      </c>
      <c r="O28" s="143">
        <f t="shared" si="52"/>
        <v>62500</v>
      </c>
      <c r="P28" s="143">
        <f t="shared" si="52"/>
        <v>62500</v>
      </c>
      <c r="Q28" s="143">
        <f t="shared" si="52"/>
        <v>62500</v>
      </c>
      <c r="R28" s="143">
        <f t="shared" si="52"/>
        <v>62500</v>
      </c>
      <c r="S28" s="143">
        <f t="shared" si="52"/>
        <v>62500</v>
      </c>
      <c r="T28" s="143">
        <f t="shared" si="52"/>
        <v>62500</v>
      </c>
      <c r="U28" s="143">
        <f t="shared" si="52"/>
        <v>62500</v>
      </c>
      <c r="V28" s="143">
        <f t="shared" si="52"/>
        <v>62500</v>
      </c>
      <c r="W28" s="143">
        <f t="shared" si="52"/>
        <v>62500</v>
      </c>
      <c r="X28" s="143">
        <f t="shared" si="52"/>
        <v>62500</v>
      </c>
      <c r="Y28" s="176">
        <f t="shared" si="4"/>
        <v>1375000</v>
      </c>
    </row>
    <row r="29" spans="1:25">
      <c r="A29" s="168">
        <f t="shared" si="51"/>
        <v>45</v>
      </c>
      <c r="B29" s="148" t="str">
        <f t="shared" si="51"/>
        <v>Lofter, udskiftning - gips</v>
      </c>
      <c r="C29" s="143">
        <f t="shared" ref="C29:X29" si="53">IF(C$1&gt;=$I92,IF($M92=0,0,(IF(MOD(($I92-C$1),$M92)=0,$G92,0))),0)</f>
        <v>0</v>
      </c>
      <c r="D29" s="143">
        <f t="shared" si="53"/>
        <v>0</v>
      </c>
      <c r="E29" s="143">
        <f t="shared" si="53"/>
        <v>0</v>
      </c>
      <c r="F29" s="143">
        <f t="shared" si="53"/>
        <v>0</v>
      </c>
      <c r="G29" s="143">
        <f t="shared" si="53"/>
        <v>52000</v>
      </c>
      <c r="H29" s="143">
        <f t="shared" si="53"/>
        <v>0</v>
      </c>
      <c r="I29" s="143">
        <f t="shared" si="53"/>
        <v>0</v>
      </c>
      <c r="J29" s="143">
        <f t="shared" si="53"/>
        <v>0</v>
      </c>
      <c r="K29" s="143">
        <f t="shared" si="53"/>
        <v>0</v>
      </c>
      <c r="L29" s="143">
        <f t="shared" si="53"/>
        <v>0</v>
      </c>
      <c r="M29" s="143">
        <f t="shared" si="53"/>
        <v>0</v>
      </c>
      <c r="N29" s="143">
        <f t="shared" si="53"/>
        <v>0</v>
      </c>
      <c r="O29" s="143">
        <f t="shared" si="53"/>
        <v>0</v>
      </c>
      <c r="P29" s="143">
        <f t="shared" si="53"/>
        <v>0</v>
      </c>
      <c r="Q29" s="143">
        <f t="shared" si="53"/>
        <v>0</v>
      </c>
      <c r="R29" s="143">
        <f t="shared" si="53"/>
        <v>0</v>
      </c>
      <c r="S29" s="143">
        <f t="shared" si="53"/>
        <v>0</v>
      </c>
      <c r="T29" s="143">
        <f t="shared" si="53"/>
        <v>0</v>
      </c>
      <c r="U29" s="143">
        <f t="shared" si="53"/>
        <v>0</v>
      </c>
      <c r="V29" s="143">
        <f t="shared" si="53"/>
        <v>0</v>
      </c>
      <c r="W29" s="143">
        <f t="shared" si="53"/>
        <v>0</v>
      </c>
      <c r="X29" s="143">
        <f t="shared" si="53"/>
        <v>0</v>
      </c>
      <c r="Y29" s="176">
        <f t="shared" si="4"/>
        <v>52000</v>
      </c>
    </row>
    <row r="30" spans="1:25">
      <c r="A30" s="168">
        <f t="shared" si="51"/>
        <v>45</v>
      </c>
      <c r="B30" s="148" t="str">
        <f t="shared" si="51"/>
        <v>Lofter, udskiftning - akustik</v>
      </c>
      <c r="C30" s="143">
        <f t="shared" ref="C30:X30" si="54">IF(C$1&gt;=$I93,IF($M93=0,0,(IF(MOD(($I93-C$1),$M93)=0,$G93,0))),0)</f>
        <v>0</v>
      </c>
      <c r="D30" s="143">
        <f t="shared" si="54"/>
        <v>0</v>
      </c>
      <c r="E30" s="143">
        <f t="shared" si="54"/>
        <v>0</v>
      </c>
      <c r="F30" s="143">
        <f t="shared" si="54"/>
        <v>0</v>
      </c>
      <c r="G30" s="143">
        <f t="shared" si="54"/>
        <v>0</v>
      </c>
      <c r="H30" s="143">
        <f t="shared" si="54"/>
        <v>0</v>
      </c>
      <c r="I30" s="143">
        <f t="shared" si="54"/>
        <v>0</v>
      </c>
      <c r="J30" s="143">
        <f t="shared" si="54"/>
        <v>0</v>
      </c>
      <c r="K30" s="143">
        <f t="shared" si="54"/>
        <v>0</v>
      </c>
      <c r="L30" s="143">
        <f t="shared" si="54"/>
        <v>0</v>
      </c>
      <c r="M30" s="143">
        <f t="shared" si="54"/>
        <v>0</v>
      </c>
      <c r="N30" s="143">
        <f t="shared" si="54"/>
        <v>0</v>
      </c>
      <c r="O30" s="143">
        <f t="shared" si="54"/>
        <v>0</v>
      </c>
      <c r="P30" s="143">
        <f t="shared" si="54"/>
        <v>0</v>
      </c>
      <c r="Q30" s="143">
        <f t="shared" si="54"/>
        <v>0</v>
      </c>
      <c r="R30" s="143">
        <f t="shared" si="54"/>
        <v>0</v>
      </c>
      <c r="S30" s="143">
        <f t="shared" si="54"/>
        <v>60000</v>
      </c>
      <c r="T30" s="143">
        <f t="shared" si="54"/>
        <v>0</v>
      </c>
      <c r="U30" s="143">
        <f t="shared" si="54"/>
        <v>0</v>
      </c>
      <c r="V30" s="143">
        <f t="shared" si="54"/>
        <v>0</v>
      </c>
      <c r="W30" s="143">
        <f t="shared" si="54"/>
        <v>0</v>
      </c>
      <c r="X30" s="143">
        <f t="shared" si="54"/>
        <v>0</v>
      </c>
      <c r="Y30" s="176">
        <f t="shared" si="4"/>
        <v>60000</v>
      </c>
    </row>
    <row r="31" spans="1:25">
      <c r="A31" s="168">
        <f t="shared" si="51"/>
        <v>32</v>
      </c>
      <c r="B31" s="148" t="str">
        <f t="shared" si="51"/>
        <v>Døre, udskiftning - Indvendige</v>
      </c>
      <c r="C31" s="143">
        <f t="shared" ref="C31:X31" si="55">IF(C$1&gt;=$I94,IF($M94=0,0,(IF(MOD(($I94-C$1),$M94)=0,$G94,0))),0)</f>
        <v>0</v>
      </c>
      <c r="D31" s="143">
        <f t="shared" si="55"/>
        <v>0</v>
      </c>
      <c r="E31" s="143">
        <f t="shared" si="55"/>
        <v>0</v>
      </c>
      <c r="F31" s="143">
        <f t="shared" si="55"/>
        <v>0</v>
      </c>
      <c r="G31" s="143">
        <f t="shared" si="55"/>
        <v>0</v>
      </c>
      <c r="H31" s="143">
        <f t="shared" si="55"/>
        <v>0</v>
      </c>
      <c r="I31" s="143">
        <f t="shared" si="55"/>
        <v>0</v>
      </c>
      <c r="J31" s="143">
        <f t="shared" si="55"/>
        <v>0</v>
      </c>
      <c r="K31" s="143">
        <f t="shared" si="55"/>
        <v>0</v>
      </c>
      <c r="L31" s="143">
        <f t="shared" si="55"/>
        <v>0</v>
      </c>
      <c r="M31" s="143">
        <f t="shared" si="55"/>
        <v>0</v>
      </c>
      <c r="N31" s="143">
        <f t="shared" si="55"/>
        <v>0</v>
      </c>
      <c r="O31" s="143">
        <f t="shared" si="55"/>
        <v>0</v>
      </c>
      <c r="P31" s="143">
        <f t="shared" si="55"/>
        <v>0</v>
      </c>
      <c r="Q31" s="143">
        <f t="shared" si="55"/>
        <v>300000</v>
      </c>
      <c r="R31" s="143">
        <f t="shared" si="55"/>
        <v>0</v>
      </c>
      <c r="S31" s="143">
        <f t="shared" si="55"/>
        <v>0</v>
      </c>
      <c r="T31" s="143">
        <f t="shared" si="55"/>
        <v>0</v>
      </c>
      <c r="U31" s="143">
        <f t="shared" si="55"/>
        <v>0</v>
      </c>
      <c r="V31" s="143">
        <f t="shared" si="55"/>
        <v>0</v>
      </c>
      <c r="W31" s="143">
        <f t="shared" si="55"/>
        <v>0</v>
      </c>
      <c r="X31" s="143">
        <f t="shared" si="55"/>
        <v>0</v>
      </c>
      <c r="Y31" s="176">
        <f t="shared" si="4"/>
        <v>300000</v>
      </c>
    </row>
    <row r="32" spans="1:25">
      <c r="A32" s="168">
        <f t="shared" si="51"/>
        <v>32</v>
      </c>
      <c r="B32" s="148" t="str">
        <f t="shared" si="51"/>
        <v xml:space="preserve">Døre, udskiftning - Branddør </v>
      </c>
      <c r="C32" s="143">
        <f t="shared" ref="C32:X32" si="56">IF(C$1&gt;=$I95,IF($M95=0,0,(IF(MOD(($I95-C$1),$M95)=0,$G95,0))),0)</f>
        <v>0</v>
      </c>
      <c r="D32" s="143">
        <f t="shared" si="56"/>
        <v>0</v>
      </c>
      <c r="E32" s="143">
        <f t="shared" si="56"/>
        <v>0</v>
      </c>
      <c r="F32" s="143">
        <f t="shared" si="56"/>
        <v>0</v>
      </c>
      <c r="G32" s="143">
        <f t="shared" si="56"/>
        <v>0</v>
      </c>
      <c r="H32" s="143">
        <f t="shared" si="56"/>
        <v>0</v>
      </c>
      <c r="I32" s="143">
        <f t="shared" si="56"/>
        <v>0</v>
      </c>
      <c r="J32" s="143">
        <f t="shared" si="56"/>
        <v>0</v>
      </c>
      <c r="K32" s="143">
        <f t="shared" si="56"/>
        <v>0</v>
      </c>
      <c r="L32" s="143">
        <f t="shared" si="56"/>
        <v>0</v>
      </c>
      <c r="M32" s="143">
        <f t="shared" si="56"/>
        <v>0</v>
      </c>
      <c r="N32" s="143">
        <f t="shared" si="56"/>
        <v>180000</v>
      </c>
      <c r="O32" s="143">
        <f t="shared" si="56"/>
        <v>0</v>
      </c>
      <c r="P32" s="143">
        <f t="shared" si="56"/>
        <v>0</v>
      </c>
      <c r="Q32" s="143">
        <f t="shared" si="56"/>
        <v>0</v>
      </c>
      <c r="R32" s="143">
        <f t="shared" si="56"/>
        <v>0</v>
      </c>
      <c r="S32" s="143">
        <f t="shared" si="56"/>
        <v>0</v>
      </c>
      <c r="T32" s="143">
        <f t="shared" si="56"/>
        <v>0</v>
      </c>
      <c r="U32" s="143">
        <f t="shared" si="56"/>
        <v>0</v>
      </c>
      <c r="V32" s="143">
        <f t="shared" si="56"/>
        <v>0</v>
      </c>
      <c r="W32" s="143">
        <f t="shared" si="56"/>
        <v>0</v>
      </c>
      <c r="X32" s="143">
        <f t="shared" si="56"/>
        <v>0</v>
      </c>
      <c r="Y32" s="176">
        <f t="shared" si="4"/>
        <v>180000</v>
      </c>
    </row>
    <row r="33" spans="1:25">
      <c r="A33" s="168" t="e">
        <f t="shared" si="51"/>
        <v>#N/A</v>
      </c>
      <c r="B33" s="148">
        <f t="shared" si="51"/>
        <v>0</v>
      </c>
      <c r="C33" s="143">
        <f t="shared" ref="C33:X33" si="57">IF(C$1&gt;=$I96,IF($M96=0,0,(IF(MOD(($I96-C$1),$M96)=0,$G96,0))),0)</f>
        <v>0</v>
      </c>
      <c r="D33" s="143">
        <f t="shared" si="57"/>
        <v>0</v>
      </c>
      <c r="E33" s="143">
        <f t="shared" si="57"/>
        <v>0</v>
      </c>
      <c r="F33" s="143">
        <f t="shared" si="57"/>
        <v>0</v>
      </c>
      <c r="G33" s="143">
        <f t="shared" si="57"/>
        <v>0</v>
      </c>
      <c r="H33" s="143">
        <f t="shared" si="57"/>
        <v>0</v>
      </c>
      <c r="I33" s="143">
        <f t="shared" si="57"/>
        <v>0</v>
      </c>
      <c r="J33" s="143">
        <f t="shared" si="57"/>
        <v>0</v>
      </c>
      <c r="K33" s="143">
        <f t="shared" si="57"/>
        <v>0</v>
      </c>
      <c r="L33" s="143">
        <f t="shared" si="57"/>
        <v>0</v>
      </c>
      <c r="M33" s="143">
        <f t="shared" si="57"/>
        <v>0</v>
      </c>
      <c r="N33" s="143">
        <f t="shared" si="57"/>
        <v>0</v>
      </c>
      <c r="O33" s="143">
        <f t="shared" si="57"/>
        <v>0</v>
      </c>
      <c r="P33" s="143">
        <f t="shared" si="57"/>
        <v>0</v>
      </c>
      <c r="Q33" s="143">
        <f t="shared" si="57"/>
        <v>0</v>
      </c>
      <c r="R33" s="143">
        <f t="shared" si="57"/>
        <v>0</v>
      </c>
      <c r="S33" s="143">
        <f t="shared" si="57"/>
        <v>0</v>
      </c>
      <c r="T33" s="143">
        <f t="shared" si="57"/>
        <v>0</v>
      </c>
      <c r="U33" s="143">
        <f t="shared" si="57"/>
        <v>0</v>
      </c>
      <c r="V33" s="143">
        <f t="shared" si="57"/>
        <v>0</v>
      </c>
      <c r="W33" s="143">
        <f t="shared" si="57"/>
        <v>0</v>
      </c>
      <c r="X33" s="143">
        <f t="shared" si="57"/>
        <v>0</v>
      </c>
      <c r="Y33" s="176">
        <f t="shared" si="4"/>
        <v>0</v>
      </c>
    </row>
    <row r="34" spans="1:25">
      <c r="A34" s="169"/>
      <c r="B34" s="149" t="str">
        <f>B97</f>
        <v>Tekniske Installationer</v>
      </c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</row>
    <row r="35" spans="1:25">
      <c r="A35" s="168">
        <f>A98</f>
        <v>50</v>
      </c>
      <c r="B35" s="148" t="str">
        <f>B98</f>
        <v>Afløb og sanitet, service - grundvands-/kloakpumpe</v>
      </c>
      <c r="C35" s="143">
        <f t="shared" ref="C35:X35" si="58">IF(C$1&gt;=$I98,IF($M98=0,0,(IF(MOD(($I98-C$1),$M98)=0,$G98,0))),0)</f>
        <v>6000</v>
      </c>
      <c r="D35" s="143">
        <f t="shared" si="58"/>
        <v>6000</v>
      </c>
      <c r="E35" s="143">
        <f t="shared" si="58"/>
        <v>6000</v>
      </c>
      <c r="F35" s="143">
        <f t="shared" si="58"/>
        <v>6000</v>
      </c>
      <c r="G35" s="143">
        <f t="shared" si="58"/>
        <v>6000</v>
      </c>
      <c r="H35" s="143">
        <f t="shared" si="58"/>
        <v>6000</v>
      </c>
      <c r="I35" s="143">
        <f t="shared" si="58"/>
        <v>6000</v>
      </c>
      <c r="J35" s="143">
        <f t="shared" si="58"/>
        <v>6000</v>
      </c>
      <c r="K35" s="143">
        <f t="shared" si="58"/>
        <v>6000</v>
      </c>
      <c r="L35" s="143">
        <f t="shared" si="58"/>
        <v>6000</v>
      </c>
      <c r="M35" s="143">
        <f t="shared" si="58"/>
        <v>6000</v>
      </c>
      <c r="N35" s="143">
        <f t="shared" si="58"/>
        <v>6000</v>
      </c>
      <c r="O35" s="143">
        <f t="shared" si="58"/>
        <v>6000</v>
      </c>
      <c r="P35" s="143">
        <f t="shared" si="58"/>
        <v>6000</v>
      </c>
      <c r="Q35" s="143">
        <f t="shared" si="58"/>
        <v>6000</v>
      </c>
      <c r="R35" s="143">
        <f t="shared" si="58"/>
        <v>6000</v>
      </c>
      <c r="S35" s="143">
        <f t="shared" si="58"/>
        <v>6000</v>
      </c>
      <c r="T35" s="143">
        <f t="shared" si="58"/>
        <v>6000</v>
      </c>
      <c r="U35" s="143">
        <f t="shared" si="58"/>
        <v>6000</v>
      </c>
      <c r="V35" s="143">
        <f t="shared" si="58"/>
        <v>6000</v>
      </c>
      <c r="W35" s="143">
        <f t="shared" si="58"/>
        <v>6000</v>
      </c>
      <c r="X35" s="143">
        <f t="shared" si="58"/>
        <v>6000</v>
      </c>
      <c r="Y35" s="176">
        <f t="shared" si="4"/>
        <v>132000</v>
      </c>
    </row>
    <row r="36" spans="1:25">
      <c r="A36" s="168">
        <f t="shared" ref="A36:B37" si="59">A99</f>
        <v>52</v>
      </c>
      <c r="B36" s="148" t="str">
        <f t="shared" si="59"/>
        <v>Afløb og sanitet, udskiftning - toilet</v>
      </c>
      <c r="C36" s="143">
        <f t="shared" ref="C36:X36" si="60">IF(C$1&gt;=$I99,IF($M99=0,0,(IF(MOD(($I99-C$1),$M99)=0,$G99,0))),0)</f>
        <v>0</v>
      </c>
      <c r="D36" s="143">
        <f t="shared" si="60"/>
        <v>10500</v>
      </c>
      <c r="E36" s="143">
        <f t="shared" si="60"/>
        <v>0</v>
      </c>
      <c r="F36" s="143">
        <f t="shared" si="60"/>
        <v>10500</v>
      </c>
      <c r="G36" s="143">
        <f t="shared" si="60"/>
        <v>0</v>
      </c>
      <c r="H36" s="143">
        <f t="shared" si="60"/>
        <v>10500</v>
      </c>
      <c r="I36" s="143">
        <f t="shared" si="60"/>
        <v>0</v>
      </c>
      <c r="J36" s="143">
        <f t="shared" si="60"/>
        <v>10500</v>
      </c>
      <c r="K36" s="143">
        <f t="shared" si="60"/>
        <v>0</v>
      </c>
      <c r="L36" s="143">
        <f t="shared" si="60"/>
        <v>10500</v>
      </c>
      <c r="M36" s="143">
        <f t="shared" si="60"/>
        <v>0</v>
      </c>
      <c r="N36" s="143">
        <f t="shared" si="60"/>
        <v>10500</v>
      </c>
      <c r="O36" s="143">
        <f t="shared" si="60"/>
        <v>0</v>
      </c>
      <c r="P36" s="143">
        <f t="shared" si="60"/>
        <v>10500</v>
      </c>
      <c r="Q36" s="143">
        <f t="shared" si="60"/>
        <v>0</v>
      </c>
      <c r="R36" s="143">
        <f t="shared" si="60"/>
        <v>10500</v>
      </c>
      <c r="S36" s="143">
        <f t="shared" si="60"/>
        <v>0</v>
      </c>
      <c r="T36" s="143">
        <f t="shared" si="60"/>
        <v>10500</v>
      </c>
      <c r="U36" s="143">
        <f t="shared" si="60"/>
        <v>0</v>
      </c>
      <c r="V36" s="143">
        <f t="shared" si="60"/>
        <v>10500</v>
      </c>
      <c r="W36" s="143">
        <f t="shared" si="60"/>
        <v>0</v>
      </c>
      <c r="X36" s="143">
        <f t="shared" si="60"/>
        <v>10500</v>
      </c>
      <c r="Y36" s="176">
        <f t="shared" ref="Y36:Y52" si="61">SUM(C36:X36)</f>
        <v>115500</v>
      </c>
    </row>
    <row r="37" spans="1:25">
      <c r="A37" s="168">
        <f t="shared" si="59"/>
        <v>53</v>
      </c>
      <c r="B37" s="148" t="str">
        <f t="shared" si="59"/>
        <v>Vand, udskiftning - cirkulationspumpe</v>
      </c>
      <c r="C37" s="143">
        <f t="shared" ref="C37:X37" si="62">IF(C$1&gt;=$I100,IF($M100=0,0,(IF(MOD(($I100-C$1),$M100)=0,$G100,0))),0)</f>
        <v>0</v>
      </c>
      <c r="D37" s="143">
        <f t="shared" si="62"/>
        <v>0</v>
      </c>
      <c r="E37" s="143">
        <f t="shared" si="62"/>
        <v>0</v>
      </c>
      <c r="F37" s="143">
        <f t="shared" si="62"/>
        <v>0</v>
      </c>
      <c r="G37" s="143">
        <f t="shared" si="62"/>
        <v>0</v>
      </c>
      <c r="H37" s="143">
        <f t="shared" si="62"/>
        <v>0</v>
      </c>
      <c r="I37" s="143">
        <f t="shared" si="62"/>
        <v>3200</v>
      </c>
      <c r="J37" s="143">
        <f t="shared" si="62"/>
        <v>0</v>
      </c>
      <c r="K37" s="143">
        <f t="shared" si="62"/>
        <v>0</v>
      </c>
      <c r="L37" s="143">
        <f t="shared" si="62"/>
        <v>0</v>
      </c>
      <c r="M37" s="143">
        <f t="shared" si="62"/>
        <v>0</v>
      </c>
      <c r="N37" s="143">
        <f t="shared" si="62"/>
        <v>0</v>
      </c>
      <c r="O37" s="143">
        <f t="shared" si="62"/>
        <v>0</v>
      </c>
      <c r="P37" s="143">
        <f t="shared" si="62"/>
        <v>0</v>
      </c>
      <c r="Q37" s="143">
        <f t="shared" si="62"/>
        <v>0</v>
      </c>
      <c r="R37" s="143">
        <f t="shared" si="62"/>
        <v>0</v>
      </c>
      <c r="S37" s="143">
        <f t="shared" si="62"/>
        <v>0</v>
      </c>
      <c r="T37" s="143">
        <f t="shared" si="62"/>
        <v>0</v>
      </c>
      <c r="U37" s="143">
        <f t="shared" si="62"/>
        <v>0</v>
      </c>
      <c r="V37" s="143">
        <f t="shared" si="62"/>
        <v>0</v>
      </c>
      <c r="W37" s="143">
        <f t="shared" si="62"/>
        <v>0</v>
      </c>
      <c r="X37" s="143">
        <f t="shared" si="62"/>
        <v>0</v>
      </c>
      <c r="Y37" s="176">
        <f t="shared" si="61"/>
        <v>3200</v>
      </c>
    </row>
    <row r="38" spans="1:25">
      <c r="A38" s="168">
        <f t="shared" ref="A38:B40" si="63">A102</f>
        <v>56</v>
      </c>
      <c r="B38" s="148" t="str">
        <f t="shared" si="63"/>
        <v xml:space="preserve">Varme, udskiftning - radiator </v>
      </c>
      <c r="C38" s="143">
        <f t="shared" ref="C38:X38" si="64">IF(C$1&gt;=$I101,IF($M101=0,0,(IF(MOD(($I101-C$1),$M101)=0,$G101,0))),0)</f>
        <v>0</v>
      </c>
      <c r="D38" s="143">
        <f t="shared" si="64"/>
        <v>0</v>
      </c>
      <c r="E38" s="143">
        <f t="shared" si="64"/>
        <v>0</v>
      </c>
      <c r="F38" s="143">
        <f t="shared" si="64"/>
        <v>0</v>
      </c>
      <c r="G38" s="143">
        <f t="shared" si="64"/>
        <v>0</v>
      </c>
      <c r="H38" s="143">
        <f t="shared" si="64"/>
        <v>0</v>
      </c>
      <c r="I38" s="143">
        <f t="shared" si="64"/>
        <v>3500</v>
      </c>
      <c r="J38" s="143">
        <f t="shared" si="64"/>
        <v>0</v>
      </c>
      <c r="K38" s="143">
        <f t="shared" si="64"/>
        <v>0</v>
      </c>
      <c r="L38" s="143">
        <f t="shared" si="64"/>
        <v>0</v>
      </c>
      <c r="M38" s="143">
        <f t="shared" si="64"/>
        <v>0</v>
      </c>
      <c r="N38" s="143">
        <f t="shared" si="64"/>
        <v>0</v>
      </c>
      <c r="O38" s="143">
        <f t="shared" si="64"/>
        <v>0</v>
      </c>
      <c r="P38" s="143">
        <f t="shared" si="64"/>
        <v>0</v>
      </c>
      <c r="Q38" s="143">
        <f t="shared" si="64"/>
        <v>0</v>
      </c>
      <c r="R38" s="143">
        <f t="shared" si="64"/>
        <v>0</v>
      </c>
      <c r="S38" s="143">
        <f t="shared" si="64"/>
        <v>0</v>
      </c>
      <c r="T38" s="143">
        <f t="shared" si="64"/>
        <v>0</v>
      </c>
      <c r="U38" s="143">
        <f t="shared" si="64"/>
        <v>0</v>
      </c>
      <c r="V38" s="143">
        <f t="shared" si="64"/>
        <v>0</v>
      </c>
      <c r="W38" s="143">
        <f t="shared" si="64"/>
        <v>0</v>
      </c>
      <c r="X38" s="143">
        <f t="shared" si="64"/>
        <v>0</v>
      </c>
      <c r="Y38" s="176">
        <f t="shared" si="61"/>
        <v>3500</v>
      </c>
    </row>
    <row r="39" spans="1:25">
      <c r="A39" s="168">
        <f t="shared" si="63"/>
        <v>56</v>
      </c>
      <c r="B39" s="148" t="str">
        <f t="shared" si="63"/>
        <v xml:space="preserve">Varme, udskiftning - radiator </v>
      </c>
      <c r="C39" s="143">
        <f t="shared" ref="C39:X39" si="65">IF(C$1&gt;=$I102,IF($M102=0,0,(IF(MOD(($I102-C$1),$M102)=0,$G102,0))),0)</f>
        <v>0</v>
      </c>
      <c r="D39" s="143">
        <f t="shared" si="65"/>
        <v>22500</v>
      </c>
      <c r="E39" s="143">
        <f t="shared" si="65"/>
        <v>0</v>
      </c>
      <c r="F39" s="143">
        <f t="shared" si="65"/>
        <v>0</v>
      </c>
      <c r="G39" s="143">
        <f t="shared" si="65"/>
        <v>0</v>
      </c>
      <c r="H39" s="143">
        <f t="shared" si="65"/>
        <v>0</v>
      </c>
      <c r="I39" s="143">
        <f t="shared" si="65"/>
        <v>0</v>
      </c>
      <c r="J39" s="143">
        <f t="shared" si="65"/>
        <v>0</v>
      </c>
      <c r="K39" s="143">
        <f t="shared" si="65"/>
        <v>0</v>
      </c>
      <c r="L39" s="143">
        <f t="shared" si="65"/>
        <v>0</v>
      </c>
      <c r="M39" s="143">
        <f t="shared" si="65"/>
        <v>0</v>
      </c>
      <c r="N39" s="143">
        <f t="shared" si="65"/>
        <v>0</v>
      </c>
      <c r="O39" s="143">
        <f t="shared" si="65"/>
        <v>0</v>
      </c>
      <c r="P39" s="143">
        <f t="shared" si="65"/>
        <v>0</v>
      </c>
      <c r="Q39" s="143">
        <f t="shared" si="65"/>
        <v>0</v>
      </c>
      <c r="R39" s="143">
        <f t="shared" si="65"/>
        <v>0</v>
      </c>
      <c r="S39" s="143">
        <f t="shared" si="65"/>
        <v>0</v>
      </c>
      <c r="T39" s="143">
        <f t="shared" si="65"/>
        <v>0</v>
      </c>
      <c r="U39" s="143">
        <f t="shared" si="65"/>
        <v>0</v>
      </c>
      <c r="V39" s="143">
        <f t="shared" si="65"/>
        <v>0</v>
      </c>
      <c r="W39" s="143">
        <f t="shared" si="65"/>
        <v>0</v>
      </c>
      <c r="X39" s="143">
        <f t="shared" si="65"/>
        <v>0</v>
      </c>
      <c r="Y39" s="176">
        <f t="shared" si="61"/>
        <v>22500</v>
      </c>
    </row>
    <row r="40" spans="1:25">
      <c r="A40" s="168">
        <f t="shared" si="63"/>
        <v>63</v>
      </c>
      <c r="B40" s="148" t="str">
        <f t="shared" si="63"/>
        <v>Styring og sikring, service - Elsikkerhedsattest</v>
      </c>
      <c r="C40" s="143">
        <f t="shared" ref="C40:X40" si="66">IF(C$1&gt;=$I103,IF($M103=0,0,(IF(MOD(($I103-C$1),$M103)=0,$G103,0))),0)</f>
        <v>0</v>
      </c>
      <c r="D40" s="143">
        <f t="shared" si="66"/>
        <v>22500</v>
      </c>
      <c r="E40" s="143">
        <f t="shared" si="66"/>
        <v>0</v>
      </c>
      <c r="F40" s="143">
        <f t="shared" si="66"/>
        <v>0</v>
      </c>
      <c r="G40" s="143">
        <f t="shared" si="66"/>
        <v>0</v>
      </c>
      <c r="H40" s="143">
        <f t="shared" si="66"/>
        <v>0</v>
      </c>
      <c r="I40" s="143">
        <f t="shared" si="66"/>
        <v>0</v>
      </c>
      <c r="J40" s="143">
        <f t="shared" si="66"/>
        <v>0</v>
      </c>
      <c r="K40" s="143">
        <f t="shared" si="66"/>
        <v>0</v>
      </c>
      <c r="L40" s="143">
        <f t="shared" si="66"/>
        <v>0</v>
      </c>
      <c r="M40" s="143">
        <f t="shared" si="66"/>
        <v>0</v>
      </c>
      <c r="N40" s="143">
        <f t="shared" si="66"/>
        <v>0</v>
      </c>
      <c r="O40" s="143">
        <f t="shared" si="66"/>
        <v>0</v>
      </c>
      <c r="P40" s="143">
        <f t="shared" si="66"/>
        <v>0</v>
      </c>
      <c r="Q40" s="143">
        <f t="shared" si="66"/>
        <v>0</v>
      </c>
      <c r="R40" s="143">
        <f t="shared" si="66"/>
        <v>0</v>
      </c>
      <c r="S40" s="143">
        <f t="shared" si="66"/>
        <v>0</v>
      </c>
      <c r="T40" s="143">
        <f t="shared" si="66"/>
        <v>0</v>
      </c>
      <c r="U40" s="143">
        <f t="shared" si="66"/>
        <v>0</v>
      </c>
      <c r="V40" s="143">
        <f t="shared" si="66"/>
        <v>0</v>
      </c>
      <c r="W40" s="143">
        <f t="shared" si="66"/>
        <v>0</v>
      </c>
      <c r="X40" s="143">
        <f t="shared" si="66"/>
        <v>0</v>
      </c>
      <c r="Y40" s="176">
        <f t="shared" ref="Y40" si="67">SUM(C40:X40)</f>
        <v>22500</v>
      </c>
    </row>
    <row r="41" spans="1:25">
      <c r="A41" s="168">
        <f>A104</f>
        <v>63</v>
      </c>
      <c r="B41" s="148" t="str">
        <f>B104</f>
        <v>Styring og sikring, service - Elsikkerhedsattest</v>
      </c>
      <c r="C41" s="143">
        <f t="shared" ref="C41:X41" si="68">IF(C$1&gt;=$I104,IF($M104=0,0,(IF(MOD(($I104-C$1),$M104)=0,$G104,0))),0)</f>
        <v>0</v>
      </c>
      <c r="D41" s="143">
        <f t="shared" si="68"/>
        <v>0</v>
      </c>
      <c r="E41" s="143">
        <f t="shared" si="68"/>
        <v>3000</v>
      </c>
      <c r="F41" s="143">
        <f t="shared" si="68"/>
        <v>0</v>
      </c>
      <c r="G41" s="143">
        <f t="shared" si="68"/>
        <v>3000</v>
      </c>
      <c r="H41" s="143">
        <f t="shared" si="68"/>
        <v>0</v>
      </c>
      <c r="I41" s="143">
        <f t="shared" si="68"/>
        <v>3000</v>
      </c>
      <c r="J41" s="143">
        <f t="shared" si="68"/>
        <v>0</v>
      </c>
      <c r="K41" s="143">
        <f t="shared" si="68"/>
        <v>3000</v>
      </c>
      <c r="L41" s="143">
        <f t="shared" si="68"/>
        <v>0</v>
      </c>
      <c r="M41" s="143">
        <f t="shared" si="68"/>
        <v>3000</v>
      </c>
      <c r="N41" s="143">
        <f t="shared" si="68"/>
        <v>0</v>
      </c>
      <c r="O41" s="143">
        <f t="shared" si="68"/>
        <v>3000</v>
      </c>
      <c r="P41" s="143">
        <f t="shared" si="68"/>
        <v>0</v>
      </c>
      <c r="Q41" s="143">
        <f t="shared" si="68"/>
        <v>3000</v>
      </c>
      <c r="R41" s="143">
        <f t="shared" si="68"/>
        <v>0</v>
      </c>
      <c r="S41" s="143">
        <f t="shared" si="68"/>
        <v>3000</v>
      </c>
      <c r="T41" s="143">
        <f t="shared" si="68"/>
        <v>0</v>
      </c>
      <c r="U41" s="143">
        <f t="shared" si="68"/>
        <v>3000</v>
      </c>
      <c r="V41" s="143">
        <f t="shared" si="68"/>
        <v>0</v>
      </c>
      <c r="W41" s="143">
        <f t="shared" si="68"/>
        <v>3000</v>
      </c>
      <c r="X41" s="143">
        <f t="shared" si="68"/>
        <v>0</v>
      </c>
      <c r="Y41" s="176">
        <f t="shared" si="61"/>
        <v>30000</v>
      </c>
    </row>
    <row r="42" spans="1:25">
      <c r="A42" s="168">
        <f t="shared" ref="A42:A50" si="69">A99</f>
        <v>52</v>
      </c>
      <c r="B42" s="148" t="str">
        <f t="shared" ref="B42:B51" si="70">B105</f>
        <v>Nød- og panikbelysning, udskiftning</v>
      </c>
      <c r="C42" s="143">
        <f t="shared" ref="C42:X42" si="71">IF(C$1&gt;=$I105,IF($M105=0,0,(IF(MOD(($I105-C$1),$M105)=0,$G105,0))),0)</f>
        <v>0</v>
      </c>
      <c r="D42" s="143">
        <f t="shared" si="71"/>
        <v>0</v>
      </c>
      <c r="E42" s="143">
        <f t="shared" si="71"/>
        <v>0</v>
      </c>
      <c r="F42" s="143">
        <f t="shared" si="71"/>
        <v>0</v>
      </c>
      <c r="G42" s="143">
        <f t="shared" si="71"/>
        <v>0</v>
      </c>
      <c r="H42" s="143">
        <f t="shared" si="71"/>
        <v>0</v>
      </c>
      <c r="I42" s="143">
        <f t="shared" si="71"/>
        <v>0</v>
      </c>
      <c r="J42" s="143">
        <f t="shared" si="71"/>
        <v>0</v>
      </c>
      <c r="K42" s="143">
        <f t="shared" si="71"/>
        <v>0</v>
      </c>
      <c r="L42" s="143">
        <f t="shared" si="71"/>
        <v>0</v>
      </c>
      <c r="M42" s="143">
        <f t="shared" si="71"/>
        <v>0</v>
      </c>
      <c r="N42" s="143">
        <f t="shared" si="71"/>
        <v>0</v>
      </c>
      <c r="O42" s="143">
        <f t="shared" si="71"/>
        <v>0</v>
      </c>
      <c r="P42" s="143">
        <f t="shared" si="71"/>
        <v>0</v>
      </c>
      <c r="Q42" s="143">
        <f t="shared" si="71"/>
        <v>0</v>
      </c>
      <c r="R42" s="143">
        <f t="shared" si="71"/>
        <v>0</v>
      </c>
      <c r="S42" s="143">
        <f t="shared" si="71"/>
        <v>0</v>
      </c>
      <c r="T42" s="143">
        <f t="shared" si="71"/>
        <v>0</v>
      </c>
      <c r="U42" s="143">
        <f t="shared" si="71"/>
        <v>0</v>
      </c>
      <c r="V42" s="143">
        <f t="shared" si="71"/>
        <v>0</v>
      </c>
      <c r="W42" s="143">
        <f t="shared" si="71"/>
        <v>0</v>
      </c>
      <c r="X42" s="143">
        <f t="shared" si="71"/>
        <v>0</v>
      </c>
      <c r="Y42" s="176">
        <f t="shared" si="61"/>
        <v>0</v>
      </c>
    </row>
    <row r="43" spans="1:25">
      <c r="A43" s="168">
        <f t="shared" si="69"/>
        <v>53</v>
      </c>
      <c r="B43" s="148" t="str">
        <f t="shared" si="70"/>
        <v>Nød- og panikbelysning, batteriskift</v>
      </c>
      <c r="C43" s="143">
        <f t="shared" ref="C43:X43" si="72">IF(C$1&gt;=$I106,IF($M106=0,0,(IF(MOD(($I106-C$1),$M106)=0,$G106,0))),0)</f>
        <v>5000</v>
      </c>
      <c r="D43" s="143">
        <f t="shared" si="72"/>
        <v>0</v>
      </c>
      <c r="E43" s="143">
        <f t="shared" si="72"/>
        <v>0</v>
      </c>
      <c r="F43" s="143">
        <f t="shared" si="72"/>
        <v>0</v>
      </c>
      <c r="G43" s="143">
        <f t="shared" si="72"/>
        <v>0</v>
      </c>
      <c r="H43" s="143">
        <f t="shared" si="72"/>
        <v>5000</v>
      </c>
      <c r="I43" s="143">
        <f t="shared" si="72"/>
        <v>0</v>
      </c>
      <c r="J43" s="143">
        <f t="shared" si="72"/>
        <v>0</v>
      </c>
      <c r="K43" s="143">
        <f t="shared" si="72"/>
        <v>0</v>
      </c>
      <c r="L43" s="143">
        <f t="shared" si="72"/>
        <v>0</v>
      </c>
      <c r="M43" s="143">
        <f t="shared" si="72"/>
        <v>5000</v>
      </c>
      <c r="N43" s="143">
        <f t="shared" si="72"/>
        <v>0</v>
      </c>
      <c r="O43" s="143">
        <f t="shared" si="72"/>
        <v>0</v>
      </c>
      <c r="P43" s="143">
        <f t="shared" si="72"/>
        <v>0</v>
      </c>
      <c r="Q43" s="143">
        <f t="shared" si="72"/>
        <v>0</v>
      </c>
      <c r="R43" s="143">
        <f t="shared" si="72"/>
        <v>5000</v>
      </c>
      <c r="S43" s="143">
        <f t="shared" si="72"/>
        <v>0</v>
      </c>
      <c r="T43" s="143">
        <f t="shared" si="72"/>
        <v>0</v>
      </c>
      <c r="U43" s="143">
        <f t="shared" si="72"/>
        <v>0</v>
      </c>
      <c r="V43" s="143">
        <f t="shared" si="72"/>
        <v>0</v>
      </c>
      <c r="W43" s="143">
        <f t="shared" si="72"/>
        <v>5000</v>
      </c>
      <c r="X43" s="143">
        <f t="shared" si="72"/>
        <v>0</v>
      </c>
      <c r="Y43" s="176">
        <f t="shared" si="61"/>
        <v>25000</v>
      </c>
    </row>
    <row r="44" spans="1:25">
      <c r="A44" s="168">
        <f t="shared" si="69"/>
        <v>56</v>
      </c>
      <c r="B44" s="148" t="str">
        <f t="shared" si="70"/>
        <v xml:space="preserve">Ventilation, service </v>
      </c>
      <c r="C44" s="143">
        <f t="shared" ref="C44:X44" si="73">IF(C$1&gt;=$I107,IF($M107=0,0,(IF(MOD(($I107-C$1),$M107)=0,$G107,0))),0)</f>
        <v>15000</v>
      </c>
      <c r="D44" s="143">
        <f t="shared" si="73"/>
        <v>15000</v>
      </c>
      <c r="E44" s="143">
        <f t="shared" si="73"/>
        <v>15000</v>
      </c>
      <c r="F44" s="143">
        <f t="shared" si="73"/>
        <v>15000</v>
      </c>
      <c r="G44" s="143">
        <f t="shared" si="73"/>
        <v>15000</v>
      </c>
      <c r="H44" s="143">
        <f t="shared" si="73"/>
        <v>15000</v>
      </c>
      <c r="I44" s="143">
        <f t="shared" si="73"/>
        <v>15000</v>
      </c>
      <c r="J44" s="143">
        <f t="shared" si="73"/>
        <v>15000</v>
      </c>
      <c r="K44" s="143">
        <f t="shared" si="73"/>
        <v>15000</v>
      </c>
      <c r="L44" s="143">
        <f t="shared" si="73"/>
        <v>15000</v>
      </c>
      <c r="M44" s="143">
        <f t="shared" si="73"/>
        <v>15000</v>
      </c>
      <c r="N44" s="143">
        <f t="shared" si="73"/>
        <v>15000</v>
      </c>
      <c r="O44" s="143">
        <f t="shared" si="73"/>
        <v>15000</v>
      </c>
      <c r="P44" s="143">
        <f t="shared" si="73"/>
        <v>15000</v>
      </c>
      <c r="Q44" s="143">
        <f t="shared" si="73"/>
        <v>15000</v>
      </c>
      <c r="R44" s="143">
        <f t="shared" si="73"/>
        <v>15000</v>
      </c>
      <c r="S44" s="143">
        <f t="shared" si="73"/>
        <v>15000</v>
      </c>
      <c r="T44" s="143">
        <f t="shared" si="73"/>
        <v>15000</v>
      </c>
      <c r="U44" s="143">
        <f t="shared" si="73"/>
        <v>15000</v>
      </c>
      <c r="V44" s="143">
        <f t="shared" si="73"/>
        <v>15000</v>
      </c>
      <c r="W44" s="143">
        <f t="shared" si="73"/>
        <v>15000</v>
      </c>
      <c r="X44" s="143">
        <f t="shared" si="73"/>
        <v>15000</v>
      </c>
      <c r="Y44" s="176">
        <f t="shared" ref="Y44:Y47" si="74">SUM(C44:X44)</f>
        <v>330000</v>
      </c>
    </row>
    <row r="45" spans="1:25">
      <c r="A45" s="168">
        <f t="shared" si="69"/>
        <v>56</v>
      </c>
      <c r="B45" s="148" t="str">
        <f t="shared" si="70"/>
        <v>Ventilation, udskiftning - ventilationsanlæg</v>
      </c>
      <c r="C45" s="143">
        <f t="shared" ref="C45:X45" si="75">IF(C$1&gt;=$I108,IF($M108=0,0,(IF(MOD(($I108-C$1),$M108)=0,$G108,0))),0)</f>
        <v>0</v>
      </c>
      <c r="D45" s="143">
        <f t="shared" si="75"/>
        <v>0</v>
      </c>
      <c r="E45" s="143">
        <f t="shared" si="75"/>
        <v>0</v>
      </c>
      <c r="F45" s="143">
        <f t="shared" si="75"/>
        <v>0</v>
      </c>
      <c r="G45" s="143">
        <f t="shared" si="75"/>
        <v>0</v>
      </c>
      <c r="H45" s="143">
        <f t="shared" si="75"/>
        <v>0</v>
      </c>
      <c r="I45" s="143">
        <f t="shared" si="75"/>
        <v>0</v>
      </c>
      <c r="J45" s="143">
        <f t="shared" si="75"/>
        <v>0</v>
      </c>
      <c r="K45" s="143">
        <f t="shared" si="75"/>
        <v>0</v>
      </c>
      <c r="L45" s="143">
        <f t="shared" si="75"/>
        <v>0</v>
      </c>
      <c r="M45" s="143">
        <f t="shared" si="75"/>
        <v>0</v>
      </c>
      <c r="N45" s="143">
        <f t="shared" si="75"/>
        <v>3000000</v>
      </c>
      <c r="O45" s="143">
        <f t="shared" si="75"/>
        <v>0</v>
      </c>
      <c r="P45" s="143">
        <f t="shared" si="75"/>
        <v>0</v>
      </c>
      <c r="Q45" s="143">
        <f t="shared" si="75"/>
        <v>0</v>
      </c>
      <c r="R45" s="143">
        <f t="shared" si="75"/>
        <v>0</v>
      </c>
      <c r="S45" s="143">
        <f t="shared" si="75"/>
        <v>0</v>
      </c>
      <c r="T45" s="143">
        <f t="shared" si="75"/>
        <v>0</v>
      </c>
      <c r="U45" s="143">
        <f t="shared" si="75"/>
        <v>0</v>
      </c>
      <c r="V45" s="143">
        <f t="shared" si="75"/>
        <v>0</v>
      </c>
      <c r="W45" s="143">
        <f t="shared" si="75"/>
        <v>0</v>
      </c>
      <c r="X45" s="143">
        <f t="shared" si="75"/>
        <v>0</v>
      </c>
      <c r="Y45" s="176">
        <f t="shared" si="74"/>
        <v>3000000</v>
      </c>
    </row>
    <row r="46" spans="1:25">
      <c r="A46" s="168">
        <f t="shared" si="69"/>
        <v>56</v>
      </c>
      <c r="B46" s="148" t="str">
        <f t="shared" si="70"/>
        <v xml:space="preserve">Brandslukningsanlæg, service - slangev. </v>
      </c>
      <c r="C46" s="143">
        <f t="shared" ref="C46:X46" si="76">IF(C$1&gt;=$I109,IF($M109=0,0,(IF(MOD(($I109-C$1),$M109)=0,$G109,0))),0)</f>
        <v>5000</v>
      </c>
      <c r="D46" s="143">
        <f t="shared" si="76"/>
        <v>5000</v>
      </c>
      <c r="E46" s="143">
        <f t="shared" si="76"/>
        <v>5000</v>
      </c>
      <c r="F46" s="143">
        <f t="shared" si="76"/>
        <v>5000</v>
      </c>
      <c r="G46" s="143">
        <f t="shared" si="76"/>
        <v>5000</v>
      </c>
      <c r="H46" s="143">
        <f t="shared" si="76"/>
        <v>5000</v>
      </c>
      <c r="I46" s="143">
        <f t="shared" si="76"/>
        <v>5000</v>
      </c>
      <c r="J46" s="143">
        <f t="shared" si="76"/>
        <v>5000</v>
      </c>
      <c r="K46" s="143">
        <f t="shared" si="76"/>
        <v>5000</v>
      </c>
      <c r="L46" s="143">
        <f t="shared" si="76"/>
        <v>5000</v>
      </c>
      <c r="M46" s="143">
        <f t="shared" si="76"/>
        <v>5000</v>
      </c>
      <c r="N46" s="143">
        <f t="shared" si="76"/>
        <v>5000</v>
      </c>
      <c r="O46" s="143">
        <f t="shared" si="76"/>
        <v>5000</v>
      </c>
      <c r="P46" s="143">
        <f t="shared" si="76"/>
        <v>5000</v>
      </c>
      <c r="Q46" s="143">
        <f t="shared" si="76"/>
        <v>5000</v>
      </c>
      <c r="R46" s="143">
        <f t="shared" si="76"/>
        <v>5000</v>
      </c>
      <c r="S46" s="143">
        <f t="shared" si="76"/>
        <v>5000</v>
      </c>
      <c r="T46" s="143">
        <f t="shared" si="76"/>
        <v>5000</v>
      </c>
      <c r="U46" s="143">
        <f t="shared" si="76"/>
        <v>5000</v>
      </c>
      <c r="V46" s="143">
        <f t="shared" si="76"/>
        <v>5000</v>
      </c>
      <c r="W46" s="143">
        <f t="shared" si="76"/>
        <v>5000</v>
      </c>
      <c r="X46" s="143">
        <f t="shared" si="76"/>
        <v>5000</v>
      </c>
      <c r="Y46" s="176">
        <f t="shared" si="74"/>
        <v>110000</v>
      </c>
    </row>
    <row r="47" spans="1:25">
      <c r="A47" s="168">
        <f t="shared" si="69"/>
        <v>63</v>
      </c>
      <c r="B47" s="148" t="str">
        <f t="shared" si="70"/>
        <v>Vand, udskiftning - VVB 200 l</v>
      </c>
      <c r="C47" s="143">
        <f t="shared" ref="C47:X47" si="77">IF(C$1&gt;=$I110,IF($M110=0,0,(IF(MOD(($I110-C$1),$M110)=0,$G110,0))),0)</f>
        <v>0</v>
      </c>
      <c r="D47" s="143">
        <f t="shared" si="77"/>
        <v>0</v>
      </c>
      <c r="E47" s="143">
        <f t="shared" si="77"/>
        <v>0</v>
      </c>
      <c r="F47" s="143">
        <f t="shared" si="77"/>
        <v>0</v>
      </c>
      <c r="G47" s="143">
        <f t="shared" si="77"/>
        <v>0</v>
      </c>
      <c r="H47" s="143">
        <f t="shared" si="77"/>
        <v>0</v>
      </c>
      <c r="I47" s="143">
        <f t="shared" si="77"/>
        <v>0</v>
      </c>
      <c r="J47" s="143">
        <f t="shared" si="77"/>
        <v>0</v>
      </c>
      <c r="K47" s="143">
        <f t="shared" si="77"/>
        <v>0</v>
      </c>
      <c r="L47" s="143">
        <f t="shared" si="77"/>
        <v>0</v>
      </c>
      <c r="M47" s="143">
        <f t="shared" si="77"/>
        <v>0</v>
      </c>
      <c r="N47" s="143">
        <f t="shared" si="77"/>
        <v>0</v>
      </c>
      <c r="O47" s="143">
        <f t="shared" si="77"/>
        <v>0</v>
      </c>
      <c r="P47" s="143">
        <f t="shared" si="77"/>
        <v>0</v>
      </c>
      <c r="Q47" s="143">
        <f t="shared" si="77"/>
        <v>0</v>
      </c>
      <c r="R47" s="143">
        <f t="shared" si="77"/>
        <v>0</v>
      </c>
      <c r="S47" s="143">
        <f t="shared" si="77"/>
        <v>0</v>
      </c>
      <c r="T47" s="143">
        <f t="shared" si="77"/>
        <v>0</v>
      </c>
      <c r="U47" s="143">
        <f t="shared" si="77"/>
        <v>0</v>
      </c>
      <c r="V47" s="143">
        <f t="shared" si="77"/>
        <v>0</v>
      </c>
      <c r="W47" s="143">
        <f t="shared" si="77"/>
        <v>0</v>
      </c>
      <c r="X47" s="143">
        <f t="shared" si="77"/>
        <v>0</v>
      </c>
      <c r="Y47" s="176">
        <f t="shared" si="74"/>
        <v>0</v>
      </c>
    </row>
    <row r="48" spans="1:25">
      <c r="A48" s="168">
        <f t="shared" si="69"/>
        <v>63</v>
      </c>
      <c r="B48" s="148" t="str">
        <f t="shared" si="70"/>
        <v>Styring og sikring, service - ABA</v>
      </c>
      <c r="C48" s="143">
        <f t="shared" ref="C48:X48" si="78">IF(C$1&gt;=$I111,IF($M111=0,0,(IF(MOD(($I111-C$1),$M111)=0,$G111,0))),0)</f>
        <v>10000</v>
      </c>
      <c r="D48" s="143">
        <f t="shared" si="78"/>
        <v>10000</v>
      </c>
      <c r="E48" s="143">
        <f t="shared" si="78"/>
        <v>10000</v>
      </c>
      <c r="F48" s="143">
        <f t="shared" si="78"/>
        <v>10000</v>
      </c>
      <c r="G48" s="143">
        <f t="shared" si="78"/>
        <v>10000</v>
      </c>
      <c r="H48" s="143">
        <f t="shared" si="78"/>
        <v>10000</v>
      </c>
      <c r="I48" s="143">
        <f t="shared" si="78"/>
        <v>10000</v>
      </c>
      <c r="J48" s="143">
        <f t="shared" si="78"/>
        <v>10000</v>
      </c>
      <c r="K48" s="143">
        <f t="shared" si="78"/>
        <v>10000</v>
      </c>
      <c r="L48" s="143">
        <f t="shared" si="78"/>
        <v>10000</v>
      </c>
      <c r="M48" s="143">
        <f t="shared" si="78"/>
        <v>10000</v>
      </c>
      <c r="N48" s="143">
        <f t="shared" si="78"/>
        <v>10000</v>
      </c>
      <c r="O48" s="143">
        <f t="shared" si="78"/>
        <v>10000</v>
      </c>
      <c r="P48" s="143">
        <f t="shared" si="78"/>
        <v>10000</v>
      </c>
      <c r="Q48" s="143">
        <f t="shared" si="78"/>
        <v>10000</v>
      </c>
      <c r="R48" s="143">
        <f t="shared" si="78"/>
        <v>10000</v>
      </c>
      <c r="S48" s="143">
        <f t="shared" si="78"/>
        <v>10000</v>
      </c>
      <c r="T48" s="143">
        <f t="shared" si="78"/>
        <v>10000</v>
      </c>
      <c r="U48" s="143">
        <f t="shared" si="78"/>
        <v>10000</v>
      </c>
      <c r="V48" s="143">
        <f t="shared" si="78"/>
        <v>10000</v>
      </c>
      <c r="W48" s="143">
        <f t="shared" si="78"/>
        <v>10000</v>
      </c>
      <c r="X48" s="143">
        <f t="shared" si="78"/>
        <v>10000</v>
      </c>
      <c r="Y48" s="176">
        <f t="shared" ref="Y48:Y50" si="79">SUM(C48:X48)</f>
        <v>220000</v>
      </c>
    </row>
    <row r="49" spans="1:25">
      <c r="A49" s="168">
        <f t="shared" si="69"/>
        <v>63</v>
      </c>
      <c r="B49" s="148" t="str">
        <f t="shared" si="70"/>
        <v>Styring og sikring, service/attest - ABDL</v>
      </c>
      <c r="C49" s="143">
        <f t="shared" ref="C49:X49" si="80">IF(C$1&gt;=$I112,IF($M112=0,0,(IF(MOD(($I112-C$1),$M112)=0,$G112,0))),0)</f>
        <v>7500</v>
      </c>
      <c r="D49" s="143">
        <f t="shared" si="80"/>
        <v>7500</v>
      </c>
      <c r="E49" s="143">
        <f t="shared" si="80"/>
        <v>7500</v>
      </c>
      <c r="F49" s="143">
        <f t="shared" si="80"/>
        <v>7500</v>
      </c>
      <c r="G49" s="143">
        <f t="shared" si="80"/>
        <v>7500</v>
      </c>
      <c r="H49" s="143">
        <f t="shared" si="80"/>
        <v>7500</v>
      </c>
      <c r="I49" s="143">
        <f t="shared" si="80"/>
        <v>7500</v>
      </c>
      <c r="J49" s="143">
        <f t="shared" si="80"/>
        <v>7500</v>
      </c>
      <c r="K49" s="143">
        <f t="shared" si="80"/>
        <v>7500</v>
      </c>
      <c r="L49" s="143">
        <f t="shared" si="80"/>
        <v>7500</v>
      </c>
      <c r="M49" s="143">
        <f t="shared" si="80"/>
        <v>7500</v>
      </c>
      <c r="N49" s="143">
        <f t="shared" si="80"/>
        <v>7500</v>
      </c>
      <c r="O49" s="143">
        <f t="shared" si="80"/>
        <v>7500</v>
      </c>
      <c r="P49" s="143">
        <f t="shared" si="80"/>
        <v>7500</v>
      </c>
      <c r="Q49" s="143">
        <f t="shared" si="80"/>
        <v>7500</v>
      </c>
      <c r="R49" s="143">
        <f t="shared" si="80"/>
        <v>7500</v>
      </c>
      <c r="S49" s="143">
        <f t="shared" si="80"/>
        <v>7500</v>
      </c>
      <c r="T49" s="143">
        <f t="shared" si="80"/>
        <v>7500</v>
      </c>
      <c r="U49" s="143">
        <f t="shared" si="80"/>
        <v>7500</v>
      </c>
      <c r="V49" s="143">
        <f t="shared" si="80"/>
        <v>7500</v>
      </c>
      <c r="W49" s="143">
        <f t="shared" si="80"/>
        <v>7500</v>
      </c>
      <c r="X49" s="143">
        <f t="shared" si="80"/>
        <v>7500</v>
      </c>
      <c r="Y49" s="176">
        <f t="shared" si="79"/>
        <v>165000</v>
      </c>
    </row>
    <row r="50" spans="1:25">
      <c r="A50" s="168">
        <f t="shared" si="69"/>
        <v>57</v>
      </c>
      <c r="B50" s="148" t="str">
        <f t="shared" si="70"/>
        <v>Belysning, udskiftning - armaturer</v>
      </c>
      <c r="C50" s="143">
        <f t="shared" ref="C50:X50" si="81">IF(C$1&gt;=$I113,IF($M113=0,0,(IF(MOD(($I113-C$1),$M113)=0,$G113,0))),0)</f>
        <v>0</v>
      </c>
      <c r="D50" s="143">
        <f t="shared" si="81"/>
        <v>0</v>
      </c>
      <c r="E50" s="143">
        <f t="shared" si="81"/>
        <v>0</v>
      </c>
      <c r="F50" s="143">
        <f t="shared" si="81"/>
        <v>0</v>
      </c>
      <c r="G50" s="143">
        <f t="shared" si="81"/>
        <v>0</v>
      </c>
      <c r="H50" s="143">
        <f t="shared" si="81"/>
        <v>0</v>
      </c>
      <c r="I50" s="143">
        <f t="shared" si="81"/>
        <v>30000</v>
      </c>
      <c r="J50" s="143">
        <f t="shared" si="81"/>
        <v>0</v>
      </c>
      <c r="K50" s="143">
        <f t="shared" si="81"/>
        <v>0</v>
      </c>
      <c r="L50" s="143">
        <f t="shared" si="81"/>
        <v>0</v>
      </c>
      <c r="M50" s="143">
        <f t="shared" si="81"/>
        <v>0</v>
      </c>
      <c r="N50" s="143">
        <f t="shared" si="81"/>
        <v>0</v>
      </c>
      <c r="O50" s="143">
        <f t="shared" si="81"/>
        <v>0</v>
      </c>
      <c r="P50" s="143">
        <f t="shared" si="81"/>
        <v>0</v>
      </c>
      <c r="Q50" s="143">
        <f t="shared" si="81"/>
        <v>0</v>
      </c>
      <c r="R50" s="143">
        <f t="shared" si="81"/>
        <v>0</v>
      </c>
      <c r="S50" s="143">
        <f t="shared" si="81"/>
        <v>30000</v>
      </c>
      <c r="T50" s="143">
        <f t="shared" si="81"/>
        <v>0</v>
      </c>
      <c r="U50" s="143">
        <f t="shared" si="81"/>
        <v>0</v>
      </c>
      <c r="V50" s="143">
        <f t="shared" si="81"/>
        <v>0</v>
      </c>
      <c r="W50" s="143">
        <f t="shared" si="81"/>
        <v>0</v>
      </c>
      <c r="X50" s="143">
        <f t="shared" si="81"/>
        <v>0</v>
      </c>
      <c r="Y50" s="176">
        <f t="shared" si="79"/>
        <v>60000</v>
      </c>
    </row>
    <row r="51" spans="1:25">
      <c r="A51" s="168">
        <f>A114</f>
        <v>60</v>
      </c>
      <c r="B51" s="148" t="str">
        <f t="shared" si="70"/>
        <v>El nstallationer i terræn, vedligehold - belysningsstandere</v>
      </c>
      <c r="C51" s="143">
        <f t="shared" ref="C51:X51" si="82">IF(C$1&gt;=$I114,IF($M114=0,0,(IF(MOD(($I114-C$1),$M114)=0,$G114,0))),0)</f>
        <v>0</v>
      </c>
      <c r="D51" s="143">
        <f t="shared" si="82"/>
        <v>15000</v>
      </c>
      <c r="E51" s="143">
        <f t="shared" si="82"/>
        <v>0</v>
      </c>
      <c r="F51" s="143">
        <f t="shared" si="82"/>
        <v>0</v>
      </c>
      <c r="G51" s="143">
        <f t="shared" si="82"/>
        <v>0</v>
      </c>
      <c r="H51" s="143">
        <f t="shared" si="82"/>
        <v>0</v>
      </c>
      <c r="I51" s="143">
        <f t="shared" si="82"/>
        <v>15000</v>
      </c>
      <c r="J51" s="143">
        <f t="shared" si="82"/>
        <v>0</v>
      </c>
      <c r="K51" s="143">
        <f t="shared" si="82"/>
        <v>0</v>
      </c>
      <c r="L51" s="143">
        <f t="shared" si="82"/>
        <v>0</v>
      </c>
      <c r="M51" s="143">
        <f t="shared" si="82"/>
        <v>0</v>
      </c>
      <c r="N51" s="143">
        <f t="shared" si="82"/>
        <v>15000</v>
      </c>
      <c r="O51" s="143">
        <f t="shared" si="82"/>
        <v>0</v>
      </c>
      <c r="P51" s="143">
        <f t="shared" si="82"/>
        <v>0</v>
      </c>
      <c r="Q51" s="143">
        <f t="shared" si="82"/>
        <v>0</v>
      </c>
      <c r="R51" s="143">
        <f t="shared" si="82"/>
        <v>0</v>
      </c>
      <c r="S51" s="143">
        <f t="shared" si="82"/>
        <v>15000</v>
      </c>
      <c r="T51" s="143">
        <f t="shared" si="82"/>
        <v>0</v>
      </c>
      <c r="U51" s="143">
        <f t="shared" si="82"/>
        <v>0</v>
      </c>
      <c r="V51" s="143">
        <f t="shared" si="82"/>
        <v>0</v>
      </c>
      <c r="W51" s="143">
        <f t="shared" si="82"/>
        <v>0</v>
      </c>
      <c r="X51" s="143">
        <f t="shared" si="82"/>
        <v>15000</v>
      </c>
      <c r="Y51" s="176">
        <f t="shared" ref="Y51" si="83">SUM(C51:X51)</f>
        <v>75000</v>
      </c>
    </row>
    <row r="52" spans="1:25">
      <c r="A52" s="168">
        <f>A115</f>
        <v>60</v>
      </c>
      <c r="B52" s="148" t="str">
        <f>B115</f>
        <v>El installationer i terræn, udskiftning - belysningsstandere</v>
      </c>
      <c r="C52" s="143">
        <f t="shared" ref="C52:X52" si="84">IF(C$1&gt;=$I115,IF($M115=0,0,(IF(MOD(($I115-C$1),$M115)=0,$G115,0))),0)</f>
        <v>0</v>
      </c>
      <c r="D52" s="143">
        <f t="shared" si="84"/>
        <v>0</v>
      </c>
      <c r="E52" s="143">
        <f t="shared" si="84"/>
        <v>0</v>
      </c>
      <c r="F52" s="143">
        <f t="shared" si="84"/>
        <v>0</v>
      </c>
      <c r="G52" s="143">
        <f t="shared" si="84"/>
        <v>0</v>
      </c>
      <c r="H52" s="143">
        <f t="shared" si="84"/>
        <v>0</v>
      </c>
      <c r="I52" s="143">
        <f t="shared" si="84"/>
        <v>45000</v>
      </c>
      <c r="J52" s="143">
        <f t="shared" si="84"/>
        <v>0</v>
      </c>
      <c r="K52" s="143">
        <f t="shared" si="84"/>
        <v>0</v>
      </c>
      <c r="L52" s="143">
        <f t="shared" si="84"/>
        <v>0</v>
      </c>
      <c r="M52" s="143">
        <f t="shared" si="84"/>
        <v>0</v>
      </c>
      <c r="N52" s="143">
        <f t="shared" si="84"/>
        <v>0</v>
      </c>
      <c r="O52" s="143">
        <f t="shared" si="84"/>
        <v>0</v>
      </c>
      <c r="P52" s="143">
        <f t="shared" si="84"/>
        <v>0</v>
      </c>
      <c r="Q52" s="143">
        <f t="shared" si="84"/>
        <v>0</v>
      </c>
      <c r="R52" s="143">
        <f t="shared" si="84"/>
        <v>0</v>
      </c>
      <c r="S52" s="143">
        <f t="shared" si="84"/>
        <v>0</v>
      </c>
      <c r="T52" s="143">
        <f t="shared" si="84"/>
        <v>0</v>
      </c>
      <c r="U52" s="143">
        <f t="shared" si="84"/>
        <v>0</v>
      </c>
      <c r="V52" s="143">
        <f t="shared" si="84"/>
        <v>0</v>
      </c>
      <c r="W52" s="143">
        <f t="shared" si="84"/>
        <v>0</v>
      </c>
      <c r="X52" s="143">
        <f t="shared" si="84"/>
        <v>0</v>
      </c>
      <c r="Y52" s="176">
        <f t="shared" si="61"/>
        <v>45000</v>
      </c>
    </row>
    <row r="53" spans="1:25">
      <c r="A53" s="169"/>
      <c r="B53" s="149" t="str">
        <f t="shared" ref="B53:B60" si="85">B116</f>
        <v>Sikringsanlæg</v>
      </c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</row>
    <row r="54" spans="1:25">
      <c r="A54" s="168" t="e">
        <f>A117</f>
        <v>#N/A</v>
      </c>
      <c r="B54" s="148">
        <f t="shared" si="85"/>
        <v>0</v>
      </c>
      <c r="C54" s="143">
        <f t="shared" ref="C54:X54" si="86">IF(C$1&gt;=$I117,IF($M117=0,0,(IF(MOD(($I117-C$1),$M117)=0,$G117,0))),0)</f>
        <v>0</v>
      </c>
      <c r="D54" s="143">
        <f t="shared" si="86"/>
        <v>0</v>
      </c>
      <c r="E54" s="143">
        <f t="shared" si="86"/>
        <v>0</v>
      </c>
      <c r="F54" s="143">
        <f t="shared" si="86"/>
        <v>0</v>
      </c>
      <c r="G54" s="143">
        <f t="shared" si="86"/>
        <v>0</v>
      </c>
      <c r="H54" s="143">
        <f t="shared" si="86"/>
        <v>0</v>
      </c>
      <c r="I54" s="143">
        <f t="shared" si="86"/>
        <v>0</v>
      </c>
      <c r="J54" s="143">
        <f t="shared" si="86"/>
        <v>0</v>
      </c>
      <c r="K54" s="143">
        <f t="shared" si="86"/>
        <v>0</v>
      </c>
      <c r="L54" s="143">
        <f t="shared" si="86"/>
        <v>0</v>
      </c>
      <c r="M54" s="143">
        <f t="shared" si="86"/>
        <v>0</v>
      </c>
      <c r="N54" s="143">
        <f t="shared" si="86"/>
        <v>0</v>
      </c>
      <c r="O54" s="143">
        <f t="shared" si="86"/>
        <v>0</v>
      </c>
      <c r="P54" s="143">
        <f t="shared" si="86"/>
        <v>0</v>
      </c>
      <c r="Q54" s="143">
        <f t="shared" si="86"/>
        <v>0</v>
      </c>
      <c r="R54" s="143">
        <f t="shared" si="86"/>
        <v>0</v>
      </c>
      <c r="S54" s="143">
        <f t="shared" si="86"/>
        <v>0</v>
      </c>
      <c r="T54" s="143">
        <f t="shared" si="86"/>
        <v>0</v>
      </c>
      <c r="U54" s="143">
        <f t="shared" si="86"/>
        <v>0</v>
      </c>
      <c r="V54" s="143">
        <f t="shared" si="86"/>
        <v>0</v>
      </c>
      <c r="W54" s="143">
        <f t="shared" si="86"/>
        <v>0</v>
      </c>
      <c r="X54" s="143">
        <f t="shared" si="86"/>
        <v>0</v>
      </c>
      <c r="Y54" s="176">
        <f t="shared" si="4"/>
        <v>0</v>
      </c>
    </row>
    <row r="55" spans="1:25">
      <c r="A55" s="168" t="e">
        <f>A118</f>
        <v>#N/A</v>
      </c>
      <c r="B55" s="148">
        <f t="shared" si="85"/>
        <v>0</v>
      </c>
      <c r="C55" s="143">
        <f t="shared" ref="C55:X55" si="87">IF(C$1&gt;=$I118,IF($M118=0,0,(IF(MOD(($I118-C$1),$M118)=0,$G118,0))),0)</f>
        <v>0</v>
      </c>
      <c r="D55" s="143">
        <f t="shared" si="87"/>
        <v>0</v>
      </c>
      <c r="E55" s="143">
        <f t="shared" si="87"/>
        <v>0</v>
      </c>
      <c r="F55" s="143">
        <f t="shared" si="87"/>
        <v>0</v>
      </c>
      <c r="G55" s="143">
        <f t="shared" si="87"/>
        <v>0</v>
      </c>
      <c r="H55" s="143">
        <f t="shared" si="87"/>
        <v>0</v>
      </c>
      <c r="I55" s="143">
        <f t="shared" si="87"/>
        <v>0</v>
      </c>
      <c r="J55" s="143">
        <f t="shared" si="87"/>
        <v>0</v>
      </c>
      <c r="K55" s="143">
        <f t="shared" si="87"/>
        <v>0</v>
      </c>
      <c r="L55" s="143">
        <f t="shared" si="87"/>
        <v>0</v>
      </c>
      <c r="M55" s="143">
        <f t="shared" si="87"/>
        <v>0</v>
      </c>
      <c r="N55" s="143">
        <f t="shared" si="87"/>
        <v>0</v>
      </c>
      <c r="O55" s="143">
        <f t="shared" si="87"/>
        <v>0</v>
      </c>
      <c r="P55" s="143">
        <f t="shared" si="87"/>
        <v>0</v>
      </c>
      <c r="Q55" s="143">
        <f t="shared" si="87"/>
        <v>0</v>
      </c>
      <c r="R55" s="143">
        <f t="shared" si="87"/>
        <v>0</v>
      </c>
      <c r="S55" s="143">
        <f t="shared" si="87"/>
        <v>0</v>
      </c>
      <c r="T55" s="143">
        <f t="shared" si="87"/>
        <v>0</v>
      </c>
      <c r="U55" s="143">
        <f t="shared" si="87"/>
        <v>0</v>
      </c>
      <c r="V55" s="143">
        <f t="shared" si="87"/>
        <v>0</v>
      </c>
      <c r="W55" s="143">
        <f t="shared" si="87"/>
        <v>0</v>
      </c>
      <c r="X55" s="143">
        <f t="shared" si="87"/>
        <v>0</v>
      </c>
      <c r="Y55" s="176">
        <f t="shared" si="4"/>
        <v>0</v>
      </c>
    </row>
    <row r="56" spans="1:25">
      <c r="A56" s="168" t="e">
        <f>A119</f>
        <v>#N/A</v>
      </c>
      <c r="B56" s="148">
        <f t="shared" si="85"/>
        <v>0</v>
      </c>
      <c r="C56" s="143">
        <f t="shared" ref="C56:X56" si="88">IF(C$1&gt;=$I119,IF($M119=0,0,(IF(MOD(($I119-C$1),$M119)=0,$G119,0))),0)</f>
        <v>0</v>
      </c>
      <c r="D56" s="143">
        <f t="shared" si="88"/>
        <v>0</v>
      </c>
      <c r="E56" s="143">
        <f t="shared" si="88"/>
        <v>0</v>
      </c>
      <c r="F56" s="143">
        <f t="shared" si="88"/>
        <v>0</v>
      </c>
      <c r="G56" s="143">
        <f t="shared" si="88"/>
        <v>0</v>
      </c>
      <c r="H56" s="143">
        <f t="shared" si="88"/>
        <v>0</v>
      </c>
      <c r="I56" s="143">
        <f t="shared" si="88"/>
        <v>0</v>
      </c>
      <c r="J56" s="143">
        <f t="shared" si="88"/>
        <v>0</v>
      </c>
      <c r="K56" s="143">
        <f t="shared" si="88"/>
        <v>0</v>
      </c>
      <c r="L56" s="143">
        <f t="shared" si="88"/>
        <v>0</v>
      </c>
      <c r="M56" s="143">
        <f t="shared" si="88"/>
        <v>0</v>
      </c>
      <c r="N56" s="143">
        <f t="shared" si="88"/>
        <v>0</v>
      </c>
      <c r="O56" s="143">
        <f t="shared" si="88"/>
        <v>0</v>
      </c>
      <c r="P56" s="143">
        <f t="shared" si="88"/>
        <v>0</v>
      </c>
      <c r="Q56" s="143">
        <f t="shared" si="88"/>
        <v>0</v>
      </c>
      <c r="R56" s="143">
        <f t="shared" si="88"/>
        <v>0</v>
      </c>
      <c r="S56" s="143">
        <f t="shared" si="88"/>
        <v>0</v>
      </c>
      <c r="T56" s="143">
        <f t="shared" si="88"/>
        <v>0</v>
      </c>
      <c r="U56" s="143">
        <f t="shared" si="88"/>
        <v>0</v>
      </c>
      <c r="V56" s="143">
        <f t="shared" si="88"/>
        <v>0</v>
      </c>
      <c r="W56" s="143">
        <f t="shared" si="88"/>
        <v>0</v>
      </c>
      <c r="X56" s="143">
        <f t="shared" si="88"/>
        <v>0</v>
      </c>
      <c r="Y56" s="176">
        <f t="shared" si="4"/>
        <v>0</v>
      </c>
    </row>
    <row r="57" spans="1:25">
      <c r="A57" s="169"/>
      <c r="B57" s="149" t="str">
        <f t="shared" si="85"/>
        <v>Andet</v>
      </c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</row>
    <row r="58" spans="1:25">
      <c r="A58" s="168" t="e">
        <f>A121</f>
        <v>#N/A</v>
      </c>
      <c r="B58" s="148">
        <f t="shared" si="85"/>
        <v>0</v>
      </c>
      <c r="C58" s="143">
        <f t="shared" ref="C58:X58" si="89">IF(C$1&gt;=$I121,IF($M121=0,0,(IF(MOD(($I121-C$1),$M121)=0,$G121,0))),0)</f>
        <v>0</v>
      </c>
      <c r="D58" s="143">
        <f t="shared" si="89"/>
        <v>0</v>
      </c>
      <c r="E58" s="143">
        <f t="shared" si="89"/>
        <v>0</v>
      </c>
      <c r="F58" s="143">
        <f t="shared" si="89"/>
        <v>0</v>
      </c>
      <c r="G58" s="143">
        <f t="shared" si="89"/>
        <v>0</v>
      </c>
      <c r="H58" s="143">
        <f t="shared" si="89"/>
        <v>0</v>
      </c>
      <c r="I58" s="143">
        <f t="shared" si="89"/>
        <v>0</v>
      </c>
      <c r="J58" s="143">
        <f t="shared" si="89"/>
        <v>0</v>
      </c>
      <c r="K58" s="143">
        <f t="shared" si="89"/>
        <v>0</v>
      </c>
      <c r="L58" s="143">
        <f t="shared" si="89"/>
        <v>0</v>
      </c>
      <c r="M58" s="143">
        <f t="shared" si="89"/>
        <v>0</v>
      </c>
      <c r="N58" s="143">
        <f t="shared" si="89"/>
        <v>0</v>
      </c>
      <c r="O58" s="143">
        <f t="shared" si="89"/>
        <v>0</v>
      </c>
      <c r="P58" s="143">
        <f t="shared" si="89"/>
        <v>0</v>
      </c>
      <c r="Q58" s="143">
        <f t="shared" si="89"/>
        <v>0</v>
      </c>
      <c r="R58" s="143">
        <f t="shared" si="89"/>
        <v>0</v>
      </c>
      <c r="S58" s="143">
        <f t="shared" si="89"/>
        <v>0</v>
      </c>
      <c r="T58" s="143">
        <f t="shared" si="89"/>
        <v>0</v>
      </c>
      <c r="U58" s="143">
        <f t="shared" si="89"/>
        <v>0</v>
      </c>
      <c r="V58" s="143">
        <f t="shared" si="89"/>
        <v>0</v>
      </c>
      <c r="W58" s="143">
        <f t="shared" si="89"/>
        <v>0</v>
      </c>
      <c r="X58" s="143">
        <f t="shared" si="89"/>
        <v>0</v>
      </c>
      <c r="Y58" s="176">
        <f t="shared" si="4"/>
        <v>0</v>
      </c>
    </row>
    <row r="59" spans="1:25">
      <c r="A59" s="168" t="e">
        <f>A122</f>
        <v>#N/A</v>
      </c>
      <c r="B59" s="148">
        <f t="shared" si="85"/>
        <v>0</v>
      </c>
      <c r="C59" s="143">
        <f t="shared" ref="C59:X59" si="90">IF(C$1&gt;=$I122,IF($M122=0,0,(IF(MOD(($I122-C$1),$M122)=0,$G122,0))),0)</f>
        <v>0</v>
      </c>
      <c r="D59" s="143">
        <f t="shared" si="90"/>
        <v>0</v>
      </c>
      <c r="E59" s="143">
        <f t="shared" si="90"/>
        <v>0</v>
      </c>
      <c r="F59" s="143">
        <f t="shared" si="90"/>
        <v>0</v>
      </c>
      <c r="G59" s="143">
        <f t="shared" si="90"/>
        <v>0</v>
      </c>
      <c r="H59" s="143">
        <f t="shared" si="90"/>
        <v>0</v>
      </c>
      <c r="I59" s="143">
        <f t="shared" si="90"/>
        <v>0</v>
      </c>
      <c r="J59" s="143">
        <f t="shared" si="90"/>
        <v>0</v>
      </c>
      <c r="K59" s="143">
        <f t="shared" si="90"/>
        <v>0</v>
      </c>
      <c r="L59" s="143">
        <f t="shared" si="90"/>
        <v>0</v>
      </c>
      <c r="M59" s="143">
        <f t="shared" si="90"/>
        <v>0</v>
      </c>
      <c r="N59" s="143">
        <f t="shared" si="90"/>
        <v>0</v>
      </c>
      <c r="O59" s="143">
        <f t="shared" si="90"/>
        <v>0</v>
      </c>
      <c r="P59" s="143">
        <f t="shared" si="90"/>
        <v>0</v>
      </c>
      <c r="Q59" s="143">
        <f t="shared" si="90"/>
        <v>0</v>
      </c>
      <c r="R59" s="143">
        <f t="shared" si="90"/>
        <v>0</v>
      </c>
      <c r="S59" s="143">
        <f t="shared" si="90"/>
        <v>0</v>
      </c>
      <c r="T59" s="143">
        <f t="shared" si="90"/>
        <v>0</v>
      </c>
      <c r="U59" s="143">
        <f t="shared" si="90"/>
        <v>0</v>
      </c>
      <c r="V59" s="143">
        <f t="shared" si="90"/>
        <v>0</v>
      </c>
      <c r="W59" s="143">
        <f t="shared" si="90"/>
        <v>0</v>
      </c>
      <c r="X59" s="143">
        <f t="shared" si="90"/>
        <v>0</v>
      </c>
      <c r="Y59" s="176">
        <f t="shared" si="4"/>
        <v>0</v>
      </c>
    </row>
    <row r="60" spans="1:25">
      <c r="A60" s="168" t="e">
        <f>A123</f>
        <v>#N/A</v>
      </c>
      <c r="B60" s="148">
        <f t="shared" si="85"/>
        <v>0</v>
      </c>
      <c r="C60" s="143">
        <f t="shared" ref="C60:X60" si="91">IF(C$1&gt;=$I123,IF($M123=0,0,(IF(MOD(($I123-C$1),$M123)=0,$G123,0))),0)</f>
        <v>0</v>
      </c>
      <c r="D60" s="143">
        <f t="shared" si="91"/>
        <v>0</v>
      </c>
      <c r="E60" s="143">
        <f t="shared" si="91"/>
        <v>0</v>
      </c>
      <c r="F60" s="143">
        <f t="shared" si="91"/>
        <v>0</v>
      </c>
      <c r="G60" s="143">
        <f t="shared" si="91"/>
        <v>0</v>
      </c>
      <c r="H60" s="143">
        <f t="shared" si="91"/>
        <v>0</v>
      </c>
      <c r="I60" s="143">
        <f t="shared" si="91"/>
        <v>0</v>
      </c>
      <c r="J60" s="143">
        <f t="shared" si="91"/>
        <v>0</v>
      </c>
      <c r="K60" s="143">
        <f t="shared" si="91"/>
        <v>0</v>
      </c>
      <c r="L60" s="143">
        <f t="shared" si="91"/>
        <v>0</v>
      </c>
      <c r="M60" s="143">
        <f t="shared" si="91"/>
        <v>0</v>
      </c>
      <c r="N60" s="143">
        <f t="shared" si="91"/>
        <v>0</v>
      </c>
      <c r="O60" s="143">
        <f t="shared" si="91"/>
        <v>0</v>
      </c>
      <c r="P60" s="143">
        <f t="shared" si="91"/>
        <v>0</v>
      </c>
      <c r="Q60" s="143">
        <f t="shared" si="91"/>
        <v>0</v>
      </c>
      <c r="R60" s="143">
        <f t="shared" si="91"/>
        <v>0</v>
      </c>
      <c r="S60" s="143">
        <f t="shared" si="91"/>
        <v>0</v>
      </c>
      <c r="T60" s="143">
        <f t="shared" si="91"/>
        <v>0</v>
      </c>
      <c r="U60" s="143">
        <f t="shared" si="91"/>
        <v>0</v>
      </c>
      <c r="V60" s="143">
        <f t="shared" si="91"/>
        <v>0</v>
      </c>
      <c r="W60" s="143">
        <f t="shared" si="91"/>
        <v>0</v>
      </c>
      <c r="X60" s="143">
        <f t="shared" si="91"/>
        <v>0</v>
      </c>
      <c r="Y60" s="176">
        <f t="shared" si="4"/>
        <v>0</v>
      </c>
    </row>
    <row r="61" spans="1:25">
      <c r="A61" s="170"/>
      <c r="B61" s="150" t="s">
        <v>1017</v>
      </c>
      <c r="C61" s="151">
        <f t="shared" ref="C61:Y61" si="92">SUM(C3:C57)</f>
        <v>150500</v>
      </c>
      <c r="D61" s="89">
        <f t="shared" si="92"/>
        <v>329395</v>
      </c>
      <c r="E61" s="89">
        <f t="shared" si="92"/>
        <v>206780</v>
      </c>
      <c r="F61" s="89">
        <f t="shared" si="92"/>
        <v>310420</v>
      </c>
      <c r="G61" s="89">
        <f t="shared" si="92"/>
        <v>1111700</v>
      </c>
      <c r="H61" s="89">
        <f t="shared" si="92"/>
        <v>361920</v>
      </c>
      <c r="I61" s="89">
        <f t="shared" si="92"/>
        <v>2448875</v>
      </c>
      <c r="J61" s="89">
        <f t="shared" si="92"/>
        <v>224000</v>
      </c>
      <c r="K61" s="89">
        <f t="shared" si="92"/>
        <v>212200</v>
      </c>
      <c r="L61" s="89">
        <f t="shared" si="92"/>
        <v>302920</v>
      </c>
      <c r="M61" s="89">
        <f t="shared" si="92"/>
        <v>449700</v>
      </c>
      <c r="N61" s="89">
        <f t="shared" si="92"/>
        <v>4949395</v>
      </c>
      <c r="O61" s="89">
        <f t="shared" si="92"/>
        <v>206780</v>
      </c>
      <c r="P61" s="89">
        <f t="shared" si="92"/>
        <v>229420</v>
      </c>
      <c r="Q61" s="89">
        <f t="shared" si="92"/>
        <v>504700</v>
      </c>
      <c r="R61" s="89">
        <f t="shared" si="92"/>
        <v>226920</v>
      </c>
      <c r="S61" s="89">
        <f t="shared" si="92"/>
        <v>957175</v>
      </c>
      <c r="T61" s="89">
        <f t="shared" si="92"/>
        <v>224000</v>
      </c>
      <c r="U61" s="89">
        <f t="shared" si="92"/>
        <v>212200</v>
      </c>
      <c r="V61" s="89">
        <f t="shared" si="92"/>
        <v>221920</v>
      </c>
      <c r="W61" s="89">
        <f t="shared" si="92"/>
        <v>209700</v>
      </c>
      <c r="X61" s="89">
        <f t="shared" si="92"/>
        <v>284395</v>
      </c>
      <c r="Y61" s="4">
        <f t="shared" si="92"/>
        <v>14335015</v>
      </c>
    </row>
    <row r="62" spans="1:25">
      <c r="A62" s="16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>
      <c r="A63" s="171"/>
      <c r="B63" s="110"/>
      <c r="C63" s="16" t="s">
        <v>1018</v>
      </c>
      <c r="D63" s="16" t="s">
        <v>1019</v>
      </c>
      <c r="E63" s="383" t="s">
        <v>1020</v>
      </c>
      <c r="F63" s="384"/>
      <c r="G63" s="383" t="s">
        <v>1021</v>
      </c>
      <c r="H63" s="384"/>
      <c r="I63" s="383" t="s">
        <v>1022</v>
      </c>
      <c r="J63" s="384"/>
      <c r="K63" s="383" t="s">
        <v>1023</v>
      </c>
      <c r="L63" s="384"/>
      <c r="M63" s="383" t="s">
        <v>321</v>
      </c>
      <c r="N63" s="384"/>
      <c r="O63" s="385" t="s">
        <v>1024</v>
      </c>
      <c r="P63" s="386"/>
      <c r="Q63" s="97" t="s">
        <v>1025</v>
      </c>
      <c r="R63" s="16" t="s">
        <v>1308</v>
      </c>
      <c r="S63" s="496" t="s">
        <v>1058</v>
      </c>
      <c r="T63" s="497"/>
      <c r="U63" s="532" t="s">
        <v>1026</v>
      </c>
      <c r="V63" s="533"/>
      <c r="W63" s="533"/>
      <c r="X63" s="533"/>
      <c r="Y63" s="534"/>
    </row>
    <row r="64" spans="1:25">
      <c r="A64" s="172"/>
      <c r="B64" s="92" t="s">
        <v>1016</v>
      </c>
      <c r="C64" s="87"/>
      <c r="D64" s="87"/>
      <c r="E64" s="377"/>
      <c r="F64" s="378"/>
      <c r="G64" s="379"/>
      <c r="H64" s="380"/>
      <c r="I64" s="377"/>
      <c r="J64" s="378"/>
      <c r="K64" s="377"/>
      <c r="L64" s="378"/>
      <c r="M64" s="87"/>
      <c r="N64" s="101"/>
      <c r="O64" s="516"/>
      <c r="P64" s="517"/>
      <c r="Q64" s="102"/>
      <c r="R64" s="55"/>
      <c r="S64" s="516"/>
      <c r="T64" s="517"/>
      <c r="U64" s="516"/>
      <c r="V64" s="535"/>
      <c r="W64" s="535"/>
      <c r="X64" s="535"/>
      <c r="Y64" s="517"/>
    </row>
    <row r="65" spans="1:25">
      <c r="A65" s="173"/>
      <c r="B65" s="92" t="s">
        <v>1027</v>
      </c>
      <c r="C65" s="87"/>
      <c r="D65" s="88"/>
      <c r="E65" s="377"/>
      <c r="F65" s="378"/>
      <c r="G65" s="379"/>
      <c r="H65" s="380"/>
      <c r="I65" s="377"/>
      <c r="J65" s="378"/>
      <c r="K65" s="377"/>
      <c r="L65" s="378"/>
      <c r="M65" s="87"/>
      <c r="N65" s="101"/>
      <c r="O65" s="516"/>
      <c r="P65" s="517"/>
      <c r="Q65" s="102"/>
      <c r="R65" s="55"/>
      <c r="S65" s="516"/>
      <c r="T65" s="517"/>
      <c r="U65" s="516"/>
      <c r="V65" s="535"/>
      <c r="W65" s="535"/>
      <c r="X65" s="535"/>
      <c r="Y65" s="517"/>
    </row>
    <row r="66" spans="1:25">
      <c r="A66" s="174">
        <f>VLOOKUP(B66,Priskatalog!A:J,10,FALSE)</f>
        <v>37</v>
      </c>
      <c r="B66" s="146" t="s">
        <v>449</v>
      </c>
      <c r="C66" s="256">
        <v>15</v>
      </c>
      <c r="D66" s="257" t="s">
        <v>1060</v>
      </c>
      <c r="E66" s="495">
        <v>365</v>
      </c>
      <c r="F66" s="493"/>
      <c r="G66" s="489">
        <f>C66*E66</f>
        <v>5475</v>
      </c>
      <c r="H66" s="490"/>
      <c r="I66" s="491">
        <v>2025</v>
      </c>
      <c r="J66" s="493"/>
      <c r="K66" s="491">
        <v>2027</v>
      </c>
      <c r="L66" s="493"/>
      <c r="M66" s="258">
        <v>5</v>
      </c>
      <c r="N66" s="259" t="s">
        <v>1028</v>
      </c>
      <c r="O66" s="536"/>
      <c r="P66" s="537"/>
      <c r="Q66" s="260"/>
      <c r="R66" s="257" t="s">
        <v>1306</v>
      </c>
      <c r="S66" s="536"/>
      <c r="T66" s="537"/>
      <c r="U66" s="536"/>
      <c r="V66" s="538"/>
      <c r="W66" s="538"/>
      <c r="X66" s="538"/>
      <c r="Y66" s="537"/>
    </row>
    <row r="67" spans="1:25">
      <c r="A67" s="174">
        <f>VLOOKUP(B67,Priskatalog!A:J,10,FALSE)</f>
        <v>37</v>
      </c>
      <c r="B67" s="147" t="s">
        <v>453</v>
      </c>
      <c r="C67" s="261">
        <v>100</v>
      </c>
      <c r="D67" s="257" t="s">
        <v>1060</v>
      </c>
      <c r="E67" s="495">
        <v>420</v>
      </c>
      <c r="F67" s="493"/>
      <c r="G67" s="489">
        <f t="shared" ref="G67:G123" si="93">C67*E67</f>
        <v>42000</v>
      </c>
      <c r="H67" s="490"/>
      <c r="I67" s="491">
        <v>2025</v>
      </c>
      <c r="J67" s="493"/>
      <c r="K67" s="491">
        <v>2027</v>
      </c>
      <c r="L67" s="495"/>
      <c r="M67" s="257">
        <v>5</v>
      </c>
      <c r="N67" s="259" t="s">
        <v>1028</v>
      </c>
      <c r="O67" s="536"/>
      <c r="P67" s="537"/>
      <c r="Q67" s="257"/>
      <c r="R67" s="257" t="s">
        <v>1306</v>
      </c>
      <c r="S67" s="536"/>
      <c r="T67" s="537"/>
      <c r="U67" s="536"/>
      <c r="V67" s="538"/>
      <c r="W67" s="538"/>
      <c r="X67" s="538"/>
      <c r="Y67" s="537"/>
    </row>
    <row r="68" spans="1:25">
      <c r="A68" s="174">
        <f>VLOOKUP(B68,Priskatalog!A:J,10,FALSE)</f>
        <v>37</v>
      </c>
      <c r="B68" s="19" t="s">
        <v>457</v>
      </c>
      <c r="C68" s="261">
        <v>300</v>
      </c>
      <c r="D68" s="257" t="s">
        <v>1060</v>
      </c>
      <c r="E68" s="495">
        <v>75</v>
      </c>
      <c r="F68" s="493"/>
      <c r="G68" s="489">
        <f t="shared" si="93"/>
        <v>22500</v>
      </c>
      <c r="H68" s="490"/>
      <c r="I68" s="491">
        <v>2024</v>
      </c>
      <c r="J68" s="493"/>
      <c r="K68" s="491">
        <v>2025</v>
      </c>
      <c r="L68" s="495"/>
      <c r="M68" s="257">
        <v>1</v>
      </c>
      <c r="N68" s="259" t="s">
        <v>1028</v>
      </c>
      <c r="O68" s="536"/>
      <c r="P68" s="537"/>
      <c r="Q68" s="257"/>
      <c r="R68" s="257" t="s">
        <v>1306</v>
      </c>
      <c r="S68" s="536"/>
      <c r="T68" s="537"/>
      <c r="U68" s="536"/>
      <c r="V68" s="538"/>
      <c r="W68" s="538"/>
      <c r="X68" s="538"/>
      <c r="Y68" s="537"/>
    </row>
    <row r="69" spans="1:25" ht="15.75" customHeight="1">
      <c r="A69" s="174">
        <f>VLOOKUP(B69,Priskatalog!A:J,10,FALSE)</f>
        <v>41</v>
      </c>
      <c r="B69" s="152" t="s">
        <v>461</v>
      </c>
      <c r="C69" s="261">
        <v>20</v>
      </c>
      <c r="D69" s="257" t="s">
        <v>337</v>
      </c>
      <c r="E69" s="498">
        <v>110</v>
      </c>
      <c r="F69" s="499"/>
      <c r="G69" s="489">
        <f t="shared" si="93"/>
        <v>2200</v>
      </c>
      <c r="H69" s="490"/>
      <c r="I69" s="500">
        <v>2025</v>
      </c>
      <c r="J69" s="499"/>
      <c r="K69" s="500">
        <v>2026</v>
      </c>
      <c r="L69" s="501"/>
      <c r="M69" s="257">
        <v>1</v>
      </c>
      <c r="N69" s="259" t="s">
        <v>1028</v>
      </c>
      <c r="O69" s="536"/>
      <c r="P69" s="537"/>
      <c r="Q69" s="257"/>
      <c r="R69" s="257" t="s">
        <v>1306</v>
      </c>
      <c r="S69" s="536"/>
      <c r="T69" s="538"/>
      <c r="U69" s="538"/>
      <c r="V69" s="538"/>
      <c r="W69" s="538"/>
      <c r="X69" s="538"/>
      <c r="Y69" s="537"/>
    </row>
    <row r="70" spans="1:25" ht="15.75" customHeight="1">
      <c r="A70" s="174">
        <f>VLOOKUP(B70,Priskatalog!A:J,10,FALSE)</f>
        <v>41</v>
      </c>
      <c r="B70" s="146" t="s">
        <v>469</v>
      </c>
      <c r="C70" s="262">
        <v>50</v>
      </c>
      <c r="D70" s="257" t="s">
        <v>337</v>
      </c>
      <c r="E70" s="495">
        <v>120</v>
      </c>
      <c r="F70" s="493"/>
      <c r="G70" s="489">
        <f t="shared" si="93"/>
        <v>6000</v>
      </c>
      <c r="H70" s="490"/>
      <c r="I70" s="491">
        <v>2025</v>
      </c>
      <c r="J70" s="493"/>
      <c r="K70" s="491">
        <v>2027</v>
      </c>
      <c r="L70" s="495"/>
      <c r="M70" s="257">
        <v>2</v>
      </c>
      <c r="N70" s="259" t="s">
        <v>1028</v>
      </c>
      <c r="O70" s="536"/>
      <c r="P70" s="537"/>
      <c r="Q70" s="257"/>
      <c r="R70" s="257" t="s">
        <v>1306</v>
      </c>
      <c r="S70" s="536"/>
      <c r="T70" s="537"/>
      <c r="U70" s="536"/>
      <c r="V70" s="538"/>
      <c r="W70" s="538"/>
      <c r="X70" s="538"/>
      <c r="Y70" s="537"/>
    </row>
    <row r="71" spans="1:25">
      <c r="A71" s="174">
        <f>VLOOKUP(B71,Priskatalog!A:J,10,FALSE)</f>
        <v>47</v>
      </c>
      <c r="B71" s="146" t="s">
        <v>483</v>
      </c>
      <c r="C71" s="262">
        <v>300</v>
      </c>
      <c r="D71" s="257" t="s">
        <v>337</v>
      </c>
      <c r="E71" s="498">
        <v>800</v>
      </c>
      <c r="F71" s="499"/>
      <c r="G71" s="489">
        <f t="shared" ref="G71" si="94">C71*E71</f>
        <v>240000</v>
      </c>
      <c r="H71" s="490"/>
      <c r="I71" s="491">
        <v>2034</v>
      </c>
      <c r="J71" s="493"/>
      <c r="K71" s="491">
        <v>2039</v>
      </c>
      <c r="L71" s="492"/>
      <c r="M71" s="257">
        <v>40</v>
      </c>
      <c r="N71" s="259" t="s">
        <v>1028</v>
      </c>
      <c r="O71" s="260"/>
      <c r="P71" s="263"/>
      <c r="Q71" s="257"/>
      <c r="R71" s="257" t="s">
        <v>1306</v>
      </c>
      <c r="S71" s="502"/>
      <c r="T71" s="503"/>
      <c r="U71" s="536"/>
      <c r="V71" s="538"/>
      <c r="W71" s="538"/>
      <c r="X71" s="538"/>
      <c r="Y71" s="537"/>
    </row>
    <row r="72" spans="1:25">
      <c r="A72" s="174">
        <f>VLOOKUP(B72,Priskatalog!A:J,10,FALSE)</f>
        <v>41</v>
      </c>
      <c r="B72" s="146" t="s">
        <v>369</v>
      </c>
      <c r="C72" s="262">
        <v>30</v>
      </c>
      <c r="D72" s="257" t="s">
        <v>337</v>
      </c>
      <c r="E72" s="498">
        <v>124</v>
      </c>
      <c r="F72" s="499"/>
      <c r="G72" s="489">
        <f>C72*E72</f>
        <v>3720</v>
      </c>
      <c r="H72" s="490"/>
      <c r="I72" s="491">
        <v>2025</v>
      </c>
      <c r="J72" s="493"/>
      <c r="K72" s="491">
        <v>2035</v>
      </c>
      <c r="L72" s="492"/>
      <c r="M72" s="257">
        <v>2</v>
      </c>
      <c r="N72" s="259" t="s">
        <v>1028</v>
      </c>
      <c r="O72" s="536"/>
      <c r="P72" s="537"/>
      <c r="Q72" s="257"/>
      <c r="R72" s="257" t="s">
        <v>1306</v>
      </c>
      <c r="S72" s="536"/>
      <c r="T72" s="537"/>
      <c r="U72" s="536"/>
      <c r="V72" s="538"/>
      <c r="W72" s="538"/>
      <c r="X72" s="538"/>
      <c r="Y72" s="537"/>
    </row>
    <row r="73" spans="1:25">
      <c r="A73" s="174">
        <f>VLOOKUP(B73,Priskatalog!A:J,10,FALSE)</f>
        <v>31</v>
      </c>
      <c r="B73" s="146" t="s">
        <v>411</v>
      </c>
      <c r="C73" s="262">
        <v>75</v>
      </c>
      <c r="D73" s="257" t="s">
        <v>1060</v>
      </c>
      <c r="E73" s="498">
        <v>100</v>
      </c>
      <c r="F73" s="499"/>
      <c r="G73" s="489">
        <f>C73*E73</f>
        <v>7500</v>
      </c>
      <c r="H73" s="490"/>
      <c r="I73" s="491">
        <v>2027</v>
      </c>
      <c r="J73" s="493"/>
      <c r="K73" s="491">
        <v>2030</v>
      </c>
      <c r="L73" s="492"/>
      <c r="M73" s="257">
        <v>5</v>
      </c>
      <c r="N73" s="259" t="s">
        <v>1028</v>
      </c>
      <c r="O73" s="536"/>
      <c r="P73" s="537"/>
      <c r="Q73" s="257"/>
      <c r="R73" s="264" t="s">
        <v>1306</v>
      </c>
      <c r="S73" s="536"/>
      <c r="T73" s="537"/>
      <c r="U73" s="536"/>
      <c r="V73" s="538"/>
      <c r="W73" s="538"/>
      <c r="X73" s="538"/>
      <c r="Y73" s="537"/>
    </row>
    <row r="74" spans="1:25">
      <c r="A74" s="174"/>
      <c r="B74" s="226"/>
      <c r="C74" s="265"/>
      <c r="D74" s="266"/>
      <c r="E74" s="267"/>
      <c r="F74" s="268"/>
      <c r="G74" s="269"/>
      <c r="H74" s="270"/>
      <c r="I74" s="256"/>
      <c r="J74" s="271"/>
      <c r="K74" s="256"/>
      <c r="L74" s="272"/>
      <c r="M74" s="266"/>
      <c r="N74" s="259"/>
      <c r="O74" s="260"/>
      <c r="P74" s="263"/>
      <c r="Q74" s="260"/>
      <c r="R74" s="257"/>
      <c r="S74" s="262"/>
      <c r="T74" s="273"/>
      <c r="U74" s="260"/>
      <c r="V74" s="274"/>
      <c r="W74" s="274"/>
      <c r="X74" s="274"/>
      <c r="Y74" s="263"/>
    </row>
    <row r="75" spans="1:25" ht="15.75" customHeight="1">
      <c r="A75" s="173"/>
      <c r="B75" s="92" t="s">
        <v>1035</v>
      </c>
      <c r="C75" s="87"/>
      <c r="D75" s="88"/>
      <c r="E75" s="377"/>
      <c r="F75" s="378"/>
      <c r="G75" s="379"/>
      <c r="H75" s="380"/>
      <c r="I75" s="377"/>
      <c r="J75" s="378"/>
      <c r="K75" s="377"/>
      <c r="L75" s="378"/>
      <c r="M75" s="87"/>
      <c r="N75" s="101"/>
      <c r="O75" s="516"/>
      <c r="P75" s="517"/>
      <c r="Q75" s="102"/>
      <c r="R75" s="55"/>
      <c r="S75" s="516"/>
      <c r="T75" s="517"/>
      <c r="U75" s="516"/>
      <c r="V75" s="535"/>
      <c r="W75" s="535"/>
      <c r="X75" s="535"/>
      <c r="Y75" s="517"/>
    </row>
    <row r="76" spans="1:25">
      <c r="A76" s="174">
        <f>VLOOKUP(B76,Priskatalog!A:J,10,FALSE)</f>
        <v>47</v>
      </c>
      <c r="B76" s="146" t="s">
        <v>473</v>
      </c>
      <c r="C76" s="262">
        <v>400</v>
      </c>
      <c r="D76" s="257" t="s">
        <v>337</v>
      </c>
      <c r="E76" s="494">
        <v>1500</v>
      </c>
      <c r="F76" s="493"/>
      <c r="G76" s="489">
        <f t="shared" ref="G76" si="95">C76*E76</f>
        <v>600000</v>
      </c>
      <c r="H76" s="490"/>
      <c r="I76" s="491">
        <v>2040</v>
      </c>
      <c r="J76" s="493"/>
      <c r="K76" s="491">
        <v>2045</v>
      </c>
      <c r="L76" s="492"/>
      <c r="M76" s="257">
        <v>50</v>
      </c>
      <c r="N76" s="259" t="s">
        <v>1028</v>
      </c>
      <c r="O76" s="536"/>
      <c r="P76" s="537"/>
      <c r="Q76" s="257"/>
      <c r="R76" s="257" t="s">
        <v>1035</v>
      </c>
      <c r="S76" s="536" t="s">
        <v>1309</v>
      </c>
      <c r="T76" s="537"/>
      <c r="U76" s="536"/>
      <c r="V76" s="538"/>
      <c r="W76" s="538"/>
      <c r="X76" s="538"/>
      <c r="Y76" s="537"/>
    </row>
    <row r="77" spans="1:25">
      <c r="A77" s="174">
        <f>VLOOKUP(B77,Priskatalog!A:J,10,FALSE)</f>
        <v>21</v>
      </c>
      <c r="B77" s="146" t="s">
        <v>340</v>
      </c>
      <c r="C77" s="262">
        <v>10</v>
      </c>
      <c r="D77" s="257" t="s">
        <v>337</v>
      </c>
      <c r="E77" s="498">
        <v>1700</v>
      </c>
      <c r="F77" s="499"/>
      <c r="G77" s="489">
        <f t="shared" ref="G77:G78" si="96">C77*E77</f>
        <v>17000</v>
      </c>
      <c r="H77" s="490"/>
      <c r="I77" s="491">
        <v>2024</v>
      </c>
      <c r="J77" s="493"/>
      <c r="K77" s="491">
        <v>2045</v>
      </c>
      <c r="L77" s="492"/>
      <c r="M77" s="257">
        <v>1</v>
      </c>
      <c r="N77" s="259" t="s">
        <v>1028</v>
      </c>
      <c r="O77" s="536"/>
      <c r="P77" s="537"/>
      <c r="Q77" s="257"/>
      <c r="R77" s="257"/>
      <c r="S77" s="536"/>
      <c r="T77" s="537"/>
      <c r="U77" s="536"/>
      <c r="V77" s="538"/>
      <c r="W77" s="538"/>
      <c r="X77" s="538"/>
      <c r="Y77" s="537"/>
    </row>
    <row r="78" spans="1:25">
      <c r="A78" s="174">
        <f>VLOOKUP(B78,Priskatalog!A:J,10,FALSE)</f>
        <v>31</v>
      </c>
      <c r="B78" s="146" t="s">
        <v>378</v>
      </c>
      <c r="C78" s="262">
        <v>15</v>
      </c>
      <c r="D78" s="257" t="s">
        <v>349</v>
      </c>
      <c r="E78" s="498">
        <v>12000</v>
      </c>
      <c r="F78" s="499"/>
      <c r="G78" s="489">
        <f t="shared" si="96"/>
        <v>180000</v>
      </c>
      <c r="H78" s="490"/>
      <c r="I78" s="491">
        <v>2035</v>
      </c>
      <c r="J78" s="493"/>
      <c r="K78" s="491">
        <v>2040</v>
      </c>
      <c r="L78" s="492"/>
      <c r="M78" s="257">
        <v>30</v>
      </c>
      <c r="N78" s="259" t="s">
        <v>1028</v>
      </c>
      <c r="O78" s="536"/>
      <c r="P78" s="537"/>
      <c r="Q78" s="257"/>
      <c r="R78" s="257"/>
      <c r="S78" s="536"/>
      <c r="T78" s="537"/>
      <c r="U78" s="536"/>
      <c r="V78" s="538"/>
      <c r="W78" s="538"/>
      <c r="X78" s="538"/>
      <c r="Y78" s="537"/>
    </row>
    <row r="79" spans="1:25">
      <c r="A79" s="174">
        <f>VLOOKUP(B79,Priskatalog!A:J,10,FALSE)</f>
        <v>31</v>
      </c>
      <c r="B79" s="146" t="s">
        <v>399</v>
      </c>
      <c r="C79" s="262">
        <v>30</v>
      </c>
      <c r="D79" s="257" t="s">
        <v>337</v>
      </c>
      <c r="E79" s="498">
        <v>2700</v>
      </c>
      <c r="F79" s="499"/>
      <c r="G79" s="489">
        <f t="shared" ref="G79" si="97">C79*E79</f>
        <v>81000</v>
      </c>
      <c r="H79" s="490"/>
      <c r="I79" s="491">
        <v>2033</v>
      </c>
      <c r="J79" s="493"/>
      <c r="K79" s="491">
        <v>2038</v>
      </c>
      <c r="L79" s="492"/>
      <c r="M79" s="257">
        <v>30</v>
      </c>
      <c r="N79" s="259" t="s">
        <v>1028</v>
      </c>
      <c r="O79" s="536"/>
      <c r="P79" s="537"/>
      <c r="Q79" s="257"/>
      <c r="R79" s="257" t="s">
        <v>1035</v>
      </c>
      <c r="S79" s="536" t="s">
        <v>1309</v>
      </c>
      <c r="T79" s="537"/>
      <c r="U79" s="536"/>
      <c r="V79" s="538"/>
      <c r="W79" s="538"/>
      <c r="X79" s="538"/>
      <c r="Y79" s="537"/>
    </row>
    <row r="80" spans="1:25" ht="14.45" customHeight="1">
      <c r="A80" s="173"/>
      <c r="B80" s="92" t="s">
        <v>1067</v>
      </c>
      <c r="C80" s="87"/>
      <c r="D80" s="88"/>
      <c r="E80" s="377"/>
      <c r="F80" s="378"/>
      <c r="G80" s="379"/>
      <c r="H80" s="380"/>
      <c r="I80" s="377"/>
      <c r="J80" s="378"/>
      <c r="K80" s="377"/>
      <c r="L80" s="378"/>
      <c r="M80" s="87"/>
      <c r="N80" s="101"/>
      <c r="O80" s="516"/>
      <c r="P80" s="517"/>
      <c r="Q80" s="102"/>
      <c r="R80" s="55"/>
      <c r="S80" s="516"/>
      <c r="T80" s="517"/>
      <c r="U80" s="516"/>
      <c r="V80" s="535"/>
      <c r="W80" s="535"/>
      <c r="X80" s="535"/>
      <c r="Y80" s="517"/>
    </row>
    <row r="81" spans="1:25">
      <c r="A81" s="174">
        <f>VLOOKUP(B81,Priskatalog!A:J,10,FALSE)</f>
        <v>47</v>
      </c>
      <c r="B81" s="146" t="s">
        <v>473</v>
      </c>
      <c r="C81" s="262">
        <v>1400</v>
      </c>
      <c r="D81" s="257" t="s">
        <v>337</v>
      </c>
      <c r="E81" s="495">
        <v>1500</v>
      </c>
      <c r="F81" s="493"/>
      <c r="G81" s="489">
        <f t="shared" ref="G81:G82" si="98">C81*E81</f>
        <v>2100000</v>
      </c>
      <c r="H81" s="490"/>
      <c r="I81" s="491">
        <v>2030</v>
      </c>
      <c r="J81" s="493"/>
      <c r="K81" s="491">
        <v>2035</v>
      </c>
      <c r="L81" s="495"/>
      <c r="M81" s="257">
        <v>50</v>
      </c>
      <c r="N81" s="259" t="s">
        <v>1028</v>
      </c>
      <c r="O81" s="536"/>
      <c r="P81" s="537"/>
      <c r="Q81" s="257"/>
      <c r="R81" s="257" t="s">
        <v>1067</v>
      </c>
      <c r="S81" s="536" t="s">
        <v>1304</v>
      </c>
      <c r="T81" s="537"/>
      <c r="U81" s="536"/>
      <c r="V81" s="538"/>
      <c r="W81" s="538"/>
      <c r="X81" s="538"/>
      <c r="Y81" s="537"/>
    </row>
    <row r="82" spans="1:25">
      <c r="A82" s="174">
        <f>VLOOKUP(B82,Priskatalog!A:J,10,FALSE)</f>
        <v>47</v>
      </c>
      <c r="B82" s="146" t="s">
        <v>473</v>
      </c>
      <c r="C82" s="262">
        <v>570</v>
      </c>
      <c r="D82" s="257" t="s">
        <v>337</v>
      </c>
      <c r="E82" s="494">
        <v>1500</v>
      </c>
      <c r="F82" s="493"/>
      <c r="G82" s="489">
        <f t="shared" si="98"/>
        <v>855000</v>
      </c>
      <c r="H82" s="490"/>
      <c r="I82" s="491">
        <v>2028</v>
      </c>
      <c r="J82" s="493"/>
      <c r="K82" s="491">
        <v>2033</v>
      </c>
      <c r="L82" s="492"/>
      <c r="M82" s="257">
        <v>50</v>
      </c>
      <c r="N82" s="259" t="s">
        <v>1028</v>
      </c>
      <c r="O82" s="536"/>
      <c r="P82" s="537"/>
      <c r="Q82" s="257"/>
      <c r="R82" s="257" t="s">
        <v>1067</v>
      </c>
      <c r="S82" s="536" t="s">
        <v>1310</v>
      </c>
      <c r="T82" s="537"/>
      <c r="U82" s="536"/>
      <c r="V82" s="538"/>
      <c r="W82" s="538"/>
      <c r="X82" s="538"/>
      <c r="Y82" s="537"/>
    </row>
    <row r="83" spans="1:25">
      <c r="A83" s="174">
        <f>VLOOKUP(B83,Priskatalog!A:J,10,FALSE)</f>
        <v>47</v>
      </c>
      <c r="B83" s="146" t="s">
        <v>473</v>
      </c>
      <c r="C83" s="262">
        <v>600</v>
      </c>
      <c r="D83" s="257" t="s">
        <v>337</v>
      </c>
      <c r="E83" s="498">
        <v>1500</v>
      </c>
      <c r="F83" s="499"/>
      <c r="G83" s="489">
        <f>C83*E83</f>
        <v>900000</v>
      </c>
      <c r="H83" s="490"/>
      <c r="I83" s="491">
        <v>2035</v>
      </c>
      <c r="J83" s="493"/>
      <c r="K83" s="491">
        <v>2040</v>
      </c>
      <c r="L83" s="492"/>
      <c r="M83" s="257">
        <v>50</v>
      </c>
      <c r="N83" s="259" t="s">
        <v>1028</v>
      </c>
      <c r="O83" s="536"/>
      <c r="P83" s="537"/>
      <c r="Q83" s="257"/>
      <c r="R83" s="257" t="s">
        <v>1067</v>
      </c>
      <c r="S83" s="536" t="s">
        <v>1311</v>
      </c>
      <c r="T83" s="537"/>
      <c r="U83" s="536"/>
      <c r="V83" s="538"/>
      <c r="W83" s="538"/>
      <c r="X83" s="538"/>
      <c r="Y83" s="537"/>
    </row>
    <row r="84" spans="1:25">
      <c r="A84" s="174">
        <f>VLOOKUP(B84,Priskatalog!A:J,10,FALSE)</f>
        <v>41</v>
      </c>
      <c r="B84" s="146" t="s">
        <v>374</v>
      </c>
      <c r="C84" s="262">
        <v>20</v>
      </c>
      <c r="D84" s="257" t="s">
        <v>337</v>
      </c>
      <c r="E84" s="498">
        <v>104</v>
      </c>
      <c r="F84" s="499"/>
      <c r="G84" s="489">
        <f>C84*E84</f>
        <v>2080</v>
      </c>
      <c r="H84" s="490"/>
      <c r="I84" s="491">
        <v>2026</v>
      </c>
      <c r="J84" s="493"/>
      <c r="K84" s="491">
        <v>2028</v>
      </c>
      <c r="L84" s="492"/>
      <c r="M84" s="257">
        <v>5</v>
      </c>
      <c r="N84" s="259" t="s">
        <v>1028</v>
      </c>
      <c r="O84" s="536"/>
      <c r="P84" s="537"/>
      <c r="Q84" s="257"/>
      <c r="R84" s="257" t="s">
        <v>1067</v>
      </c>
      <c r="S84" s="536" t="s">
        <v>1312</v>
      </c>
      <c r="T84" s="537"/>
      <c r="U84" s="536"/>
      <c r="V84" s="538"/>
      <c r="W84" s="538"/>
      <c r="X84" s="538"/>
      <c r="Y84" s="537"/>
    </row>
    <row r="85" spans="1:25">
      <c r="A85" s="174">
        <f>VLOOKUP(B85,Priskatalog!A:J,10,FALSE)</f>
        <v>31</v>
      </c>
      <c r="B85" s="146" t="s">
        <v>399</v>
      </c>
      <c r="C85" s="262">
        <v>30</v>
      </c>
      <c r="D85" s="257" t="s">
        <v>337</v>
      </c>
      <c r="E85" s="498">
        <v>2700</v>
      </c>
      <c r="F85" s="499"/>
      <c r="G85" s="489">
        <f>C85*E85</f>
        <v>81000</v>
      </c>
      <c r="H85" s="490"/>
      <c r="I85" s="491">
        <v>2027</v>
      </c>
      <c r="J85" s="493"/>
      <c r="K85" s="491">
        <v>2030</v>
      </c>
      <c r="L85" s="492"/>
      <c r="M85" s="257">
        <v>30</v>
      </c>
      <c r="N85" s="259" t="s">
        <v>1028</v>
      </c>
      <c r="O85" s="536"/>
      <c r="P85" s="537"/>
      <c r="Q85" s="257"/>
      <c r="R85" s="257" t="s">
        <v>1067</v>
      </c>
      <c r="S85" s="536" t="s">
        <v>1313</v>
      </c>
      <c r="T85" s="537"/>
      <c r="U85" s="536"/>
      <c r="V85" s="538"/>
      <c r="W85" s="538"/>
      <c r="X85" s="538"/>
      <c r="Y85" s="537"/>
    </row>
    <row r="86" spans="1:25">
      <c r="A86" s="174">
        <f>VLOOKUP(B86,Priskatalog!A:J,10,FALSE)</f>
        <v>31</v>
      </c>
      <c r="B86" s="146" t="s">
        <v>399</v>
      </c>
      <c r="C86" s="262">
        <v>150</v>
      </c>
      <c r="D86" s="257" t="s">
        <v>337</v>
      </c>
      <c r="E86" s="498">
        <v>2700</v>
      </c>
      <c r="F86" s="499"/>
      <c r="G86" s="489">
        <f>C86*E86</f>
        <v>405000</v>
      </c>
      <c r="H86" s="490"/>
      <c r="I86" s="491">
        <v>2035</v>
      </c>
      <c r="J86" s="493"/>
      <c r="K86" s="491">
        <v>2040</v>
      </c>
      <c r="L86" s="492"/>
      <c r="M86" s="257">
        <v>30</v>
      </c>
      <c r="N86" s="259" t="s">
        <v>1028</v>
      </c>
      <c r="O86" s="536"/>
      <c r="P86" s="537"/>
      <c r="Q86" s="257"/>
      <c r="R86" s="257" t="s">
        <v>1067</v>
      </c>
      <c r="S86" s="536" t="s">
        <v>1314</v>
      </c>
      <c r="T86" s="537"/>
      <c r="U86" s="536"/>
      <c r="V86" s="538"/>
      <c r="W86" s="538"/>
      <c r="X86" s="538"/>
      <c r="Y86" s="537"/>
    </row>
    <row r="87" spans="1:25">
      <c r="A87" s="174" t="e">
        <f>VLOOKUP(B87,Priskatalog!A:J,10,FALSE)</f>
        <v>#N/A</v>
      </c>
      <c r="B87" s="146"/>
      <c r="C87" s="262"/>
      <c r="D87" s="257"/>
      <c r="E87" s="272"/>
      <c r="F87" s="271"/>
      <c r="G87" s="269"/>
      <c r="H87" s="270"/>
      <c r="I87" s="256"/>
      <c r="J87" s="271"/>
      <c r="K87" s="256"/>
      <c r="L87" s="272"/>
      <c r="M87" s="257"/>
      <c r="N87" s="266"/>
      <c r="O87" s="260"/>
      <c r="P87" s="263"/>
      <c r="Q87" s="257"/>
      <c r="R87" s="257"/>
      <c r="S87" s="260"/>
      <c r="T87" s="263"/>
      <c r="U87" s="260"/>
      <c r="V87" s="274"/>
      <c r="W87" s="274"/>
      <c r="X87" s="274"/>
      <c r="Y87" s="263"/>
    </row>
    <row r="88" spans="1:25">
      <c r="A88" s="175"/>
      <c r="B88" s="190" t="s">
        <v>1029</v>
      </c>
      <c r="C88" s="208"/>
      <c r="D88" s="24"/>
      <c r="E88" s="504"/>
      <c r="F88" s="505"/>
      <c r="G88" s="506"/>
      <c r="H88" s="507"/>
      <c r="I88" s="508"/>
      <c r="J88" s="505"/>
      <c r="K88" s="508"/>
      <c r="L88" s="504"/>
      <c r="M88" s="24"/>
      <c r="N88" s="24"/>
      <c r="O88" s="539"/>
      <c r="P88" s="540"/>
      <c r="Q88" s="24"/>
      <c r="R88" s="24"/>
      <c r="S88" s="539"/>
      <c r="T88" s="540"/>
      <c r="U88" s="539"/>
      <c r="V88" s="541"/>
      <c r="W88" s="541"/>
      <c r="X88" s="541"/>
      <c r="Y88" s="540"/>
    </row>
    <row r="89" spans="1:25">
      <c r="A89" s="174">
        <f>VLOOKUP(B89,Priskatalog!A:J,10,FALSE)</f>
        <v>43</v>
      </c>
      <c r="B89" s="146" t="s">
        <v>422</v>
      </c>
      <c r="C89" s="262">
        <v>120</v>
      </c>
      <c r="D89" s="257" t="s">
        <v>337</v>
      </c>
      <c r="E89" s="495">
        <v>450</v>
      </c>
      <c r="F89" s="493"/>
      <c r="G89" s="489">
        <f t="shared" si="93"/>
        <v>54000</v>
      </c>
      <c r="H89" s="490"/>
      <c r="I89" s="491">
        <v>2025</v>
      </c>
      <c r="J89" s="493"/>
      <c r="K89" s="491">
        <v>2045</v>
      </c>
      <c r="L89" s="495"/>
      <c r="M89" s="257">
        <v>1</v>
      </c>
      <c r="N89" s="257" t="s">
        <v>1028</v>
      </c>
      <c r="O89" s="536"/>
      <c r="P89" s="537"/>
      <c r="Q89" s="257"/>
      <c r="R89" s="257" t="s">
        <v>1306</v>
      </c>
      <c r="S89" s="536" t="s">
        <v>1315</v>
      </c>
      <c r="T89" s="537"/>
      <c r="U89" s="536" t="s">
        <v>1256</v>
      </c>
      <c r="V89" s="538"/>
      <c r="W89" s="538"/>
      <c r="X89" s="538"/>
      <c r="Y89" s="537"/>
    </row>
    <row r="90" spans="1:25">
      <c r="A90" s="174">
        <f>VLOOKUP(B90,Priskatalog!A:J,10,FALSE)</f>
        <v>43</v>
      </c>
      <c r="B90" s="146" t="s">
        <v>428</v>
      </c>
      <c r="C90" s="262">
        <v>150</v>
      </c>
      <c r="D90" s="257" t="s">
        <v>337</v>
      </c>
      <c r="E90" s="494">
        <v>900</v>
      </c>
      <c r="F90" s="493"/>
      <c r="G90" s="489">
        <f t="shared" ref="G90" si="99">C90*E90</f>
        <v>135000</v>
      </c>
      <c r="H90" s="490"/>
      <c r="I90" s="491">
        <v>2029</v>
      </c>
      <c r="J90" s="493"/>
      <c r="K90" s="491">
        <v>2034</v>
      </c>
      <c r="L90" s="492"/>
      <c r="M90" s="257">
        <v>20</v>
      </c>
      <c r="N90" s="257" t="s">
        <v>1028</v>
      </c>
      <c r="O90" s="536"/>
      <c r="P90" s="537"/>
      <c r="Q90" s="257"/>
      <c r="R90" s="257" t="s">
        <v>1067</v>
      </c>
      <c r="S90" s="509" t="s">
        <v>1086</v>
      </c>
      <c r="T90" s="510"/>
      <c r="U90" s="536"/>
      <c r="V90" s="538"/>
      <c r="W90" s="538"/>
      <c r="X90" s="538"/>
      <c r="Y90" s="537"/>
    </row>
    <row r="91" spans="1:25">
      <c r="A91" s="174">
        <f>VLOOKUP(B91,Priskatalog!A:J,10,FALSE)</f>
        <v>42</v>
      </c>
      <c r="B91" s="146" t="s">
        <v>437</v>
      </c>
      <c r="C91" s="262">
        <v>250</v>
      </c>
      <c r="D91" s="257" t="s">
        <v>337</v>
      </c>
      <c r="E91" s="495">
        <v>250</v>
      </c>
      <c r="F91" s="493"/>
      <c r="G91" s="489">
        <f t="shared" si="93"/>
        <v>62500</v>
      </c>
      <c r="H91" s="490"/>
      <c r="I91" s="491">
        <v>2024</v>
      </c>
      <c r="J91" s="493"/>
      <c r="K91" s="491">
        <v>2045</v>
      </c>
      <c r="L91" s="495"/>
      <c r="M91" s="257">
        <v>1</v>
      </c>
      <c r="N91" s="257" t="s">
        <v>1028</v>
      </c>
      <c r="O91" s="536"/>
      <c r="P91" s="537"/>
      <c r="Q91" s="257"/>
      <c r="R91" s="257" t="s">
        <v>1306</v>
      </c>
      <c r="S91" s="536" t="s">
        <v>1315</v>
      </c>
      <c r="T91" s="537"/>
      <c r="U91" s="536" t="s">
        <v>1316</v>
      </c>
      <c r="V91" s="538"/>
      <c r="W91" s="538"/>
      <c r="X91" s="538"/>
      <c r="Y91" s="537"/>
    </row>
    <row r="92" spans="1:25">
      <c r="A92" s="174">
        <f>VLOOKUP(B92,Priskatalog!A:J,10,FALSE)</f>
        <v>45</v>
      </c>
      <c r="B92" s="146" t="s">
        <v>430</v>
      </c>
      <c r="C92" s="262">
        <v>200</v>
      </c>
      <c r="D92" s="257" t="s">
        <v>337</v>
      </c>
      <c r="E92" s="495">
        <v>260</v>
      </c>
      <c r="F92" s="493"/>
      <c r="G92" s="489">
        <f t="shared" si="93"/>
        <v>52000</v>
      </c>
      <c r="H92" s="490"/>
      <c r="I92" s="491">
        <v>2028</v>
      </c>
      <c r="J92" s="493"/>
      <c r="K92" s="491">
        <v>2030</v>
      </c>
      <c r="L92" s="495"/>
      <c r="M92" s="257">
        <v>40</v>
      </c>
      <c r="N92" s="257" t="s">
        <v>1028</v>
      </c>
      <c r="O92" s="536"/>
      <c r="P92" s="537"/>
      <c r="Q92" s="257"/>
      <c r="R92" s="257" t="s">
        <v>1067</v>
      </c>
      <c r="S92" s="536" t="s">
        <v>1311</v>
      </c>
      <c r="T92" s="537"/>
      <c r="U92" s="536"/>
      <c r="V92" s="538"/>
      <c r="W92" s="538"/>
      <c r="X92" s="538"/>
      <c r="Y92" s="537"/>
    </row>
    <row r="93" spans="1:25">
      <c r="A93" s="174">
        <f>VLOOKUP(B93,Priskatalog!A:J,10,FALSE)</f>
        <v>45</v>
      </c>
      <c r="B93" s="146" t="s">
        <v>435</v>
      </c>
      <c r="C93" s="275">
        <v>200</v>
      </c>
      <c r="D93" s="257" t="s">
        <v>337</v>
      </c>
      <c r="E93" s="495">
        <v>300</v>
      </c>
      <c r="F93" s="493"/>
      <c r="G93" s="489">
        <f t="shared" si="93"/>
        <v>60000</v>
      </c>
      <c r="H93" s="490"/>
      <c r="I93" s="491">
        <v>2040</v>
      </c>
      <c r="J93" s="493"/>
      <c r="K93" s="491">
        <v>2045</v>
      </c>
      <c r="L93" s="495"/>
      <c r="M93" s="257">
        <v>40</v>
      </c>
      <c r="N93" s="257" t="s">
        <v>1028</v>
      </c>
      <c r="O93" s="536"/>
      <c r="P93" s="537"/>
      <c r="Q93" s="257"/>
      <c r="R93" s="257" t="s">
        <v>1067</v>
      </c>
      <c r="S93" s="536" t="s">
        <v>1317</v>
      </c>
      <c r="T93" s="537"/>
      <c r="U93" s="536"/>
      <c r="V93" s="538"/>
      <c r="W93" s="538"/>
      <c r="X93" s="538"/>
      <c r="Y93" s="537"/>
    </row>
    <row r="94" spans="1:25">
      <c r="A94" s="174">
        <f>VLOOKUP(B94,Priskatalog!A:J,10,FALSE)</f>
        <v>32</v>
      </c>
      <c r="B94" s="146" t="s">
        <v>413</v>
      </c>
      <c r="C94" s="262">
        <v>30</v>
      </c>
      <c r="D94" s="257" t="s">
        <v>349</v>
      </c>
      <c r="E94" s="495">
        <v>10000</v>
      </c>
      <c r="F94" s="493"/>
      <c r="G94" s="489">
        <f t="shared" si="93"/>
        <v>300000</v>
      </c>
      <c r="H94" s="490"/>
      <c r="I94" s="491">
        <v>2038</v>
      </c>
      <c r="J94" s="493"/>
      <c r="K94" s="491">
        <v>2043</v>
      </c>
      <c r="L94" s="495"/>
      <c r="M94" s="257">
        <v>30</v>
      </c>
      <c r="N94" s="257" t="s">
        <v>1028</v>
      </c>
      <c r="O94" s="536"/>
      <c r="P94" s="537"/>
      <c r="Q94" s="257"/>
      <c r="R94" s="257" t="s">
        <v>1306</v>
      </c>
      <c r="S94" s="536"/>
      <c r="T94" s="537"/>
      <c r="U94" s="536"/>
      <c r="V94" s="538"/>
      <c r="W94" s="538"/>
      <c r="X94" s="538"/>
      <c r="Y94" s="537"/>
    </row>
    <row r="95" spans="1:25">
      <c r="A95" s="174">
        <f>VLOOKUP(B95,Priskatalog!A:J,10,FALSE)</f>
        <v>32</v>
      </c>
      <c r="B95" s="146" t="s">
        <v>417</v>
      </c>
      <c r="C95" s="262">
        <v>15</v>
      </c>
      <c r="D95" s="257" t="s">
        <v>349</v>
      </c>
      <c r="E95" s="495">
        <v>12000</v>
      </c>
      <c r="F95" s="493"/>
      <c r="G95" s="489">
        <f t="shared" si="93"/>
        <v>180000</v>
      </c>
      <c r="H95" s="490"/>
      <c r="I95" s="491">
        <v>2035</v>
      </c>
      <c r="J95" s="493"/>
      <c r="K95" s="491">
        <v>2040</v>
      </c>
      <c r="L95" s="495"/>
      <c r="M95" s="257">
        <v>30</v>
      </c>
      <c r="N95" s="257" t="s">
        <v>1028</v>
      </c>
      <c r="O95" s="536"/>
      <c r="P95" s="537"/>
      <c r="Q95" s="257"/>
      <c r="R95" s="257" t="s">
        <v>1306</v>
      </c>
      <c r="S95" s="536"/>
      <c r="T95" s="537"/>
      <c r="U95" s="536"/>
      <c r="V95" s="538"/>
      <c r="W95" s="538"/>
      <c r="X95" s="538"/>
      <c r="Y95" s="537"/>
    </row>
    <row r="96" spans="1:25">
      <c r="A96" s="174" t="e">
        <f>VLOOKUP(B96,Priskatalog!A:J,10,FALSE)</f>
        <v>#N/A</v>
      </c>
      <c r="B96" s="146"/>
      <c r="C96" s="262"/>
      <c r="D96" s="257"/>
      <c r="E96" s="495"/>
      <c r="F96" s="493"/>
      <c r="G96" s="489">
        <f t="shared" si="93"/>
        <v>0</v>
      </c>
      <c r="H96" s="490"/>
      <c r="I96" s="491"/>
      <c r="J96" s="493"/>
      <c r="K96" s="491"/>
      <c r="L96" s="495"/>
      <c r="M96" s="257"/>
      <c r="N96" s="257" t="s">
        <v>1028</v>
      </c>
      <c r="O96" s="536"/>
      <c r="P96" s="537"/>
      <c r="Q96" s="257"/>
      <c r="R96" s="257"/>
      <c r="S96" s="536"/>
      <c r="T96" s="537"/>
      <c r="U96" s="536"/>
      <c r="V96" s="538"/>
      <c r="W96" s="538"/>
      <c r="X96" s="538"/>
      <c r="Y96" s="537"/>
    </row>
    <row r="97" spans="1:25">
      <c r="A97" s="175"/>
      <c r="B97" s="191" t="s">
        <v>1030</v>
      </c>
      <c r="C97" s="208"/>
      <c r="D97" s="24"/>
      <c r="E97" s="504"/>
      <c r="F97" s="505"/>
      <c r="G97" s="506"/>
      <c r="H97" s="507"/>
      <c r="I97" s="508"/>
      <c r="J97" s="505"/>
      <c r="K97" s="508"/>
      <c r="L97" s="504"/>
      <c r="M97" s="24"/>
      <c r="N97" s="24"/>
      <c r="O97" s="539"/>
      <c r="P97" s="540"/>
      <c r="Q97" s="24"/>
      <c r="R97" s="24"/>
      <c r="S97" s="539"/>
      <c r="T97" s="540"/>
      <c r="U97" s="539"/>
      <c r="V97" s="541"/>
      <c r="W97" s="541"/>
      <c r="X97" s="541"/>
      <c r="Y97" s="540"/>
    </row>
    <row r="98" spans="1:25">
      <c r="A98" s="174">
        <f>VLOOKUP(B98,Priskatalog!A:J,10,FALSE)</f>
        <v>50</v>
      </c>
      <c r="B98" s="146" t="s">
        <v>502</v>
      </c>
      <c r="C98" s="262">
        <v>2</v>
      </c>
      <c r="D98" s="257" t="s">
        <v>349</v>
      </c>
      <c r="E98" s="495">
        <v>3000</v>
      </c>
      <c r="F98" s="493"/>
      <c r="G98" s="489">
        <f t="shared" si="93"/>
        <v>6000</v>
      </c>
      <c r="H98" s="490"/>
      <c r="I98" s="491">
        <v>2024</v>
      </c>
      <c r="J98" s="493"/>
      <c r="K98" s="491">
        <v>2024</v>
      </c>
      <c r="L98" s="495"/>
      <c r="M98" s="257">
        <v>1</v>
      </c>
      <c r="N98" s="257" t="s">
        <v>1028</v>
      </c>
      <c r="O98" s="536"/>
      <c r="P98" s="537"/>
      <c r="Q98" s="257"/>
      <c r="R98" s="257"/>
      <c r="S98" s="536"/>
      <c r="T98" s="537"/>
      <c r="U98" s="536"/>
      <c r="V98" s="538"/>
      <c r="W98" s="538"/>
      <c r="X98" s="538"/>
      <c r="Y98" s="537"/>
    </row>
    <row r="99" spans="1:25">
      <c r="A99" s="174">
        <f>VLOOKUP(B99,Priskatalog!A:J,10,FALSE)</f>
        <v>52</v>
      </c>
      <c r="B99" s="146" t="s">
        <v>514</v>
      </c>
      <c r="C99" s="262">
        <v>3</v>
      </c>
      <c r="D99" s="257" t="s">
        <v>349</v>
      </c>
      <c r="E99" s="495">
        <v>3500</v>
      </c>
      <c r="F99" s="493"/>
      <c r="G99" s="489">
        <f t="shared" si="93"/>
        <v>10500</v>
      </c>
      <c r="H99" s="490"/>
      <c r="I99" s="491">
        <v>2025</v>
      </c>
      <c r="J99" s="493"/>
      <c r="K99" s="491">
        <v>2025</v>
      </c>
      <c r="L99" s="495"/>
      <c r="M99" s="257">
        <v>2</v>
      </c>
      <c r="N99" s="257" t="s">
        <v>1028</v>
      </c>
      <c r="O99" s="536"/>
      <c r="P99" s="537"/>
      <c r="Q99" s="257"/>
      <c r="R99" s="257" t="s">
        <v>1306</v>
      </c>
      <c r="S99" s="536"/>
      <c r="T99" s="537"/>
      <c r="U99" s="536" t="s">
        <v>1264</v>
      </c>
      <c r="V99" s="538"/>
      <c r="W99" s="538"/>
      <c r="X99" s="538"/>
      <c r="Y99" s="537"/>
    </row>
    <row r="100" spans="1:25">
      <c r="A100" s="174">
        <f>VLOOKUP(B100,Priskatalog!A:J,10,FALSE)</f>
        <v>53</v>
      </c>
      <c r="B100" s="146" t="s">
        <v>533</v>
      </c>
      <c r="C100" s="262">
        <v>1</v>
      </c>
      <c r="D100" s="257" t="s">
        <v>349</v>
      </c>
      <c r="E100" s="494">
        <v>3200</v>
      </c>
      <c r="F100" s="493"/>
      <c r="G100" s="489">
        <f t="shared" ref="G100:G106" si="100">C100*E100</f>
        <v>3200</v>
      </c>
      <c r="H100" s="490"/>
      <c r="I100" s="491">
        <v>2030</v>
      </c>
      <c r="J100" s="493"/>
      <c r="K100" s="491">
        <v>2032</v>
      </c>
      <c r="L100" s="492"/>
      <c r="M100" s="257">
        <v>20</v>
      </c>
      <c r="N100" s="257" t="s">
        <v>1028</v>
      </c>
      <c r="O100" s="536"/>
      <c r="P100" s="537"/>
      <c r="Q100" s="257"/>
      <c r="R100" s="257"/>
      <c r="S100" s="536"/>
      <c r="T100" s="537"/>
      <c r="U100" s="536"/>
      <c r="V100" s="538"/>
      <c r="W100" s="538"/>
      <c r="X100" s="538"/>
      <c r="Y100" s="537"/>
    </row>
    <row r="101" spans="1:25">
      <c r="A101" s="174">
        <f>VLOOKUP(B101,Priskatalog!A:J,10,FALSE)</f>
        <v>56</v>
      </c>
      <c r="B101" s="146" t="s">
        <v>552</v>
      </c>
      <c r="C101" s="262">
        <v>1</v>
      </c>
      <c r="D101" s="257" t="s">
        <v>349</v>
      </c>
      <c r="E101" s="494">
        <v>3500</v>
      </c>
      <c r="F101" s="493"/>
      <c r="G101" s="489">
        <f t="shared" ref="G101" si="101">C101*E101</f>
        <v>3500</v>
      </c>
      <c r="H101" s="490"/>
      <c r="I101" s="491">
        <v>2030</v>
      </c>
      <c r="J101" s="493"/>
      <c r="K101" s="491">
        <v>2032</v>
      </c>
      <c r="L101" s="492"/>
      <c r="M101" s="257">
        <v>20</v>
      </c>
      <c r="N101" s="257" t="s">
        <v>1028</v>
      </c>
      <c r="O101" s="536"/>
      <c r="P101" s="537"/>
      <c r="Q101" s="257"/>
      <c r="R101" s="257"/>
      <c r="S101" s="536"/>
      <c r="T101" s="537"/>
      <c r="U101" s="536"/>
      <c r="V101" s="538"/>
      <c r="W101" s="538"/>
      <c r="X101" s="538"/>
      <c r="Y101" s="537"/>
    </row>
    <row r="102" spans="1:25">
      <c r="A102" s="174">
        <f>VLOOKUP(B102,Priskatalog!A:J,10,FALSE)</f>
        <v>56</v>
      </c>
      <c r="B102" s="146" t="s">
        <v>549</v>
      </c>
      <c r="C102" s="262">
        <v>5</v>
      </c>
      <c r="D102" s="257" t="s">
        <v>349</v>
      </c>
      <c r="E102" s="494">
        <v>4500</v>
      </c>
      <c r="F102" s="493"/>
      <c r="G102" s="489">
        <f t="shared" si="100"/>
        <v>22500</v>
      </c>
      <c r="H102" s="490"/>
      <c r="I102" s="491">
        <v>2025</v>
      </c>
      <c r="J102" s="493"/>
      <c r="K102" s="491">
        <v>2045</v>
      </c>
      <c r="L102" s="492"/>
      <c r="M102" s="257">
        <v>40</v>
      </c>
      <c r="N102" s="257" t="s">
        <v>1028</v>
      </c>
      <c r="O102" s="536"/>
      <c r="P102" s="537"/>
      <c r="Q102" s="257"/>
      <c r="R102" s="257" t="s">
        <v>1067</v>
      </c>
      <c r="S102" s="536"/>
      <c r="T102" s="537"/>
      <c r="U102" s="536" t="s">
        <v>1264</v>
      </c>
      <c r="V102" s="538"/>
      <c r="W102" s="538"/>
      <c r="X102" s="538"/>
      <c r="Y102" s="537"/>
    </row>
    <row r="103" spans="1:25">
      <c r="A103" s="174">
        <f>VLOOKUP(B103,Priskatalog!A:J,10,FALSE)</f>
        <v>56</v>
      </c>
      <c r="B103" s="146" t="s">
        <v>549</v>
      </c>
      <c r="C103" s="262">
        <v>5</v>
      </c>
      <c r="D103" s="257" t="s">
        <v>349</v>
      </c>
      <c r="E103" s="494">
        <v>4500</v>
      </c>
      <c r="F103" s="493"/>
      <c r="G103" s="489">
        <f t="shared" si="100"/>
        <v>22500</v>
      </c>
      <c r="H103" s="490"/>
      <c r="I103" s="491">
        <v>2025</v>
      </c>
      <c r="J103" s="493"/>
      <c r="K103" s="491">
        <v>2040</v>
      </c>
      <c r="L103" s="492"/>
      <c r="M103" s="257">
        <v>40</v>
      </c>
      <c r="N103" s="257" t="s">
        <v>1028</v>
      </c>
      <c r="O103" s="536"/>
      <c r="P103" s="537"/>
      <c r="Q103" s="257"/>
      <c r="R103" s="257" t="s">
        <v>1035</v>
      </c>
      <c r="S103" s="536"/>
      <c r="T103" s="537"/>
      <c r="U103" s="536"/>
      <c r="V103" s="538"/>
      <c r="W103" s="538"/>
      <c r="X103" s="538"/>
      <c r="Y103" s="537"/>
    </row>
    <row r="104" spans="1:25">
      <c r="A104" s="174">
        <f>VLOOKUP(B104,Priskatalog!A:J,10,FALSE)</f>
        <v>63</v>
      </c>
      <c r="B104" s="146" t="s">
        <v>613</v>
      </c>
      <c r="C104" s="262">
        <v>1</v>
      </c>
      <c r="D104" s="257" t="s">
        <v>349</v>
      </c>
      <c r="E104" s="494">
        <v>3000</v>
      </c>
      <c r="F104" s="493"/>
      <c r="G104" s="489">
        <f t="shared" si="100"/>
        <v>3000</v>
      </c>
      <c r="H104" s="490"/>
      <c r="I104" s="491">
        <v>2026</v>
      </c>
      <c r="J104" s="493"/>
      <c r="K104" s="491">
        <v>2026</v>
      </c>
      <c r="L104" s="492"/>
      <c r="M104" s="257">
        <v>2</v>
      </c>
      <c r="N104" s="257" t="s">
        <v>1028</v>
      </c>
      <c r="O104" s="536"/>
      <c r="P104" s="537"/>
      <c r="Q104" s="257"/>
      <c r="R104" s="257"/>
      <c r="S104" s="536"/>
      <c r="T104" s="537"/>
      <c r="U104" s="536"/>
      <c r="V104" s="538"/>
      <c r="W104" s="538"/>
      <c r="X104" s="538"/>
      <c r="Y104" s="537"/>
    </row>
    <row r="105" spans="1:25">
      <c r="A105" s="174">
        <f>VLOOKUP(B105,Priskatalog!A:J,10,FALSE)</f>
        <v>63</v>
      </c>
      <c r="B105" s="146" t="s">
        <v>621</v>
      </c>
      <c r="C105" s="262"/>
      <c r="D105" s="257"/>
      <c r="E105" s="494"/>
      <c r="F105" s="493"/>
      <c r="G105" s="489">
        <f t="shared" si="100"/>
        <v>0</v>
      </c>
      <c r="H105" s="490"/>
      <c r="I105" s="491"/>
      <c r="J105" s="493"/>
      <c r="K105" s="491"/>
      <c r="L105" s="492"/>
      <c r="M105" s="257"/>
      <c r="N105" s="257" t="s">
        <v>1028</v>
      </c>
      <c r="O105" s="536"/>
      <c r="P105" s="537"/>
      <c r="Q105" s="257"/>
      <c r="R105" s="257"/>
      <c r="S105" s="536"/>
      <c r="T105" s="537"/>
      <c r="U105" s="536"/>
      <c r="V105" s="538"/>
      <c r="W105" s="538"/>
      <c r="X105" s="538"/>
      <c r="Y105" s="537"/>
    </row>
    <row r="106" spans="1:25">
      <c r="A106" s="174">
        <f>VLOOKUP(B106,Priskatalog!A:J,10,FALSE)</f>
        <v>63</v>
      </c>
      <c r="B106" s="146" t="s">
        <v>619</v>
      </c>
      <c r="C106" s="262">
        <v>1</v>
      </c>
      <c r="D106" s="257" t="s">
        <v>349</v>
      </c>
      <c r="E106" s="494">
        <v>5000</v>
      </c>
      <c r="F106" s="493"/>
      <c r="G106" s="489">
        <f t="shared" si="100"/>
        <v>5000</v>
      </c>
      <c r="H106" s="490"/>
      <c r="I106" s="491">
        <v>2024</v>
      </c>
      <c r="J106" s="493"/>
      <c r="K106" s="491">
        <v>2024</v>
      </c>
      <c r="L106" s="492"/>
      <c r="M106" s="257">
        <v>5</v>
      </c>
      <c r="N106" s="257" t="s">
        <v>1028</v>
      </c>
      <c r="O106" s="536"/>
      <c r="P106" s="537"/>
      <c r="Q106" s="257"/>
      <c r="R106" s="257"/>
      <c r="S106" s="536"/>
      <c r="T106" s="537"/>
      <c r="U106" s="536"/>
      <c r="V106" s="538"/>
      <c r="W106" s="538"/>
      <c r="X106" s="538"/>
      <c r="Y106" s="537"/>
    </row>
    <row r="107" spans="1:25">
      <c r="A107" s="174">
        <f>VLOOKUP(B107,Priskatalog!A:J,10,FALSE)</f>
        <v>57</v>
      </c>
      <c r="B107" s="146" t="s">
        <v>562</v>
      </c>
      <c r="C107" s="262">
        <v>1</v>
      </c>
      <c r="D107" s="257" t="s">
        <v>349</v>
      </c>
      <c r="E107" s="494">
        <v>15000</v>
      </c>
      <c r="F107" s="493"/>
      <c r="G107" s="489">
        <f t="shared" ref="G107:G113" si="102">C107*E107</f>
        <v>15000</v>
      </c>
      <c r="H107" s="490"/>
      <c r="I107" s="491">
        <v>2024</v>
      </c>
      <c r="J107" s="493"/>
      <c r="K107" s="491">
        <v>2024</v>
      </c>
      <c r="L107" s="492"/>
      <c r="M107" s="257">
        <v>1</v>
      </c>
      <c r="N107" s="257" t="s">
        <v>1028</v>
      </c>
      <c r="O107" s="536"/>
      <c r="P107" s="537"/>
      <c r="Q107" s="257"/>
      <c r="R107" s="257"/>
      <c r="S107" s="536"/>
      <c r="T107" s="537"/>
      <c r="U107" s="536"/>
      <c r="V107" s="538"/>
      <c r="W107" s="538"/>
      <c r="X107" s="538"/>
      <c r="Y107" s="537"/>
    </row>
    <row r="108" spans="1:25">
      <c r="A108" s="174">
        <f>VLOOKUP(B108,Priskatalog!A:J,10,FALSE)</f>
        <v>57</v>
      </c>
      <c r="B108" s="146" t="s">
        <v>567</v>
      </c>
      <c r="C108" s="262">
        <v>1</v>
      </c>
      <c r="D108" s="257" t="s">
        <v>349</v>
      </c>
      <c r="E108" s="494">
        <v>3000000</v>
      </c>
      <c r="F108" s="493"/>
      <c r="G108" s="489">
        <f t="shared" si="102"/>
        <v>3000000</v>
      </c>
      <c r="H108" s="490"/>
      <c r="I108" s="491">
        <v>2035</v>
      </c>
      <c r="J108" s="493"/>
      <c r="K108" s="491">
        <v>2040</v>
      </c>
      <c r="L108" s="492"/>
      <c r="M108" s="257">
        <v>30</v>
      </c>
      <c r="N108" s="257" t="s">
        <v>1028</v>
      </c>
      <c r="O108" s="536"/>
      <c r="P108" s="537"/>
      <c r="Q108" s="257"/>
      <c r="R108" s="257"/>
      <c r="S108" s="536"/>
      <c r="T108" s="537"/>
      <c r="U108" s="536"/>
      <c r="V108" s="538"/>
      <c r="W108" s="538"/>
      <c r="X108" s="538"/>
      <c r="Y108" s="537"/>
    </row>
    <row r="109" spans="1:25">
      <c r="A109" s="174">
        <f>VLOOKUP(B109,Priskatalog!A:J,10,FALSE)</f>
        <v>58</v>
      </c>
      <c r="B109" s="146" t="s">
        <v>590</v>
      </c>
      <c r="C109" s="262">
        <v>1</v>
      </c>
      <c r="D109" s="257" t="s">
        <v>349</v>
      </c>
      <c r="E109" s="494">
        <v>5000</v>
      </c>
      <c r="F109" s="493"/>
      <c r="G109" s="489">
        <f t="shared" si="102"/>
        <v>5000</v>
      </c>
      <c r="H109" s="490"/>
      <c r="I109" s="491">
        <v>2024</v>
      </c>
      <c r="J109" s="493"/>
      <c r="K109" s="491">
        <v>2024</v>
      </c>
      <c r="L109" s="492"/>
      <c r="M109" s="257">
        <v>1</v>
      </c>
      <c r="N109" s="257" t="s">
        <v>1028</v>
      </c>
      <c r="O109" s="536"/>
      <c r="P109" s="537"/>
      <c r="Q109" s="257"/>
      <c r="R109" s="257"/>
      <c r="S109" s="536"/>
      <c r="T109" s="537"/>
      <c r="U109" s="536"/>
      <c r="V109" s="538"/>
      <c r="W109" s="538"/>
      <c r="X109" s="538"/>
      <c r="Y109" s="537"/>
    </row>
    <row r="110" spans="1:25">
      <c r="A110" s="174">
        <f>VLOOKUP(B110,Priskatalog!A:J,10,FALSE)</f>
        <v>53</v>
      </c>
      <c r="B110" s="146" t="s">
        <v>521</v>
      </c>
      <c r="C110" s="262"/>
      <c r="D110" s="257"/>
      <c r="E110" s="494"/>
      <c r="F110" s="493"/>
      <c r="G110" s="489">
        <f t="shared" si="102"/>
        <v>0</v>
      </c>
      <c r="H110" s="490"/>
      <c r="I110" s="491"/>
      <c r="J110" s="493"/>
      <c r="K110" s="491"/>
      <c r="L110" s="492"/>
      <c r="M110" s="257"/>
      <c r="N110" s="257" t="s">
        <v>1028</v>
      </c>
      <c r="O110" s="536"/>
      <c r="P110" s="537"/>
      <c r="Q110" s="257"/>
      <c r="R110" s="257"/>
      <c r="S110" s="536"/>
      <c r="T110" s="537"/>
      <c r="U110" s="536"/>
      <c r="V110" s="538"/>
      <c r="W110" s="538"/>
      <c r="X110" s="538"/>
      <c r="Y110" s="537"/>
    </row>
    <row r="111" spans="1:25">
      <c r="A111" s="174">
        <f>VLOOKUP(B111,Priskatalog!A:J,10,FALSE)</f>
        <v>64</v>
      </c>
      <c r="B111" s="146" t="s">
        <v>632</v>
      </c>
      <c r="C111" s="262">
        <v>1</v>
      </c>
      <c r="D111" s="257" t="s">
        <v>349</v>
      </c>
      <c r="E111" s="494">
        <v>10000</v>
      </c>
      <c r="F111" s="493"/>
      <c r="G111" s="489">
        <f t="shared" si="102"/>
        <v>10000</v>
      </c>
      <c r="H111" s="490"/>
      <c r="I111" s="491">
        <v>2024</v>
      </c>
      <c r="J111" s="493"/>
      <c r="K111" s="491">
        <v>2024</v>
      </c>
      <c r="L111" s="492"/>
      <c r="M111" s="257">
        <v>1</v>
      </c>
      <c r="N111" s="257" t="s">
        <v>1028</v>
      </c>
      <c r="O111" s="536"/>
      <c r="P111" s="537"/>
      <c r="Q111" s="257"/>
      <c r="R111" s="257"/>
      <c r="S111" s="536"/>
      <c r="T111" s="537"/>
      <c r="U111" s="536"/>
      <c r="V111" s="538"/>
      <c r="W111" s="538"/>
      <c r="X111" s="538"/>
      <c r="Y111" s="537"/>
    </row>
    <row r="112" spans="1:25">
      <c r="A112" s="174">
        <f>VLOOKUP(B112,Priskatalog!A:J,10,FALSE)</f>
        <v>64</v>
      </c>
      <c r="B112" s="146" t="s">
        <v>640</v>
      </c>
      <c r="C112" s="262">
        <v>1</v>
      </c>
      <c r="D112" s="257" t="s">
        <v>349</v>
      </c>
      <c r="E112" s="494">
        <v>7500</v>
      </c>
      <c r="F112" s="493"/>
      <c r="G112" s="489">
        <f t="shared" si="102"/>
        <v>7500</v>
      </c>
      <c r="H112" s="490"/>
      <c r="I112" s="491">
        <v>2024</v>
      </c>
      <c r="J112" s="493"/>
      <c r="K112" s="491">
        <v>2024</v>
      </c>
      <c r="L112" s="492"/>
      <c r="M112" s="257">
        <v>1</v>
      </c>
      <c r="N112" s="257" t="s">
        <v>1028</v>
      </c>
      <c r="O112" s="536"/>
      <c r="P112" s="537"/>
      <c r="Q112" s="257"/>
      <c r="R112" s="257"/>
      <c r="S112" s="536"/>
      <c r="T112" s="537"/>
      <c r="U112" s="536"/>
      <c r="V112" s="538"/>
      <c r="W112" s="538"/>
      <c r="X112" s="538"/>
      <c r="Y112" s="537"/>
    </row>
    <row r="113" spans="1:25">
      <c r="A113" s="174">
        <f>VLOOKUP(B113,Priskatalog!A:J,10,FALSE)</f>
        <v>63</v>
      </c>
      <c r="B113" s="146" t="s">
        <v>610</v>
      </c>
      <c r="C113" s="262">
        <v>20</v>
      </c>
      <c r="D113" s="257" t="s">
        <v>349</v>
      </c>
      <c r="E113" s="494">
        <v>1500</v>
      </c>
      <c r="F113" s="493"/>
      <c r="G113" s="489">
        <f t="shared" si="102"/>
        <v>30000</v>
      </c>
      <c r="H113" s="490"/>
      <c r="I113" s="491">
        <v>2030</v>
      </c>
      <c r="J113" s="493"/>
      <c r="K113" s="491">
        <v>2033</v>
      </c>
      <c r="L113" s="492"/>
      <c r="M113" s="257">
        <v>10</v>
      </c>
      <c r="N113" s="257" t="s">
        <v>1028</v>
      </c>
      <c r="O113" s="536"/>
      <c r="P113" s="537"/>
      <c r="Q113" s="257"/>
      <c r="R113" s="257" t="s">
        <v>1306</v>
      </c>
      <c r="S113" s="536"/>
      <c r="T113" s="537"/>
      <c r="U113" s="536"/>
      <c r="V113" s="538"/>
      <c r="W113" s="538"/>
      <c r="X113" s="538"/>
      <c r="Y113" s="537"/>
    </row>
    <row r="114" spans="1:25">
      <c r="A114" s="174">
        <f>VLOOKUP(B114,Priskatalog!A:J,10,FALSE)</f>
        <v>60</v>
      </c>
      <c r="B114" s="146" t="s">
        <v>706</v>
      </c>
      <c r="C114" s="262">
        <v>10</v>
      </c>
      <c r="D114" s="257" t="s">
        <v>349</v>
      </c>
      <c r="E114" s="494">
        <v>1500</v>
      </c>
      <c r="F114" s="493"/>
      <c r="G114" s="489">
        <f t="shared" ref="G114" si="103">C114*E114</f>
        <v>15000</v>
      </c>
      <c r="H114" s="490"/>
      <c r="I114" s="491">
        <v>2025</v>
      </c>
      <c r="J114" s="493"/>
      <c r="K114" s="491">
        <v>2030</v>
      </c>
      <c r="L114" s="492"/>
      <c r="M114" s="257">
        <v>5</v>
      </c>
      <c r="N114" s="257" t="s">
        <v>1028</v>
      </c>
      <c r="O114" s="536"/>
      <c r="P114" s="537"/>
      <c r="Q114" s="257"/>
      <c r="R114" s="257"/>
      <c r="S114" s="260"/>
      <c r="T114" s="263"/>
      <c r="U114" s="260"/>
      <c r="V114" s="274"/>
      <c r="W114" s="274"/>
      <c r="X114" s="274"/>
      <c r="Y114" s="263"/>
    </row>
    <row r="115" spans="1:25">
      <c r="A115" s="174">
        <f>VLOOKUP(B115,Priskatalog!A:J,10,FALSE)</f>
        <v>60</v>
      </c>
      <c r="B115" s="146" t="s">
        <v>703</v>
      </c>
      <c r="C115" s="262">
        <v>10</v>
      </c>
      <c r="D115" s="257" t="s">
        <v>349</v>
      </c>
      <c r="E115" s="495">
        <v>4500</v>
      </c>
      <c r="F115" s="493"/>
      <c r="G115" s="489">
        <f t="shared" si="93"/>
        <v>45000</v>
      </c>
      <c r="H115" s="490"/>
      <c r="I115" s="491">
        <v>2030</v>
      </c>
      <c r="J115" s="493"/>
      <c r="K115" s="491">
        <v>2035</v>
      </c>
      <c r="L115" s="495"/>
      <c r="M115" s="257">
        <v>20</v>
      </c>
      <c r="N115" s="257" t="s">
        <v>1028</v>
      </c>
      <c r="O115" s="536"/>
      <c r="P115" s="537"/>
      <c r="Q115" s="257"/>
      <c r="R115" s="257"/>
      <c r="S115" s="536"/>
      <c r="T115" s="537"/>
      <c r="U115" s="536"/>
      <c r="V115" s="538"/>
      <c r="W115" s="538"/>
      <c r="X115" s="538"/>
      <c r="Y115" s="537"/>
    </row>
    <row r="116" spans="1:25">
      <c r="A116" s="175"/>
      <c r="B116" s="192" t="s">
        <v>1031</v>
      </c>
      <c r="C116" s="208"/>
      <c r="D116" s="24"/>
      <c r="E116" s="504"/>
      <c r="F116" s="505"/>
      <c r="G116" s="506"/>
      <c r="H116" s="507"/>
      <c r="I116" s="508"/>
      <c r="J116" s="505"/>
      <c r="K116" s="508"/>
      <c r="L116" s="504"/>
      <c r="M116" s="24"/>
      <c r="N116" s="24"/>
      <c r="O116" s="539"/>
      <c r="P116" s="540"/>
      <c r="Q116" s="24"/>
      <c r="R116" s="24"/>
      <c r="S116" s="539"/>
      <c r="T116" s="540"/>
      <c r="U116" s="539"/>
      <c r="V116" s="541"/>
      <c r="W116" s="541"/>
      <c r="X116" s="541"/>
      <c r="Y116" s="540"/>
    </row>
    <row r="117" spans="1:25">
      <c r="A117" s="174" t="e">
        <f>VLOOKUP(B117,Priskatalog!A:J,10,FALSE)</f>
        <v>#N/A</v>
      </c>
      <c r="B117" s="146"/>
      <c r="C117" s="262"/>
      <c r="D117" s="257"/>
      <c r="E117" s="495"/>
      <c r="F117" s="493"/>
      <c r="G117" s="489">
        <f t="shared" si="93"/>
        <v>0</v>
      </c>
      <c r="H117" s="490"/>
      <c r="I117" s="491"/>
      <c r="J117" s="493"/>
      <c r="K117" s="491"/>
      <c r="L117" s="495"/>
      <c r="M117" s="257"/>
      <c r="N117" s="257" t="s">
        <v>1028</v>
      </c>
      <c r="O117" s="536"/>
      <c r="P117" s="537"/>
      <c r="Q117" s="257"/>
      <c r="R117" s="257"/>
      <c r="S117" s="536"/>
      <c r="T117" s="537"/>
      <c r="U117" s="536"/>
      <c r="V117" s="538"/>
      <c r="W117" s="538"/>
      <c r="X117" s="538"/>
      <c r="Y117" s="537"/>
    </row>
    <row r="118" spans="1:25">
      <c r="A118" s="174" t="e">
        <f>VLOOKUP(B118,Priskatalog!A:J,10,FALSE)</f>
        <v>#N/A</v>
      </c>
      <c r="B118" s="146"/>
      <c r="C118" s="262"/>
      <c r="D118" s="257"/>
      <c r="E118" s="495"/>
      <c r="F118" s="493"/>
      <c r="G118" s="489">
        <f t="shared" si="93"/>
        <v>0</v>
      </c>
      <c r="H118" s="490"/>
      <c r="I118" s="491"/>
      <c r="J118" s="493"/>
      <c r="K118" s="491"/>
      <c r="L118" s="495"/>
      <c r="M118" s="257"/>
      <c r="N118" s="257" t="s">
        <v>1028</v>
      </c>
      <c r="O118" s="536"/>
      <c r="P118" s="537"/>
      <c r="Q118" s="257"/>
      <c r="R118" s="257"/>
      <c r="S118" s="536"/>
      <c r="T118" s="537"/>
      <c r="U118" s="536"/>
      <c r="V118" s="538"/>
      <c r="W118" s="538"/>
      <c r="X118" s="538"/>
      <c r="Y118" s="537"/>
    </row>
    <row r="119" spans="1:25">
      <c r="A119" s="174" t="e">
        <f>VLOOKUP(B119,Priskatalog!A:J,10,FALSE)</f>
        <v>#N/A</v>
      </c>
      <c r="B119" s="146"/>
      <c r="C119" s="262"/>
      <c r="D119" s="257"/>
      <c r="E119" s="495"/>
      <c r="F119" s="493"/>
      <c r="G119" s="489">
        <f t="shared" si="93"/>
        <v>0</v>
      </c>
      <c r="H119" s="490"/>
      <c r="I119" s="491"/>
      <c r="J119" s="493"/>
      <c r="K119" s="491"/>
      <c r="L119" s="495"/>
      <c r="M119" s="257"/>
      <c r="N119" s="257" t="s">
        <v>1028</v>
      </c>
      <c r="O119" s="536"/>
      <c r="P119" s="537"/>
      <c r="Q119" s="257"/>
      <c r="R119" s="257"/>
      <c r="S119" s="536"/>
      <c r="T119" s="537"/>
      <c r="U119" s="536"/>
      <c r="V119" s="538"/>
      <c r="W119" s="538"/>
      <c r="X119" s="538"/>
      <c r="Y119" s="537"/>
    </row>
    <row r="120" spans="1:25">
      <c r="A120" s="175"/>
      <c r="B120" s="190" t="s">
        <v>1032</v>
      </c>
      <c r="C120" s="208"/>
      <c r="D120" s="24"/>
      <c r="E120" s="504"/>
      <c r="F120" s="505"/>
      <c r="G120" s="506"/>
      <c r="H120" s="507"/>
      <c r="I120" s="508"/>
      <c r="J120" s="505"/>
      <c r="K120" s="508"/>
      <c r="L120" s="504"/>
      <c r="M120" s="24"/>
      <c r="N120" s="24"/>
      <c r="O120" s="539"/>
      <c r="P120" s="540"/>
      <c r="Q120" s="24"/>
      <c r="R120" s="24"/>
      <c r="S120" s="539"/>
      <c r="T120" s="540"/>
      <c r="U120" s="539"/>
      <c r="V120" s="541"/>
      <c r="W120" s="541"/>
      <c r="X120" s="541"/>
      <c r="Y120" s="540"/>
    </row>
    <row r="121" spans="1:25">
      <c r="A121" s="174" t="e">
        <f>VLOOKUP(B121,Priskatalog!A:J,10,FALSE)</f>
        <v>#N/A</v>
      </c>
      <c r="B121" s="146"/>
      <c r="C121" s="262"/>
      <c r="D121" s="257"/>
      <c r="E121" s="495"/>
      <c r="F121" s="493"/>
      <c r="G121" s="489">
        <f t="shared" si="93"/>
        <v>0</v>
      </c>
      <c r="H121" s="490"/>
      <c r="I121" s="491"/>
      <c r="J121" s="493"/>
      <c r="K121" s="491"/>
      <c r="L121" s="495"/>
      <c r="M121" s="257"/>
      <c r="N121" s="257" t="s">
        <v>1028</v>
      </c>
      <c r="O121" s="536"/>
      <c r="P121" s="537"/>
      <c r="Q121" s="257"/>
      <c r="R121" s="257"/>
      <c r="S121" s="536"/>
      <c r="T121" s="537"/>
      <c r="U121" s="536"/>
      <c r="V121" s="538"/>
      <c r="W121" s="538"/>
      <c r="X121" s="538"/>
      <c r="Y121" s="537"/>
    </row>
    <row r="122" spans="1:25">
      <c r="A122" s="174" t="e">
        <f>VLOOKUP(B122,Priskatalog!A:J,10,FALSE)</f>
        <v>#N/A</v>
      </c>
      <c r="B122" s="146"/>
      <c r="C122" s="262"/>
      <c r="D122" s="257"/>
      <c r="E122" s="495"/>
      <c r="F122" s="493"/>
      <c r="G122" s="489">
        <f t="shared" si="93"/>
        <v>0</v>
      </c>
      <c r="H122" s="490"/>
      <c r="I122" s="491"/>
      <c r="J122" s="493"/>
      <c r="K122" s="491"/>
      <c r="L122" s="495"/>
      <c r="M122" s="257"/>
      <c r="N122" s="257" t="s">
        <v>1028</v>
      </c>
      <c r="O122" s="536"/>
      <c r="P122" s="537"/>
      <c r="Q122" s="257"/>
      <c r="R122" s="257"/>
      <c r="S122" s="536"/>
      <c r="T122" s="537"/>
      <c r="U122" s="536"/>
      <c r="V122" s="538"/>
      <c r="W122" s="538"/>
      <c r="X122" s="538"/>
      <c r="Y122" s="537"/>
    </row>
    <row r="123" spans="1:25">
      <c r="A123" s="174" t="e">
        <f>VLOOKUP(B123,Priskatalog!A:J,10,FALSE)</f>
        <v>#N/A</v>
      </c>
      <c r="B123" s="146"/>
      <c r="C123" s="262"/>
      <c r="D123" s="257"/>
      <c r="E123" s="495"/>
      <c r="F123" s="493"/>
      <c r="G123" s="489">
        <f t="shared" si="93"/>
        <v>0</v>
      </c>
      <c r="H123" s="490"/>
      <c r="I123" s="491"/>
      <c r="J123" s="493"/>
      <c r="K123" s="491"/>
      <c r="L123" s="495"/>
      <c r="M123" s="257"/>
      <c r="N123" s="257" t="s">
        <v>1028</v>
      </c>
      <c r="O123" s="536"/>
      <c r="P123" s="537"/>
      <c r="Q123" s="257"/>
      <c r="R123" s="257"/>
      <c r="S123" s="536"/>
      <c r="T123" s="537"/>
      <c r="U123" s="536"/>
      <c r="V123" s="538"/>
      <c r="W123" s="538"/>
      <c r="X123" s="538"/>
      <c r="Y123" s="537"/>
    </row>
  </sheetData>
  <mergeCells count="411">
    <mergeCell ref="O77:P77"/>
    <mergeCell ref="O72:P72"/>
    <mergeCell ref="E82:F82"/>
    <mergeCell ref="G82:H82"/>
    <mergeCell ref="I82:J82"/>
    <mergeCell ref="K82:L82"/>
    <mergeCell ref="O82:P82"/>
    <mergeCell ref="S82:T82"/>
    <mergeCell ref="O78:P78"/>
    <mergeCell ref="I80:J80"/>
    <mergeCell ref="E79:F79"/>
    <mergeCell ref="E73:F73"/>
    <mergeCell ref="E80:F80"/>
    <mergeCell ref="G79:H79"/>
    <mergeCell ref="G73:H73"/>
    <mergeCell ref="G80:H80"/>
    <mergeCell ref="I79:J79"/>
    <mergeCell ref="I73:J73"/>
    <mergeCell ref="G78:H78"/>
    <mergeCell ref="O80:P80"/>
    <mergeCell ref="K79:L79"/>
    <mergeCell ref="K80:L80"/>
    <mergeCell ref="K75:L75"/>
    <mergeCell ref="S121:T121"/>
    <mergeCell ref="U121:Y121"/>
    <mergeCell ref="E123:F123"/>
    <mergeCell ref="G123:H123"/>
    <mergeCell ref="I123:J123"/>
    <mergeCell ref="K123:L123"/>
    <mergeCell ref="O123:P123"/>
    <mergeCell ref="E122:F122"/>
    <mergeCell ref="G122:H122"/>
    <mergeCell ref="I122:J122"/>
    <mergeCell ref="K122:L122"/>
    <mergeCell ref="O122:P122"/>
    <mergeCell ref="S122:T122"/>
    <mergeCell ref="S123:T123"/>
    <mergeCell ref="U122:Y122"/>
    <mergeCell ref="U123:Y123"/>
    <mergeCell ref="E121:F121"/>
    <mergeCell ref="G121:H121"/>
    <mergeCell ref="I121:J121"/>
    <mergeCell ref="O83:P83"/>
    <mergeCell ref="K121:L121"/>
    <mergeCell ref="O121:P121"/>
    <mergeCell ref="E120:F120"/>
    <mergeCell ref="G120:H120"/>
    <mergeCell ref="I120:J120"/>
    <mergeCell ref="K120:L120"/>
    <mergeCell ref="O120:P120"/>
    <mergeCell ref="E119:F119"/>
    <mergeCell ref="G119:H119"/>
    <mergeCell ref="I119:J119"/>
    <mergeCell ref="K119:L119"/>
    <mergeCell ref="O119:P119"/>
    <mergeCell ref="E118:F118"/>
    <mergeCell ref="G118:H118"/>
    <mergeCell ref="I118:J118"/>
    <mergeCell ref="K118:L118"/>
    <mergeCell ref="O118:P118"/>
    <mergeCell ref="K116:L116"/>
    <mergeCell ref="O116:P116"/>
    <mergeCell ref="E117:F117"/>
    <mergeCell ref="G117:H117"/>
    <mergeCell ref="I117:J117"/>
    <mergeCell ref="K117:L117"/>
    <mergeCell ref="O117:P117"/>
    <mergeCell ref="E116:F116"/>
    <mergeCell ref="G116:H116"/>
    <mergeCell ref="I116:J116"/>
    <mergeCell ref="I103:J103"/>
    <mergeCell ref="I104:J104"/>
    <mergeCell ref="I105:J105"/>
    <mergeCell ref="I106:J106"/>
    <mergeCell ref="E100:F100"/>
    <mergeCell ref="E102:F102"/>
    <mergeCell ref="E103:F103"/>
    <mergeCell ref="E104:F104"/>
    <mergeCell ref="E105:F105"/>
    <mergeCell ref="E106:F106"/>
    <mergeCell ref="G100:H100"/>
    <mergeCell ref="G102:H102"/>
    <mergeCell ref="G103:H103"/>
    <mergeCell ref="G104:H104"/>
    <mergeCell ref="G105:H105"/>
    <mergeCell ref="G106:H106"/>
    <mergeCell ref="I102:J102"/>
    <mergeCell ref="E115:F115"/>
    <mergeCell ref="G115:H115"/>
    <mergeCell ref="I115:J115"/>
    <mergeCell ref="E97:F97"/>
    <mergeCell ref="G97:H97"/>
    <mergeCell ref="I97:J97"/>
    <mergeCell ref="K97:L97"/>
    <mergeCell ref="E99:F99"/>
    <mergeCell ref="G99:H99"/>
    <mergeCell ref="I99:J99"/>
    <mergeCell ref="K99:L99"/>
    <mergeCell ref="E93:F93"/>
    <mergeCell ref="I95:J95"/>
    <mergeCell ref="K95:L95"/>
    <mergeCell ref="E96:F96"/>
    <mergeCell ref="E95:F95"/>
    <mergeCell ref="K115:L115"/>
    <mergeCell ref="O115:P115"/>
    <mergeCell ref="E98:F98"/>
    <mergeCell ref="G98:H98"/>
    <mergeCell ref="I98:J98"/>
    <mergeCell ref="K98:L98"/>
    <mergeCell ref="O98:P98"/>
    <mergeCell ref="O100:P100"/>
    <mergeCell ref="O102:P102"/>
    <mergeCell ref="O103:P103"/>
    <mergeCell ref="O104:P104"/>
    <mergeCell ref="O105:P105"/>
    <mergeCell ref="O106:P106"/>
    <mergeCell ref="K100:L100"/>
    <mergeCell ref="K102:L102"/>
    <mergeCell ref="K103:L103"/>
    <mergeCell ref="K104:L104"/>
    <mergeCell ref="K105:L105"/>
    <mergeCell ref="K106:L106"/>
    <mergeCell ref="I100:J100"/>
    <mergeCell ref="K112:L112"/>
    <mergeCell ref="K101:L101"/>
    <mergeCell ref="I101:J101"/>
    <mergeCell ref="E101:F101"/>
    <mergeCell ref="U89:Y89"/>
    <mergeCell ref="E92:F92"/>
    <mergeCell ref="G92:H92"/>
    <mergeCell ref="I92:J92"/>
    <mergeCell ref="K92:L92"/>
    <mergeCell ref="O92:P92"/>
    <mergeCell ref="E91:F91"/>
    <mergeCell ref="G91:H91"/>
    <mergeCell ref="I91:J91"/>
    <mergeCell ref="K91:L91"/>
    <mergeCell ref="O91:P91"/>
    <mergeCell ref="S91:T91"/>
    <mergeCell ref="S92:T92"/>
    <mergeCell ref="U91:Y91"/>
    <mergeCell ref="U92:Y92"/>
    <mergeCell ref="E89:F89"/>
    <mergeCell ref="S90:T90"/>
    <mergeCell ref="U90:Y90"/>
    <mergeCell ref="G86:H86"/>
    <mergeCell ref="I85:J85"/>
    <mergeCell ref="I86:J86"/>
    <mergeCell ref="O85:P85"/>
    <mergeCell ref="O95:P95"/>
    <mergeCell ref="S95:T95"/>
    <mergeCell ref="S96:T96"/>
    <mergeCell ref="E94:F94"/>
    <mergeCell ref="G94:H94"/>
    <mergeCell ref="I94:J94"/>
    <mergeCell ref="K94:L94"/>
    <mergeCell ref="O94:P94"/>
    <mergeCell ref="G89:H89"/>
    <mergeCell ref="I89:J89"/>
    <mergeCell ref="K89:L89"/>
    <mergeCell ref="O89:P89"/>
    <mergeCell ref="E90:F90"/>
    <mergeCell ref="G90:H90"/>
    <mergeCell ref="K90:L90"/>
    <mergeCell ref="I90:J90"/>
    <mergeCell ref="E88:F88"/>
    <mergeCell ref="G88:H88"/>
    <mergeCell ref="I88:J88"/>
    <mergeCell ref="K88:L88"/>
    <mergeCell ref="O88:P88"/>
    <mergeCell ref="U67:Y67"/>
    <mergeCell ref="U68:Y68"/>
    <mergeCell ref="E81:F81"/>
    <mergeCell ref="G81:H81"/>
    <mergeCell ref="I81:J81"/>
    <mergeCell ref="K81:L81"/>
    <mergeCell ref="O81:P81"/>
    <mergeCell ref="G69:H69"/>
    <mergeCell ref="E70:F70"/>
    <mergeCell ref="G70:H70"/>
    <mergeCell ref="I70:J70"/>
    <mergeCell ref="K70:L70"/>
    <mergeCell ref="O70:P70"/>
    <mergeCell ref="E69:F69"/>
    <mergeCell ref="S71:T71"/>
    <mergeCell ref="E77:F77"/>
    <mergeCell ref="E72:F72"/>
    <mergeCell ref="E78:F78"/>
    <mergeCell ref="G77:H77"/>
    <mergeCell ref="G72:H72"/>
    <mergeCell ref="E75:F75"/>
    <mergeCell ref="G75:H75"/>
    <mergeCell ref="I75:J75"/>
    <mergeCell ref="U63:Y63"/>
    <mergeCell ref="U64:Y64"/>
    <mergeCell ref="E66:F66"/>
    <mergeCell ref="G66:H66"/>
    <mergeCell ref="I66:J66"/>
    <mergeCell ref="K66:L66"/>
    <mergeCell ref="O66:P66"/>
    <mergeCell ref="E65:F65"/>
    <mergeCell ref="G65:H65"/>
    <mergeCell ref="I65:J65"/>
    <mergeCell ref="K65:L65"/>
    <mergeCell ref="O65:P65"/>
    <mergeCell ref="U65:Y65"/>
    <mergeCell ref="U66:Y66"/>
    <mergeCell ref="O63:P63"/>
    <mergeCell ref="E64:F64"/>
    <mergeCell ref="G64:H64"/>
    <mergeCell ref="I64:J64"/>
    <mergeCell ref="K64:L64"/>
    <mergeCell ref="O64:P64"/>
    <mergeCell ref="E63:F63"/>
    <mergeCell ref="G63:H63"/>
    <mergeCell ref="I63:J63"/>
    <mergeCell ref="K63:L63"/>
    <mergeCell ref="M63:N63"/>
    <mergeCell ref="G76:H76"/>
    <mergeCell ref="O76:P76"/>
    <mergeCell ref="K76:L76"/>
    <mergeCell ref="I76:J76"/>
    <mergeCell ref="E76:F76"/>
    <mergeCell ref="I69:J69"/>
    <mergeCell ref="K69:L69"/>
    <mergeCell ref="O69:P69"/>
    <mergeCell ref="E68:F68"/>
    <mergeCell ref="G68:H68"/>
    <mergeCell ref="I68:J68"/>
    <mergeCell ref="K68:L68"/>
    <mergeCell ref="O68:P68"/>
    <mergeCell ref="E67:F67"/>
    <mergeCell ref="G67:H67"/>
    <mergeCell ref="I67:J67"/>
    <mergeCell ref="K67:L67"/>
    <mergeCell ref="O67:P67"/>
    <mergeCell ref="E71:F71"/>
    <mergeCell ref="G71:H71"/>
    <mergeCell ref="K71:L71"/>
    <mergeCell ref="I71:J71"/>
    <mergeCell ref="O75:P75"/>
    <mergeCell ref="O86:P86"/>
    <mergeCell ref="O79:P79"/>
    <mergeCell ref="O73:P73"/>
    <mergeCell ref="E83:F83"/>
    <mergeCell ref="E84:F84"/>
    <mergeCell ref="G83:H83"/>
    <mergeCell ref="I83:J83"/>
    <mergeCell ref="I77:J77"/>
    <mergeCell ref="I72:J72"/>
    <mergeCell ref="I84:J84"/>
    <mergeCell ref="I78:J78"/>
    <mergeCell ref="K83:L83"/>
    <mergeCell ref="K77:L77"/>
    <mergeCell ref="K72:L72"/>
    <mergeCell ref="K84:L84"/>
    <mergeCell ref="K78:L78"/>
    <mergeCell ref="K73:L73"/>
    <mergeCell ref="G84:H84"/>
    <mergeCell ref="K85:L85"/>
    <mergeCell ref="K86:L86"/>
    <mergeCell ref="O84:P84"/>
    <mergeCell ref="E85:F85"/>
    <mergeCell ref="E86:F86"/>
    <mergeCell ref="G85:H85"/>
    <mergeCell ref="S86:T86"/>
    <mergeCell ref="S79:T79"/>
    <mergeCell ref="S73:T73"/>
    <mergeCell ref="S80:T80"/>
    <mergeCell ref="S81:T81"/>
    <mergeCell ref="S88:T88"/>
    <mergeCell ref="S89:T89"/>
    <mergeCell ref="S63:T63"/>
    <mergeCell ref="S64:T64"/>
    <mergeCell ref="S65:T65"/>
    <mergeCell ref="S66:T66"/>
    <mergeCell ref="S67:T67"/>
    <mergeCell ref="S68:T68"/>
    <mergeCell ref="S69:T69"/>
    <mergeCell ref="S70:T70"/>
    <mergeCell ref="S76:T76"/>
    <mergeCell ref="S83:T83"/>
    <mergeCell ref="S77:T77"/>
    <mergeCell ref="S72:T72"/>
    <mergeCell ref="S84:T84"/>
    <mergeCell ref="S78:T78"/>
    <mergeCell ref="S85:T85"/>
    <mergeCell ref="S75:T75"/>
    <mergeCell ref="S115:T115"/>
    <mergeCell ref="S116:T116"/>
    <mergeCell ref="S117:T117"/>
    <mergeCell ref="S118:T118"/>
    <mergeCell ref="S119:T119"/>
    <mergeCell ref="S120:T120"/>
    <mergeCell ref="S100:T100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U85:Y85"/>
    <mergeCell ref="U86:Y86"/>
    <mergeCell ref="U79:Y79"/>
    <mergeCell ref="U73:Y73"/>
    <mergeCell ref="U80:Y80"/>
    <mergeCell ref="U81:Y81"/>
    <mergeCell ref="U88:Y88"/>
    <mergeCell ref="U69:Y69"/>
    <mergeCell ref="U70:Y70"/>
    <mergeCell ref="U76:Y76"/>
    <mergeCell ref="U83:Y83"/>
    <mergeCell ref="U77:Y77"/>
    <mergeCell ref="U72:Y72"/>
    <mergeCell ref="U84:Y84"/>
    <mergeCell ref="U71:Y71"/>
    <mergeCell ref="U78:Y78"/>
    <mergeCell ref="U75:Y75"/>
    <mergeCell ref="U82:Y82"/>
    <mergeCell ref="U115:Y115"/>
    <mergeCell ref="U116:Y116"/>
    <mergeCell ref="U117:Y117"/>
    <mergeCell ref="U118:Y118"/>
    <mergeCell ref="U119:Y119"/>
    <mergeCell ref="U120:Y120"/>
    <mergeCell ref="U100:Y100"/>
    <mergeCell ref="U102:Y102"/>
    <mergeCell ref="U103:Y103"/>
    <mergeCell ref="U104:Y104"/>
    <mergeCell ref="U105:Y105"/>
    <mergeCell ref="U106:Y106"/>
    <mergeCell ref="U101:Y101"/>
    <mergeCell ref="U107:Y107"/>
    <mergeCell ref="U108:Y108"/>
    <mergeCell ref="U109:Y109"/>
    <mergeCell ref="U110:Y110"/>
    <mergeCell ref="U111:Y111"/>
    <mergeCell ref="U112:Y112"/>
    <mergeCell ref="U113:Y113"/>
    <mergeCell ref="G101:H101"/>
    <mergeCell ref="O101:P101"/>
    <mergeCell ref="O90:P90"/>
    <mergeCell ref="S101:T101"/>
    <mergeCell ref="S97:T97"/>
    <mergeCell ref="S98:T98"/>
    <mergeCell ref="S99:T99"/>
    <mergeCell ref="G93:H93"/>
    <mergeCell ref="I93:J93"/>
    <mergeCell ref="K93:L93"/>
    <mergeCell ref="O93:P93"/>
    <mergeCell ref="S93:T93"/>
    <mergeCell ref="S94:T94"/>
    <mergeCell ref="G96:H96"/>
    <mergeCell ref="I96:J96"/>
    <mergeCell ref="K96:L96"/>
    <mergeCell ref="O96:P96"/>
    <mergeCell ref="G95:H95"/>
    <mergeCell ref="O107:P107"/>
    <mergeCell ref="O108:P108"/>
    <mergeCell ref="O109:P109"/>
    <mergeCell ref="O110:P110"/>
    <mergeCell ref="O111:P111"/>
    <mergeCell ref="O112:P112"/>
    <mergeCell ref="O113:P113"/>
    <mergeCell ref="U97:Y97"/>
    <mergeCell ref="U98:Y98"/>
    <mergeCell ref="U99:Y99"/>
    <mergeCell ref="U93:Y93"/>
    <mergeCell ref="U94:Y94"/>
    <mergeCell ref="U95:Y95"/>
    <mergeCell ref="U96:Y96"/>
    <mergeCell ref="O97:P97"/>
    <mergeCell ref="O99:P99"/>
    <mergeCell ref="E114:F114"/>
    <mergeCell ref="G114:H114"/>
    <mergeCell ref="I114:J114"/>
    <mergeCell ref="E107:F107"/>
    <mergeCell ref="E108:F108"/>
    <mergeCell ref="E109:F109"/>
    <mergeCell ref="E110:F110"/>
    <mergeCell ref="E111:F111"/>
    <mergeCell ref="E112:F112"/>
    <mergeCell ref="E113:F113"/>
    <mergeCell ref="O114:P114"/>
    <mergeCell ref="K114:L114"/>
    <mergeCell ref="G107:H107"/>
    <mergeCell ref="G108:H108"/>
    <mergeCell ref="G109:H109"/>
    <mergeCell ref="G110:H110"/>
    <mergeCell ref="G111:H111"/>
    <mergeCell ref="G112:H112"/>
    <mergeCell ref="G113:H113"/>
    <mergeCell ref="K107:L107"/>
    <mergeCell ref="K108:L108"/>
    <mergeCell ref="K109:L109"/>
    <mergeCell ref="K110:L110"/>
    <mergeCell ref="K111:L111"/>
    <mergeCell ref="K113:L113"/>
    <mergeCell ref="I107:J107"/>
    <mergeCell ref="I108:J108"/>
    <mergeCell ref="I109:J109"/>
    <mergeCell ref="I110:J110"/>
    <mergeCell ref="I111:J111"/>
    <mergeCell ref="I112:J112"/>
    <mergeCell ref="I113:J113"/>
  </mergeCells>
  <hyperlinks>
    <hyperlink ref="B1" location="'_Planlagt_drift'!A1" display="Tilbage til årsoversigt" xr:uid="{1B6E40B8-F030-48A2-A1B6-01A6ECF747AB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6DB089-8041-474F-B26D-ADA484283743}">
          <x14:formula1>
            <xm:f>Priskatalog!$A$2:$A$167</xm:f>
          </x14:formula1>
          <xm:sqref>A3:B3 B121:B123 B89:B96 B98:B115 B117:B119 B76:B79 B81:B87 B66:B74 A4:A60 B4:B24</xm:sqref>
        </x14:dataValidation>
      </x14:dataValidations>
    </ext>
  </extLst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FE63-2CF1-4EDF-A66A-5F371E7111F9}">
  <dimension ref="A1:Y61"/>
  <sheetViews>
    <sheetView topLeftCell="A21"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B1ACAA01-9F48-41D0-99F7-86A4F0AD719C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72ADEA-E1AB-4246-8B84-811477C4515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8E3E-419E-4345-ACEC-58BC59E4362F}">
  <dimension ref="A1:Y61"/>
  <sheetViews>
    <sheetView topLeftCell="A27"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92F5F108-CA3B-44D3-B670-7DB24D03ED8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4F580F-130F-4144-BDC5-106DFE32129E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7EA6-1F53-4525-8821-6578C3108599}">
  <dimension ref="A1:Y61"/>
  <sheetViews>
    <sheetView topLeftCell="A21"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B581786D-EB6D-441B-BCB1-35A0C8C2E195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882FC9-72E3-4E7A-A518-D3619329040E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AA30-DC70-431D-9AB8-EA8B62BF00A4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3599F208-063A-4984-89DE-A2FD1ACAE111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439438-5AAE-418A-9D8F-0468461B80E3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06FB-24CC-44D2-9FFC-9AF0D29AB36B}">
  <sheetPr>
    <tabColor rgb="FFFFFF00"/>
  </sheetPr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5:F35"/>
    <mergeCell ref="G35:H35"/>
    <mergeCell ref="I35:J35"/>
    <mergeCell ref="K35:L35"/>
    <mergeCell ref="O35:P35"/>
    <mergeCell ref="T35:Y35"/>
    <mergeCell ref="E36:F36"/>
    <mergeCell ref="G36:H36"/>
    <mergeCell ref="I36:J36"/>
    <mergeCell ref="K36:L36"/>
    <mergeCell ref="O36:P36"/>
    <mergeCell ref="O33:P33"/>
    <mergeCell ref="T33:Y33"/>
    <mergeCell ref="E34:F34"/>
    <mergeCell ref="G34:H34"/>
    <mergeCell ref="I34:J34"/>
    <mergeCell ref="K34:L34"/>
    <mergeCell ref="O34:P34"/>
    <mergeCell ref="T34:Y34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T39:Y39"/>
    <mergeCell ref="T36:Y36"/>
    <mergeCell ref="E37:F37"/>
    <mergeCell ref="G37:H37"/>
    <mergeCell ref="I37:J37"/>
    <mergeCell ref="K37:L37"/>
    <mergeCell ref="O37:P37"/>
    <mergeCell ref="T37:Y37"/>
    <mergeCell ref="T41:Y41"/>
    <mergeCell ref="E40:F40"/>
    <mergeCell ref="G40:H40"/>
    <mergeCell ref="I40:J40"/>
    <mergeCell ref="K40:L40"/>
    <mergeCell ref="O40:P40"/>
    <mergeCell ref="T40:Y40"/>
    <mergeCell ref="G38:H38"/>
    <mergeCell ref="T38:Y38"/>
    <mergeCell ref="E39:F39"/>
    <mergeCell ref="G39:H39"/>
    <mergeCell ref="I39:J39"/>
    <mergeCell ref="K39:L39"/>
    <mergeCell ref="O39:P39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</mergeCells>
  <hyperlinks>
    <hyperlink ref="B1" location="'_Planlagt_drift'!A1" display="Tilbage til årsoversigt" xr:uid="{F5DF84FF-C198-4906-82B8-46FD70B567F7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FB0FF4-9BBE-4D55-8D2D-5494F1760187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D09E-877A-43BC-8342-1FF5B9BF68A9}">
  <dimension ref="A1:Y212"/>
  <sheetViews>
    <sheetView topLeftCell="A79" zoomScale="85" zoomScaleNormal="85" workbookViewId="0">
      <selection activeCell="C99" sqref="C99"/>
    </sheetView>
  </sheetViews>
  <sheetFormatPr defaultColWidth="8.85546875" defaultRowHeight="15"/>
  <cols>
    <col min="1" max="1" width="13.85546875" style="1" customWidth="1"/>
    <col min="2" max="2" width="47.140625" style="1" bestFit="1" customWidth="1"/>
    <col min="3" max="9" width="15" style="1" bestFit="1" customWidth="1"/>
    <col min="10" max="10" width="16.7109375" style="1" bestFit="1" customWidth="1"/>
    <col min="11" max="18" width="15" style="1" bestFit="1" customWidth="1"/>
    <col min="19" max="20" width="16.7109375" style="1" bestFit="1" customWidth="1"/>
    <col min="21" max="21" width="15" style="1" customWidth="1"/>
    <col min="22" max="24" width="15" style="1" bestFit="1" customWidth="1"/>
    <col min="25" max="25" width="16.7109375" style="1" bestFit="1" customWidth="1"/>
    <col min="26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 t="shared" ref="A3:B16" si="0">A110</f>
        <v>37</v>
      </c>
      <c r="B3" s="148" t="str">
        <f t="shared" si="0"/>
        <v>Tage og komplementering - tagrende, rensning</v>
      </c>
      <c r="C3" s="143">
        <f t="shared" ref="C3:X3" si="1">IF(C$1&gt;=$I110,IF($M110=0,0,(IF(MOD(($I110-C$1),$M110)=0,$G110,0))),0)</f>
        <v>19200</v>
      </c>
      <c r="D3" s="143">
        <f t="shared" si="1"/>
        <v>19200</v>
      </c>
      <c r="E3" s="143">
        <f t="shared" si="1"/>
        <v>19200</v>
      </c>
      <c r="F3" s="143">
        <f t="shared" si="1"/>
        <v>19200</v>
      </c>
      <c r="G3" s="143">
        <f t="shared" si="1"/>
        <v>19200</v>
      </c>
      <c r="H3" s="143">
        <f t="shared" si="1"/>
        <v>19200</v>
      </c>
      <c r="I3" s="143">
        <f t="shared" si="1"/>
        <v>19200</v>
      </c>
      <c r="J3" s="143">
        <f t="shared" si="1"/>
        <v>19200</v>
      </c>
      <c r="K3" s="143">
        <f t="shared" si="1"/>
        <v>19200</v>
      </c>
      <c r="L3" s="143">
        <f t="shared" si="1"/>
        <v>19200</v>
      </c>
      <c r="M3" s="143">
        <f t="shared" si="1"/>
        <v>19200</v>
      </c>
      <c r="N3" s="143">
        <f t="shared" si="1"/>
        <v>19200</v>
      </c>
      <c r="O3" s="143">
        <f t="shared" si="1"/>
        <v>19200</v>
      </c>
      <c r="P3" s="143">
        <f t="shared" si="1"/>
        <v>19200</v>
      </c>
      <c r="Q3" s="143">
        <f t="shared" si="1"/>
        <v>19200</v>
      </c>
      <c r="R3" s="143">
        <f t="shared" si="1"/>
        <v>19200</v>
      </c>
      <c r="S3" s="143">
        <f t="shared" si="1"/>
        <v>19200</v>
      </c>
      <c r="T3" s="143">
        <f t="shared" si="1"/>
        <v>19200</v>
      </c>
      <c r="U3" s="143">
        <f t="shared" si="1"/>
        <v>19200</v>
      </c>
      <c r="V3" s="143">
        <f t="shared" si="1"/>
        <v>19200</v>
      </c>
      <c r="W3" s="143">
        <f t="shared" si="1"/>
        <v>19200</v>
      </c>
      <c r="X3" s="143">
        <f t="shared" si="1"/>
        <v>19200</v>
      </c>
      <c r="Y3" s="176">
        <f t="shared" ref="Y3:Y75" si="2">SUM(C3:X3)</f>
        <v>422400</v>
      </c>
    </row>
    <row r="4" spans="1:25">
      <c r="A4" s="168">
        <f t="shared" si="0"/>
        <v>41</v>
      </c>
      <c r="B4" s="148" t="str">
        <f t="shared" si="0"/>
        <v>Facader, pudsning</v>
      </c>
      <c r="C4" s="143">
        <f t="shared" ref="C4:X4" si="3">IF(C$1&gt;=$I111,IF($M111=0,0,(IF(MOD(($I111-C$1),$M111)=0,$G111,0))),0)</f>
        <v>0</v>
      </c>
      <c r="D4" s="143">
        <f t="shared" si="3"/>
        <v>10000</v>
      </c>
      <c r="E4" s="143">
        <f t="shared" si="3"/>
        <v>0</v>
      </c>
      <c r="F4" s="143">
        <f t="shared" si="3"/>
        <v>10000</v>
      </c>
      <c r="G4" s="143">
        <f t="shared" si="3"/>
        <v>0</v>
      </c>
      <c r="H4" s="143">
        <f t="shared" si="3"/>
        <v>10000</v>
      </c>
      <c r="I4" s="143">
        <f t="shared" si="3"/>
        <v>0</v>
      </c>
      <c r="J4" s="143">
        <f t="shared" si="3"/>
        <v>10000</v>
      </c>
      <c r="K4" s="143">
        <f t="shared" si="3"/>
        <v>0</v>
      </c>
      <c r="L4" s="143">
        <f t="shared" si="3"/>
        <v>10000</v>
      </c>
      <c r="M4" s="143">
        <f t="shared" si="3"/>
        <v>0</v>
      </c>
      <c r="N4" s="143">
        <f t="shared" si="3"/>
        <v>10000</v>
      </c>
      <c r="O4" s="143">
        <f t="shared" si="3"/>
        <v>0</v>
      </c>
      <c r="P4" s="143">
        <f t="shared" si="3"/>
        <v>10000</v>
      </c>
      <c r="Q4" s="143">
        <f t="shared" si="3"/>
        <v>0</v>
      </c>
      <c r="R4" s="143">
        <f t="shared" si="3"/>
        <v>10000</v>
      </c>
      <c r="S4" s="143">
        <f t="shared" si="3"/>
        <v>0</v>
      </c>
      <c r="T4" s="143">
        <f t="shared" si="3"/>
        <v>10000</v>
      </c>
      <c r="U4" s="143">
        <f t="shared" si="3"/>
        <v>0</v>
      </c>
      <c r="V4" s="143">
        <f t="shared" si="3"/>
        <v>10000</v>
      </c>
      <c r="W4" s="143">
        <f t="shared" si="3"/>
        <v>0</v>
      </c>
      <c r="X4" s="143">
        <f t="shared" si="3"/>
        <v>10000</v>
      </c>
      <c r="Y4" s="176">
        <f t="shared" ref="Y4:Y11" si="4">SUM(C4:X4)</f>
        <v>110000</v>
      </c>
    </row>
    <row r="5" spans="1:25">
      <c r="A5" s="168">
        <f t="shared" si="0"/>
        <v>41</v>
      </c>
      <c r="B5" s="148" t="str">
        <f t="shared" si="0"/>
        <v>Facader, afrensning</v>
      </c>
      <c r="C5" s="143">
        <f t="shared" ref="C5:X5" si="5">IF(C$1&gt;=$I112,IF($M112=0,0,(IF(MOD(($I112-C$1),$M112)=0,$G112,0))),0)</f>
        <v>0</v>
      </c>
      <c r="D5" s="143">
        <f t="shared" si="5"/>
        <v>20000</v>
      </c>
      <c r="E5" s="143">
        <f t="shared" si="5"/>
        <v>20000</v>
      </c>
      <c r="F5" s="143">
        <f t="shared" si="5"/>
        <v>20000</v>
      </c>
      <c r="G5" s="143">
        <f t="shared" si="5"/>
        <v>20000</v>
      </c>
      <c r="H5" s="143">
        <f t="shared" si="5"/>
        <v>20000</v>
      </c>
      <c r="I5" s="143">
        <f t="shared" si="5"/>
        <v>20000</v>
      </c>
      <c r="J5" s="143">
        <f t="shared" si="5"/>
        <v>20000</v>
      </c>
      <c r="K5" s="143">
        <f t="shared" si="5"/>
        <v>20000</v>
      </c>
      <c r="L5" s="143">
        <f t="shared" si="5"/>
        <v>20000</v>
      </c>
      <c r="M5" s="143">
        <f t="shared" si="5"/>
        <v>20000</v>
      </c>
      <c r="N5" s="143">
        <f t="shared" si="5"/>
        <v>20000</v>
      </c>
      <c r="O5" s="143">
        <f t="shared" si="5"/>
        <v>20000</v>
      </c>
      <c r="P5" s="143">
        <f t="shared" si="5"/>
        <v>20000</v>
      </c>
      <c r="Q5" s="143">
        <f t="shared" si="5"/>
        <v>20000</v>
      </c>
      <c r="R5" s="143">
        <f t="shared" si="5"/>
        <v>20000</v>
      </c>
      <c r="S5" s="143">
        <f t="shared" si="5"/>
        <v>20000</v>
      </c>
      <c r="T5" s="143">
        <f t="shared" si="5"/>
        <v>20000</v>
      </c>
      <c r="U5" s="143">
        <f t="shared" si="5"/>
        <v>20000</v>
      </c>
      <c r="V5" s="143">
        <f t="shared" si="5"/>
        <v>20000</v>
      </c>
      <c r="W5" s="143">
        <f t="shared" si="5"/>
        <v>20000</v>
      </c>
      <c r="X5" s="143">
        <f t="shared" si="5"/>
        <v>20000</v>
      </c>
      <c r="Y5" s="176">
        <f t="shared" si="4"/>
        <v>420000</v>
      </c>
    </row>
    <row r="6" spans="1:25">
      <c r="A6" s="168">
        <f t="shared" si="0"/>
        <v>28</v>
      </c>
      <c r="B6" s="148" t="str">
        <f t="shared" si="0"/>
        <v>Facader, udskiftning af dilationsfuger</v>
      </c>
      <c r="C6" s="143">
        <f t="shared" ref="C6:X6" si="6">IF(C$1&gt;=$I113,IF($M113=0,0,(IF(MOD(($I113-C$1),$M113)=0,$G113,0))),0)</f>
        <v>1875</v>
      </c>
      <c r="D6" s="143">
        <f t="shared" si="6"/>
        <v>0</v>
      </c>
      <c r="E6" s="143">
        <f t="shared" si="6"/>
        <v>0</v>
      </c>
      <c r="F6" s="143">
        <f t="shared" si="6"/>
        <v>1875</v>
      </c>
      <c r="G6" s="143">
        <f t="shared" si="6"/>
        <v>0</v>
      </c>
      <c r="H6" s="143">
        <f t="shared" si="6"/>
        <v>0</v>
      </c>
      <c r="I6" s="143">
        <f t="shared" si="6"/>
        <v>1875</v>
      </c>
      <c r="J6" s="143">
        <f t="shared" si="6"/>
        <v>0</v>
      </c>
      <c r="K6" s="143">
        <f t="shared" si="6"/>
        <v>0</v>
      </c>
      <c r="L6" s="143">
        <f t="shared" si="6"/>
        <v>1875</v>
      </c>
      <c r="M6" s="143">
        <f t="shared" si="6"/>
        <v>0</v>
      </c>
      <c r="N6" s="143">
        <f t="shared" si="6"/>
        <v>0</v>
      </c>
      <c r="O6" s="143">
        <f t="shared" si="6"/>
        <v>1875</v>
      </c>
      <c r="P6" s="143">
        <f t="shared" si="6"/>
        <v>0</v>
      </c>
      <c r="Q6" s="143">
        <f t="shared" si="6"/>
        <v>0</v>
      </c>
      <c r="R6" s="143">
        <f t="shared" si="6"/>
        <v>1875</v>
      </c>
      <c r="S6" s="143">
        <f t="shared" si="6"/>
        <v>0</v>
      </c>
      <c r="T6" s="143">
        <f t="shared" si="6"/>
        <v>0</v>
      </c>
      <c r="U6" s="143">
        <f t="shared" si="6"/>
        <v>1875</v>
      </c>
      <c r="V6" s="143">
        <f t="shared" si="6"/>
        <v>0</v>
      </c>
      <c r="W6" s="143">
        <f t="shared" si="6"/>
        <v>0</v>
      </c>
      <c r="X6" s="143">
        <f t="shared" si="6"/>
        <v>1875</v>
      </c>
      <c r="Y6" s="176">
        <f t="shared" si="4"/>
        <v>15000</v>
      </c>
    </row>
    <row r="7" spans="1:25">
      <c r="A7" s="168">
        <f t="shared" si="0"/>
        <v>41</v>
      </c>
      <c r="B7" s="148" t="str">
        <f t="shared" si="0"/>
        <v>Facader, malerbehandling -tegl/beton</v>
      </c>
      <c r="C7" s="143">
        <f t="shared" ref="C7:X7" si="7">IF(C$1&gt;=$I114,IF($M114=0,0,(IF(MOD(($I114-C$1),$M114)=0,$G114,0))),0)</f>
        <v>0</v>
      </c>
      <c r="D7" s="143">
        <f t="shared" si="7"/>
        <v>9000</v>
      </c>
      <c r="E7" s="143">
        <f t="shared" si="7"/>
        <v>9000</v>
      </c>
      <c r="F7" s="143">
        <f t="shared" si="7"/>
        <v>9000</v>
      </c>
      <c r="G7" s="143">
        <f t="shared" si="7"/>
        <v>9000</v>
      </c>
      <c r="H7" s="143">
        <f t="shared" si="7"/>
        <v>9000</v>
      </c>
      <c r="I7" s="143">
        <f t="shared" si="7"/>
        <v>9000</v>
      </c>
      <c r="J7" s="143">
        <f t="shared" si="7"/>
        <v>9000</v>
      </c>
      <c r="K7" s="143">
        <f t="shared" si="7"/>
        <v>9000</v>
      </c>
      <c r="L7" s="143">
        <f t="shared" si="7"/>
        <v>9000</v>
      </c>
      <c r="M7" s="143">
        <f t="shared" si="7"/>
        <v>9000</v>
      </c>
      <c r="N7" s="143">
        <f t="shared" si="7"/>
        <v>9000</v>
      </c>
      <c r="O7" s="143">
        <f t="shared" si="7"/>
        <v>9000</v>
      </c>
      <c r="P7" s="143">
        <f t="shared" si="7"/>
        <v>9000</v>
      </c>
      <c r="Q7" s="143">
        <f t="shared" si="7"/>
        <v>9000</v>
      </c>
      <c r="R7" s="143">
        <f t="shared" si="7"/>
        <v>9000</v>
      </c>
      <c r="S7" s="143">
        <f t="shared" si="7"/>
        <v>9000</v>
      </c>
      <c r="T7" s="143">
        <f t="shared" si="7"/>
        <v>9000</v>
      </c>
      <c r="U7" s="143">
        <f t="shared" si="7"/>
        <v>9000</v>
      </c>
      <c r="V7" s="143">
        <f t="shared" si="7"/>
        <v>9000</v>
      </c>
      <c r="W7" s="143">
        <f t="shared" si="7"/>
        <v>9000</v>
      </c>
      <c r="X7" s="143">
        <f t="shared" si="7"/>
        <v>9000</v>
      </c>
      <c r="Y7" s="176">
        <f t="shared" si="4"/>
        <v>189000</v>
      </c>
    </row>
    <row r="8" spans="1:25">
      <c r="A8" s="168">
        <f t="shared" si="0"/>
        <v>31</v>
      </c>
      <c r="B8" s="148" t="str">
        <f t="shared" si="0"/>
        <v>Vinduer og døre, justering og smørring</v>
      </c>
      <c r="C8" s="143">
        <f t="shared" ref="C8:X8" si="8">IF(C$1&gt;=$I115,IF($M115=0,0,(IF(MOD(($I115-C$1),$M115)=0,$G115,0))),0)</f>
        <v>0</v>
      </c>
      <c r="D8" s="143">
        <f t="shared" si="8"/>
        <v>1500</v>
      </c>
      <c r="E8" s="143">
        <f t="shared" si="8"/>
        <v>1500</v>
      </c>
      <c r="F8" s="143">
        <f t="shared" si="8"/>
        <v>1500</v>
      </c>
      <c r="G8" s="143">
        <f t="shared" si="8"/>
        <v>1500</v>
      </c>
      <c r="H8" s="143">
        <f t="shared" si="8"/>
        <v>1500</v>
      </c>
      <c r="I8" s="143">
        <f t="shared" si="8"/>
        <v>1500</v>
      </c>
      <c r="J8" s="143">
        <f t="shared" si="8"/>
        <v>1500</v>
      </c>
      <c r="K8" s="143">
        <f t="shared" si="8"/>
        <v>1500</v>
      </c>
      <c r="L8" s="143">
        <f t="shared" si="8"/>
        <v>1500</v>
      </c>
      <c r="M8" s="143">
        <f t="shared" si="8"/>
        <v>1500</v>
      </c>
      <c r="N8" s="143">
        <f t="shared" si="8"/>
        <v>1500</v>
      </c>
      <c r="O8" s="143">
        <f t="shared" si="8"/>
        <v>1500</v>
      </c>
      <c r="P8" s="143">
        <f t="shared" si="8"/>
        <v>1500</v>
      </c>
      <c r="Q8" s="143">
        <f t="shared" si="8"/>
        <v>1500</v>
      </c>
      <c r="R8" s="143">
        <f t="shared" si="8"/>
        <v>1500</v>
      </c>
      <c r="S8" s="143">
        <f t="shared" si="8"/>
        <v>1500</v>
      </c>
      <c r="T8" s="143">
        <f t="shared" si="8"/>
        <v>1500</v>
      </c>
      <c r="U8" s="143">
        <f t="shared" si="8"/>
        <v>1500</v>
      </c>
      <c r="V8" s="143">
        <f t="shared" si="8"/>
        <v>1500</v>
      </c>
      <c r="W8" s="143">
        <f t="shared" si="8"/>
        <v>1500</v>
      </c>
      <c r="X8" s="143">
        <f t="shared" si="8"/>
        <v>1500</v>
      </c>
      <c r="Y8" s="176">
        <f t="shared" si="4"/>
        <v>31500</v>
      </c>
    </row>
    <row r="9" spans="1:25">
      <c r="A9" s="168">
        <f t="shared" si="0"/>
        <v>31</v>
      </c>
      <c r="B9" s="148" t="str">
        <f t="shared" si="0"/>
        <v>Vinduer og døre, udskiftning - fuge/fugebånd</v>
      </c>
      <c r="C9" s="143">
        <f t="shared" ref="C9:X9" si="9">IF(C$1&gt;=$I116,IF($M116=0,0,(IF(MOD(($I116-C$1),$M116)=0,$G116,0))),0)</f>
        <v>0</v>
      </c>
      <c r="D9" s="143">
        <f t="shared" si="9"/>
        <v>4500</v>
      </c>
      <c r="E9" s="143">
        <f t="shared" si="9"/>
        <v>0</v>
      </c>
      <c r="F9" s="143">
        <f t="shared" si="9"/>
        <v>0</v>
      </c>
      <c r="G9" s="143">
        <f t="shared" si="9"/>
        <v>4500</v>
      </c>
      <c r="H9" s="143">
        <f t="shared" si="9"/>
        <v>0</v>
      </c>
      <c r="I9" s="143">
        <f t="shared" si="9"/>
        <v>0</v>
      </c>
      <c r="J9" s="143">
        <f t="shared" si="9"/>
        <v>4500</v>
      </c>
      <c r="K9" s="143">
        <f t="shared" si="9"/>
        <v>0</v>
      </c>
      <c r="L9" s="143">
        <f t="shared" si="9"/>
        <v>0</v>
      </c>
      <c r="M9" s="143">
        <f t="shared" si="9"/>
        <v>4500</v>
      </c>
      <c r="N9" s="143">
        <f t="shared" si="9"/>
        <v>0</v>
      </c>
      <c r="O9" s="143">
        <f t="shared" si="9"/>
        <v>0</v>
      </c>
      <c r="P9" s="143">
        <f t="shared" si="9"/>
        <v>4500</v>
      </c>
      <c r="Q9" s="143">
        <f t="shared" si="9"/>
        <v>0</v>
      </c>
      <c r="R9" s="143">
        <f t="shared" si="9"/>
        <v>0</v>
      </c>
      <c r="S9" s="143">
        <f t="shared" si="9"/>
        <v>4500</v>
      </c>
      <c r="T9" s="143">
        <f t="shared" si="9"/>
        <v>0</v>
      </c>
      <c r="U9" s="143">
        <f t="shared" si="9"/>
        <v>0</v>
      </c>
      <c r="V9" s="143">
        <f t="shared" si="9"/>
        <v>4500</v>
      </c>
      <c r="W9" s="143">
        <f t="shared" si="9"/>
        <v>0</v>
      </c>
      <c r="X9" s="143">
        <f t="shared" si="9"/>
        <v>0</v>
      </c>
      <c r="Y9" s="176">
        <f t="shared" si="4"/>
        <v>31500</v>
      </c>
    </row>
    <row r="10" spans="1:25">
      <c r="A10" s="168" t="e">
        <f t="shared" si="0"/>
        <v>#N/A</v>
      </c>
      <c r="B10" s="148">
        <f t="shared" si="0"/>
        <v>0</v>
      </c>
      <c r="C10" s="143">
        <f t="shared" ref="C10:X10" si="10">IF(C$1&gt;=$I117,IF($M117=0,0,(IF(MOD(($I117-C$1),$M117)=0,$G117,0))),0)</f>
        <v>0</v>
      </c>
      <c r="D10" s="143">
        <f t="shared" si="10"/>
        <v>0</v>
      </c>
      <c r="E10" s="143">
        <f t="shared" si="10"/>
        <v>0</v>
      </c>
      <c r="F10" s="143">
        <f t="shared" si="10"/>
        <v>0</v>
      </c>
      <c r="G10" s="143">
        <f t="shared" si="10"/>
        <v>0</v>
      </c>
      <c r="H10" s="143">
        <f t="shared" si="10"/>
        <v>0</v>
      </c>
      <c r="I10" s="143">
        <f t="shared" si="10"/>
        <v>0</v>
      </c>
      <c r="J10" s="143">
        <f t="shared" si="10"/>
        <v>0</v>
      </c>
      <c r="K10" s="143">
        <f t="shared" si="10"/>
        <v>0</v>
      </c>
      <c r="L10" s="143">
        <f t="shared" si="10"/>
        <v>0</v>
      </c>
      <c r="M10" s="143">
        <f t="shared" si="10"/>
        <v>0</v>
      </c>
      <c r="N10" s="143">
        <f t="shared" si="10"/>
        <v>0</v>
      </c>
      <c r="O10" s="143">
        <f t="shared" si="10"/>
        <v>0</v>
      </c>
      <c r="P10" s="143">
        <f t="shared" si="10"/>
        <v>0</v>
      </c>
      <c r="Q10" s="143">
        <f t="shared" si="10"/>
        <v>0</v>
      </c>
      <c r="R10" s="143">
        <f t="shared" si="10"/>
        <v>0</v>
      </c>
      <c r="S10" s="143">
        <f t="shared" si="10"/>
        <v>0</v>
      </c>
      <c r="T10" s="143">
        <f t="shared" si="10"/>
        <v>0</v>
      </c>
      <c r="U10" s="143">
        <f t="shared" si="10"/>
        <v>0</v>
      </c>
      <c r="V10" s="143">
        <f t="shared" si="10"/>
        <v>0</v>
      </c>
      <c r="W10" s="143">
        <f t="shared" si="10"/>
        <v>0</v>
      </c>
      <c r="X10" s="143">
        <f t="shared" si="10"/>
        <v>0</v>
      </c>
      <c r="Y10" s="176">
        <f t="shared" si="4"/>
        <v>0</v>
      </c>
    </row>
    <row r="11" spans="1:25">
      <c r="A11" s="168" t="e">
        <f t="shared" si="0"/>
        <v>#N/A</v>
      </c>
      <c r="B11" s="148">
        <f t="shared" si="0"/>
        <v>0</v>
      </c>
      <c r="C11" s="143">
        <f t="shared" ref="C11:X11" si="11">IF(C$1&gt;=$I118,IF($M118=0,0,(IF(MOD(($I118-C$1),$M118)=0,$G118,0))),0)</f>
        <v>0</v>
      </c>
      <c r="D11" s="143">
        <f t="shared" si="11"/>
        <v>0</v>
      </c>
      <c r="E11" s="143">
        <f t="shared" si="11"/>
        <v>0</v>
      </c>
      <c r="F11" s="143">
        <f t="shared" si="11"/>
        <v>0</v>
      </c>
      <c r="G11" s="143">
        <f t="shared" si="11"/>
        <v>0</v>
      </c>
      <c r="H11" s="143">
        <f t="shared" si="11"/>
        <v>0</v>
      </c>
      <c r="I11" s="143">
        <f t="shared" si="11"/>
        <v>0</v>
      </c>
      <c r="J11" s="143">
        <f t="shared" si="11"/>
        <v>0</v>
      </c>
      <c r="K11" s="143">
        <f t="shared" si="11"/>
        <v>0</v>
      </c>
      <c r="L11" s="143">
        <f t="shared" si="11"/>
        <v>0</v>
      </c>
      <c r="M11" s="143">
        <f t="shared" si="11"/>
        <v>0</v>
      </c>
      <c r="N11" s="143">
        <f t="shared" si="11"/>
        <v>0</v>
      </c>
      <c r="O11" s="143">
        <f t="shared" si="11"/>
        <v>0</v>
      </c>
      <c r="P11" s="143">
        <f t="shared" si="11"/>
        <v>0</v>
      </c>
      <c r="Q11" s="143">
        <f t="shared" si="11"/>
        <v>0</v>
      </c>
      <c r="R11" s="143">
        <f t="shared" si="11"/>
        <v>0</v>
      </c>
      <c r="S11" s="143">
        <f t="shared" si="11"/>
        <v>0</v>
      </c>
      <c r="T11" s="143">
        <f t="shared" si="11"/>
        <v>0</v>
      </c>
      <c r="U11" s="143">
        <f t="shared" si="11"/>
        <v>0</v>
      </c>
      <c r="V11" s="143">
        <f t="shared" si="11"/>
        <v>0</v>
      </c>
      <c r="W11" s="143">
        <f t="shared" si="11"/>
        <v>0</v>
      </c>
      <c r="X11" s="143">
        <f t="shared" si="11"/>
        <v>0</v>
      </c>
      <c r="Y11" s="176">
        <f t="shared" si="4"/>
        <v>0</v>
      </c>
    </row>
    <row r="12" spans="1:25" s="3" customFormat="1">
      <c r="A12" s="227"/>
      <c r="B12" s="149" t="str">
        <f t="shared" si="0"/>
        <v>Bygning 3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228"/>
    </row>
    <row r="13" spans="1:25">
      <c r="A13" s="168">
        <f t="shared" si="0"/>
        <v>47</v>
      </c>
      <c r="B13" s="148" t="str">
        <f t="shared" si="0"/>
        <v>Tagflade, udskiftning - 1 lag overpap</v>
      </c>
      <c r="C13" s="143">
        <f t="shared" ref="C13:X13" si="12">IF(C$1&gt;=$I120,IF($M120=0,0,(IF(MOD(($I120-C$1),$M120)=0,$G120,0))),0)</f>
        <v>0</v>
      </c>
      <c r="D13" s="143">
        <f t="shared" si="12"/>
        <v>0</v>
      </c>
      <c r="E13" s="143">
        <f t="shared" si="12"/>
        <v>0</v>
      </c>
      <c r="F13" s="143">
        <f t="shared" si="12"/>
        <v>0</v>
      </c>
      <c r="G13" s="143">
        <f t="shared" si="12"/>
        <v>0</v>
      </c>
      <c r="H13" s="143">
        <f t="shared" si="12"/>
        <v>0</v>
      </c>
      <c r="I13" s="143">
        <f t="shared" si="12"/>
        <v>0</v>
      </c>
      <c r="J13" s="143">
        <f t="shared" si="12"/>
        <v>0</v>
      </c>
      <c r="K13" s="143">
        <f t="shared" si="12"/>
        <v>0</v>
      </c>
      <c r="L13" s="143">
        <f t="shared" si="12"/>
        <v>0</v>
      </c>
      <c r="M13" s="143">
        <f t="shared" si="12"/>
        <v>0</v>
      </c>
      <c r="N13" s="143">
        <f t="shared" si="12"/>
        <v>0</v>
      </c>
      <c r="O13" s="143">
        <f t="shared" si="12"/>
        <v>0</v>
      </c>
      <c r="P13" s="143">
        <f t="shared" si="12"/>
        <v>0</v>
      </c>
      <c r="Q13" s="143">
        <f t="shared" si="12"/>
        <v>0</v>
      </c>
      <c r="R13" s="143">
        <f t="shared" si="12"/>
        <v>0</v>
      </c>
      <c r="S13" s="143">
        <f t="shared" si="12"/>
        <v>0</v>
      </c>
      <c r="T13" s="143">
        <f t="shared" si="12"/>
        <v>0</v>
      </c>
      <c r="U13" s="143">
        <f t="shared" si="12"/>
        <v>0</v>
      </c>
      <c r="V13" s="143">
        <f t="shared" si="12"/>
        <v>0</v>
      </c>
      <c r="W13" s="143">
        <f t="shared" si="12"/>
        <v>0</v>
      </c>
      <c r="X13" s="143">
        <f t="shared" si="12"/>
        <v>0</v>
      </c>
      <c r="Y13" s="176">
        <f t="shared" si="2"/>
        <v>0</v>
      </c>
    </row>
    <row r="14" spans="1:25">
      <c r="A14" s="168">
        <f t="shared" ref="A14:A17" si="13">A121</f>
        <v>37</v>
      </c>
      <c r="B14" s="148" t="str">
        <f t="shared" si="0"/>
        <v>Tagnedløb, udskiftning - zink</v>
      </c>
      <c r="C14" s="143">
        <f t="shared" ref="C14:X14" si="14">IF(C$1&gt;=$I121,IF($M121=0,0,(IF(MOD(($I121-C$1),$M121)=0,$G121,0))),0)</f>
        <v>0</v>
      </c>
      <c r="D14" s="143">
        <f t="shared" si="14"/>
        <v>0</v>
      </c>
      <c r="E14" s="143">
        <f t="shared" si="14"/>
        <v>0</v>
      </c>
      <c r="F14" s="143">
        <f t="shared" si="14"/>
        <v>0</v>
      </c>
      <c r="G14" s="143">
        <f t="shared" si="14"/>
        <v>0</v>
      </c>
      <c r="H14" s="143">
        <f t="shared" si="14"/>
        <v>0</v>
      </c>
      <c r="I14" s="143">
        <f t="shared" si="14"/>
        <v>0</v>
      </c>
      <c r="J14" s="143">
        <f t="shared" si="14"/>
        <v>0</v>
      </c>
      <c r="K14" s="143">
        <f t="shared" si="14"/>
        <v>0</v>
      </c>
      <c r="L14" s="143">
        <f t="shared" si="14"/>
        <v>0</v>
      </c>
      <c r="M14" s="143">
        <f t="shared" si="14"/>
        <v>0</v>
      </c>
      <c r="N14" s="143">
        <f t="shared" si="14"/>
        <v>0</v>
      </c>
      <c r="O14" s="143">
        <f t="shared" si="14"/>
        <v>0</v>
      </c>
      <c r="P14" s="143">
        <f t="shared" si="14"/>
        <v>8800</v>
      </c>
      <c r="Q14" s="143">
        <f t="shared" si="14"/>
        <v>0</v>
      </c>
      <c r="R14" s="143">
        <f t="shared" si="14"/>
        <v>0</v>
      </c>
      <c r="S14" s="143">
        <f t="shared" si="14"/>
        <v>0</v>
      </c>
      <c r="T14" s="143">
        <f t="shared" si="14"/>
        <v>0</v>
      </c>
      <c r="U14" s="143">
        <f t="shared" si="14"/>
        <v>0</v>
      </c>
      <c r="V14" s="143">
        <f t="shared" si="14"/>
        <v>0</v>
      </c>
      <c r="W14" s="143">
        <f t="shared" si="14"/>
        <v>0</v>
      </c>
      <c r="X14" s="143">
        <f t="shared" si="14"/>
        <v>0</v>
      </c>
      <c r="Y14" s="176">
        <f t="shared" ref="Y14:Y18" si="15">SUM(C14:X14)</f>
        <v>8800</v>
      </c>
    </row>
    <row r="15" spans="1:25">
      <c r="A15" s="168">
        <f t="shared" si="13"/>
        <v>31</v>
      </c>
      <c r="B15" s="148" t="str">
        <f t="shared" si="0"/>
        <v>Døre, udskiftning</v>
      </c>
      <c r="C15" s="143">
        <f t="shared" ref="C15:X15" si="16">IF(C$1&gt;=$I122,IF($M122=0,0,(IF(MOD(($I122-C$1),$M122)=0,$G122,0))),0)</f>
        <v>0</v>
      </c>
      <c r="D15" s="143">
        <f t="shared" si="16"/>
        <v>0</v>
      </c>
      <c r="E15" s="143">
        <f t="shared" si="16"/>
        <v>0</v>
      </c>
      <c r="F15" s="143">
        <f t="shared" si="16"/>
        <v>0</v>
      </c>
      <c r="G15" s="143">
        <f t="shared" si="16"/>
        <v>0</v>
      </c>
      <c r="H15" s="143">
        <f t="shared" si="16"/>
        <v>0</v>
      </c>
      <c r="I15" s="143">
        <f t="shared" si="16"/>
        <v>0</v>
      </c>
      <c r="J15" s="143">
        <f t="shared" si="16"/>
        <v>0</v>
      </c>
      <c r="K15" s="143">
        <f t="shared" si="16"/>
        <v>0</v>
      </c>
      <c r="L15" s="143">
        <f t="shared" si="16"/>
        <v>0</v>
      </c>
      <c r="M15" s="143">
        <f t="shared" si="16"/>
        <v>0</v>
      </c>
      <c r="N15" s="143">
        <f t="shared" si="16"/>
        <v>0</v>
      </c>
      <c r="O15" s="143">
        <f t="shared" si="16"/>
        <v>0</v>
      </c>
      <c r="P15" s="143">
        <f t="shared" si="16"/>
        <v>0</v>
      </c>
      <c r="Q15" s="143">
        <f t="shared" si="16"/>
        <v>0</v>
      </c>
      <c r="R15" s="143">
        <f t="shared" si="16"/>
        <v>0</v>
      </c>
      <c r="S15" s="143">
        <f t="shared" si="16"/>
        <v>0</v>
      </c>
      <c r="T15" s="143">
        <f t="shared" si="16"/>
        <v>0</v>
      </c>
      <c r="U15" s="143">
        <f t="shared" si="16"/>
        <v>0</v>
      </c>
      <c r="V15" s="143">
        <f t="shared" si="16"/>
        <v>0</v>
      </c>
      <c r="W15" s="143">
        <f t="shared" si="16"/>
        <v>0</v>
      </c>
      <c r="X15" s="143">
        <f t="shared" si="16"/>
        <v>0</v>
      </c>
      <c r="Y15" s="176">
        <f t="shared" si="15"/>
        <v>0</v>
      </c>
    </row>
    <row r="16" spans="1:25">
      <c r="A16" s="168">
        <f t="shared" si="13"/>
        <v>31</v>
      </c>
      <c r="B16" s="148" t="str">
        <f t="shared" si="0"/>
        <v>Vinduer, udskiftning - gående</v>
      </c>
      <c r="C16" s="143">
        <f t="shared" ref="C16:X16" si="17">IF(C$1&gt;=$I123,IF($M123=0,0,(IF(MOD(($I123-C$1),$M123)=0,$G123,0))),0)</f>
        <v>0</v>
      </c>
      <c r="D16" s="143">
        <f t="shared" si="17"/>
        <v>0</v>
      </c>
      <c r="E16" s="143">
        <f t="shared" si="17"/>
        <v>0</v>
      </c>
      <c r="F16" s="143">
        <f t="shared" si="17"/>
        <v>0</v>
      </c>
      <c r="G16" s="143">
        <f t="shared" si="17"/>
        <v>0</v>
      </c>
      <c r="H16" s="143">
        <f t="shared" si="17"/>
        <v>0</v>
      </c>
      <c r="I16" s="143">
        <f t="shared" si="17"/>
        <v>0</v>
      </c>
      <c r="J16" s="143">
        <f t="shared" si="17"/>
        <v>0</v>
      </c>
      <c r="K16" s="143">
        <f t="shared" si="17"/>
        <v>0</v>
      </c>
      <c r="L16" s="143">
        <f t="shared" si="17"/>
        <v>0</v>
      </c>
      <c r="M16" s="143">
        <f t="shared" si="17"/>
        <v>0</v>
      </c>
      <c r="N16" s="143">
        <f t="shared" si="17"/>
        <v>0</v>
      </c>
      <c r="O16" s="143">
        <f t="shared" si="17"/>
        <v>0</v>
      </c>
      <c r="P16" s="143">
        <f t="shared" si="17"/>
        <v>0</v>
      </c>
      <c r="Q16" s="143">
        <f t="shared" si="17"/>
        <v>0</v>
      </c>
      <c r="R16" s="143">
        <f t="shared" si="17"/>
        <v>0</v>
      </c>
      <c r="S16" s="143">
        <f t="shared" si="17"/>
        <v>0</v>
      </c>
      <c r="T16" s="143">
        <f t="shared" si="17"/>
        <v>0</v>
      </c>
      <c r="U16" s="143">
        <f t="shared" si="17"/>
        <v>0</v>
      </c>
      <c r="V16" s="143">
        <f t="shared" si="17"/>
        <v>0</v>
      </c>
      <c r="W16" s="143">
        <f t="shared" si="17"/>
        <v>0</v>
      </c>
      <c r="X16" s="143">
        <f t="shared" si="17"/>
        <v>0</v>
      </c>
      <c r="Y16" s="176">
        <f t="shared" si="15"/>
        <v>0</v>
      </c>
    </row>
    <row r="17" spans="1:25">
      <c r="A17" s="168">
        <f t="shared" si="13"/>
        <v>43</v>
      </c>
      <c r="B17" s="148" t="str">
        <f t="shared" ref="B17:B28" si="18">B124</f>
        <v>Gulve, udskiftning - rullende aktivitet</v>
      </c>
      <c r="C17" s="143">
        <f t="shared" ref="C17:X17" si="19">IF(C$1&gt;=$I124,IF($M124=0,0,(IF(MOD(($I124-C$1),$M124)=0,$G124,0))),0)</f>
        <v>0</v>
      </c>
      <c r="D17" s="143">
        <f t="shared" si="19"/>
        <v>23000</v>
      </c>
      <c r="E17" s="143">
        <f t="shared" si="19"/>
        <v>23000</v>
      </c>
      <c r="F17" s="143">
        <f t="shared" si="19"/>
        <v>23000</v>
      </c>
      <c r="G17" s="143">
        <f t="shared" si="19"/>
        <v>23000</v>
      </c>
      <c r="H17" s="143">
        <f t="shared" si="19"/>
        <v>23000</v>
      </c>
      <c r="I17" s="143">
        <f t="shared" si="19"/>
        <v>23000</v>
      </c>
      <c r="J17" s="143">
        <f t="shared" si="19"/>
        <v>23000</v>
      </c>
      <c r="K17" s="143">
        <f t="shared" si="19"/>
        <v>23000</v>
      </c>
      <c r="L17" s="143">
        <f t="shared" si="19"/>
        <v>23000</v>
      </c>
      <c r="M17" s="143">
        <f t="shared" si="19"/>
        <v>23000</v>
      </c>
      <c r="N17" s="143">
        <f t="shared" si="19"/>
        <v>23000</v>
      </c>
      <c r="O17" s="143">
        <f t="shared" si="19"/>
        <v>23000</v>
      </c>
      <c r="P17" s="143">
        <f t="shared" si="19"/>
        <v>23000</v>
      </c>
      <c r="Q17" s="143">
        <f t="shared" si="19"/>
        <v>23000</v>
      </c>
      <c r="R17" s="143">
        <f t="shared" si="19"/>
        <v>23000</v>
      </c>
      <c r="S17" s="143">
        <f t="shared" si="19"/>
        <v>23000</v>
      </c>
      <c r="T17" s="143">
        <f t="shared" si="19"/>
        <v>23000</v>
      </c>
      <c r="U17" s="143">
        <f t="shared" si="19"/>
        <v>23000</v>
      </c>
      <c r="V17" s="143">
        <f t="shared" si="19"/>
        <v>23000</v>
      </c>
      <c r="W17" s="143">
        <f t="shared" si="19"/>
        <v>23000</v>
      </c>
      <c r="X17" s="143">
        <f t="shared" si="19"/>
        <v>23000</v>
      </c>
      <c r="Y17" s="176">
        <f t="shared" si="15"/>
        <v>483000</v>
      </c>
    </row>
    <row r="18" spans="1:25">
      <c r="A18" s="168">
        <f>A125</f>
        <v>32</v>
      </c>
      <c r="B18" s="148" t="str">
        <f t="shared" si="18"/>
        <v xml:space="preserve">Døre, udskiftning - Branddør </v>
      </c>
      <c r="C18" s="143">
        <f t="shared" ref="C18:X18" si="20">IF(C$1&gt;=$I125,IF($M125=0,0,(IF(MOD(($I125-C$1),$M125)=0,$G125,0))),0)</f>
        <v>0</v>
      </c>
      <c r="D18" s="143">
        <f t="shared" si="20"/>
        <v>0</v>
      </c>
      <c r="E18" s="143">
        <f t="shared" si="20"/>
        <v>0</v>
      </c>
      <c r="F18" s="143">
        <f t="shared" si="20"/>
        <v>0</v>
      </c>
      <c r="G18" s="143">
        <f t="shared" si="20"/>
        <v>0</v>
      </c>
      <c r="H18" s="143">
        <f t="shared" si="20"/>
        <v>0</v>
      </c>
      <c r="I18" s="143">
        <f t="shared" si="20"/>
        <v>0</v>
      </c>
      <c r="J18" s="143">
        <f t="shared" si="20"/>
        <v>0</v>
      </c>
      <c r="K18" s="143">
        <f t="shared" si="20"/>
        <v>0</v>
      </c>
      <c r="L18" s="143">
        <f t="shared" si="20"/>
        <v>0</v>
      </c>
      <c r="M18" s="143">
        <f t="shared" si="20"/>
        <v>0</v>
      </c>
      <c r="N18" s="143">
        <f t="shared" si="20"/>
        <v>0</v>
      </c>
      <c r="O18" s="143">
        <f t="shared" si="20"/>
        <v>0</v>
      </c>
      <c r="P18" s="143">
        <f t="shared" si="20"/>
        <v>0</v>
      </c>
      <c r="Q18" s="143">
        <f t="shared" si="20"/>
        <v>0</v>
      </c>
      <c r="R18" s="143">
        <f t="shared" si="20"/>
        <v>0</v>
      </c>
      <c r="S18" s="143">
        <f t="shared" si="20"/>
        <v>0</v>
      </c>
      <c r="T18" s="143">
        <f t="shared" si="20"/>
        <v>0</v>
      </c>
      <c r="U18" s="143">
        <f t="shared" si="20"/>
        <v>135000</v>
      </c>
      <c r="V18" s="143">
        <f t="shared" si="20"/>
        <v>0</v>
      </c>
      <c r="W18" s="143">
        <f t="shared" si="20"/>
        <v>0</v>
      </c>
      <c r="X18" s="143">
        <f t="shared" si="20"/>
        <v>0</v>
      </c>
      <c r="Y18" s="176">
        <f t="shared" si="15"/>
        <v>135000</v>
      </c>
    </row>
    <row r="19" spans="1:25">
      <c r="A19" s="168">
        <f>A126</f>
        <v>32</v>
      </c>
      <c r="B19" s="148" t="str">
        <f t="shared" si="18"/>
        <v>Døre, udskiftning - Indvendige</v>
      </c>
      <c r="C19" s="143">
        <f t="shared" ref="C19:X19" si="21">IF(C$1&gt;=$I126,IF($M126=0,0,(IF(MOD(($I126-C$1),$M126)=0,$G126,0))),0)</f>
        <v>0</v>
      </c>
      <c r="D19" s="143">
        <f t="shared" si="21"/>
        <v>0</v>
      </c>
      <c r="E19" s="143">
        <f t="shared" si="21"/>
        <v>0</v>
      </c>
      <c r="F19" s="143">
        <f t="shared" si="21"/>
        <v>0</v>
      </c>
      <c r="G19" s="143">
        <f t="shared" si="21"/>
        <v>0</v>
      </c>
      <c r="H19" s="143">
        <f t="shared" si="21"/>
        <v>0</v>
      </c>
      <c r="I19" s="143">
        <f t="shared" si="21"/>
        <v>0</v>
      </c>
      <c r="J19" s="143">
        <f t="shared" si="21"/>
        <v>0</v>
      </c>
      <c r="K19" s="143">
        <f t="shared" si="21"/>
        <v>0</v>
      </c>
      <c r="L19" s="143">
        <f t="shared" si="21"/>
        <v>0</v>
      </c>
      <c r="M19" s="143">
        <f t="shared" si="21"/>
        <v>0</v>
      </c>
      <c r="N19" s="143">
        <f t="shared" si="21"/>
        <v>0</v>
      </c>
      <c r="O19" s="143">
        <f t="shared" si="21"/>
        <v>0</v>
      </c>
      <c r="P19" s="143">
        <f t="shared" si="21"/>
        <v>0</v>
      </c>
      <c r="Q19" s="143">
        <f t="shared" si="21"/>
        <v>0</v>
      </c>
      <c r="R19" s="143">
        <f t="shared" si="21"/>
        <v>0</v>
      </c>
      <c r="S19" s="143">
        <f t="shared" si="21"/>
        <v>0</v>
      </c>
      <c r="T19" s="143">
        <f t="shared" si="21"/>
        <v>0</v>
      </c>
      <c r="U19" s="143">
        <f t="shared" si="21"/>
        <v>0</v>
      </c>
      <c r="V19" s="143">
        <f t="shared" si="21"/>
        <v>0</v>
      </c>
      <c r="W19" s="143">
        <f t="shared" si="21"/>
        <v>0</v>
      </c>
      <c r="X19" s="143">
        <f t="shared" si="21"/>
        <v>48000</v>
      </c>
      <c r="Y19" s="176">
        <f t="shared" ref="Y19" si="22">SUM(C19:X19)</f>
        <v>48000</v>
      </c>
    </row>
    <row r="20" spans="1:25" s="3" customFormat="1">
      <c r="A20" s="227"/>
      <c r="B20" s="149" t="str">
        <f t="shared" si="18"/>
        <v>Bygning 4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228"/>
    </row>
    <row r="21" spans="1:25">
      <c r="A21" s="168">
        <f t="shared" ref="A21:A28" si="23">A128</f>
        <v>47</v>
      </c>
      <c r="B21" s="148" t="str">
        <f t="shared" si="18"/>
        <v>Tagflade, udskiftning - 1 lag overpap</v>
      </c>
      <c r="C21" s="143">
        <f t="shared" ref="C21:X21" si="24">IF(C$1&gt;=$I128,IF($M128=0,0,(IF(MOD(($I128-C$1),$M128)=0,$G128,0))),0)</f>
        <v>0</v>
      </c>
      <c r="D21" s="143">
        <f t="shared" si="24"/>
        <v>0</v>
      </c>
      <c r="E21" s="143">
        <f t="shared" si="24"/>
        <v>0</v>
      </c>
      <c r="F21" s="143">
        <f t="shared" si="24"/>
        <v>0</v>
      </c>
      <c r="G21" s="143">
        <f t="shared" si="24"/>
        <v>0</v>
      </c>
      <c r="H21" s="143">
        <f t="shared" si="24"/>
        <v>0</v>
      </c>
      <c r="I21" s="143">
        <f t="shared" si="24"/>
        <v>0</v>
      </c>
      <c r="J21" s="143">
        <f t="shared" si="24"/>
        <v>0</v>
      </c>
      <c r="K21" s="143">
        <f t="shared" si="24"/>
        <v>0</v>
      </c>
      <c r="L21" s="143">
        <f t="shared" si="24"/>
        <v>0</v>
      </c>
      <c r="M21" s="143">
        <f t="shared" si="24"/>
        <v>0</v>
      </c>
      <c r="N21" s="143">
        <f t="shared" si="24"/>
        <v>0</v>
      </c>
      <c r="O21" s="143">
        <f t="shared" si="24"/>
        <v>0</v>
      </c>
      <c r="P21" s="143">
        <f t="shared" si="24"/>
        <v>0</v>
      </c>
      <c r="Q21" s="143">
        <f t="shared" si="24"/>
        <v>0</v>
      </c>
      <c r="R21" s="143">
        <f t="shared" si="24"/>
        <v>0</v>
      </c>
      <c r="S21" s="143">
        <f t="shared" si="24"/>
        <v>0</v>
      </c>
      <c r="T21" s="143">
        <f t="shared" si="24"/>
        <v>0</v>
      </c>
      <c r="U21" s="143">
        <f t="shared" si="24"/>
        <v>0</v>
      </c>
      <c r="V21" s="143">
        <f t="shared" si="24"/>
        <v>0</v>
      </c>
      <c r="W21" s="143">
        <f t="shared" si="24"/>
        <v>0</v>
      </c>
      <c r="X21" s="143">
        <f t="shared" si="24"/>
        <v>840000</v>
      </c>
      <c r="Y21" s="176">
        <f t="shared" si="2"/>
        <v>840000</v>
      </c>
    </row>
    <row r="22" spans="1:25">
      <c r="A22" s="168">
        <f t="shared" si="23"/>
        <v>37</v>
      </c>
      <c r="B22" s="148" t="str">
        <f t="shared" si="18"/>
        <v>Tagnedløb, udskiftning - zink</v>
      </c>
      <c r="C22" s="143">
        <f t="shared" ref="C22:X22" si="25">IF(C$1&gt;=$I129,IF($M129=0,0,(IF(MOD(($I129-C$1),$M129)=0,$G129,0))),0)</f>
        <v>0</v>
      </c>
      <c r="D22" s="143">
        <f t="shared" si="25"/>
        <v>0</v>
      </c>
      <c r="E22" s="143">
        <f t="shared" si="25"/>
        <v>0</v>
      </c>
      <c r="F22" s="143">
        <f t="shared" si="25"/>
        <v>0</v>
      </c>
      <c r="G22" s="143">
        <f t="shared" si="25"/>
        <v>0</v>
      </c>
      <c r="H22" s="143">
        <f t="shared" si="25"/>
        <v>0</v>
      </c>
      <c r="I22" s="143">
        <f t="shared" si="25"/>
        <v>0</v>
      </c>
      <c r="J22" s="143">
        <f t="shared" si="25"/>
        <v>0</v>
      </c>
      <c r="K22" s="143">
        <f t="shared" si="25"/>
        <v>0</v>
      </c>
      <c r="L22" s="143">
        <f t="shared" si="25"/>
        <v>0</v>
      </c>
      <c r="M22" s="143">
        <f t="shared" si="25"/>
        <v>0</v>
      </c>
      <c r="N22" s="143">
        <f t="shared" si="25"/>
        <v>8800</v>
      </c>
      <c r="O22" s="143">
        <f t="shared" si="25"/>
        <v>0</v>
      </c>
      <c r="P22" s="143">
        <f t="shared" si="25"/>
        <v>0</v>
      </c>
      <c r="Q22" s="143">
        <f t="shared" si="25"/>
        <v>0</v>
      </c>
      <c r="R22" s="143">
        <f t="shared" si="25"/>
        <v>0</v>
      </c>
      <c r="S22" s="143">
        <f t="shared" si="25"/>
        <v>0</v>
      </c>
      <c r="T22" s="143">
        <f t="shared" si="25"/>
        <v>0</v>
      </c>
      <c r="U22" s="143">
        <f t="shared" si="25"/>
        <v>0</v>
      </c>
      <c r="V22" s="143">
        <f t="shared" si="25"/>
        <v>0</v>
      </c>
      <c r="W22" s="143">
        <f t="shared" si="25"/>
        <v>0</v>
      </c>
      <c r="X22" s="143">
        <f t="shared" si="25"/>
        <v>0</v>
      </c>
      <c r="Y22" s="176">
        <f t="shared" ref="Y22:Y28" si="26">SUM(C22:X22)</f>
        <v>8800</v>
      </c>
    </row>
    <row r="23" spans="1:25">
      <c r="A23" s="168">
        <f t="shared" si="23"/>
        <v>31</v>
      </c>
      <c r="B23" s="148" t="str">
        <f t="shared" si="18"/>
        <v>Døre, udskiftning</v>
      </c>
      <c r="C23" s="143">
        <f t="shared" ref="C23:X23" si="27">IF(C$1&gt;=$I130,IF($M130=0,0,(IF(MOD(($I130-C$1),$M130)=0,$G130,0))),0)</f>
        <v>0</v>
      </c>
      <c r="D23" s="143">
        <f t="shared" si="27"/>
        <v>0</v>
      </c>
      <c r="E23" s="143">
        <f t="shared" si="27"/>
        <v>0</v>
      </c>
      <c r="F23" s="143">
        <f t="shared" si="27"/>
        <v>0</v>
      </c>
      <c r="G23" s="143">
        <f t="shared" si="27"/>
        <v>0</v>
      </c>
      <c r="H23" s="143">
        <f t="shared" si="27"/>
        <v>0</v>
      </c>
      <c r="I23" s="143">
        <f t="shared" si="27"/>
        <v>0</v>
      </c>
      <c r="J23" s="143">
        <f t="shared" si="27"/>
        <v>0</v>
      </c>
      <c r="K23" s="143">
        <f t="shared" si="27"/>
        <v>0</v>
      </c>
      <c r="L23" s="143">
        <f t="shared" si="27"/>
        <v>0</v>
      </c>
      <c r="M23" s="143">
        <f t="shared" si="27"/>
        <v>0</v>
      </c>
      <c r="N23" s="143">
        <f t="shared" si="27"/>
        <v>0</v>
      </c>
      <c r="O23" s="143">
        <f t="shared" si="27"/>
        <v>0</v>
      </c>
      <c r="P23" s="143">
        <f t="shared" si="27"/>
        <v>0</v>
      </c>
      <c r="Q23" s="143">
        <f t="shared" si="27"/>
        <v>0</v>
      </c>
      <c r="R23" s="143">
        <f t="shared" si="27"/>
        <v>0</v>
      </c>
      <c r="S23" s="143">
        <f t="shared" si="27"/>
        <v>0</v>
      </c>
      <c r="T23" s="143">
        <f t="shared" si="27"/>
        <v>0</v>
      </c>
      <c r="U23" s="143">
        <f t="shared" si="27"/>
        <v>0</v>
      </c>
      <c r="V23" s="143">
        <f t="shared" si="27"/>
        <v>72000</v>
      </c>
      <c r="W23" s="143">
        <f t="shared" si="27"/>
        <v>0</v>
      </c>
      <c r="X23" s="143">
        <f t="shared" si="27"/>
        <v>0</v>
      </c>
      <c r="Y23" s="176">
        <f t="shared" si="26"/>
        <v>72000</v>
      </c>
    </row>
    <row r="24" spans="1:25">
      <c r="A24" s="168">
        <f t="shared" si="23"/>
        <v>31</v>
      </c>
      <c r="B24" s="148" t="str">
        <f t="shared" si="18"/>
        <v>Vinduer, udskiftning - gående</v>
      </c>
      <c r="C24" s="143">
        <f t="shared" ref="C24:X24" si="28">IF(C$1&gt;=$I131,IF($M131=0,0,(IF(MOD(($I131-C$1),$M131)=0,$G131,0))),0)</f>
        <v>0</v>
      </c>
      <c r="D24" s="143">
        <f t="shared" si="28"/>
        <v>0</v>
      </c>
      <c r="E24" s="143">
        <f t="shared" si="28"/>
        <v>0</v>
      </c>
      <c r="F24" s="143">
        <f t="shared" si="28"/>
        <v>0</v>
      </c>
      <c r="G24" s="143">
        <f t="shared" si="28"/>
        <v>0</v>
      </c>
      <c r="H24" s="143">
        <f t="shared" si="28"/>
        <v>420000</v>
      </c>
      <c r="I24" s="143">
        <f t="shared" si="28"/>
        <v>0</v>
      </c>
      <c r="J24" s="143">
        <f t="shared" si="28"/>
        <v>0</v>
      </c>
      <c r="K24" s="143">
        <f t="shared" si="28"/>
        <v>0</v>
      </c>
      <c r="L24" s="143">
        <f t="shared" si="28"/>
        <v>0</v>
      </c>
      <c r="M24" s="143">
        <f t="shared" si="28"/>
        <v>0</v>
      </c>
      <c r="N24" s="143">
        <f t="shared" si="28"/>
        <v>0</v>
      </c>
      <c r="O24" s="143">
        <f t="shared" si="28"/>
        <v>0</v>
      </c>
      <c r="P24" s="143">
        <f t="shared" si="28"/>
        <v>0</v>
      </c>
      <c r="Q24" s="143">
        <f t="shared" si="28"/>
        <v>0</v>
      </c>
      <c r="R24" s="143">
        <f t="shared" si="28"/>
        <v>0</v>
      </c>
      <c r="S24" s="143">
        <f t="shared" si="28"/>
        <v>0</v>
      </c>
      <c r="T24" s="143">
        <f t="shared" si="28"/>
        <v>0</v>
      </c>
      <c r="U24" s="143">
        <f t="shared" si="28"/>
        <v>0</v>
      </c>
      <c r="V24" s="143">
        <f t="shared" si="28"/>
        <v>0</v>
      </c>
      <c r="W24" s="143">
        <f t="shared" si="28"/>
        <v>0</v>
      </c>
      <c r="X24" s="143">
        <f t="shared" si="28"/>
        <v>0</v>
      </c>
      <c r="Y24" s="176">
        <f t="shared" si="26"/>
        <v>420000</v>
      </c>
    </row>
    <row r="25" spans="1:25">
      <c r="A25" s="168">
        <f t="shared" si="23"/>
        <v>31</v>
      </c>
      <c r="B25" s="148" t="str">
        <f t="shared" si="18"/>
        <v>Vinduer, udskiftning - gående</v>
      </c>
      <c r="C25" s="143">
        <f t="shared" ref="C25:X25" si="29">IF(C$1&gt;=$I132,IF($M132=0,0,(IF(MOD(($I132-C$1),$M132)=0,$G132,0))),0)</f>
        <v>0</v>
      </c>
      <c r="D25" s="143">
        <f t="shared" si="29"/>
        <v>0</v>
      </c>
      <c r="E25" s="143">
        <f t="shared" si="29"/>
        <v>0</v>
      </c>
      <c r="F25" s="143">
        <f t="shared" si="29"/>
        <v>0</v>
      </c>
      <c r="G25" s="143">
        <f t="shared" si="29"/>
        <v>0</v>
      </c>
      <c r="H25" s="143">
        <f t="shared" si="29"/>
        <v>0</v>
      </c>
      <c r="I25" s="143">
        <f t="shared" si="29"/>
        <v>0</v>
      </c>
      <c r="J25" s="143">
        <f t="shared" si="29"/>
        <v>0</v>
      </c>
      <c r="K25" s="143">
        <f t="shared" si="29"/>
        <v>0</v>
      </c>
      <c r="L25" s="143">
        <f t="shared" si="29"/>
        <v>0</v>
      </c>
      <c r="M25" s="143">
        <f t="shared" si="29"/>
        <v>0</v>
      </c>
      <c r="N25" s="143">
        <f t="shared" si="29"/>
        <v>0</v>
      </c>
      <c r="O25" s="143">
        <f t="shared" si="29"/>
        <v>0</v>
      </c>
      <c r="P25" s="143">
        <f t="shared" si="29"/>
        <v>0</v>
      </c>
      <c r="Q25" s="143">
        <f t="shared" si="29"/>
        <v>0</v>
      </c>
      <c r="R25" s="143">
        <f t="shared" si="29"/>
        <v>0</v>
      </c>
      <c r="S25" s="143">
        <f t="shared" si="29"/>
        <v>308000</v>
      </c>
      <c r="T25" s="143">
        <f t="shared" si="29"/>
        <v>0</v>
      </c>
      <c r="U25" s="143">
        <f t="shared" si="29"/>
        <v>0</v>
      </c>
      <c r="V25" s="143">
        <f t="shared" si="29"/>
        <v>0</v>
      </c>
      <c r="W25" s="143">
        <f t="shared" si="29"/>
        <v>0</v>
      </c>
      <c r="X25" s="143">
        <f t="shared" si="29"/>
        <v>0</v>
      </c>
      <c r="Y25" s="176">
        <f t="shared" si="26"/>
        <v>308000</v>
      </c>
    </row>
    <row r="26" spans="1:25">
      <c r="A26" s="168">
        <f t="shared" si="23"/>
        <v>43</v>
      </c>
      <c r="B26" s="148" t="str">
        <f t="shared" si="18"/>
        <v>Gulve, udskiftning - rullende aktivitet</v>
      </c>
      <c r="C26" s="143">
        <f t="shared" ref="C26:X26" si="30">IF(C$1&gt;=$I133,IF($M133=0,0,(IF(MOD(($I133-C$1),$M133)=0,$G133,0))),0)</f>
        <v>0</v>
      </c>
      <c r="D26" s="143">
        <f t="shared" si="30"/>
        <v>34500</v>
      </c>
      <c r="E26" s="143">
        <f t="shared" si="30"/>
        <v>34500</v>
      </c>
      <c r="F26" s="143">
        <f t="shared" si="30"/>
        <v>34500</v>
      </c>
      <c r="G26" s="143">
        <f t="shared" si="30"/>
        <v>34500</v>
      </c>
      <c r="H26" s="143">
        <f t="shared" si="30"/>
        <v>34500</v>
      </c>
      <c r="I26" s="143">
        <f t="shared" si="30"/>
        <v>34500</v>
      </c>
      <c r="J26" s="143">
        <f t="shared" si="30"/>
        <v>34500</v>
      </c>
      <c r="K26" s="143">
        <f t="shared" si="30"/>
        <v>34500</v>
      </c>
      <c r="L26" s="143">
        <f t="shared" si="30"/>
        <v>34500</v>
      </c>
      <c r="M26" s="143">
        <f t="shared" si="30"/>
        <v>34500</v>
      </c>
      <c r="N26" s="143">
        <f t="shared" si="30"/>
        <v>34500</v>
      </c>
      <c r="O26" s="143">
        <f t="shared" si="30"/>
        <v>34500</v>
      </c>
      <c r="P26" s="143">
        <f t="shared" si="30"/>
        <v>34500</v>
      </c>
      <c r="Q26" s="143">
        <f t="shared" si="30"/>
        <v>34500</v>
      </c>
      <c r="R26" s="143">
        <f t="shared" si="30"/>
        <v>34500</v>
      </c>
      <c r="S26" s="143">
        <f t="shared" si="30"/>
        <v>34500</v>
      </c>
      <c r="T26" s="143">
        <f t="shared" si="30"/>
        <v>34500</v>
      </c>
      <c r="U26" s="143">
        <f t="shared" si="30"/>
        <v>34500</v>
      </c>
      <c r="V26" s="143">
        <f t="shared" si="30"/>
        <v>34500</v>
      </c>
      <c r="W26" s="143">
        <f t="shared" si="30"/>
        <v>34500</v>
      </c>
      <c r="X26" s="143">
        <f t="shared" si="30"/>
        <v>34500</v>
      </c>
      <c r="Y26" s="176">
        <f t="shared" si="26"/>
        <v>724500</v>
      </c>
    </row>
    <row r="27" spans="1:25">
      <c r="A27" s="168">
        <f t="shared" si="23"/>
        <v>45</v>
      </c>
      <c r="B27" s="148" t="str">
        <f t="shared" si="18"/>
        <v>Lofter, udskiftning - akustik</v>
      </c>
      <c r="C27" s="143">
        <f t="shared" ref="C27:X27" si="31">IF(C$1&gt;=$I134,IF($M134=0,0,(IF(MOD(($I134-C$1),$M134)=0,$G134,0))),0)</f>
        <v>0</v>
      </c>
      <c r="D27" s="143">
        <f t="shared" si="31"/>
        <v>0</v>
      </c>
      <c r="E27" s="143">
        <f t="shared" si="31"/>
        <v>0</v>
      </c>
      <c r="F27" s="143">
        <f t="shared" si="31"/>
        <v>0</v>
      </c>
      <c r="G27" s="143">
        <f t="shared" si="31"/>
        <v>0</v>
      </c>
      <c r="H27" s="143">
        <f t="shared" si="31"/>
        <v>0</v>
      </c>
      <c r="I27" s="143">
        <f t="shared" si="31"/>
        <v>0</v>
      </c>
      <c r="J27" s="143">
        <f t="shared" si="31"/>
        <v>0</v>
      </c>
      <c r="K27" s="143">
        <f t="shared" si="31"/>
        <v>0</v>
      </c>
      <c r="L27" s="143">
        <f t="shared" si="31"/>
        <v>0</v>
      </c>
      <c r="M27" s="143">
        <f t="shared" si="31"/>
        <v>0</v>
      </c>
      <c r="N27" s="143">
        <f t="shared" si="31"/>
        <v>0</v>
      </c>
      <c r="O27" s="143">
        <f t="shared" si="31"/>
        <v>0</v>
      </c>
      <c r="P27" s="143">
        <f t="shared" si="31"/>
        <v>0</v>
      </c>
      <c r="Q27" s="143">
        <f t="shared" si="31"/>
        <v>0</v>
      </c>
      <c r="R27" s="143">
        <f t="shared" si="31"/>
        <v>0</v>
      </c>
      <c r="S27" s="143">
        <f t="shared" si="31"/>
        <v>0</v>
      </c>
      <c r="T27" s="143">
        <f t="shared" si="31"/>
        <v>0</v>
      </c>
      <c r="U27" s="143">
        <f t="shared" si="31"/>
        <v>0</v>
      </c>
      <c r="V27" s="143">
        <f t="shared" si="31"/>
        <v>0</v>
      </c>
      <c r="W27" s="143">
        <f t="shared" si="31"/>
        <v>0</v>
      </c>
      <c r="X27" s="143">
        <f t="shared" si="31"/>
        <v>0</v>
      </c>
      <c r="Y27" s="176">
        <f t="shared" si="26"/>
        <v>0</v>
      </c>
    </row>
    <row r="28" spans="1:25">
      <c r="A28" s="168">
        <f t="shared" si="23"/>
        <v>32</v>
      </c>
      <c r="B28" s="148" t="str">
        <f t="shared" si="18"/>
        <v>Døre, udskiftning - Indvendige</v>
      </c>
      <c r="C28" s="143">
        <f t="shared" ref="C28:X28" si="32">IF(C$1&gt;=$I135,IF($M135=0,0,(IF(MOD(($I135-C$1),$M135)=0,$G135,0))),0)</f>
        <v>0</v>
      </c>
      <c r="D28" s="143">
        <f t="shared" si="32"/>
        <v>0</v>
      </c>
      <c r="E28" s="143">
        <f t="shared" si="32"/>
        <v>0</v>
      </c>
      <c r="F28" s="143">
        <f t="shared" si="32"/>
        <v>0</v>
      </c>
      <c r="G28" s="143">
        <f t="shared" si="32"/>
        <v>0</v>
      </c>
      <c r="H28" s="143">
        <f t="shared" si="32"/>
        <v>0</v>
      </c>
      <c r="I28" s="143">
        <f t="shared" si="32"/>
        <v>0</v>
      </c>
      <c r="J28" s="143">
        <f t="shared" si="32"/>
        <v>0</v>
      </c>
      <c r="K28" s="143">
        <f t="shared" si="32"/>
        <v>0</v>
      </c>
      <c r="L28" s="143">
        <f t="shared" si="32"/>
        <v>0</v>
      </c>
      <c r="M28" s="143">
        <f t="shared" si="32"/>
        <v>0</v>
      </c>
      <c r="N28" s="143">
        <f t="shared" si="32"/>
        <v>0</v>
      </c>
      <c r="O28" s="143">
        <f t="shared" si="32"/>
        <v>0</v>
      </c>
      <c r="P28" s="143">
        <f t="shared" si="32"/>
        <v>0</v>
      </c>
      <c r="Q28" s="143">
        <f t="shared" si="32"/>
        <v>0</v>
      </c>
      <c r="R28" s="143">
        <f t="shared" si="32"/>
        <v>0</v>
      </c>
      <c r="S28" s="143">
        <f t="shared" si="32"/>
        <v>0</v>
      </c>
      <c r="T28" s="143">
        <f t="shared" si="32"/>
        <v>0</v>
      </c>
      <c r="U28" s="143">
        <f t="shared" si="32"/>
        <v>0</v>
      </c>
      <c r="V28" s="143">
        <f t="shared" si="32"/>
        <v>0</v>
      </c>
      <c r="W28" s="143">
        <f t="shared" si="32"/>
        <v>0</v>
      </c>
      <c r="X28" s="143">
        <f t="shared" si="32"/>
        <v>0</v>
      </c>
      <c r="Y28" s="176">
        <f t="shared" si="26"/>
        <v>0</v>
      </c>
    </row>
    <row r="29" spans="1:25">
      <c r="A29" s="168"/>
      <c r="B29" s="148"/>
      <c r="C29" s="143">
        <f t="shared" ref="C29:X29" si="33">IF(C$1&gt;=$I136,IF($M136=0,0,(IF(MOD(($I136-C$1),$M136)=0,$G136,0))),0)</f>
        <v>0</v>
      </c>
      <c r="D29" s="143">
        <f t="shared" si="33"/>
        <v>0</v>
      </c>
      <c r="E29" s="143">
        <f t="shared" si="33"/>
        <v>0</v>
      </c>
      <c r="F29" s="143">
        <f t="shared" si="33"/>
        <v>0</v>
      </c>
      <c r="G29" s="143">
        <f t="shared" si="33"/>
        <v>0</v>
      </c>
      <c r="H29" s="143">
        <f t="shared" si="33"/>
        <v>0</v>
      </c>
      <c r="I29" s="143">
        <f t="shared" si="33"/>
        <v>0</v>
      </c>
      <c r="J29" s="143">
        <f t="shared" si="33"/>
        <v>0</v>
      </c>
      <c r="K29" s="143">
        <f t="shared" si="33"/>
        <v>0</v>
      </c>
      <c r="L29" s="143">
        <f t="shared" si="33"/>
        <v>0</v>
      </c>
      <c r="M29" s="143">
        <f t="shared" si="33"/>
        <v>0</v>
      </c>
      <c r="N29" s="143">
        <f t="shared" si="33"/>
        <v>0</v>
      </c>
      <c r="O29" s="143">
        <f t="shared" si="33"/>
        <v>0</v>
      </c>
      <c r="P29" s="143">
        <f t="shared" si="33"/>
        <v>0</v>
      </c>
      <c r="Q29" s="143">
        <f t="shared" si="33"/>
        <v>0</v>
      </c>
      <c r="R29" s="143">
        <f t="shared" si="33"/>
        <v>0</v>
      </c>
      <c r="S29" s="143">
        <f t="shared" si="33"/>
        <v>0</v>
      </c>
      <c r="T29" s="143">
        <f t="shared" si="33"/>
        <v>0</v>
      </c>
      <c r="U29" s="143">
        <f t="shared" si="33"/>
        <v>0</v>
      </c>
      <c r="V29" s="143">
        <f t="shared" si="33"/>
        <v>0</v>
      </c>
      <c r="W29" s="143">
        <f t="shared" si="33"/>
        <v>0</v>
      </c>
      <c r="X29" s="143">
        <f t="shared" si="33"/>
        <v>0</v>
      </c>
      <c r="Y29" s="176"/>
    </row>
    <row r="30" spans="1:25">
      <c r="A30" s="169"/>
      <c r="B30" s="149" t="str">
        <f t="shared" ref="B30:B63" si="34">B137</f>
        <v>Bygning 6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</row>
    <row r="31" spans="1:25">
      <c r="A31" s="168">
        <f t="shared" ref="A31:A38" si="35">A138</f>
        <v>47</v>
      </c>
      <c r="B31" s="148" t="str">
        <f t="shared" si="34"/>
        <v>Tagflade, udskiftning - 1 lag overpap</v>
      </c>
      <c r="C31" s="143">
        <f t="shared" ref="C31:X31" si="36">IF(C$1&gt;=$I138,IF($M138=0,0,(IF(MOD(($I138-C$1),$M138)=0,$G138,0))),0)</f>
        <v>0</v>
      </c>
      <c r="D31" s="143">
        <f t="shared" si="36"/>
        <v>0</v>
      </c>
      <c r="E31" s="143">
        <f t="shared" si="36"/>
        <v>0</v>
      </c>
      <c r="F31" s="143">
        <f t="shared" si="36"/>
        <v>0</v>
      </c>
      <c r="G31" s="143">
        <f t="shared" si="36"/>
        <v>0</v>
      </c>
      <c r="H31" s="143">
        <f t="shared" si="36"/>
        <v>0</v>
      </c>
      <c r="I31" s="143">
        <f t="shared" si="36"/>
        <v>0</v>
      </c>
      <c r="J31" s="143">
        <f t="shared" si="36"/>
        <v>0</v>
      </c>
      <c r="K31" s="143">
        <f t="shared" si="36"/>
        <v>0</v>
      </c>
      <c r="L31" s="143">
        <f t="shared" si="36"/>
        <v>0</v>
      </c>
      <c r="M31" s="143">
        <f t="shared" si="36"/>
        <v>0</v>
      </c>
      <c r="N31" s="143">
        <f t="shared" si="36"/>
        <v>0</v>
      </c>
      <c r="O31" s="143">
        <f t="shared" si="36"/>
        <v>0</v>
      </c>
      <c r="P31" s="143">
        <f t="shared" si="36"/>
        <v>0</v>
      </c>
      <c r="Q31" s="143">
        <f t="shared" si="36"/>
        <v>0</v>
      </c>
      <c r="R31" s="143">
        <f t="shared" si="36"/>
        <v>0</v>
      </c>
      <c r="S31" s="143">
        <f t="shared" si="36"/>
        <v>980000</v>
      </c>
      <c r="T31" s="143">
        <f t="shared" si="36"/>
        <v>0</v>
      </c>
      <c r="U31" s="143">
        <f t="shared" si="36"/>
        <v>0</v>
      </c>
      <c r="V31" s="143">
        <f t="shared" si="36"/>
        <v>0</v>
      </c>
      <c r="W31" s="143">
        <f t="shared" si="36"/>
        <v>0</v>
      </c>
      <c r="X31" s="143">
        <f t="shared" si="36"/>
        <v>0</v>
      </c>
      <c r="Y31" s="176">
        <f t="shared" si="2"/>
        <v>980000</v>
      </c>
    </row>
    <row r="32" spans="1:25">
      <c r="A32" s="168">
        <f t="shared" si="35"/>
        <v>31</v>
      </c>
      <c r="B32" s="148" t="str">
        <f t="shared" si="34"/>
        <v>Døre, udskiftning</v>
      </c>
      <c r="C32" s="143">
        <f t="shared" ref="C32:X32" si="37">IF(C$1&gt;=$I139,IF($M139=0,0,(IF(MOD(($I139-C$1),$M139)=0,$G139,0))),0)</f>
        <v>0</v>
      </c>
      <c r="D32" s="143">
        <f t="shared" si="37"/>
        <v>0</v>
      </c>
      <c r="E32" s="143">
        <f t="shared" si="37"/>
        <v>0</v>
      </c>
      <c r="F32" s="143">
        <f t="shared" si="37"/>
        <v>0</v>
      </c>
      <c r="G32" s="143">
        <f t="shared" si="37"/>
        <v>60000</v>
      </c>
      <c r="H32" s="143">
        <f t="shared" si="37"/>
        <v>0</v>
      </c>
      <c r="I32" s="143">
        <f t="shared" si="37"/>
        <v>0</v>
      </c>
      <c r="J32" s="143">
        <f t="shared" si="37"/>
        <v>0</v>
      </c>
      <c r="K32" s="143">
        <f t="shared" si="37"/>
        <v>0</v>
      </c>
      <c r="L32" s="143">
        <f t="shared" si="37"/>
        <v>0</v>
      </c>
      <c r="M32" s="143">
        <f t="shared" si="37"/>
        <v>0</v>
      </c>
      <c r="N32" s="143">
        <f t="shared" si="37"/>
        <v>0</v>
      </c>
      <c r="O32" s="143">
        <f t="shared" si="37"/>
        <v>0</v>
      </c>
      <c r="P32" s="143">
        <f t="shared" si="37"/>
        <v>0</v>
      </c>
      <c r="Q32" s="143">
        <f t="shared" si="37"/>
        <v>0</v>
      </c>
      <c r="R32" s="143">
        <f t="shared" si="37"/>
        <v>0</v>
      </c>
      <c r="S32" s="143">
        <f t="shared" si="37"/>
        <v>0</v>
      </c>
      <c r="T32" s="143">
        <f t="shared" si="37"/>
        <v>0</v>
      </c>
      <c r="U32" s="143">
        <f t="shared" si="37"/>
        <v>0</v>
      </c>
      <c r="V32" s="143">
        <f t="shared" si="37"/>
        <v>0</v>
      </c>
      <c r="W32" s="143">
        <f t="shared" si="37"/>
        <v>0</v>
      </c>
      <c r="X32" s="143">
        <f t="shared" si="37"/>
        <v>0</v>
      </c>
      <c r="Y32" s="176">
        <f t="shared" ref="Y32:Y38" si="38">SUM(C32:X32)</f>
        <v>60000</v>
      </c>
    </row>
    <row r="33" spans="1:25">
      <c r="A33" s="168">
        <f t="shared" si="35"/>
        <v>31</v>
      </c>
      <c r="B33" s="148" t="str">
        <f t="shared" si="34"/>
        <v>Døre, udskiftning</v>
      </c>
      <c r="C33" s="143">
        <f t="shared" ref="C33:X33" si="39">IF(C$1&gt;=$I140,IF($M140=0,0,(IF(MOD(($I140-C$1),$M140)=0,$G140,0))),0)</f>
        <v>0</v>
      </c>
      <c r="D33" s="143">
        <f t="shared" si="39"/>
        <v>0</v>
      </c>
      <c r="E33" s="143">
        <f t="shared" si="39"/>
        <v>0</v>
      </c>
      <c r="F33" s="143">
        <f t="shared" si="39"/>
        <v>0</v>
      </c>
      <c r="G33" s="143">
        <f t="shared" si="39"/>
        <v>0</v>
      </c>
      <c r="H33" s="143">
        <f t="shared" si="39"/>
        <v>0</v>
      </c>
      <c r="I33" s="143">
        <f t="shared" si="39"/>
        <v>0</v>
      </c>
      <c r="J33" s="143">
        <f t="shared" si="39"/>
        <v>0</v>
      </c>
      <c r="K33" s="143">
        <f t="shared" si="39"/>
        <v>0</v>
      </c>
      <c r="L33" s="143">
        <f t="shared" si="39"/>
        <v>0</v>
      </c>
      <c r="M33" s="143">
        <f t="shared" si="39"/>
        <v>0</v>
      </c>
      <c r="N33" s="143">
        <f t="shared" si="39"/>
        <v>0</v>
      </c>
      <c r="O33" s="143">
        <f t="shared" si="39"/>
        <v>0</v>
      </c>
      <c r="P33" s="143">
        <f t="shared" si="39"/>
        <v>0</v>
      </c>
      <c r="Q33" s="143">
        <f t="shared" si="39"/>
        <v>0</v>
      </c>
      <c r="R33" s="143">
        <f t="shared" si="39"/>
        <v>0</v>
      </c>
      <c r="S33" s="143">
        <f t="shared" si="39"/>
        <v>60000</v>
      </c>
      <c r="T33" s="143">
        <f t="shared" si="39"/>
        <v>0</v>
      </c>
      <c r="U33" s="143">
        <f t="shared" si="39"/>
        <v>0</v>
      </c>
      <c r="V33" s="143">
        <f t="shared" si="39"/>
        <v>0</v>
      </c>
      <c r="W33" s="143">
        <f t="shared" si="39"/>
        <v>0</v>
      </c>
      <c r="X33" s="143">
        <f t="shared" si="39"/>
        <v>0</v>
      </c>
      <c r="Y33" s="176">
        <f t="shared" si="38"/>
        <v>60000</v>
      </c>
    </row>
    <row r="34" spans="1:25">
      <c r="A34" s="168">
        <f t="shared" si="35"/>
        <v>31</v>
      </c>
      <c r="B34" s="148" t="str">
        <f t="shared" si="34"/>
        <v>Vinduer, udskiftning - gående</v>
      </c>
      <c r="C34" s="143">
        <f t="shared" ref="C34:X34" si="40">IF(C$1&gt;=$I141,IF($M141=0,0,(IF(MOD(($I141-C$1),$M141)=0,$G141,0))),0)</f>
        <v>0</v>
      </c>
      <c r="D34" s="143">
        <f t="shared" si="40"/>
        <v>0</v>
      </c>
      <c r="E34" s="143">
        <f t="shared" si="40"/>
        <v>0</v>
      </c>
      <c r="F34" s="143">
        <f t="shared" si="40"/>
        <v>0</v>
      </c>
      <c r="G34" s="143">
        <f t="shared" si="40"/>
        <v>0</v>
      </c>
      <c r="H34" s="143">
        <f t="shared" si="40"/>
        <v>0</v>
      </c>
      <c r="I34" s="143">
        <f t="shared" si="40"/>
        <v>0</v>
      </c>
      <c r="J34" s="143">
        <f t="shared" si="40"/>
        <v>0</v>
      </c>
      <c r="K34" s="143">
        <f t="shared" si="40"/>
        <v>0</v>
      </c>
      <c r="L34" s="143">
        <f t="shared" si="40"/>
        <v>140000</v>
      </c>
      <c r="M34" s="143">
        <f t="shared" si="40"/>
        <v>0</v>
      </c>
      <c r="N34" s="143">
        <f t="shared" si="40"/>
        <v>0</v>
      </c>
      <c r="O34" s="143">
        <f t="shared" si="40"/>
        <v>0</v>
      </c>
      <c r="P34" s="143">
        <f t="shared" si="40"/>
        <v>0</v>
      </c>
      <c r="Q34" s="143">
        <f t="shared" si="40"/>
        <v>0</v>
      </c>
      <c r="R34" s="143">
        <f t="shared" si="40"/>
        <v>0</v>
      </c>
      <c r="S34" s="143">
        <f t="shared" si="40"/>
        <v>0</v>
      </c>
      <c r="T34" s="143">
        <f t="shared" si="40"/>
        <v>0</v>
      </c>
      <c r="U34" s="143">
        <f t="shared" si="40"/>
        <v>0</v>
      </c>
      <c r="V34" s="143">
        <f t="shared" si="40"/>
        <v>0</v>
      </c>
      <c r="W34" s="143">
        <f t="shared" si="40"/>
        <v>0</v>
      </c>
      <c r="X34" s="143">
        <f t="shared" si="40"/>
        <v>0</v>
      </c>
      <c r="Y34" s="176">
        <f t="shared" si="38"/>
        <v>140000</v>
      </c>
    </row>
    <row r="35" spans="1:25">
      <c r="A35" s="168">
        <f t="shared" si="35"/>
        <v>43</v>
      </c>
      <c r="B35" s="148" t="str">
        <f t="shared" si="34"/>
        <v>Gulve, udskiftning - sportsgulv</v>
      </c>
      <c r="C35" s="143">
        <f t="shared" ref="C35:X35" si="41">IF(C$1&gt;=$I142,IF($M142=0,0,(IF(MOD(($I142-C$1),$M142)=0,$G142,0))),0)</f>
        <v>0</v>
      </c>
      <c r="D35" s="143">
        <f t="shared" si="41"/>
        <v>0</v>
      </c>
      <c r="E35" s="143">
        <f t="shared" si="41"/>
        <v>0</v>
      </c>
      <c r="F35" s="143">
        <f t="shared" si="41"/>
        <v>0</v>
      </c>
      <c r="G35" s="143">
        <f t="shared" si="41"/>
        <v>720000</v>
      </c>
      <c r="H35" s="143">
        <f t="shared" si="41"/>
        <v>0</v>
      </c>
      <c r="I35" s="143">
        <f t="shared" si="41"/>
        <v>0</v>
      </c>
      <c r="J35" s="143">
        <f t="shared" si="41"/>
        <v>0</v>
      </c>
      <c r="K35" s="143">
        <f t="shared" si="41"/>
        <v>0</v>
      </c>
      <c r="L35" s="143">
        <f t="shared" si="41"/>
        <v>0</v>
      </c>
      <c r="M35" s="143">
        <f t="shared" si="41"/>
        <v>0</v>
      </c>
      <c r="N35" s="143">
        <f t="shared" si="41"/>
        <v>0</v>
      </c>
      <c r="O35" s="143">
        <f t="shared" si="41"/>
        <v>0</v>
      </c>
      <c r="P35" s="143">
        <f t="shared" si="41"/>
        <v>0</v>
      </c>
      <c r="Q35" s="143">
        <f t="shared" si="41"/>
        <v>0</v>
      </c>
      <c r="R35" s="143">
        <f t="shared" si="41"/>
        <v>0</v>
      </c>
      <c r="S35" s="143">
        <f t="shared" si="41"/>
        <v>0</v>
      </c>
      <c r="T35" s="143">
        <f t="shared" si="41"/>
        <v>0</v>
      </c>
      <c r="U35" s="143">
        <f t="shared" si="41"/>
        <v>0</v>
      </c>
      <c r="V35" s="143">
        <f t="shared" si="41"/>
        <v>0</v>
      </c>
      <c r="W35" s="143">
        <f t="shared" si="41"/>
        <v>0</v>
      </c>
      <c r="X35" s="143">
        <f t="shared" si="41"/>
        <v>0</v>
      </c>
      <c r="Y35" s="176">
        <f t="shared" si="38"/>
        <v>720000</v>
      </c>
    </row>
    <row r="36" spans="1:25">
      <c r="A36" s="168">
        <f t="shared" si="35"/>
        <v>43</v>
      </c>
      <c r="B36" s="148" t="str">
        <f t="shared" si="34"/>
        <v>Gulve, udskiftning - rullende aktivitet</v>
      </c>
      <c r="C36" s="143">
        <f t="shared" ref="C36:X36" si="42">IF(C$1&gt;=$I143,IF($M143=0,0,(IF(MOD(($I143-C$1),$M143)=0,$G143,0))),0)</f>
        <v>0</v>
      </c>
      <c r="D36" s="143">
        <f t="shared" si="42"/>
        <v>23000</v>
      </c>
      <c r="E36" s="143">
        <f t="shared" si="42"/>
        <v>23000</v>
      </c>
      <c r="F36" s="143">
        <f t="shared" si="42"/>
        <v>23000</v>
      </c>
      <c r="G36" s="143">
        <f t="shared" si="42"/>
        <v>23000</v>
      </c>
      <c r="H36" s="143">
        <f t="shared" si="42"/>
        <v>23000</v>
      </c>
      <c r="I36" s="143">
        <f t="shared" si="42"/>
        <v>23000</v>
      </c>
      <c r="J36" s="143">
        <f t="shared" si="42"/>
        <v>23000</v>
      </c>
      <c r="K36" s="143">
        <f t="shared" si="42"/>
        <v>23000</v>
      </c>
      <c r="L36" s="143">
        <f t="shared" si="42"/>
        <v>23000</v>
      </c>
      <c r="M36" s="143">
        <f t="shared" si="42"/>
        <v>23000</v>
      </c>
      <c r="N36" s="143">
        <f t="shared" si="42"/>
        <v>23000</v>
      </c>
      <c r="O36" s="143">
        <f t="shared" si="42"/>
        <v>23000</v>
      </c>
      <c r="P36" s="143">
        <f t="shared" si="42"/>
        <v>23000</v>
      </c>
      <c r="Q36" s="143">
        <f t="shared" si="42"/>
        <v>23000</v>
      </c>
      <c r="R36" s="143">
        <f t="shared" si="42"/>
        <v>23000</v>
      </c>
      <c r="S36" s="143">
        <f t="shared" si="42"/>
        <v>23000</v>
      </c>
      <c r="T36" s="143">
        <f t="shared" si="42"/>
        <v>23000</v>
      </c>
      <c r="U36" s="143">
        <f t="shared" si="42"/>
        <v>23000</v>
      </c>
      <c r="V36" s="143">
        <f t="shared" si="42"/>
        <v>23000</v>
      </c>
      <c r="W36" s="143">
        <f t="shared" si="42"/>
        <v>23000</v>
      </c>
      <c r="X36" s="143">
        <f t="shared" si="42"/>
        <v>23000</v>
      </c>
      <c r="Y36" s="176">
        <f t="shared" si="38"/>
        <v>483000</v>
      </c>
    </row>
    <row r="37" spans="1:25">
      <c r="A37" s="168">
        <f t="shared" si="35"/>
        <v>45</v>
      </c>
      <c r="B37" s="148" t="str">
        <f t="shared" si="34"/>
        <v>Lofter, udskiftning - akustik</v>
      </c>
      <c r="C37" s="143">
        <f t="shared" ref="C37:X37" si="43">IF(C$1&gt;=$I144,IF($M144=0,0,(IF(MOD(($I144-C$1),$M144)=0,$G144,0))),0)</f>
        <v>0</v>
      </c>
      <c r="D37" s="143">
        <f t="shared" si="43"/>
        <v>0</v>
      </c>
      <c r="E37" s="143">
        <f t="shared" si="43"/>
        <v>0</v>
      </c>
      <c r="F37" s="143">
        <f t="shared" si="43"/>
        <v>0</v>
      </c>
      <c r="G37" s="143">
        <f t="shared" si="43"/>
        <v>0</v>
      </c>
      <c r="H37" s="143">
        <f t="shared" si="43"/>
        <v>0</v>
      </c>
      <c r="I37" s="143">
        <f t="shared" si="43"/>
        <v>0</v>
      </c>
      <c r="J37" s="143">
        <f t="shared" si="43"/>
        <v>0</v>
      </c>
      <c r="K37" s="143">
        <f t="shared" si="43"/>
        <v>0</v>
      </c>
      <c r="L37" s="143">
        <f t="shared" si="43"/>
        <v>0</v>
      </c>
      <c r="M37" s="143">
        <f t="shared" si="43"/>
        <v>0</v>
      </c>
      <c r="N37" s="143">
        <f t="shared" si="43"/>
        <v>0</v>
      </c>
      <c r="O37" s="143">
        <f t="shared" si="43"/>
        <v>0</v>
      </c>
      <c r="P37" s="143">
        <f t="shared" si="43"/>
        <v>0</v>
      </c>
      <c r="Q37" s="143">
        <f t="shared" si="43"/>
        <v>0</v>
      </c>
      <c r="R37" s="143">
        <f t="shared" si="43"/>
        <v>0</v>
      </c>
      <c r="S37" s="143">
        <f t="shared" si="43"/>
        <v>0</v>
      </c>
      <c r="T37" s="143">
        <f t="shared" si="43"/>
        <v>0</v>
      </c>
      <c r="U37" s="143">
        <f t="shared" si="43"/>
        <v>0</v>
      </c>
      <c r="V37" s="143">
        <f t="shared" si="43"/>
        <v>0</v>
      </c>
      <c r="W37" s="143">
        <f t="shared" si="43"/>
        <v>0</v>
      </c>
      <c r="X37" s="143">
        <f t="shared" si="43"/>
        <v>0</v>
      </c>
      <c r="Y37" s="176">
        <f t="shared" si="38"/>
        <v>0</v>
      </c>
    </row>
    <row r="38" spans="1:25">
      <c r="A38" s="168">
        <f t="shared" si="35"/>
        <v>32</v>
      </c>
      <c r="B38" s="148" t="str">
        <f t="shared" si="34"/>
        <v>Døre, udskiftning - Indvendige</v>
      </c>
      <c r="C38" s="143">
        <f t="shared" ref="C38:X38" si="44">IF(C$1&gt;=$I145,IF($M145=0,0,(IF(MOD(($I145-C$1),$M145)=0,$G145,0))),0)</f>
        <v>0</v>
      </c>
      <c r="D38" s="143">
        <f t="shared" si="44"/>
        <v>0</v>
      </c>
      <c r="E38" s="143">
        <f t="shared" si="44"/>
        <v>0</v>
      </c>
      <c r="F38" s="143">
        <f t="shared" si="44"/>
        <v>0</v>
      </c>
      <c r="G38" s="143">
        <f t="shared" si="44"/>
        <v>0</v>
      </c>
      <c r="H38" s="143">
        <f t="shared" si="44"/>
        <v>0</v>
      </c>
      <c r="I38" s="143">
        <f t="shared" si="44"/>
        <v>64000</v>
      </c>
      <c r="J38" s="143">
        <f t="shared" si="44"/>
        <v>0</v>
      </c>
      <c r="K38" s="143">
        <f t="shared" si="44"/>
        <v>0</v>
      </c>
      <c r="L38" s="143">
        <f t="shared" si="44"/>
        <v>0</v>
      </c>
      <c r="M38" s="143">
        <f t="shared" si="44"/>
        <v>0</v>
      </c>
      <c r="N38" s="143">
        <f t="shared" si="44"/>
        <v>0</v>
      </c>
      <c r="O38" s="143">
        <f t="shared" si="44"/>
        <v>0</v>
      </c>
      <c r="P38" s="143">
        <f t="shared" si="44"/>
        <v>0</v>
      </c>
      <c r="Q38" s="143">
        <f t="shared" si="44"/>
        <v>0</v>
      </c>
      <c r="R38" s="143">
        <f t="shared" si="44"/>
        <v>0</v>
      </c>
      <c r="S38" s="143">
        <f t="shared" si="44"/>
        <v>0</v>
      </c>
      <c r="T38" s="143">
        <f t="shared" si="44"/>
        <v>0</v>
      </c>
      <c r="U38" s="143">
        <f t="shared" si="44"/>
        <v>0</v>
      </c>
      <c r="V38" s="143">
        <f t="shared" si="44"/>
        <v>0</v>
      </c>
      <c r="W38" s="143">
        <f t="shared" si="44"/>
        <v>0</v>
      </c>
      <c r="X38" s="143">
        <f t="shared" si="44"/>
        <v>0</v>
      </c>
      <c r="Y38" s="176">
        <f t="shared" si="38"/>
        <v>64000</v>
      </c>
    </row>
    <row r="39" spans="1:25">
      <c r="A39" s="169"/>
      <c r="B39" s="149" t="str">
        <f t="shared" si="34"/>
        <v>Bygning 7</v>
      </c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</row>
    <row r="40" spans="1:25">
      <c r="A40" s="168">
        <f>A147</f>
        <v>47</v>
      </c>
      <c r="B40" s="148" t="str">
        <f t="shared" si="34"/>
        <v>Tagflade, udskiftning - 1 lag overpap</v>
      </c>
      <c r="C40" s="143">
        <f t="shared" ref="C40:X40" si="45">IF(C$1&gt;=$I147,IF($M147=0,0,(IF(MOD(($I147-C$1),$M147)=0,$G147,0))),0)</f>
        <v>0</v>
      </c>
      <c r="D40" s="143">
        <f t="shared" si="45"/>
        <v>0</v>
      </c>
      <c r="E40" s="143">
        <f t="shared" si="45"/>
        <v>0</v>
      </c>
      <c r="F40" s="143">
        <f t="shared" si="45"/>
        <v>0</v>
      </c>
      <c r="G40" s="143">
        <f t="shared" si="45"/>
        <v>0</v>
      </c>
      <c r="H40" s="143">
        <f t="shared" si="45"/>
        <v>0</v>
      </c>
      <c r="I40" s="143">
        <f t="shared" si="45"/>
        <v>0</v>
      </c>
      <c r="J40" s="143">
        <f t="shared" si="45"/>
        <v>0</v>
      </c>
      <c r="K40" s="143">
        <f t="shared" si="45"/>
        <v>0</v>
      </c>
      <c r="L40" s="143">
        <f t="shared" si="45"/>
        <v>0</v>
      </c>
      <c r="M40" s="143">
        <f t="shared" si="45"/>
        <v>0</v>
      </c>
      <c r="N40" s="143">
        <f t="shared" si="45"/>
        <v>0</v>
      </c>
      <c r="O40" s="143">
        <f t="shared" si="45"/>
        <v>0</v>
      </c>
      <c r="P40" s="143">
        <f t="shared" si="45"/>
        <v>0</v>
      </c>
      <c r="Q40" s="143">
        <f t="shared" si="45"/>
        <v>0</v>
      </c>
      <c r="R40" s="143">
        <f t="shared" si="45"/>
        <v>0</v>
      </c>
      <c r="S40" s="143">
        <f t="shared" si="45"/>
        <v>0</v>
      </c>
      <c r="T40" s="143">
        <f t="shared" si="45"/>
        <v>0</v>
      </c>
      <c r="U40" s="143">
        <f t="shared" si="45"/>
        <v>0</v>
      </c>
      <c r="V40" s="143">
        <f t="shared" si="45"/>
        <v>0</v>
      </c>
      <c r="W40" s="143">
        <f t="shared" si="45"/>
        <v>0</v>
      </c>
      <c r="X40" s="143">
        <f t="shared" si="45"/>
        <v>0</v>
      </c>
      <c r="Y40" s="176">
        <f>SUM(C40:X40)</f>
        <v>0</v>
      </c>
    </row>
    <row r="41" spans="1:25">
      <c r="A41" s="168" t="e">
        <f>A148</f>
        <v>#N/A</v>
      </c>
      <c r="B41" s="148">
        <f t="shared" si="34"/>
        <v>0</v>
      </c>
      <c r="C41" s="143">
        <f t="shared" ref="C41:X41" si="46">IF(C$1&gt;=$I148,IF($M148=0,0,(IF(MOD(($I148-C$1),$M148)=0,$G148,0))),0)</f>
        <v>0</v>
      </c>
      <c r="D41" s="143">
        <f t="shared" si="46"/>
        <v>0</v>
      </c>
      <c r="E41" s="143">
        <f t="shared" si="46"/>
        <v>0</v>
      </c>
      <c r="F41" s="143">
        <f t="shared" si="46"/>
        <v>0</v>
      </c>
      <c r="G41" s="143">
        <f t="shared" si="46"/>
        <v>0</v>
      </c>
      <c r="H41" s="143">
        <f t="shared" si="46"/>
        <v>0</v>
      </c>
      <c r="I41" s="143">
        <f t="shared" si="46"/>
        <v>0</v>
      </c>
      <c r="J41" s="143">
        <f t="shared" si="46"/>
        <v>0</v>
      </c>
      <c r="K41" s="143">
        <f t="shared" si="46"/>
        <v>0</v>
      </c>
      <c r="L41" s="143">
        <f t="shared" si="46"/>
        <v>0</v>
      </c>
      <c r="M41" s="143">
        <f t="shared" si="46"/>
        <v>0</v>
      </c>
      <c r="N41" s="143">
        <f t="shared" si="46"/>
        <v>0</v>
      </c>
      <c r="O41" s="143">
        <f t="shared" si="46"/>
        <v>0</v>
      </c>
      <c r="P41" s="143">
        <f t="shared" si="46"/>
        <v>0</v>
      </c>
      <c r="Q41" s="143">
        <f t="shared" si="46"/>
        <v>0</v>
      </c>
      <c r="R41" s="143">
        <f t="shared" si="46"/>
        <v>0</v>
      </c>
      <c r="S41" s="143">
        <f t="shared" si="46"/>
        <v>0</v>
      </c>
      <c r="T41" s="143">
        <f t="shared" si="46"/>
        <v>0</v>
      </c>
      <c r="U41" s="143">
        <f t="shared" si="46"/>
        <v>0</v>
      </c>
      <c r="V41" s="143">
        <f t="shared" si="46"/>
        <v>0</v>
      </c>
      <c r="W41" s="143">
        <f t="shared" si="46"/>
        <v>0</v>
      </c>
      <c r="X41" s="143">
        <f t="shared" si="46"/>
        <v>0</v>
      </c>
      <c r="Y41" s="176">
        <f t="shared" si="2"/>
        <v>0</v>
      </c>
    </row>
    <row r="42" spans="1:25">
      <c r="A42" s="168" t="e">
        <f>A149</f>
        <v>#N/A</v>
      </c>
      <c r="B42" s="148">
        <f t="shared" si="34"/>
        <v>0</v>
      </c>
      <c r="C42" s="143">
        <f t="shared" ref="C42:X42" si="47">IF(C$1&gt;=$I149,IF($M149=0,0,(IF(MOD(($I149-C$1),$M149)=0,$G149,0))),0)</f>
        <v>0</v>
      </c>
      <c r="D42" s="143">
        <f t="shared" si="47"/>
        <v>0</v>
      </c>
      <c r="E42" s="143">
        <f t="shared" si="47"/>
        <v>0</v>
      </c>
      <c r="F42" s="143">
        <f t="shared" si="47"/>
        <v>0</v>
      </c>
      <c r="G42" s="143">
        <f t="shared" si="47"/>
        <v>0</v>
      </c>
      <c r="H42" s="143">
        <f t="shared" si="47"/>
        <v>0</v>
      </c>
      <c r="I42" s="143">
        <f t="shared" si="47"/>
        <v>0</v>
      </c>
      <c r="J42" s="143">
        <f t="shared" si="47"/>
        <v>0</v>
      </c>
      <c r="K42" s="143">
        <f t="shared" si="47"/>
        <v>0</v>
      </c>
      <c r="L42" s="143">
        <f t="shared" si="47"/>
        <v>0</v>
      </c>
      <c r="M42" s="143">
        <f t="shared" si="47"/>
        <v>0</v>
      </c>
      <c r="N42" s="143">
        <f t="shared" si="47"/>
        <v>0</v>
      </c>
      <c r="O42" s="143">
        <f t="shared" si="47"/>
        <v>0</v>
      </c>
      <c r="P42" s="143">
        <f t="shared" si="47"/>
        <v>0</v>
      </c>
      <c r="Q42" s="143">
        <f t="shared" si="47"/>
        <v>0</v>
      </c>
      <c r="R42" s="143">
        <f t="shared" si="47"/>
        <v>0</v>
      </c>
      <c r="S42" s="143">
        <f t="shared" si="47"/>
        <v>0</v>
      </c>
      <c r="T42" s="143">
        <f t="shared" si="47"/>
        <v>0</v>
      </c>
      <c r="U42" s="143">
        <f t="shared" si="47"/>
        <v>0</v>
      </c>
      <c r="V42" s="143">
        <f t="shared" si="47"/>
        <v>0</v>
      </c>
      <c r="W42" s="143">
        <f t="shared" si="47"/>
        <v>0</v>
      </c>
      <c r="X42" s="143">
        <f t="shared" si="47"/>
        <v>0</v>
      </c>
      <c r="Y42" s="176">
        <f t="shared" si="2"/>
        <v>0</v>
      </c>
    </row>
    <row r="43" spans="1:25">
      <c r="A43" s="169"/>
      <c r="B43" s="149" t="str">
        <f t="shared" si="34"/>
        <v>Bygning 13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</row>
    <row r="44" spans="1:25">
      <c r="A44" s="168">
        <f t="shared" ref="A44:A54" si="48">A151</f>
        <v>47</v>
      </c>
      <c r="B44" s="148" t="str">
        <f t="shared" si="34"/>
        <v>Tagflade, udskiftning - 1 lag overpap</v>
      </c>
      <c r="C44" s="143">
        <f t="shared" ref="C44:X44" si="49">IF(C$1&gt;=$I151,IF($M151=0,0,(IF(MOD(($I151-C$1),$M151)=0,$G151,0))),0)</f>
        <v>0</v>
      </c>
      <c r="D44" s="143">
        <f t="shared" si="49"/>
        <v>0</v>
      </c>
      <c r="E44" s="143">
        <f t="shared" si="49"/>
        <v>0</v>
      </c>
      <c r="F44" s="143">
        <f t="shared" si="49"/>
        <v>0</v>
      </c>
      <c r="G44" s="143">
        <f t="shared" si="49"/>
        <v>0</v>
      </c>
      <c r="H44" s="143">
        <f t="shared" si="49"/>
        <v>0</v>
      </c>
      <c r="I44" s="143">
        <f t="shared" si="49"/>
        <v>0</v>
      </c>
      <c r="J44" s="143">
        <f t="shared" si="49"/>
        <v>0</v>
      </c>
      <c r="K44" s="143">
        <f t="shared" si="49"/>
        <v>0</v>
      </c>
      <c r="L44" s="143">
        <f t="shared" si="49"/>
        <v>0</v>
      </c>
      <c r="M44" s="143">
        <f t="shared" si="49"/>
        <v>0</v>
      </c>
      <c r="N44" s="143">
        <f t="shared" si="49"/>
        <v>0</v>
      </c>
      <c r="O44" s="143">
        <f t="shared" si="49"/>
        <v>720000</v>
      </c>
      <c r="P44" s="143">
        <f t="shared" si="49"/>
        <v>0</v>
      </c>
      <c r="Q44" s="143">
        <f t="shared" si="49"/>
        <v>0</v>
      </c>
      <c r="R44" s="143">
        <f t="shared" si="49"/>
        <v>0</v>
      </c>
      <c r="S44" s="143">
        <f t="shared" si="49"/>
        <v>0</v>
      </c>
      <c r="T44" s="143">
        <f t="shared" si="49"/>
        <v>0</v>
      </c>
      <c r="U44" s="143">
        <f t="shared" si="49"/>
        <v>0</v>
      </c>
      <c r="V44" s="143">
        <f t="shared" si="49"/>
        <v>0</v>
      </c>
      <c r="W44" s="143">
        <f t="shared" si="49"/>
        <v>0</v>
      </c>
      <c r="X44" s="143">
        <f t="shared" si="49"/>
        <v>0</v>
      </c>
      <c r="Y44" s="176">
        <f t="shared" si="2"/>
        <v>720000</v>
      </c>
    </row>
    <row r="45" spans="1:25">
      <c r="A45" s="168">
        <f t="shared" si="48"/>
        <v>37</v>
      </c>
      <c r="B45" s="148" t="str">
        <f t="shared" si="34"/>
        <v>Tagnedløb, udskiftning - zink</v>
      </c>
      <c r="C45" s="143">
        <f t="shared" ref="C45:X45" si="50">IF(C$1&gt;=$I152,IF($M152=0,0,(IF(MOD(($I152-C$1),$M152)=0,$G152,0))),0)</f>
        <v>0</v>
      </c>
      <c r="D45" s="143">
        <f t="shared" si="50"/>
        <v>0</v>
      </c>
      <c r="E45" s="143">
        <f t="shared" si="50"/>
        <v>0</v>
      </c>
      <c r="F45" s="143">
        <f t="shared" si="50"/>
        <v>0</v>
      </c>
      <c r="G45" s="143">
        <f t="shared" si="50"/>
        <v>0</v>
      </c>
      <c r="H45" s="143">
        <f t="shared" si="50"/>
        <v>0</v>
      </c>
      <c r="I45" s="143">
        <f t="shared" si="50"/>
        <v>0</v>
      </c>
      <c r="J45" s="143">
        <f t="shared" si="50"/>
        <v>0</v>
      </c>
      <c r="K45" s="143">
        <f t="shared" si="50"/>
        <v>0</v>
      </c>
      <c r="L45" s="143">
        <f t="shared" si="50"/>
        <v>0</v>
      </c>
      <c r="M45" s="143">
        <f t="shared" si="50"/>
        <v>0</v>
      </c>
      <c r="N45" s="143">
        <f t="shared" si="50"/>
        <v>13200</v>
      </c>
      <c r="O45" s="143">
        <f t="shared" si="50"/>
        <v>0</v>
      </c>
      <c r="P45" s="143">
        <f t="shared" si="50"/>
        <v>0</v>
      </c>
      <c r="Q45" s="143">
        <f t="shared" si="50"/>
        <v>0</v>
      </c>
      <c r="R45" s="143">
        <f t="shared" si="50"/>
        <v>0</v>
      </c>
      <c r="S45" s="143">
        <f t="shared" si="50"/>
        <v>0</v>
      </c>
      <c r="T45" s="143">
        <f t="shared" si="50"/>
        <v>0</v>
      </c>
      <c r="U45" s="143">
        <f t="shared" si="50"/>
        <v>0</v>
      </c>
      <c r="V45" s="143">
        <f t="shared" si="50"/>
        <v>0</v>
      </c>
      <c r="W45" s="143">
        <f t="shared" si="50"/>
        <v>0</v>
      </c>
      <c r="X45" s="143">
        <f t="shared" si="50"/>
        <v>0</v>
      </c>
      <c r="Y45" s="176">
        <f t="shared" ref="Y45:Y54" si="51">SUM(C45:X45)</f>
        <v>13200</v>
      </c>
    </row>
    <row r="46" spans="1:25">
      <c r="A46" s="168">
        <f t="shared" si="48"/>
        <v>37</v>
      </c>
      <c r="B46" s="148" t="str">
        <f t="shared" si="34"/>
        <v>Tagrende, udskiftning - zink</v>
      </c>
      <c r="C46" s="143">
        <f t="shared" ref="C46:X46" si="52">IF(C$1&gt;=$I153,IF($M153=0,0,(IF(MOD(($I153-C$1),$M153)=0,$G153,0))),0)</f>
        <v>0</v>
      </c>
      <c r="D46" s="143">
        <f t="shared" si="52"/>
        <v>0</v>
      </c>
      <c r="E46" s="143">
        <f t="shared" si="52"/>
        <v>0</v>
      </c>
      <c r="F46" s="143">
        <f t="shared" si="52"/>
        <v>0</v>
      </c>
      <c r="G46" s="143">
        <f t="shared" si="52"/>
        <v>0</v>
      </c>
      <c r="H46" s="143">
        <f t="shared" si="52"/>
        <v>0</v>
      </c>
      <c r="I46" s="143">
        <f t="shared" si="52"/>
        <v>0</v>
      </c>
      <c r="J46" s="143">
        <f t="shared" si="52"/>
        <v>0</v>
      </c>
      <c r="K46" s="143">
        <f t="shared" si="52"/>
        <v>0</v>
      </c>
      <c r="L46" s="143">
        <f t="shared" si="52"/>
        <v>0</v>
      </c>
      <c r="M46" s="143">
        <f t="shared" si="52"/>
        <v>0</v>
      </c>
      <c r="N46" s="143">
        <f t="shared" si="52"/>
        <v>72000</v>
      </c>
      <c r="O46" s="143">
        <f t="shared" si="52"/>
        <v>0</v>
      </c>
      <c r="P46" s="143">
        <f t="shared" si="52"/>
        <v>0</v>
      </c>
      <c r="Q46" s="143">
        <f t="shared" si="52"/>
        <v>0</v>
      </c>
      <c r="R46" s="143">
        <f t="shared" si="52"/>
        <v>0</v>
      </c>
      <c r="S46" s="143">
        <f t="shared" si="52"/>
        <v>0</v>
      </c>
      <c r="T46" s="143">
        <f t="shared" si="52"/>
        <v>0</v>
      </c>
      <c r="U46" s="143">
        <f t="shared" si="52"/>
        <v>0</v>
      </c>
      <c r="V46" s="143">
        <f t="shared" si="52"/>
        <v>0</v>
      </c>
      <c r="W46" s="143">
        <f t="shared" si="52"/>
        <v>0</v>
      </c>
      <c r="X46" s="143">
        <f t="shared" si="52"/>
        <v>0</v>
      </c>
      <c r="Y46" s="176">
        <f t="shared" si="51"/>
        <v>72000</v>
      </c>
    </row>
    <row r="47" spans="1:25">
      <c r="A47" s="168">
        <f t="shared" si="48"/>
        <v>41</v>
      </c>
      <c r="B47" s="148" t="str">
        <f t="shared" si="34"/>
        <v>Stern, malerbehandling</v>
      </c>
      <c r="C47" s="143">
        <f t="shared" ref="C47:X47" si="53">IF(C$1&gt;=$I154,IF($M154=0,0,(IF(MOD(($I154-C$1),$M154)=0,$G154,0))),0)</f>
        <v>3000</v>
      </c>
      <c r="D47" s="143">
        <f t="shared" si="53"/>
        <v>3000</v>
      </c>
      <c r="E47" s="143">
        <f t="shared" si="53"/>
        <v>3000</v>
      </c>
      <c r="F47" s="143">
        <f t="shared" si="53"/>
        <v>3000</v>
      </c>
      <c r="G47" s="143">
        <f t="shared" si="53"/>
        <v>3000</v>
      </c>
      <c r="H47" s="143">
        <f t="shared" si="53"/>
        <v>3000</v>
      </c>
      <c r="I47" s="143">
        <f t="shared" si="53"/>
        <v>3000</v>
      </c>
      <c r="J47" s="143">
        <f t="shared" si="53"/>
        <v>3000</v>
      </c>
      <c r="K47" s="143">
        <f t="shared" si="53"/>
        <v>3000</v>
      </c>
      <c r="L47" s="143">
        <f t="shared" si="53"/>
        <v>3000</v>
      </c>
      <c r="M47" s="143">
        <f t="shared" si="53"/>
        <v>3000</v>
      </c>
      <c r="N47" s="143">
        <f t="shared" si="53"/>
        <v>3000</v>
      </c>
      <c r="O47" s="143">
        <f t="shared" si="53"/>
        <v>3000</v>
      </c>
      <c r="P47" s="143">
        <f t="shared" si="53"/>
        <v>3000</v>
      </c>
      <c r="Q47" s="143">
        <f t="shared" si="53"/>
        <v>3000</v>
      </c>
      <c r="R47" s="143">
        <f t="shared" si="53"/>
        <v>3000</v>
      </c>
      <c r="S47" s="143">
        <f t="shared" si="53"/>
        <v>3000</v>
      </c>
      <c r="T47" s="143">
        <f t="shared" si="53"/>
        <v>3000</v>
      </c>
      <c r="U47" s="143">
        <f t="shared" si="53"/>
        <v>3000</v>
      </c>
      <c r="V47" s="143">
        <f t="shared" si="53"/>
        <v>3000</v>
      </c>
      <c r="W47" s="143">
        <f t="shared" si="53"/>
        <v>3000</v>
      </c>
      <c r="X47" s="143">
        <f t="shared" si="53"/>
        <v>3000</v>
      </c>
      <c r="Y47" s="176">
        <f t="shared" si="51"/>
        <v>66000</v>
      </c>
    </row>
    <row r="48" spans="1:25">
      <c r="A48" s="168">
        <f t="shared" si="48"/>
        <v>37</v>
      </c>
      <c r="B48" s="148" t="str">
        <f t="shared" si="34"/>
        <v>Stern, udskiftning</v>
      </c>
      <c r="C48" s="143">
        <f t="shared" ref="C48:X48" si="54">IF(C$1&gt;=$I155,IF($M155=0,0,(IF(MOD(($I155-C$1),$M155)=0,$G155,0))),0)</f>
        <v>0</v>
      </c>
      <c r="D48" s="143">
        <f t="shared" si="54"/>
        <v>0</v>
      </c>
      <c r="E48" s="143">
        <f t="shared" si="54"/>
        <v>0</v>
      </c>
      <c r="F48" s="143">
        <f t="shared" si="54"/>
        <v>0</v>
      </c>
      <c r="G48" s="143">
        <f t="shared" si="54"/>
        <v>0</v>
      </c>
      <c r="H48" s="143">
        <f t="shared" si="54"/>
        <v>0</v>
      </c>
      <c r="I48" s="143">
        <f t="shared" si="54"/>
        <v>0</v>
      </c>
      <c r="J48" s="143">
        <f t="shared" si="54"/>
        <v>0</v>
      </c>
      <c r="K48" s="143">
        <f t="shared" si="54"/>
        <v>0</v>
      </c>
      <c r="L48" s="143">
        <f t="shared" si="54"/>
        <v>0</v>
      </c>
      <c r="M48" s="143">
        <f t="shared" si="54"/>
        <v>0</v>
      </c>
      <c r="N48" s="143">
        <f t="shared" si="54"/>
        <v>126000</v>
      </c>
      <c r="O48" s="143">
        <f t="shared" si="54"/>
        <v>0</v>
      </c>
      <c r="P48" s="143">
        <f t="shared" si="54"/>
        <v>0</v>
      </c>
      <c r="Q48" s="143">
        <f t="shared" si="54"/>
        <v>0</v>
      </c>
      <c r="R48" s="143">
        <f t="shared" si="54"/>
        <v>0</v>
      </c>
      <c r="S48" s="143">
        <f t="shared" si="54"/>
        <v>0</v>
      </c>
      <c r="T48" s="143">
        <f t="shared" si="54"/>
        <v>0</v>
      </c>
      <c r="U48" s="143">
        <f t="shared" si="54"/>
        <v>0</v>
      </c>
      <c r="V48" s="143">
        <f t="shared" si="54"/>
        <v>0</v>
      </c>
      <c r="W48" s="143">
        <f t="shared" si="54"/>
        <v>0</v>
      </c>
      <c r="X48" s="143">
        <f t="shared" si="54"/>
        <v>0</v>
      </c>
      <c r="Y48" s="176">
        <f t="shared" si="51"/>
        <v>126000</v>
      </c>
    </row>
    <row r="49" spans="1:25">
      <c r="A49" s="168">
        <f t="shared" si="48"/>
        <v>41</v>
      </c>
      <c r="B49" s="148" t="str">
        <f t="shared" si="34"/>
        <v>Facader, malerbehandling - træ</v>
      </c>
      <c r="C49" s="143">
        <f t="shared" ref="C49:X49" si="55">IF(C$1&gt;=$I156,IF($M156=0,0,(IF(MOD(($I156-C$1),$M156)=0,$G156,0))),0)</f>
        <v>0</v>
      </c>
      <c r="D49" s="143">
        <f t="shared" si="55"/>
        <v>5000</v>
      </c>
      <c r="E49" s="143">
        <f t="shared" si="55"/>
        <v>5000</v>
      </c>
      <c r="F49" s="143">
        <f t="shared" si="55"/>
        <v>5000</v>
      </c>
      <c r="G49" s="143">
        <f t="shared" si="55"/>
        <v>5000</v>
      </c>
      <c r="H49" s="143">
        <f t="shared" si="55"/>
        <v>5000</v>
      </c>
      <c r="I49" s="143">
        <f t="shared" si="55"/>
        <v>5000</v>
      </c>
      <c r="J49" s="143">
        <f t="shared" si="55"/>
        <v>5000</v>
      </c>
      <c r="K49" s="143">
        <f t="shared" si="55"/>
        <v>5000</v>
      </c>
      <c r="L49" s="143">
        <f t="shared" si="55"/>
        <v>5000</v>
      </c>
      <c r="M49" s="143">
        <f t="shared" si="55"/>
        <v>5000</v>
      </c>
      <c r="N49" s="143">
        <f t="shared" si="55"/>
        <v>5000</v>
      </c>
      <c r="O49" s="143">
        <f t="shared" si="55"/>
        <v>5000</v>
      </c>
      <c r="P49" s="143">
        <f t="shared" si="55"/>
        <v>5000</v>
      </c>
      <c r="Q49" s="143">
        <f t="shared" si="55"/>
        <v>5000</v>
      </c>
      <c r="R49" s="143">
        <f t="shared" si="55"/>
        <v>5000</v>
      </c>
      <c r="S49" s="143">
        <f t="shared" si="55"/>
        <v>5000</v>
      </c>
      <c r="T49" s="143">
        <f t="shared" si="55"/>
        <v>5000</v>
      </c>
      <c r="U49" s="143">
        <f t="shared" si="55"/>
        <v>5000</v>
      </c>
      <c r="V49" s="143">
        <f t="shared" si="55"/>
        <v>5000</v>
      </c>
      <c r="W49" s="143">
        <f t="shared" si="55"/>
        <v>5000</v>
      </c>
      <c r="X49" s="143">
        <f t="shared" si="55"/>
        <v>5000</v>
      </c>
      <c r="Y49" s="176">
        <f t="shared" si="51"/>
        <v>105000</v>
      </c>
    </row>
    <row r="50" spans="1:25">
      <c r="A50" s="168">
        <f t="shared" si="48"/>
        <v>31</v>
      </c>
      <c r="B50" s="148" t="str">
        <f t="shared" si="34"/>
        <v>Døre, udskiftning</v>
      </c>
      <c r="C50" s="143">
        <f t="shared" ref="C50:X50" si="56">IF(C$1&gt;=$I157,IF($M157=0,0,(IF(MOD(($I157-C$1),$M157)=0,$G157,0))),0)</f>
        <v>0</v>
      </c>
      <c r="D50" s="143">
        <f t="shared" si="56"/>
        <v>0</v>
      </c>
      <c r="E50" s="143">
        <f t="shared" si="56"/>
        <v>0</v>
      </c>
      <c r="F50" s="143">
        <f t="shared" si="56"/>
        <v>0</v>
      </c>
      <c r="G50" s="143">
        <f t="shared" si="56"/>
        <v>0</v>
      </c>
      <c r="H50" s="143">
        <f t="shared" si="56"/>
        <v>0</v>
      </c>
      <c r="I50" s="143">
        <f t="shared" si="56"/>
        <v>0</v>
      </c>
      <c r="J50" s="143">
        <f t="shared" si="56"/>
        <v>0</v>
      </c>
      <c r="K50" s="143">
        <f t="shared" si="56"/>
        <v>0</v>
      </c>
      <c r="L50" s="143">
        <f t="shared" si="56"/>
        <v>0</v>
      </c>
      <c r="M50" s="143">
        <f t="shared" si="56"/>
        <v>132000</v>
      </c>
      <c r="N50" s="143">
        <f t="shared" si="56"/>
        <v>0</v>
      </c>
      <c r="O50" s="143">
        <f t="shared" si="56"/>
        <v>0</v>
      </c>
      <c r="P50" s="143">
        <f t="shared" si="56"/>
        <v>0</v>
      </c>
      <c r="Q50" s="143">
        <f t="shared" si="56"/>
        <v>0</v>
      </c>
      <c r="R50" s="143">
        <f t="shared" si="56"/>
        <v>0</v>
      </c>
      <c r="S50" s="143">
        <f t="shared" si="56"/>
        <v>0</v>
      </c>
      <c r="T50" s="143">
        <f t="shared" si="56"/>
        <v>0</v>
      </c>
      <c r="U50" s="143">
        <f t="shared" si="56"/>
        <v>0</v>
      </c>
      <c r="V50" s="143">
        <f t="shared" si="56"/>
        <v>0</v>
      </c>
      <c r="W50" s="143">
        <f t="shared" si="56"/>
        <v>0</v>
      </c>
      <c r="X50" s="143">
        <f t="shared" si="56"/>
        <v>0</v>
      </c>
      <c r="Y50" s="176">
        <f t="shared" si="51"/>
        <v>132000</v>
      </c>
    </row>
    <row r="51" spans="1:25">
      <c r="A51" s="168">
        <f t="shared" si="48"/>
        <v>31</v>
      </c>
      <c r="B51" s="148" t="str">
        <f t="shared" si="34"/>
        <v>Vinduer, udskiftning - gående</v>
      </c>
      <c r="C51" s="143">
        <f t="shared" ref="C51:X51" si="57">IF(C$1&gt;=$I158,IF($M158=0,0,(IF(MOD(($I158-C$1),$M158)=0,$G158,0))),0)</f>
        <v>0</v>
      </c>
      <c r="D51" s="143">
        <f t="shared" si="57"/>
        <v>0</v>
      </c>
      <c r="E51" s="143">
        <f t="shared" si="57"/>
        <v>0</v>
      </c>
      <c r="F51" s="143">
        <f t="shared" si="57"/>
        <v>0</v>
      </c>
      <c r="G51" s="143">
        <f t="shared" si="57"/>
        <v>0</v>
      </c>
      <c r="H51" s="143">
        <f t="shared" si="57"/>
        <v>0</v>
      </c>
      <c r="I51" s="143">
        <f t="shared" si="57"/>
        <v>0</v>
      </c>
      <c r="J51" s="143">
        <f t="shared" si="57"/>
        <v>0</v>
      </c>
      <c r="K51" s="143">
        <f t="shared" si="57"/>
        <v>0</v>
      </c>
      <c r="L51" s="143">
        <f t="shared" si="57"/>
        <v>0</v>
      </c>
      <c r="M51" s="143">
        <f t="shared" si="57"/>
        <v>448000</v>
      </c>
      <c r="N51" s="143">
        <f t="shared" si="57"/>
        <v>0</v>
      </c>
      <c r="O51" s="143">
        <f t="shared" si="57"/>
        <v>0</v>
      </c>
      <c r="P51" s="143">
        <f t="shared" si="57"/>
        <v>0</v>
      </c>
      <c r="Q51" s="143">
        <f t="shared" si="57"/>
        <v>0</v>
      </c>
      <c r="R51" s="143">
        <f t="shared" si="57"/>
        <v>0</v>
      </c>
      <c r="S51" s="143">
        <f t="shared" si="57"/>
        <v>0</v>
      </c>
      <c r="T51" s="143">
        <f t="shared" si="57"/>
        <v>0</v>
      </c>
      <c r="U51" s="143">
        <f t="shared" si="57"/>
        <v>0</v>
      </c>
      <c r="V51" s="143">
        <f t="shared" si="57"/>
        <v>0</v>
      </c>
      <c r="W51" s="143">
        <f t="shared" si="57"/>
        <v>0</v>
      </c>
      <c r="X51" s="143">
        <f t="shared" si="57"/>
        <v>0</v>
      </c>
      <c r="Y51" s="176">
        <f t="shared" si="51"/>
        <v>448000</v>
      </c>
    </row>
    <row r="52" spans="1:25">
      <c r="A52" s="168">
        <f t="shared" si="48"/>
        <v>43</v>
      </c>
      <c r="B52" s="148" t="str">
        <f t="shared" si="34"/>
        <v>Gulve, udskiftning - rullende aktivitet</v>
      </c>
      <c r="C52" s="143">
        <f t="shared" ref="C52:X52" si="58">IF(C$1&gt;=$I159,IF($M159=0,0,(IF(MOD(($I159-C$1),$M159)=0,$G159,0))),0)</f>
        <v>0</v>
      </c>
      <c r="D52" s="143">
        <f t="shared" si="58"/>
        <v>23000</v>
      </c>
      <c r="E52" s="143">
        <f t="shared" si="58"/>
        <v>23000</v>
      </c>
      <c r="F52" s="143">
        <f t="shared" si="58"/>
        <v>23000</v>
      </c>
      <c r="G52" s="143">
        <f t="shared" si="58"/>
        <v>23000</v>
      </c>
      <c r="H52" s="143">
        <f t="shared" si="58"/>
        <v>23000</v>
      </c>
      <c r="I52" s="143">
        <f t="shared" si="58"/>
        <v>23000</v>
      </c>
      <c r="J52" s="143">
        <f t="shared" si="58"/>
        <v>23000</v>
      </c>
      <c r="K52" s="143">
        <f t="shared" si="58"/>
        <v>23000</v>
      </c>
      <c r="L52" s="143">
        <f t="shared" si="58"/>
        <v>23000</v>
      </c>
      <c r="M52" s="143">
        <f t="shared" si="58"/>
        <v>23000</v>
      </c>
      <c r="N52" s="143">
        <f t="shared" si="58"/>
        <v>23000</v>
      </c>
      <c r="O52" s="143">
        <f t="shared" si="58"/>
        <v>23000</v>
      </c>
      <c r="P52" s="143">
        <f t="shared" si="58"/>
        <v>23000</v>
      </c>
      <c r="Q52" s="143">
        <f t="shared" si="58"/>
        <v>23000</v>
      </c>
      <c r="R52" s="143">
        <f t="shared" si="58"/>
        <v>23000</v>
      </c>
      <c r="S52" s="143">
        <f t="shared" si="58"/>
        <v>23000</v>
      </c>
      <c r="T52" s="143">
        <f t="shared" si="58"/>
        <v>23000</v>
      </c>
      <c r="U52" s="143">
        <f t="shared" si="58"/>
        <v>23000</v>
      </c>
      <c r="V52" s="143">
        <f t="shared" si="58"/>
        <v>23000</v>
      </c>
      <c r="W52" s="143">
        <f t="shared" si="58"/>
        <v>23000</v>
      </c>
      <c r="X52" s="143">
        <f t="shared" si="58"/>
        <v>23000</v>
      </c>
      <c r="Y52" s="176">
        <f t="shared" si="51"/>
        <v>483000</v>
      </c>
    </row>
    <row r="53" spans="1:25">
      <c r="A53" s="168">
        <f t="shared" si="48"/>
        <v>45</v>
      </c>
      <c r="B53" s="230" t="str">
        <f t="shared" si="34"/>
        <v>Lofter, udskiftning - akustik</v>
      </c>
      <c r="C53" s="143">
        <f t="shared" ref="C53:X53" si="59">IF(C$1&gt;=$I160,IF($M160=0,0,(IF(MOD(($I160-C$1),$M160)=0,$G160,0))),0)</f>
        <v>0</v>
      </c>
      <c r="D53" s="143">
        <f t="shared" si="59"/>
        <v>0</v>
      </c>
      <c r="E53" s="143">
        <f t="shared" si="59"/>
        <v>0</v>
      </c>
      <c r="F53" s="143">
        <f t="shared" si="59"/>
        <v>0</v>
      </c>
      <c r="G53" s="143">
        <f t="shared" si="59"/>
        <v>0</v>
      </c>
      <c r="H53" s="143">
        <f t="shared" si="59"/>
        <v>0</v>
      </c>
      <c r="I53" s="143">
        <f t="shared" si="59"/>
        <v>0</v>
      </c>
      <c r="J53" s="143">
        <f t="shared" si="59"/>
        <v>0</v>
      </c>
      <c r="K53" s="143">
        <f t="shared" si="59"/>
        <v>0</v>
      </c>
      <c r="L53" s="143">
        <f t="shared" si="59"/>
        <v>0</v>
      </c>
      <c r="M53" s="143">
        <f t="shared" si="59"/>
        <v>0</v>
      </c>
      <c r="N53" s="143">
        <f t="shared" si="59"/>
        <v>0</v>
      </c>
      <c r="O53" s="143">
        <f t="shared" si="59"/>
        <v>0</v>
      </c>
      <c r="P53" s="143">
        <f t="shared" si="59"/>
        <v>0</v>
      </c>
      <c r="Q53" s="143">
        <f t="shared" si="59"/>
        <v>0</v>
      </c>
      <c r="R53" s="143">
        <f t="shared" si="59"/>
        <v>0</v>
      </c>
      <c r="S53" s="143">
        <f t="shared" si="59"/>
        <v>0</v>
      </c>
      <c r="T53" s="143">
        <f t="shared" si="59"/>
        <v>0</v>
      </c>
      <c r="U53" s="143">
        <f t="shared" si="59"/>
        <v>0</v>
      </c>
      <c r="V53" s="143">
        <f t="shared" si="59"/>
        <v>0</v>
      </c>
      <c r="W53" s="143">
        <f t="shared" si="59"/>
        <v>0</v>
      </c>
      <c r="X53" s="143">
        <f t="shared" si="59"/>
        <v>0</v>
      </c>
      <c r="Y53" s="176">
        <f t="shared" si="51"/>
        <v>0</v>
      </c>
    </row>
    <row r="54" spans="1:25">
      <c r="A54" s="168">
        <f t="shared" si="48"/>
        <v>32</v>
      </c>
      <c r="B54" s="148" t="str">
        <f t="shared" si="34"/>
        <v xml:space="preserve">Døre, udskiftning - Branddør </v>
      </c>
      <c r="C54" s="143">
        <f t="shared" ref="C54:X54" si="60">IF(C$1&gt;=$I161,IF($M161=0,0,(IF(MOD(($I161-C$1),$M161)=0,$G161,0))),0)</f>
        <v>0</v>
      </c>
      <c r="D54" s="143">
        <f t="shared" si="60"/>
        <v>0</v>
      </c>
      <c r="E54" s="143">
        <f t="shared" si="60"/>
        <v>0</v>
      </c>
      <c r="F54" s="143">
        <f t="shared" si="60"/>
        <v>0</v>
      </c>
      <c r="G54" s="143">
        <f t="shared" si="60"/>
        <v>0</v>
      </c>
      <c r="H54" s="143">
        <f t="shared" si="60"/>
        <v>0</v>
      </c>
      <c r="I54" s="143">
        <f t="shared" si="60"/>
        <v>0</v>
      </c>
      <c r="J54" s="143">
        <f t="shared" si="60"/>
        <v>480000</v>
      </c>
      <c r="K54" s="143">
        <f t="shared" si="60"/>
        <v>0</v>
      </c>
      <c r="L54" s="143">
        <f t="shared" si="60"/>
        <v>0</v>
      </c>
      <c r="M54" s="143">
        <f t="shared" si="60"/>
        <v>0</v>
      </c>
      <c r="N54" s="143">
        <f t="shared" si="60"/>
        <v>0</v>
      </c>
      <c r="O54" s="143">
        <f t="shared" si="60"/>
        <v>0</v>
      </c>
      <c r="P54" s="143">
        <f t="shared" si="60"/>
        <v>0</v>
      </c>
      <c r="Q54" s="143">
        <f t="shared" si="60"/>
        <v>0</v>
      </c>
      <c r="R54" s="143">
        <f t="shared" si="60"/>
        <v>0</v>
      </c>
      <c r="S54" s="143">
        <f t="shared" si="60"/>
        <v>0</v>
      </c>
      <c r="T54" s="143">
        <f t="shared" si="60"/>
        <v>0</v>
      </c>
      <c r="U54" s="143">
        <f t="shared" si="60"/>
        <v>0</v>
      </c>
      <c r="V54" s="143">
        <f t="shared" si="60"/>
        <v>0</v>
      </c>
      <c r="W54" s="143">
        <f t="shared" si="60"/>
        <v>0</v>
      </c>
      <c r="X54" s="143">
        <f t="shared" si="60"/>
        <v>0</v>
      </c>
      <c r="Y54" s="176">
        <f t="shared" si="51"/>
        <v>480000</v>
      </c>
    </row>
    <row r="55" spans="1:25">
      <c r="A55" s="169"/>
      <c r="B55" s="149" t="str">
        <f t="shared" si="34"/>
        <v>Bygning 15</v>
      </c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</row>
    <row r="56" spans="1:25">
      <c r="A56" s="168">
        <f t="shared" ref="A56:A61" si="61">A163</f>
        <v>47</v>
      </c>
      <c r="B56" s="148" t="str">
        <f t="shared" si="34"/>
        <v>Tagflade, udskiftning - 1 lag overpap</v>
      </c>
      <c r="C56" s="143">
        <f t="shared" ref="C56:X56" si="62">IF(C$1&gt;=$I163,IF($M163=0,0,(IF(MOD(($I163-C$1),$M163)=0,$G163,0))),0)</f>
        <v>0</v>
      </c>
      <c r="D56" s="143">
        <f t="shared" si="62"/>
        <v>0</v>
      </c>
      <c r="E56" s="143">
        <f t="shared" si="62"/>
        <v>0</v>
      </c>
      <c r="F56" s="143">
        <f t="shared" si="62"/>
        <v>0</v>
      </c>
      <c r="G56" s="143">
        <f t="shared" si="62"/>
        <v>0</v>
      </c>
      <c r="H56" s="143">
        <f t="shared" si="62"/>
        <v>0</v>
      </c>
      <c r="I56" s="143">
        <f t="shared" si="62"/>
        <v>0</v>
      </c>
      <c r="J56" s="143">
        <f t="shared" si="62"/>
        <v>0</v>
      </c>
      <c r="K56" s="143">
        <f t="shared" si="62"/>
        <v>0</v>
      </c>
      <c r="L56" s="143">
        <f t="shared" si="62"/>
        <v>0</v>
      </c>
      <c r="M56" s="143">
        <f t="shared" si="62"/>
        <v>0</v>
      </c>
      <c r="N56" s="143">
        <f t="shared" si="62"/>
        <v>0</v>
      </c>
      <c r="O56" s="143">
        <f t="shared" si="62"/>
        <v>0</v>
      </c>
      <c r="P56" s="143">
        <f t="shared" si="62"/>
        <v>0</v>
      </c>
      <c r="Q56" s="143">
        <f t="shared" si="62"/>
        <v>0</v>
      </c>
      <c r="R56" s="143">
        <f t="shared" si="62"/>
        <v>0</v>
      </c>
      <c r="S56" s="143">
        <f t="shared" si="62"/>
        <v>0</v>
      </c>
      <c r="T56" s="143">
        <f t="shared" si="62"/>
        <v>0</v>
      </c>
      <c r="U56" s="143">
        <f t="shared" si="62"/>
        <v>0</v>
      </c>
      <c r="V56" s="143">
        <f t="shared" si="62"/>
        <v>0</v>
      </c>
      <c r="W56" s="143">
        <f t="shared" si="62"/>
        <v>0</v>
      </c>
      <c r="X56" s="143">
        <f t="shared" si="62"/>
        <v>0</v>
      </c>
      <c r="Y56" s="176">
        <f t="shared" si="2"/>
        <v>0</v>
      </c>
    </row>
    <row r="57" spans="1:25">
      <c r="A57" s="168">
        <f t="shared" si="61"/>
        <v>31</v>
      </c>
      <c r="B57" s="148" t="str">
        <f t="shared" si="34"/>
        <v>Døre, udskiftning</v>
      </c>
      <c r="C57" s="143">
        <f t="shared" ref="C57:X57" si="63">IF(C$1&gt;=$I164,IF($M164=0,0,(IF(MOD(($I164-C$1),$M164)=0,$G164,0))),0)</f>
        <v>0</v>
      </c>
      <c r="D57" s="143">
        <f t="shared" si="63"/>
        <v>0</v>
      </c>
      <c r="E57" s="143">
        <f t="shared" si="63"/>
        <v>0</v>
      </c>
      <c r="F57" s="143">
        <f t="shared" si="63"/>
        <v>0</v>
      </c>
      <c r="G57" s="143">
        <f t="shared" si="63"/>
        <v>0</v>
      </c>
      <c r="H57" s="143">
        <f t="shared" si="63"/>
        <v>0</v>
      </c>
      <c r="I57" s="143">
        <f t="shared" si="63"/>
        <v>0</v>
      </c>
      <c r="J57" s="143">
        <f t="shared" si="63"/>
        <v>0</v>
      </c>
      <c r="K57" s="143">
        <f t="shared" si="63"/>
        <v>0</v>
      </c>
      <c r="L57" s="143">
        <f t="shared" si="63"/>
        <v>0</v>
      </c>
      <c r="M57" s="143">
        <f t="shared" si="63"/>
        <v>0</v>
      </c>
      <c r="N57" s="143">
        <f t="shared" si="63"/>
        <v>0</v>
      </c>
      <c r="O57" s="143">
        <f t="shared" si="63"/>
        <v>0</v>
      </c>
      <c r="P57" s="143">
        <f t="shared" si="63"/>
        <v>0</v>
      </c>
      <c r="Q57" s="143">
        <f t="shared" si="63"/>
        <v>0</v>
      </c>
      <c r="R57" s="143">
        <f t="shared" si="63"/>
        <v>0</v>
      </c>
      <c r="S57" s="143">
        <f t="shared" si="63"/>
        <v>0</v>
      </c>
      <c r="T57" s="143">
        <f t="shared" si="63"/>
        <v>70400</v>
      </c>
      <c r="U57" s="143">
        <f t="shared" si="63"/>
        <v>0</v>
      </c>
      <c r="V57" s="143">
        <f t="shared" si="63"/>
        <v>0</v>
      </c>
      <c r="W57" s="143">
        <f t="shared" si="63"/>
        <v>0</v>
      </c>
      <c r="X57" s="143">
        <f t="shared" si="63"/>
        <v>0</v>
      </c>
      <c r="Y57" s="176">
        <f>SUM(C57:X57)</f>
        <v>70400</v>
      </c>
    </row>
    <row r="58" spans="1:25">
      <c r="A58" s="168">
        <f t="shared" si="61"/>
        <v>31</v>
      </c>
      <c r="B58" s="148" t="str">
        <f t="shared" si="34"/>
        <v>Vinduer, udskiftning - gående</v>
      </c>
      <c r="C58" s="143">
        <f t="shared" ref="C58:X58" si="64">IF(C$1&gt;=$I165,IF($M165=0,0,(IF(MOD(($I165-C$1),$M165)=0,$G165,0))),0)</f>
        <v>0</v>
      </c>
      <c r="D58" s="143">
        <f t="shared" si="64"/>
        <v>0</v>
      </c>
      <c r="E58" s="143">
        <f t="shared" si="64"/>
        <v>0</v>
      </c>
      <c r="F58" s="143">
        <f t="shared" si="64"/>
        <v>0</v>
      </c>
      <c r="G58" s="143">
        <f t="shared" si="64"/>
        <v>0</v>
      </c>
      <c r="H58" s="143">
        <f t="shared" si="64"/>
        <v>0</v>
      </c>
      <c r="I58" s="143">
        <f t="shared" si="64"/>
        <v>0</v>
      </c>
      <c r="J58" s="143">
        <f t="shared" si="64"/>
        <v>0</v>
      </c>
      <c r="K58" s="143">
        <f t="shared" si="64"/>
        <v>0</v>
      </c>
      <c r="L58" s="143">
        <f t="shared" si="64"/>
        <v>0</v>
      </c>
      <c r="M58" s="143">
        <f t="shared" si="64"/>
        <v>0</v>
      </c>
      <c r="N58" s="143">
        <f t="shared" si="64"/>
        <v>0</v>
      </c>
      <c r="O58" s="143">
        <f t="shared" si="64"/>
        <v>0</v>
      </c>
      <c r="P58" s="143">
        <f t="shared" si="64"/>
        <v>0</v>
      </c>
      <c r="Q58" s="143">
        <f t="shared" si="64"/>
        <v>0</v>
      </c>
      <c r="R58" s="143">
        <f t="shared" si="64"/>
        <v>0</v>
      </c>
      <c r="S58" s="143">
        <f t="shared" si="64"/>
        <v>0</v>
      </c>
      <c r="T58" s="143">
        <f t="shared" si="64"/>
        <v>140000</v>
      </c>
      <c r="U58" s="143">
        <f t="shared" si="64"/>
        <v>0</v>
      </c>
      <c r="V58" s="143">
        <f t="shared" si="64"/>
        <v>0</v>
      </c>
      <c r="W58" s="143">
        <f t="shared" si="64"/>
        <v>0</v>
      </c>
      <c r="X58" s="143">
        <f t="shared" si="64"/>
        <v>0</v>
      </c>
      <c r="Y58" s="176">
        <f>SUM(C58:X58)</f>
        <v>140000</v>
      </c>
    </row>
    <row r="59" spans="1:25">
      <c r="A59" s="168">
        <f t="shared" si="61"/>
        <v>43</v>
      </c>
      <c r="B59" s="148" t="str">
        <f t="shared" si="34"/>
        <v>Gulve, udskiftning - rullende aktivitet</v>
      </c>
      <c r="C59" s="143">
        <f t="shared" ref="C59:X59" si="65">IF(C$1&gt;=$I166,IF($M166=0,0,(IF(MOD(($I166-C$1),$M166)=0,$G166,0))),0)</f>
        <v>0</v>
      </c>
      <c r="D59" s="143">
        <f t="shared" si="65"/>
        <v>23000</v>
      </c>
      <c r="E59" s="143">
        <f t="shared" si="65"/>
        <v>23000</v>
      </c>
      <c r="F59" s="143">
        <f t="shared" si="65"/>
        <v>23000</v>
      </c>
      <c r="G59" s="143">
        <f t="shared" si="65"/>
        <v>23000</v>
      </c>
      <c r="H59" s="143">
        <f t="shared" si="65"/>
        <v>23000</v>
      </c>
      <c r="I59" s="143">
        <f t="shared" si="65"/>
        <v>23000</v>
      </c>
      <c r="J59" s="143">
        <f t="shared" si="65"/>
        <v>23000</v>
      </c>
      <c r="K59" s="143">
        <f t="shared" si="65"/>
        <v>23000</v>
      </c>
      <c r="L59" s="143">
        <f t="shared" si="65"/>
        <v>23000</v>
      </c>
      <c r="M59" s="143">
        <f t="shared" si="65"/>
        <v>23000</v>
      </c>
      <c r="N59" s="143">
        <f t="shared" si="65"/>
        <v>23000</v>
      </c>
      <c r="O59" s="143">
        <f t="shared" si="65"/>
        <v>23000</v>
      </c>
      <c r="P59" s="143">
        <f t="shared" si="65"/>
        <v>23000</v>
      </c>
      <c r="Q59" s="143">
        <f t="shared" si="65"/>
        <v>23000</v>
      </c>
      <c r="R59" s="143">
        <f t="shared" si="65"/>
        <v>23000</v>
      </c>
      <c r="S59" s="143">
        <f t="shared" si="65"/>
        <v>23000</v>
      </c>
      <c r="T59" s="143">
        <f t="shared" si="65"/>
        <v>23000</v>
      </c>
      <c r="U59" s="143">
        <f t="shared" si="65"/>
        <v>23000</v>
      </c>
      <c r="V59" s="143">
        <f t="shared" si="65"/>
        <v>23000</v>
      </c>
      <c r="W59" s="143">
        <f t="shared" si="65"/>
        <v>23000</v>
      </c>
      <c r="X59" s="143">
        <f t="shared" si="65"/>
        <v>23000</v>
      </c>
      <c r="Y59" s="176">
        <f>SUM(C59:X59)</f>
        <v>483000</v>
      </c>
    </row>
    <row r="60" spans="1:25">
      <c r="A60" s="168">
        <f t="shared" si="61"/>
        <v>45</v>
      </c>
      <c r="B60" s="148" t="str">
        <f t="shared" si="34"/>
        <v>Lofter, udskiftning - akustik</v>
      </c>
      <c r="C60" s="143">
        <f t="shared" ref="C60:X60" si="66">IF(C$1&gt;=$I167,IF($M167=0,0,(IF(MOD(($I167-C$1),$M167)=0,$G167,0))),0)</f>
        <v>0</v>
      </c>
      <c r="D60" s="143">
        <f t="shared" si="66"/>
        <v>0</v>
      </c>
      <c r="E60" s="143">
        <f t="shared" si="66"/>
        <v>0</v>
      </c>
      <c r="F60" s="143">
        <f t="shared" si="66"/>
        <v>0</v>
      </c>
      <c r="G60" s="143">
        <f t="shared" si="66"/>
        <v>0</v>
      </c>
      <c r="H60" s="143">
        <f t="shared" si="66"/>
        <v>0</v>
      </c>
      <c r="I60" s="143">
        <f t="shared" si="66"/>
        <v>0</v>
      </c>
      <c r="J60" s="143">
        <f t="shared" si="66"/>
        <v>0</v>
      </c>
      <c r="K60" s="143">
        <f t="shared" si="66"/>
        <v>0</v>
      </c>
      <c r="L60" s="143">
        <f t="shared" si="66"/>
        <v>0</v>
      </c>
      <c r="M60" s="143">
        <f t="shared" si="66"/>
        <v>0</v>
      </c>
      <c r="N60" s="143">
        <f t="shared" si="66"/>
        <v>0</v>
      </c>
      <c r="O60" s="143">
        <f t="shared" si="66"/>
        <v>0</v>
      </c>
      <c r="P60" s="143">
        <f t="shared" si="66"/>
        <v>0</v>
      </c>
      <c r="Q60" s="143">
        <f t="shared" si="66"/>
        <v>0</v>
      </c>
      <c r="R60" s="143">
        <f t="shared" si="66"/>
        <v>0</v>
      </c>
      <c r="S60" s="143">
        <f t="shared" si="66"/>
        <v>0</v>
      </c>
      <c r="T60" s="143">
        <f t="shared" si="66"/>
        <v>0</v>
      </c>
      <c r="U60" s="143">
        <f t="shared" si="66"/>
        <v>0</v>
      </c>
      <c r="V60" s="143">
        <f t="shared" si="66"/>
        <v>0</v>
      </c>
      <c r="W60" s="143">
        <f t="shared" si="66"/>
        <v>0</v>
      </c>
      <c r="X60" s="143">
        <f t="shared" si="66"/>
        <v>0</v>
      </c>
      <c r="Y60" s="176">
        <f>SUM(C60:X60)</f>
        <v>0</v>
      </c>
    </row>
    <row r="61" spans="1:25">
      <c r="A61" s="168">
        <f t="shared" si="61"/>
        <v>32</v>
      </c>
      <c r="B61" s="148" t="str">
        <f t="shared" si="34"/>
        <v>Døre, udskiftning - Indvendige</v>
      </c>
      <c r="C61" s="143">
        <f t="shared" ref="C61:X61" si="67">IF(C$1&gt;=$I168,IF($M168=0,0,(IF(MOD(($I168-C$1),$M168)=0,$G168,0))),0)</f>
        <v>0</v>
      </c>
      <c r="D61" s="143">
        <f t="shared" si="67"/>
        <v>0</v>
      </c>
      <c r="E61" s="143">
        <f t="shared" si="67"/>
        <v>0</v>
      </c>
      <c r="F61" s="143">
        <f t="shared" si="67"/>
        <v>0</v>
      </c>
      <c r="G61" s="143">
        <f t="shared" si="67"/>
        <v>0</v>
      </c>
      <c r="H61" s="143">
        <f t="shared" si="67"/>
        <v>0</v>
      </c>
      <c r="I61" s="143">
        <f t="shared" si="67"/>
        <v>0</v>
      </c>
      <c r="J61" s="143">
        <f t="shared" si="67"/>
        <v>0</v>
      </c>
      <c r="K61" s="143">
        <f t="shared" si="67"/>
        <v>0</v>
      </c>
      <c r="L61" s="143">
        <f t="shared" si="67"/>
        <v>0</v>
      </c>
      <c r="M61" s="143">
        <f t="shared" si="67"/>
        <v>0</v>
      </c>
      <c r="N61" s="143">
        <f t="shared" si="67"/>
        <v>0</v>
      </c>
      <c r="O61" s="143">
        <f t="shared" si="67"/>
        <v>0</v>
      </c>
      <c r="P61" s="143">
        <f t="shared" si="67"/>
        <v>0</v>
      </c>
      <c r="Q61" s="143">
        <f t="shared" si="67"/>
        <v>0</v>
      </c>
      <c r="R61" s="143">
        <f t="shared" si="67"/>
        <v>0</v>
      </c>
      <c r="S61" s="143">
        <f t="shared" si="67"/>
        <v>0</v>
      </c>
      <c r="T61" s="143">
        <f t="shared" si="67"/>
        <v>72000</v>
      </c>
      <c r="U61" s="143">
        <f t="shared" si="67"/>
        <v>0</v>
      </c>
      <c r="V61" s="143">
        <f t="shared" si="67"/>
        <v>0</v>
      </c>
      <c r="W61" s="143">
        <f t="shared" si="67"/>
        <v>0</v>
      </c>
      <c r="X61" s="143">
        <f t="shared" si="67"/>
        <v>0</v>
      </c>
      <c r="Y61" s="176">
        <f>SUM(C61:X61)</f>
        <v>72000</v>
      </c>
    </row>
    <row r="62" spans="1:25">
      <c r="A62" s="169"/>
      <c r="B62" s="149" t="str">
        <f t="shared" si="34"/>
        <v>Indv. Vedligehold</v>
      </c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</row>
    <row r="63" spans="1:25">
      <c r="A63" s="168">
        <f>A170</f>
        <v>42</v>
      </c>
      <c r="B63" s="148" t="str">
        <f t="shared" si="34"/>
        <v>Indvendigt malerarbejde, rullende aktivitet</v>
      </c>
      <c r="C63" s="143">
        <f t="shared" ref="C63:X63" si="68">IF(C$1&gt;=$I170,IF($M170=0,0,(IF(MOD(($I170-C$1),$M170)=0,$G170,0))),0)</f>
        <v>0</v>
      </c>
      <c r="D63" s="143">
        <f t="shared" si="68"/>
        <v>175000</v>
      </c>
      <c r="E63" s="143">
        <f t="shared" si="68"/>
        <v>175000</v>
      </c>
      <c r="F63" s="143">
        <f t="shared" si="68"/>
        <v>175000</v>
      </c>
      <c r="G63" s="143">
        <f t="shared" si="68"/>
        <v>175000</v>
      </c>
      <c r="H63" s="143">
        <f t="shared" si="68"/>
        <v>175000</v>
      </c>
      <c r="I63" s="143">
        <f t="shared" si="68"/>
        <v>175000</v>
      </c>
      <c r="J63" s="143">
        <f t="shared" si="68"/>
        <v>175000</v>
      </c>
      <c r="K63" s="143">
        <f t="shared" si="68"/>
        <v>175000</v>
      </c>
      <c r="L63" s="143">
        <f t="shared" si="68"/>
        <v>175000</v>
      </c>
      <c r="M63" s="143">
        <f t="shared" si="68"/>
        <v>175000</v>
      </c>
      <c r="N63" s="143">
        <f t="shared" si="68"/>
        <v>175000</v>
      </c>
      <c r="O63" s="143">
        <f t="shared" si="68"/>
        <v>175000</v>
      </c>
      <c r="P63" s="143">
        <f t="shared" si="68"/>
        <v>175000</v>
      </c>
      <c r="Q63" s="143">
        <f t="shared" si="68"/>
        <v>175000</v>
      </c>
      <c r="R63" s="143">
        <f t="shared" si="68"/>
        <v>175000</v>
      </c>
      <c r="S63" s="143">
        <f t="shared" si="68"/>
        <v>175000</v>
      </c>
      <c r="T63" s="143">
        <f t="shared" si="68"/>
        <v>175000</v>
      </c>
      <c r="U63" s="143">
        <f t="shared" si="68"/>
        <v>175000</v>
      </c>
      <c r="V63" s="143">
        <f t="shared" si="68"/>
        <v>175000</v>
      </c>
      <c r="W63" s="143">
        <f t="shared" si="68"/>
        <v>175000</v>
      </c>
      <c r="X63" s="143">
        <f t="shared" si="68"/>
        <v>175000</v>
      </c>
      <c r="Y63" s="176">
        <f t="shared" si="2"/>
        <v>3675000</v>
      </c>
    </row>
    <row r="64" spans="1:25">
      <c r="A64" s="169"/>
      <c r="B64" s="149" t="str">
        <f t="shared" ref="B64:B75" si="69">B171</f>
        <v>Tekniske Installationer</v>
      </c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</row>
    <row r="65" spans="1:25">
      <c r="A65" s="168">
        <f t="shared" ref="A65:A75" si="70">A172</f>
        <v>57</v>
      </c>
      <c r="B65" s="148" t="str">
        <f t="shared" si="69"/>
        <v xml:space="preserve">Ventilation, service </v>
      </c>
      <c r="C65" s="143">
        <f t="shared" ref="C65:X65" si="71">IF(C$1&gt;=$I172,IF($M172=0,0,(IF(MOD(($I172-C$1),$M172)=0,$G172,0))),0)</f>
        <v>30000</v>
      </c>
      <c r="D65" s="143">
        <f t="shared" si="71"/>
        <v>30000</v>
      </c>
      <c r="E65" s="143">
        <f t="shared" si="71"/>
        <v>30000</v>
      </c>
      <c r="F65" s="143">
        <f t="shared" si="71"/>
        <v>30000</v>
      </c>
      <c r="G65" s="143">
        <f t="shared" si="71"/>
        <v>30000</v>
      </c>
      <c r="H65" s="143">
        <f t="shared" si="71"/>
        <v>30000</v>
      </c>
      <c r="I65" s="143">
        <f t="shared" si="71"/>
        <v>30000</v>
      </c>
      <c r="J65" s="143">
        <f t="shared" si="71"/>
        <v>30000</v>
      </c>
      <c r="K65" s="143">
        <f t="shared" si="71"/>
        <v>30000</v>
      </c>
      <c r="L65" s="143">
        <f t="shared" si="71"/>
        <v>30000</v>
      </c>
      <c r="M65" s="143">
        <f t="shared" si="71"/>
        <v>30000</v>
      </c>
      <c r="N65" s="143">
        <f t="shared" si="71"/>
        <v>30000</v>
      </c>
      <c r="O65" s="143">
        <f t="shared" si="71"/>
        <v>30000</v>
      </c>
      <c r="P65" s="143">
        <f t="shared" si="71"/>
        <v>30000</v>
      </c>
      <c r="Q65" s="143">
        <f t="shared" si="71"/>
        <v>30000</v>
      </c>
      <c r="R65" s="143">
        <f t="shared" si="71"/>
        <v>30000</v>
      </c>
      <c r="S65" s="143">
        <f t="shared" si="71"/>
        <v>30000</v>
      </c>
      <c r="T65" s="143">
        <f t="shared" si="71"/>
        <v>30000</v>
      </c>
      <c r="U65" s="143">
        <f t="shared" si="71"/>
        <v>30000</v>
      </c>
      <c r="V65" s="143">
        <f t="shared" si="71"/>
        <v>30000</v>
      </c>
      <c r="W65" s="143">
        <f t="shared" si="71"/>
        <v>30000</v>
      </c>
      <c r="X65" s="143">
        <f t="shared" si="71"/>
        <v>30000</v>
      </c>
      <c r="Y65" s="176">
        <f t="shared" si="2"/>
        <v>660000</v>
      </c>
    </row>
    <row r="66" spans="1:25">
      <c r="A66" s="168">
        <f t="shared" si="70"/>
        <v>57</v>
      </c>
      <c r="B66" s="148" t="str">
        <f t="shared" si="69"/>
        <v>Ventilation, udskiftning - ventilationsanlæg</v>
      </c>
      <c r="C66" s="143">
        <f t="shared" ref="C66:X66" si="72">IF(C$1&gt;=$I173,IF($M173=0,0,(IF(MOD(($I173-C$1),$M173)=0,$G173,0))),0)</f>
        <v>0</v>
      </c>
      <c r="D66" s="143">
        <f t="shared" si="72"/>
        <v>0</v>
      </c>
      <c r="E66" s="143">
        <f t="shared" si="72"/>
        <v>0</v>
      </c>
      <c r="F66" s="143">
        <f t="shared" si="72"/>
        <v>0</v>
      </c>
      <c r="G66" s="143">
        <f t="shared" si="72"/>
        <v>0</v>
      </c>
      <c r="H66" s="143">
        <f t="shared" si="72"/>
        <v>0</v>
      </c>
      <c r="I66" s="143">
        <f t="shared" si="72"/>
        <v>0</v>
      </c>
      <c r="J66" s="143">
        <f t="shared" si="72"/>
        <v>0</v>
      </c>
      <c r="K66" s="143">
        <f t="shared" si="72"/>
        <v>0</v>
      </c>
      <c r="L66" s="143">
        <f t="shared" si="72"/>
        <v>0</v>
      </c>
      <c r="M66" s="143">
        <f t="shared" si="72"/>
        <v>0</v>
      </c>
      <c r="N66" s="143">
        <f t="shared" si="72"/>
        <v>0</v>
      </c>
      <c r="O66" s="143">
        <f t="shared" si="72"/>
        <v>0</v>
      </c>
      <c r="P66" s="143">
        <f t="shared" si="72"/>
        <v>0</v>
      </c>
      <c r="Q66" s="143">
        <f t="shared" si="72"/>
        <v>0</v>
      </c>
      <c r="R66" s="143">
        <f t="shared" si="72"/>
        <v>0</v>
      </c>
      <c r="S66" s="143">
        <f t="shared" si="72"/>
        <v>0</v>
      </c>
      <c r="T66" s="143">
        <f t="shared" si="72"/>
        <v>0</v>
      </c>
      <c r="U66" s="143">
        <f t="shared" si="72"/>
        <v>0</v>
      </c>
      <c r="V66" s="143">
        <f t="shared" si="72"/>
        <v>0</v>
      </c>
      <c r="W66" s="143">
        <f t="shared" si="72"/>
        <v>0</v>
      </c>
      <c r="X66" s="143">
        <f t="shared" si="72"/>
        <v>0</v>
      </c>
      <c r="Y66" s="176">
        <f t="shared" si="2"/>
        <v>0</v>
      </c>
    </row>
    <row r="67" spans="1:25">
      <c r="A67" s="168">
        <f t="shared" si="70"/>
        <v>57</v>
      </c>
      <c r="B67" s="148" t="str">
        <f t="shared" si="69"/>
        <v>Ventilation, udskiftning - ventilationsanlæg</v>
      </c>
      <c r="C67" s="143">
        <f t="shared" ref="C67:X67" si="73">IF(C$1&gt;=$I174,IF($M174=0,0,(IF(MOD(($I174-C$1),$M174)=0,$G174,0))),0)</f>
        <v>0</v>
      </c>
      <c r="D67" s="143">
        <f t="shared" si="73"/>
        <v>0</v>
      </c>
      <c r="E67" s="143">
        <f t="shared" si="73"/>
        <v>0</v>
      </c>
      <c r="F67" s="143">
        <f t="shared" si="73"/>
        <v>0</v>
      </c>
      <c r="G67" s="143">
        <f t="shared" si="73"/>
        <v>0</v>
      </c>
      <c r="H67" s="143">
        <f t="shared" si="73"/>
        <v>0</v>
      </c>
      <c r="I67" s="143">
        <f t="shared" si="73"/>
        <v>0</v>
      </c>
      <c r="J67" s="143">
        <f t="shared" si="73"/>
        <v>0</v>
      </c>
      <c r="K67" s="143">
        <f t="shared" si="73"/>
        <v>0</v>
      </c>
      <c r="L67" s="143">
        <f t="shared" si="73"/>
        <v>0</v>
      </c>
      <c r="M67" s="143">
        <f t="shared" si="73"/>
        <v>0</v>
      </c>
      <c r="N67" s="143">
        <f t="shared" si="73"/>
        <v>0</v>
      </c>
      <c r="O67" s="143">
        <f t="shared" si="73"/>
        <v>0</v>
      </c>
      <c r="P67" s="143">
        <f t="shared" si="73"/>
        <v>0</v>
      </c>
      <c r="Q67" s="143">
        <f t="shared" si="73"/>
        <v>0</v>
      </c>
      <c r="R67" s="143">
        <f t="shared" si="73"/>
        <v>0</v>
      </c>
      <c r="S67" s="143">
        <f t="shared" si="73"/>
        <v>2500000</v>
      </c>
      <c r="T67" s="143">
        <f t="shared" si="73"/>
        <v>0</v>
      </c>
      <c r="U67" s="143">
        <f t="shared" si="73"/>
        <v>0</v>
      </c>
      <c r="V67" s="143">
        <f t="shared" si="73"/>
        <v>0</v>
      </c>
      <c r="W67" s="143">
        <f t="shared" si="73"/>
        <v>0</v>
      </c>
      <c r="X67" s="143">
        <f t="shared" si="73"/>
        <v>0</v>
      </c>
      <c r="Y67" s="176">
        <f t="shared" si="2"/>
        <v>2500000</v>
      </c>
    </row>
    <row r="68" spans="1:25">
      <c r="A68" s="168">
        <f t="shared" si="70"/>
        <v>57</v>
      </c>
      <c r="B68" s="148" t="str">
        <f t="shared" si="69"/>
        <v>Ventilation, udskiftning - ventilationsanlæg</v>
      </c>
      <c r="C68" s="143">
        <f t="shared" ref="C68:X68" si="74">IF(C$1&gt;=$I175,IF($M175=0,0,(IF(MOD(($I175-C$1),$M175)=0,$G175,0))),0)</f>
        <v>0</v>
      </c>
      <c r="D68" s="143">
        <f t="shared" si="74"/>
        <v>0</v>
      </c>
      <c r="E68" s="143">
        <f t="shared" si="74"/>
        <v>0</v>
      </c>
      <c r="F68" s="143">
        <f t="shared" si="74"/>
        <v>0</v>
      </c>
      <c r="G68" s="143">
        <f t="shared" si="74"/>
        <v>0</v>
      </c>
      <c r="H68" s="143">
        <f t="shared" si="74"/>
        <v>0</v>
      </c>
      <c r="I68" s="143">
        <f t="shared" si="74"/>
        <v>0</v>
      </c>
      <c r="J68" s="143">
        <f t="shared" si="74"/>
        <v>0</v>
      </c>
      <c r="K68" s="143">
        <f t="shared" si="74"/>
        <v>0</v>
      </c>
      <c r="L68" s="143">
        <f t="shared" si="74"/>
        <v>0</v>
      </c>
      <c r="M68" s="143">
        <f t="shared" si="74"/>
        <v>0</v>
      </c>
      <c r="N68" s="143">
        <f t="shared" si="74"/>
        <v>0</v>
      </c>
      <c r="O68" s="143">
        <f t="shared" si="74"/>
        <v>0</v>
      </c>
      <c r="P68" s="143">
        <f t="shared" si="74"/>
        <v>0</v>
      </c>
      <c r="Q68" s="143">
        <f t="shared" si="74"/>
        <v>0</v>
      </c>
      <c r="R68" s="143">
        <f t="shared" si="74"/>
        <v>0</v>
      </c>
      <c r="S68" s="143">
        <f t="shared" si="74"/>
        <v>0</v>
      </c>
      <c r="T68" s="143">
        <f t="shared" si="74"/>
        <v>0</v>
      </c>
      <c r="U68" s="143">
        <f t="shared" si="74"/>
        <v>0</v>
      </c>
      <c r="V68" s="143">
        <f t="shared" si="74"/>
        <v>0</v>
      </c>
      <c r="W68" s="143">
        <f t="shared" si="74"/>
        <v>0</v>
      </c>
      <c r="X68" s="143">
        <f t="shared" si="74"/>
        <v>0</v>
      </c>
      <c r="Y68" s="176">
        <f t="shared" si="2"/>
        <v>0</v>
      </c>
    </row>
    <row r="69" spans="1:25">
      <c r="A69" s="168">
        <f t="shared" si="70"/>
        <v>57</v>
      </c>
      <c r="B69" s="148" t="str">
        <f t="shared" si="69"/>
        <v>Ventilation, udskiftning - ventilationsanlæg</v>
      </c>
      <c r="C69" s="143">
        <f t="shared" ref="C69:X69" si="75">IF(C$1&gt;=$I176,IF($M176=0,0,(IF(MOD(($I176-C$1),$M176)=0,$G176,0))),0)</f>
        <v>0</v>
      </c>
      <c r="D69" s="143">
        <f t="shared" si="75"/>
        <v>0</v>
      </c>
      <c r="E69" s="143">
        <f t="shared" si="75"/>
        <v>0</v>
      </c>
      <c r="F69" s="143">
        <f t="shared" si="75"/>
        <v>0</v>
      </c>
      <c r="G69" s="143">
        <f t="shared" si="75"/>
        <v>0</v>
      </c>
      <c r="H69" s="143">
        <f t="shared" si="75"/>
        <v>0</v>
      </c>
      <c r="I69" s="143">
        <f t="shared" si="75"/>
        <v>0</v>
      </c>
      <c r="J69" s="143">
        <f t="shared" si="75"/>
        <v>1200000</v>
      </c>
      <c r="K69" s="143">
        <f t="shared" si="75"/>
        <v>0</v>
      </c>
      <c r="L69" s="143">
        <f t="shared" si="75"/>
        <v>0</v>
      </c>
      <c r="M69" s="143">
        <f t="shared" si="75"/>
        <v>0</v>
      </c>
      <c r="N69" s="143">
        <f t="shared" si="75"/>
        <v>0</v>
      </c>
      <c r="O69" s="143">
        <f t="shared" si="75"/>
        <v>0</v>
      </c>
      <c r="P69" s="143">
        <f t="shared" si="75"/>
        <v>0</v>
      </c>
      <c r="Q69" s="143">
        <f t="shared" si="75"/>
        <v>0</v>
      </c>
      <c r="R69" s="143">
        <f t="shared" si="75"/>
        <v>0</v>
      </c>
      <c r="S69" s="143">
        <f t="shared" si="75"/>
        <v>0</v>
      </c>
      <c r="T69" s="143">
        <f t="shared" si="75"/>
        <v>0</v>
      </c>
      <c r="U69" s="143">
        <f t="shared" si="75"/>
        <v>0</v>
      </c>
      <c r="V69" s="143">
        <f t="shared" si="75"/>
        <v>0</v>
      </c>
      <c r="W69" s="143">
        <f t="shared" si="75"/>
        <v>0</v>
      </c>
      <c r="X69" s="143">
        <f t="shared" si="75"/>
        <v>0</v>
      </c>
      <c r="Y69" s="176">
        <f t="shared" si="2"/>
        <v>1200000</v>
      </c>
    </row>
    <row r="70" spans="1:25">
      <c r="A70" s="168">
        <f t="shared" si="70"/>
        <v>57</v>
      </c>
      <c r="B70" s="148" t="str">
        <f t="shared" si="69"/>
        <v>Ventilation, udskiftning - ventilationsanlæg</v>
      </c>
      <c r="C70" s="143">
        <f t="shared" ref="C70:X70" si="76">IF(C$1&gt;=$I177,IF($M177=0,0,(IF(MOD(($I177-C$1),$M177)=0,$G177,0))),0)</f>
        <v>0</v>
      </c>
      <c r="D70" s="143">
        <f t="shared" si="76"/>
        <v>0</v>
      </c>
      <c r="E70" s="143">
        <f t="shared" si="76"/>
        <v>0</v>
      </c>
      <c r="F70" s="143">
        <f t="shared" si="76"/>
        <v>0</v>
      </c>
      <c r="G70" s="143">
        <f t="shared" si="76"/>
        <v>0</v>
      </c>
      <c r="H70" s="143">
        <f t="shared" si="76"/>
        <v>0</v>
      </c>
      <c r="I70" s="143">
        <f t="shared" si="76"/>
        <v>0</v>
      </c>
      <c r="J70" s="143">
        <f t="shared" si="76"/>
        <v>0</v>
      </c>
      <c r="K70" s="143">
        <f t="shared" si="76"/>
        <v>0</v>
      </c>
      <c r="L70" s="143">
        <f t="shared" si="76"/>
        <v>0</v>
      </c>
      <c r="M70" s="143">
        <f t="shared" si="76"/>
        <v>0</v>
      </c>
      <c r="N70" s="143">
        <f t="shared" si="76"/>
        <v>0</v>
      </c>
      <c r="O70" s="143">
        <f t="shared" si="76"/>
        <v>0</v>
      </c>
      <c r="P70" s="143">
        <f t="shared" si="76"/>
        <v>0</v>
      </c>
      <c r="Q70" s="143">
        <f t="shared" si="76"/>
        <v>0</v>
      </c>
      <c r="R70" s="143">
        <f t="shared" si="76"/>
        <v>0</v>
      </c>
      <c r="S70" s="143">
        <f t="shared" si="76"/>
        <v>0</v>
      </c>
      <c r="T70" s="143">
        <f t="shared" si="76"/>
        <v>1400000</v>
      </c>
      <c r="U70" s="143">
        <f t="shared" si="76"/>
        <v>0</v>
      </c>
      <c r="V70" s="143">
        <f t="shared" si="76"/>
        <v>0</v>
      </c>
      <c r="W70" s="143">
        <f t="shared" si="76"/>
        <v>0</v>
      </c>
      <c r="X70" s="143">
        <f t="shared" si="76"/>
        <v>0</v>
      </c>
      <c r="Y70" s="176">
        <f t="shared" si="2"/>
        <v>1400000</v>
      </c>
    </row>
    <row r="71" spans="1:25">
      <c r="A71" s="168">
        <f t="shared" si="70"/>
        <v>52</v>
      </c>
      <c r="B71" s="148" t="str">
        <f t="shared" si="69"/>
        <v>Afløb og sanitet, udskiftning - toilet</v>
      </c>
      <c r="C71" s="143">
        <f t="shared" ref="C71:X71" si="77">IF(C$1&gt;=$I178,IF($M178=0,0,(IF(MOD(($I178-C$1),$M178)=0,$G178,0))),0)</f>
        <v>0</v>
      </c>
      <c r="D71" s="143">
        <f t="shared" si="77"/>
        <v>15000</v>
      </c>
      <c r="E71" s="143">
        <f t="shared" si="77"/>
        <v>15000</v>
      </c>
      <c r="F71" s="143">
        <f t="shared" si="77"/>
        <v>15000</v>
      </c>
      <c r="G71" s="143">
        <f t="shared" si="77"/>
        <v>15000</v>
      </c>
      <c r="H71" s="143">
        <f t="shared" si="77"/>
        <v>15000</v>
      </c>
      <c r="I71" s="143">
        <f t="shared" si="77"/>
        <v>15000</v>
      </c>
      <c r="J71" s="143">
        <f t="shared" si="77"/>
        <v>15000</v>
      </c>
      <c r="K71" s="143">
        <f t="shared" si="77"/>
        <v>15000</v>
      </c>
      <c r="L71" s="143">
        <f t="shared" si="77"/>
        <v>15000</v>
      </c>
      <c r="M71" s="143">
        <f t="shared" si="77"/>
        <v>15000</v>
      </c>
      <c r="N71" s="143">
        <f t="shared" si="77"/>
        <v>15000</v>
      </c>
      <c r="O71" s="143">
        <f t="shared" si="77"/>
        <v>15000</v>
      </c>
      <c r="P71" s="143">
        <f t="shared" si="77"/>
        <v>15000</v>
      </c>
      <c r="Q71" s="143">
        <f t="shared" si="77"/>
        <v>15000</v>
      </c>
      <c r="R71" s="143">
        <f t="shared" si="77"/>
        <v>15000</v>
      </c>
      <c r="S71" s="143">
        <f t="shared" si="77"/>
        <v>15000</v>
      </c>
      <c r="T71" s="143">
        <f t="shared" si="77"/>
        <v>15000</v>
      </c>
      <c r="U71" s="143">
        <f t="shared" si="77"/>
        <v>15000</v>
      </c>
      <c r="V71" s="143">
        <f t="shared" si="77"/>
        <v>15000</v>
      </c>
      <c r="W71" s="143">
        <f t="shared" si="77"/>
        <v>15000</v>
      </c>
      <c r="X71" s="143">
        <f t="shared" si="77"/>
        <v>15000</v>
      </c>
      <c r="Y71" s="176">
        <f t="shared" si="2"/>
        <v>315000</v>
      </c>
    </row>
    <row r="72" spans="1:25">
      <c r="A72" s="168">
        <f t="shared" si="70"/>
        <v>53</v>
      </c>
      <c r="B72" s="148" t="str">
        <f t="shared" si="69"/>
        <v>Vand, udskiftning - cirkulationspumpe</v>
      </c>
      <c r="C72" s="143">
        <f t="shared" ref="C72:X72" si="78">IF(C$1&gt;=$I179,IF($M179=0,0,(IF(MOD(($I179-C$1),$M179)=0,$G179,0))),0)</f>
        <v>0</v>
      </c>
      <c r="D72" s="143">
        <f t="shared" si="78"/>
        <v>0</v>
      </c>
      <c r="E72" s="143">
        <f t="shared" si="78"/>
        <v>0</v>
      </c>
      <c r="F72" s="143">
        <f t="shared" si="78"/>
        <v>0</v>
      </c>
      <c r="G72" s="143">
        <f t="shared" si="78"/>
        <v>0</v>
      </c>
      <c r="H72" s="143">
        <f t="shared" si="78"/>
        <v>0</v>
      </c>
      <c r="I72" s="143">
        <f t="shared" si="78"/>
        <v>0</v>
      </c>
      <c r="J72" s="143">
        <f t="shared" si="78"/>
        <v>0</v>
      </c>
      <c r="K72" s="143">
        <f t="shared" si="78"/>
        <v>0</v>
      </c>
      <c r="L72" s="143">
        <f t="shared" si="78"/>
        <v>0</v>
      </c>
      <c r="M72" s="143">
        <f t="shared" si="78"/>
        <v>0</v>
      </c>
      <c r="N72" s="143">
        <f t="shared" si="78"/>
        <v>0</v>
      </c>
      <c r="O72" s="143">
        <f t="shared" si="78"/>
        <v>0</v>
      </c>
      <c r="P72" s="143">
        <f t="shared" si="78"/>
        <v>0</v>
      </c>
      <c r="Q72" s="143">
        <f t="shared" si="78"/>
        <v>0</v>
      </c>
      <c r="R72" s="143">
        <f t="shared" si="78"/>
        <v>0</v>
      </c>
      <c r="S72" s="143">
        <f t="shared" si="78"/>
        <v>0</v>
      </c>
      <c r="T72" s="143">
        <f t="shared" si="78"/>
        <v>0</v>
      </c>
      <c r="U72" s="143">
        <f t="shared" si="78"/>
        <v>0</v>
      </c>
      <c r="V72" s="143">
        <f t="shared" si="78"/>
        <v>0</v>
      </c>
      <c r="W72" s="143">
        <f t="shared" si="78"/>
        <v>0</v>
      </c>
      <c r="X72" s="143">
        <f t="shared" si="78"/>
        <v>0</v>
      </c>
      <c r="Y72" s="176">
        <f t="shared" si="2"/>
        <v>0</v>
      </c>
    </row>
    <row r="73" spans="1:25">
      <c r="A73" s="168">
        <f t="shared" si="70"/>
        <v>56</v>
      </c>
      <c r="B73" s="148" t="str">
        <f t="shared" si="69"/>
        <v>Varme, udskiftning - cirkulationspumpe</v>
      </c>
      <c r="C73" s="143">
        <f t="shared" ref="C73:X73" si="79">IF(C$1&gt;=$I180,IF($M180=0,0,(IF(MOD(($I180-C$1),$M180)=0,$G180,0))),0)</f>
        <v>0</v>
      </c>
      <c r="D73" s="143">
        <f t="shared" si="79"/>
        <v>0</v>
      </c>
      <c r="E73" s="143">
        <f t="shared" si="79"/>
        <v>0</v>
      </c>
      <c r="F73" s="143">
        <f t="shared" si="79"/>
        <v>0</v>
      </c>
      <c r="G73" s="143">
        <f t="shared" si="79"/>
        <v>0</v>
      </c>
      <c r="H73" s="143">
        <f t="shared" si="79"/>
        <v>0</v>
      </c>
      <c r="I73" s="143">
        <f t="shared" si="79"/>
        <v>0</v>
      </c>
      <c r="J73" s="143">
        <f t="shared" si="79"/>
        <v>0</v>
      </c>
      <c r="K73" s="143">
        <f t="shared" si="79"/>
        <v>0</v>
      </c>
      <c r="L73" s="143">
        <f t="shared" si="79"/>
        <v>0</v>
      </c>
      <c r="M73" s="143">
        <f t="shared" si="79"/>
        <v>0</v>
      </c>
      <c r="N73" s="143">
        <f t="shared" si="79"/>
        <v>0</v>
      </c>
      <c r="O73" s="143">
        <f t="shared" si="79"/>
        <v>0</v>
      </c>
      <c r="P73" s="143">
        <f t="shared" si="79"/>
        <v>0</v>
      </c>
      <c r="Q73" s="143">
        <f t="shared" si="79"/>
        <v>0</v>
      </c>
      <c r="R73" s="143">
        <f t="shared" si="79"/>
        <v>0</v>
      </c>
      <c r="S73" s="143">
        <f t="shared" si="79"/>
        <v>0</v>
      </c>
      <c r="T73" s="143">
        <f t="shared" si="79"/>
        <v>0</v>
      </c>
      <c r="U73" s="143">
        <f t="shared" si="79"/>
        <v>0</v>
      </c>
      <c r="V73" s="143">
        <f t="shared" si="79"/>
        <v>0</v>
      </c>
      <c r="W73" s="143">
        <f t="shared" si="79"/>
        <v>0</v>
      </c>
      <c r="X73" s="143">
        <f t="shared" si="79"/>
        <v>0</v>
      </c>
      <c r="Y73" s="176">
        <f t="shared" si="2"/>
        <v>0</v>
      </c>
    </row>
    <row r="74" spans="1:25">
      <c r="A74" s="168">
        <f t="shared" si="70"/>
        <v>56</v>
      </c>
      <c r="B74" s="148" t="str">
        <f t="shared" si="69"/>
        <v xml:space="preserve">Varme, udskiftning - radiator </v>
      </c>
      <c r="C74" s="143">
        <f t="shared" ref="C74:X74" si="80">IF(C$1&gt;=$I181,IF($M181=0,0,(IF(MOD(($I181-C$1),$M181)=0,$G181,0))),0)</f>
        <v>0</v>
      </c>
      <c r="D74" s="143">
        <f t="shared" si="80"/>
        <v>0</v>
      </c>
      <c r="E74" s="143">
        <f t="shared" si="80"/>
        <v>0</v>
      </c>
      <c r="F74" s="143">
        <f t="shared" si="80"/>
        <v>0</v>
      </c>
      <c r="G74" s="143">
        <f t="shared" si="80"/>
        <v>0</v>
      </c>
      <c r="H74" s="143">
        <f t="shared" si="80"/>
        <v>0</v>
      </c>
      <c r="I74" s="143">
        <f t="shared" si="80"/>
        <v>0</v>
      </c>
      <c r="J74" s="143">
        <f t="shared" si="80"/>
        <v>0</v>
      </c>
      <c r="K74" s="143">
        <f t="shared" si="80"/>
        <v>0</v>
      </c>
      <c r="L74" s="143">
        <f t="shared" si="80"/>
        <v>0</v>
      </c>
      <c r="M74" s="143">
        <f t="shared" si="80"/>
        <v>0</v>
      </c>
      <c r="N74" s="143">
        <f t="shared" si="80"/>
        <v>0</v>
      </c>
      <c r="O74" s="143">
        <f t="shared" si="80"/>
        <v>0</v>
      </c>
      <c r="P74" s="143">
        <f t="shared" si="80"/>
        <v>0</v>
      </c>
      <c r="Q74" s="143">
        <f t="shared" si="80"/>
        <v>22500</v>
      </c>
      <c r="R74" s="143">
        <f t="shared" si="80"/>
        <v>0</v>
      </c>
      <c r="S74" s="143">
        <f t="shared" si="80"/>
        <v>22500</v>
      </c>
      <c r="T74" s="143">
        <f t="shared" si="80"/>
        <v>0</v>
      </c>
      <c r="U74" s="143">
        <f t="shared" si="80"/>
        <v>22500</v>
      </c>
      <c r="V74" s="143">
        <f t="shared" si="80"/>
        <v>0</v>
      </c>
      <c r="W74" s="143">
        <f t="shared" si="80"/>
        <v>22500</v>
      </c>
      <c r="X74" s="143">
        <f t="shared" si="80"/>
        <v>0</v>
      </c>
      <c r="Y74" s="176">
        <f t="shared" si="2"/>
        <v>90000</v>
      </c>
    </row>
    <row r="75" spans="1:25">
      <c r="A75" s="168">
        <f t="shared" si="70"/>
        <v>56</v>
      </c>
      <c r="B75" s="148" t="str">
        <f t="shared" si="69"/>
        <v xml:space="preserve">Varme, udskiftning - radiator </v>
      </c>
      <c r="C75" s="143">
        <f t="shared" ref="C75:X75" si="81">IF(C$1&gt;=$I182,IF($M182=0,0,(IF(MOD(($I182-C$1),$M182)=0,$G182,0))),0)</f>
        <v>0</v>
      </c>
      <c r="D75" s="143">
        <f t="shared" si="81"/>
        <v>0</v>
      </c>
      <c r="E75" s="143">
        <f t="shared" si="81"/>
        <v>0</v>
      </c>
      <c r="F75" s="143">
        <f t="shared" si="81"/>
        <v>0</v>
      </c>
      <c r="G75" s="143">
        <f t="shared" si="81"/>
        <v>0</v>
      </c>
      <c r="H75" s="143">
        <f t="shared" si="81"/>
        <v>0</v>
      </c>
      <c r="I75" s="143">
        <f t="shared" si="81"/>
        <v>0</v>
      </c>
      <c r="J75" s="143">
        <f t="shared" si="81"/>
        <v>0</v>
      </c>
      <c r="K75" s="143">
        <f t="shared" si="81"/>
        <v>0</v>
      </c>
      <c r="L75" s="143">
        <f t="shared" si="81"/>
        <v>0</v>
      </c>
      <c r="M75" s="143">
        <f t="shared" si="81"/>
        <v>0</v>
      </c>
      <c r="N75" s="143">
        <f t="shared" si="81"/>
        <v>0</v>
      </c>
      <c r="O75" s="143">
        <f t="shared" si="81"/>
        <v>0</v>
      </c>
      <c r="P75" s="143">
        <f t="shared" si="81"/>
        <v>0</v>
      </c>
      <c r="Q75" s="143">
        <f t="shared" si="81"/>
        <v>22500</v>
      </c>
      <c r="R75" s="143">
        <f t="shared" si="81"/>
        <v>0</v>
      </c>
      <c r="S75" s="143">
        <f t="shared" si="81"/>
        <v>22500</v>
      </c>
      <c r="T75" s="143">
        <f t="shared" si="81"/>
        <v>0</v>
      </c>
      <c r="U75" s="143">
        <f t="shared" si="81"/>
        <v>22500</v>
      </c>
      <c r="V75" s="143">
        <f t="shared" si="81"/>
        <v>0</v>
      </c>
      <c r="W75" s="143">
        <f t="shared" si="81"/>
        <v>22500</v>
      </c>
      <c r="X75" s="143">
        <f t="shared" si="81"/>
        <v>0</v>
      </c>
      <c r="Y75" s="176">
        <f t="shared" si="2"/>
        <v>90000</v>
      </c>
    </row>
    <row r="76" spans="1:25">
      <c r="A76" s="168">
        <f t="shared" ref="A76:B94" si="82">A183</f>
        <v>56</v>
      </c>
      <c r="B76" s="148" t="str">
        <f t="shared" si="82"/>
        <v xml:space="preserve">Varme, udskiftning - radiator </v>
      </c>
      <c r="C76" s="143">
        <f t="shared" ref="C76:X76" si="83">IF(C$1&gt;=$I183,IF($M183=0,0,(IF(MOD(($I183-C$1),$M183)=0,$G183,0))),0)</f>
        <v>0</v>
      </c>
      <c r="D76" s="143">
        <f t="shared" si="83"/>
        <v>0</v>
      </c>
      <c r="E76" s="143">
        <f t="shared" si="83"/>
        <v>0</v>
      </c>
      <c r="F76" s="143">
        <f t="shared" si="83"/>
        <v>0</v>
      </c>
      <c r="G76" s="143">
        <f t="shared" si="83"/>
        <v>0</v>
      </c>
      <c r="H76" s="143">
        <f t="shared" si="83"/>
        <v>0</v>
      </c>
      <c r="I76" s="143">
        <f t="shared" si="83"/>
        <v>22500</v>
      </c>
      <c r="J76" s="143">
        <f t="shared" si="83"/>
        <v>0</v>
      </c>
      <c r="K76" s="143">
        <f t="shared" si="83"/>
        <v>22500</v>
      </c>
      <c r="L76" s="143">
        <f t="shared" si="83"/>
        <v>0</v>
      </c>
      <c r="M76" s="143">
        <f t="shared" si="83"/>
        <v>22500</v>
      </c>
      <c r="N76" s="143">
        <f t="shared" si="83"/>
        <v>0</v>
      </c>
      <c r="O76" s="143">
        <f t="shared" si="83"/>
        <v>22500</v>
      </c>
      <c r="P76" s="143">
        <f t="shared" si="83"/>
        <v>0</v>
      </c>
      <c r="Q76" s="143">
        <f t="shared" si="83"/>
        <v>22500</v>
      </c>
      <c r="R76" s="143">
        <f t="shared" si="83"/>
        <v>0</v>
      </c>
      <c r="S76" s="143">
        <f t="shared" si="83"/>
        <v>22500</v>
      </c>
      <c r="T76" s="143">
        <f t="shared" si="83"/>
        <v>0</v>
      </c>
      <c r="U76" s="143">
        <f t="shared" si="83"/>
        <v>22500</v>
      </c>
      <c r="V76" s="143">
        <f t="shared" si="83"/>
        <v>0</v>
      </c>
      <c r="W76" s="143">
        <f t="shared" si="83"/>
        <v>22500</v>
      </c>
      <c r="X76" s="143">
        <f t="shared" si="83"/>
        <v>0</v>
      </c>
      <c r="Y76" s="176">
        <f t="shared" ref="Y76:Y104" si="84">SUM(C76:X76)</f>
        <v>180000</v>
      </c>
    </row>
    <row r="77" spans="1:25">
      <c r="A77" s="168">
        <f t="shared" si="82"/>
        <v>56</v>
      </c>
      <c r="B77" s="148" t="str">
        <f t="shared" si="82"/>
        <v xml:space="preserve">Varme, udskiftning - radiator </v>
      </c>
      <c r="C77" s="143">
        <f t="shared" ref="C77:X77" si="85">IF(C$1&gt;=$I184,IF($M184=0,0,(IF(MOD(($I184-C$1),$M184)=0,$G184,0))),0)</f>
        <v>0</v>
      </c>
      <c r="D77" s="143">
        <f t="shared" si="85"/>
        <v>0</v>
      </c>
      <c r="E77" s="143">
        <f t="shared" si="85"/>
        <v>0</v>
      </c>
      <c r="F77" s="143">
        <f t="shared" si="85"/>
        <v>0</v>
      </c>
      <c r="G77" s="143">
        <f t="shared" si="85"/>
        <v>0</v>
      </c>
      <c r="H77" s="143">
        <f t="shared" si="85"/>
        <v>0</v>
      </c>
      <c r="I77" s="143">
        <f t="shared" si="85"/>
        <v>0</v>
      </c>
      <c r="J77" s="143">
        <f t="shared" si="85"/>
        <v>22500</v>
      </c>
      <c r="K77" s="143">
        <f t="shared" si="85"/>
        <v>0</v>
      </c>
      <c r="L77" s="143">
        <f t="shared" si="85"/>
        <v>22500</v>
      </c>
      <c r="M77" s="143">
        <f t="shared" si="85"/>
        <v>0</v>
      </c>
      <c r="N77" s="143">
        <f t="shared" si="85"/>
        <v>22500</v>
      </c>
      <c r="O77" s="143">
        <f t="shared" si="85"/>
        <v>0</v>
      </c>
      <c r="P77" s="143">
        <f t="shared" si="85"/>
        <v>22500</v>
      </c>
      <c r="Q77" s="143">
        <f t="shared" si="85"/>
        <v>0</v>
      </c>
      <c r="R77" s="143">
        <f t="shared" si="85"/>
        <v>22500</v>
      </c>
      <c r="S77" s="143">
        <f t="shared" si="85"/>
        <v>0</v>
      </c>
      <c r="T77" s="143">
        <f t="shared" si="85"/>
        <v>22500</v>
      </c>
      <c r="U77" s="143">
        <f t="shared" si="85"/>
        <v>0</v>
      </c>
      <c r="V77" s="143">
        <f t="shared" si="85"/>
        <v>22500</v>
      </c>
      <c r="W77" s="143">
        <f t="shared" si="85"/>
        <v>0</v>
      </c>
      <c r="X77" s="143">
        <f t="shared" si="85"/>
        <v>22500</v>
      </c>
      <c r="Y77" s="176">
        <f t="shared" si="84"/>
        <v>180000</v>
      </c>
    </row>
    <row r="78" spans="1:25">
      <c r="A78" s="168">
        <f t="shared" si="82"/>
        <v>56</v>
      </c>
      <c r="B78" s="148" t="str">
        <f t="shared" si="82"/>
        <v xml:space="preserve">Varme, udskiftning - radiator </v>
      </c>
      <c r="C78" s="143">
        <f t="shared" ref="C78:X78" si="86">IF(C$1&gt;=$I185,IF($M185=0,0,(IF(MOD(($I185-C$1),$M185)=0,$G185,0))),0)</f>
        <v>0</v>
      </c>
      <c r="D78" s="143">
        <f t="shared" si="86"/>
        <v>0</v>
      </c>
      <c r="E78" s="143">
        <f t="shared" si="86"/>
        <v>0</v>
      </c>
      <c r="F78" s="143">
        <f t="shared" si="86"/>
        <v>0</v>
      </c>
      <c r="G78" s="143">
        <f t="shared" si="86"/>
        <v>0</v>
      </c>
      <c r="H78" s="143">
        <f t="shared" si="86"/>
        <v>0</v>
      </c>
      <c r="I78" s="143">
        <f t="shared" si="86"/>
        <v>0</v>
      </c>
      <c r="J78" s="143">
        <f t="shared" si="86"/>
        <v>0</v>
      </c>
      <c r="K78" s="143">
        <f t="shared" si="86"/>
        <v>0</v>
      </c>
      <c r="L78" s="143">
        <f t="shared" si="86"/>
        <v>0</v>
      </c>
      <c r="M78" s="143">
        <f t="shared" si="86"/>
        <v>0</v>
      </c>
      <c r="N78" s="143">
        <f t="shared" si="86"/>
        <v>0</v>
      </c>
      <c r="O78" s="143">
        <f t="shared" si="86"/>
        <v>0</v>
      </c>
      <c r="P78" s="143">
        <f t="shared" si="86"/>
        <v>0</v>
      </c>
      <c r="Q78" s="143">
        <f t="shared" si="86"/>
        <v>0</v>
      </c>
      <c r="R78" s="143">
        <f t="shared" si="86"/>
        <v>0</v>
      </c>
      <c r="S78" s="143">
        <f t="shared" si="86"/>
        <v>0</v>
      </c>
      <c r="T78" s="143">
        <f t="shared" si="86"/>
        <v>22500</v>
      </c>
      <c r="U78" s="143">
        <f t="shared" si="86"/>
        <v>0</v>
      </c>
      <c r="V78" s="143">
        <f t="shared" si="86"/>
        <v>22500</v>
      </c>
      <c r="W78" s="143">
        <f t="shared" si="86"/>
        <v>0</v>
      </c>
      <c r="X78" s="143">
        <f t="shared" si="86"/>
        <v>22500</v>
      </c>
      <c r="Y78" s="176">
        <f t="shared" si="84"/>
        <v>67500</v>
      </c>
    </row>
    <row r="79" spans="1:25">
      <c r="A79" s="168">
        <f t="shared" si="82"/>
        <v>56</v>
      </c>
      <c r="B79" s="148" t="str">
        <f t="shared" si="82"/>
        <v>Varme, Udskiftning - ECL</v>
      </c>
      <c r="C79" s="143">
        <f t="shared" ref="C79:X79" si="87">IF(C$1&gt;=$I186,IF($M186=0,0,(IF(MOD(($I186-C$1),$M186)=0,$G186,0))),0)</f>
        <v>0</v>
      </c>
      <c r="D79" s="143">
        <f t="shared" si="87"/>
        <v>0</v>
      </c>
      <c r="E79" s="143">
        <f t="shared" si="87"/>
        <v>0</v>
      </c>
      <c r="F79" s="143">
        <f t="shared" si="87"/>
        <v>0</v>
      </c>
      <c r="G79" s="143">
        <f t="shared" si="87"/>
        <v>0</v>
      </c>
      <c r="H79" s="143">
        <f t="shared" si="87"/>
        <v>0</v>
      </c>
      <c r="I79" s="143">
        <f t="shared" si="87"/>
        <v>0</v>
      </c>
      <c r="J79" s="143">
        <f t="shared" si="87"/>
        <v>0</v>
      </c>
      <c r="K79" s="143">
        <f t="shared" si="87"/>
        <v>0</v>
      </c>
      <c r="L79" s="143">
        <f t="shared" si="87"/>
        <v>0</v>
      </c>
      <c r="M79" s="143">
        <f t="shared" si="87"/>
        <v>0</v>
      </c>
      <c r="N79" s="143">
        <f t="shared" si="87"/>
        <v>0</v>
      </c>
      <c r="O79" s="143">
        <f t="shared" si="87"/>
        <v>0</v>
      </c>
      <c r="P79" s="143">
        <f t="shared" si="87"/>
        <v>0</v>
      </c>
      <c r="Q79" s="143">
        <f t="shared" si="87"/>
        <v>0</v>
      </c>
      <c r="R79" s="143">
        <f t="shared" si="87"/>
        <v>0</v>
      </c>
      <c r="S79" s="143">
        <f t="shared" si="87"/>
        <v>0</v>
      </c>
      <c r="T79" s="143">
        <f t="shared" si="87"/>
        <v>0</v>
      </c>
      <c r="U79" s="143">
        <f t="shared" si="87"/>
        <v>0</v>
      </c>
      <c r="V79" s="143">
        <f t="shared" si="87"/>
        <v>0</v>
      </c>
      <c r="W79" s="143">
        <f t="shared" si="87"/>
        <v>0</v>
      </c>
      <c r="X79" s="143">
        <f t="shared" si="87"/>
        <v>0</v>
      </c>
      <c r="Y79" s="176">
        <f t="shared" si="84"/>
        <v>0</v>
      </c>
    </row>
    <row r="80" spans="1:25">
      <c r="A80" s="168">
        <f t="shared" si="82"/>
        <v>67</v>
      </c>
      <c r="B80" s="148" t="str">
        <f t="shared" si="82"/>
        <v>Brandslukningsanlæg, udskiftning - sprinkleranlæg</v>
      </c>
      <c r="C80" s="143">
        <f t="shared" ref="C80:X80" si="88">IF(C$1&gt;=$I187,IF($M187=0,0,(IF(MOD(($I187-C$1),$M187)=0,$G187,0))),0)</f>
        <v>0</v>
      </c>
      <c r="D80" s="143">
        <f t="shared" si="88"/>
        <v>0</v>
      </c>
      <c r="E80" s="143">
        <f t="shared" si="88"/>
        <v>0</v>
      </c>
      <c r="F80" s="143">
        <f t="shared" si="88"/>
        <v>0</v>
      </c>
      <c r="G80" s="143">
        <f t="shared" si="88"/>
        <v>0</v>
      </c>
      <c r="H80" s="143">
        <f t="shared" si="88"/>
        <v>0</v>
      </c>
      <c r="I80" s="143">
        <f t="shared" si="88"/>
        <v>0</v>
      </c>
      <c r="J80" s="143">
        <f t="shared" si="88"/>
        <v>0</v>
      </c>
      <c r="K80" s="143">
        <f t="shared" si="88"/>
        <v>0</v>
      </c>
      <c r="L80" s="143">
        <f t="shared" si="88"/>
        <v>0</v>
      </c>
      <c r="M80" s="143">
        <f t="shared" si="88"/>
        <v>0</v>
      </c>
      <c r="N80" s="143">
        <f t="shared" si="88"/>
        <v>0</v>
      </c>
      <c r="O80" s="143">
        <f t="shared" si="88"/>
        <v>0</v>
      </c>
      <c r="P80" s="143">
        <f t="shared" si="88"/>
        <v>0</v>
      </c>
      <c r="Q80" s="143">
        <f t="shared" si="88"/>
        <v>0</v>
      </c>
      <c r="R80" s="143">
        <f t="shared" si="88"/>
        <v>0</v>
      </c>
      <c r="S80" s="143">
        <f t="shared" si="88"/>
        <v>0</v>
      </c>
      <c r="T80" s="143">
        <f t="shared" si="88"/>
        <v>0</v>
      </c>
      <c r="U80" s="143">
        <f t="shared" si="88"/>
        <v>0</v>
      </c>
      <c r="V80" s="143">
        <f t="shared" si="88"/>
        <v>0</v>
      </c>
      <c r="W80" s="143">
        <f t="shared" si="88"/>
        <v>0</v>
      </c>
      <c r="X80" s="143">
        <f t="shared" si="88"/>
        <v>0</v>
      </c>
      <c r="Y80" s="176">
        <f t="shared" si="84"/>
        <v>0</v>
      </c>
    </row>
    <row r="81" spans="1:25">
      <c r="A81" s="168">
        <f t="shared" si="82"/>
        <v>63</v>
      </c>
      <c r="B81" s="148" t="str">
        <f t="shared" si="82"/>
        <v>Styring og sikring, service - Elsikkerhedsattest</v>
      </c>
      <c r="C81" s="143">
        <f t="shared" ref="C81:X81" si="89">IF(C$1&gt;=$I188,IF($M188=0,0,(IF(MOD(($I188-C$1),$M188)=0,$G188,0))),0)</f>
        <v>2500</v>
      </c>
      <c r="D81" s="143">
        <f t="shared" si="89"/>
        <v>0</v>
      </c>
      <c r="E81" s="143">
        <f t="shared" si="89"/>
        <v>2500</v>
      </c>
      <c r="F81" s="143">
        <f t="shared" si="89"/>
        <v>0</v>
      </c>
      <c r="G81" s="143">
        <f t="shared" si="89"/>
        <v>2500</v>
      </c>
      <c r="H81" s="143">
        <f t="shared" si="89"/>
        <v>0</v>
      </c>
      <c r="I81" s="143">
        <f t="shared" si="89"/>
        <v>2500</v>
      </c>
      <c r="J81" s="143">
        <f t="shared" si="89"/>
        <v>0</v>
      </c>
      <c r="K81" s="143">
        <f t="shared" si="89"/>
        <v>2500</v>
      </c>
      <c r="L81" s="143">
        <f t="shared" si="89"/>
        <v>0</v>
      </c>
      <c r="M81" s="143">
        <f t="shared" si="89"/>
        <v>2500</v>
      </c>
      <c r="N81" s="143">
        <f t="shared" si="89"/>
        <v>0</v>
      </c>
      <c r="O81" s="143">
        <f t="shared" si="89"/>
        <v>2500</v>
      </c>
      <c r="P81" s="143">
        <f t="shared" si="89"/>
        <v>0</v>
      </c>
      <c r="Q81" s="143">
        <f t="shared" si="89"/>
        <v>2500</v>
      </c>
      <c r="R81" s="143">
        <f t="shared" si="89"/>
        <v>0</v>
      </c>
      <c r="S81" s="143">
        <f t="shared" si="89"/>
        <v>2500</v>
      </c>
      <c r="T81" s="143">
        <f t="shared" si="89"/>
        <v>0</v>
      </c>
      <c r="U81" s="143">
        <f t="shared" si="89"/>
        <v>2500</v>
      </c>
      <c r="V81" s="143">
        <f t="shared" si="89"/>
        <v>0</v>
      </c>
      <c r="W81" s="143">
        <f t="shared" si="89"/>
        <v>2500</v>
      </c>
      <c r="X81" s="143">
        <f t="shared" si="89"/>
        <v>0</v>
      </c>
      <c r="Y81" s="176">
        <f t="shared" si="84"/>
        <v>27500</v>
      </c>
    </row>
    <row r="82" spans="1:25">
      <c r="A82" s="168">
        <f t="shared" si="82"/>
        <v>63</v>
      </c>
      <c r="B82" s="148" t="str">
        <f t="shared" si="82"/>
        <v>Nød- og panikbelysning, service/ attest</v>
      </c>
      <c r="C82" s="143">
        <f t="shared" ref="C82:X82" si="90">IF(C$1&gt;=$I189,IF($M189=0,0,(IF(MOD(($I189-C$1),$M189)=0,$G189,0))),0)</f>
        <v>0</v>
      </c>
      <c r="D82" s="143">
        <f t="shared" si="90"/>
        <v>0</v>
      </c>
      <c r="E82" s="143">
        <f t="shared" si="90"/>
        <v>0</v>
      </c>
      <c r="F82" s="143">
        <f t="shared" si="90"/>
        <v>0</v>
      </c>
      <c r="G82" s="143">
        <f t="shared" si="90"/>
        <v>0</v>
      </c>
      <c r="H82" s="143">
        <f t="shared" si="90"/>
        <v>0</v>
      </c>
      <c r="I82" s="143">
        <f t="shared" si="90"/>
        <v>0</v>
      </c>
      <c r="J82" s="143">
        <f t="shared" si="90"/>
        <v>0</v>
      </c>
      <c r="K82" s="143">
        <f t="shared" si="90"/>
        <v>0</v>
      </c>
      <c r="L82" s="143">
        <f t="shared" si="90"/>
        <v>0</v>
      </c>
      <c r="M82" s="143">
        <f t="shared" si="90"/>
        <v>0</v>
      </c>
      <c r="N82" s="143">
        <f t="shared" si="90"/>
        <v>0</v>
      </c>
      <c r="O82" s="143">
        <f t="shared" si="90"/>
        <v>0</v>
      </c>
      <c r="P82" s="143">
        <f t="shared" si="90"/>
        <v>0</v>
      </c>
      <c r="Q82" s="143">
        <f t="shared" si="90"/>
        <v>0</v>
      </c>
      <c r="R82" s="143">
        <f t="shared" si="90"/>
        <v>0</v>
      </c>
      <c r="S82" s="143">
        <f t="shared" si="90"/>
        <v>0</v>
      </c>
      <c r="T82" s="143">
        <f t="shared" si="90"/>
        <v>0</v>
      </c>
      <c r="U82" s="143">
        <f t="shared" si="90"/>
        <v>0</v>
      </c>
      <c r="V82" s="143">
        <f t="shared" si="90"/>
        <v>0</v>
      </c>
      <c r="W82" s="143">
        <f t="shared" si="90"/>
        <v>0</v>
      </c>
      <c r="X82" s="143">
        <f t="shared" si="90"/>
        <v>0</v>
      </c>
      <c r="Y82" s="176">
        <f t="shared" si="84"/>
        <v>0</v>
      </c>
    </row>
    <row r="83" spans="1:25">
      <c r="A83" s="168">
        <f t="shared" si="82"/>
        <v>63</v>
      </c>
      <c r="B83" s="148" t="str">
        <f t="shared" si="82"/>
        <v>Nød- og panikbelysning, batteriskift</v>
      </c>
      <c r="C83" s="143">
        <f t="shared" ref="C83:X83" si="91">IF(C$1&gt;=$I190,IF($M190=0,0,(IF(MOD(($I190-C$1),$M190)=0,$G190,0))),0)</f>
        <v>0</v>
      </c>
      <c r="D83" s="143">
        <f t="shared" si="91"/>
        <v>0</v>
      </c>
      <c r="E83" s="143">
        <f t="shared" si="91"/>
        <v>0</v>
      </c>
      <c r="F83" s="143">
        <f t="shared" si="91"/>
        <v>0</v>
      </c>
      <c r="G83" s="143">
        <f t="shared" si="91"/>
        <v>0</v>
      </c>
      <c r="H83" s="143">
        <f t="shared" si="91"/>
        <v>0</v>
      </c>
      <c r="I83" s="143">
        <f t="shared" si="91"/>
        <v>0</v>
      </c>
      <c r="J83" s="143">
        <f t="shared" si="91"/>
        <v>0</v>
      </c>
      <c r="K83" s="143">
        <f t="shared" si="91"/>
        <v>0</v>
      </c>
      <c r="L83" s="143">
        <f t="shared" si="91"/>
        <v>0</v>
      </c>
      <c r="M83" s="143">
        <f t="shared" si="91"/>
        <v>0</v>
      </c>
      <c r="N83" s="143">
        <f t="shared" si="91"/>
        <v>0</v>
      </c>
      <c r="O83" s="143">
        <f t="shared" si="91"/>
        <v>0</v>
      </c>
      <c r="P83" s="143">
        <f t="shared" si="91"/>
        <v>0</v>
      </c>
      <c r="Q83" s="143">
        <f t="shared" si="91"/>
        <v>0</v>
      </c>
      <c r="R83" s="143">
        <f t="shared" si="91"/>
        <v>0</v>
      </c>
      <c r="S83" s="143">
        <f t="shared" si="91"/>
        <v>0</v>
      </c>
      <c r="T83" s="143">
        <f t="shared" si="91"/>
        <v>0</v>
      </c>
      <c r="U83" s="143">
        <f t="shared" si="91"/>
        <v>0</v>
      </c>
      <c r="V83" s="143">
        <f t="shared" si="91"/>
        <v>0</v>
      </c>
      <c r="W83" s="143">
        <f t="shared" si="91"/>
        <v>0</v>
      </c>
      <c r="X83" s="143">
        <f t="shared" si="91"/>
        <v>0</v>
      </c>
      <c r="Y83" s="176">
        <f t="shared" si="84"/>
        <v>0</v>
      </c>
    </row>
    <row r="84" spans="1:25">
      <c r="A84" s="168">
        <f t="shared" si="82"/>
        <v>63</v>
      </c>
      <c r="B84" s="148" t="str">
        <f t="shared" si="82"/>
        <v>Nød- og panikbelysning, udskiftning</v>
      </c>
      <c r="C84" s="143">
        <f t="shared" ref="C84:X84" si="92">IF(C$1&gt;=$I191,IF($M191=0,0,(IF(MOD(($I191-C$1),$M191)=0,$G191,0))),0)</f>
        <v>0</v>
      </c>
      <c r="D84" s="143">
        <f t="shared" si="92"/>
        <v>0</v>
      </c>
      <c r="E84" s="143">
        <f t="shared" si="92"/>
        <v>0</v>
      </c>
      <c r="F84" s="143">
        <f t="shared" si="92"/>
        <v>0</v>
      </c>
      <c r="G84" s="143">
        <f t="shared" si="92"/>
        <v>0</v>
      </c>
      <c r="H84" s="143">
        <f t="shared" si="92"/>
        <v>0</v>
      </c>
      <c r="I84" s="143">
        <f t="shared" si="92"/>
        <v>0</v>
      </c>
      <c r="J84" s="143">
        <f t="shared" si="92"/>
        <v>0</v>
      </c>
      <c r="K84" s="143">
        <f t="shared" si="92"/>
        <v>0</v>
      </c>
      <c r="L84" s="143">
        <f t="shared" si="92"/>
        <v>0</v>
      </c>
      <c r="M84" s="143">
        <f t="shared" si="92"/>
        <v>0</v>
      </c>
      <c r="N84" s="143">
        <f t="shared" si="92"/>
        <v>0</v>
      </c>
      <c r="O84" s="143">
        <f t="shared" si="92"/>
        <v>0</v>
      </c>
      <c r="P84" s="143">
        <f t="shared" si="92"/>
        <v>0</v>
      </c>
      <c r="Q84" s="143">
        <f t="shared" si="92"/>
        <v>0</v>
      </c>
      <c r="R84" s="143">
        <f t="shared" si="92"/>
        <v>0</v>
      </c>
      <c r="S84" s="143">
        <f t="shared" si="92"/>
        <v>0</v>
      </c>
      <c r="T84" s="143">
        <f t="shared" si="92"/>
        <v>0</v>
      </c>
      <c r="U84" s="143">
        <f t="shared" si="92"/>
        <v>0</v>
      </c>
      <c r="V84" s="143">
        <f t="shared" si="92"/>
        <v>0</v>
      </c>
      <c r="W84" s="143">
        <f t="shared" si="92"/>
        <v>0</v>
      </c>
      <c r="X84" s="143">
        <f t="shared" si="92"/>
        <v>0</v>
      </c>
      <c r="Y84" s="176">
        <f t="shared" si="84"/>
        <v>0</v>
      </c>
    </row>
    <row r="85" spans="1:25">
      <c r="A85" s="168">
        <f t="shared" si="82"/>
        <v>64</v>
      </c>
      <c r="B85" s="148" t="str">
        <f t="shared" si="82"/>
        <v>Styring og sikring, service - ABA</v>
      </c>
      <c r="C85" s="143">
        <f t="shared" ref="C85:X85" si="93">IF(C$1&gt;=$I192,IF($M192=0,0,(IF(MOD(($I192-C$1),$M192)=0,$G192,0))),0)</f>
        <v>0</v>
      </c>
      <c r="D85" s="143">
        <f t="shared" si="93"/>
        <v>10000</v>
      </c>
      <c r="E85" s="143">
        <f t="shared" si="93"/>
        <v>10000</v>
      </c>
      <c r="F85" s="143">
        <f t="shared" si="93"/>
        <v>10000</v>
      </c>
      <c r="G85" s="143">
        <f t="shared" si="93"/>
        <v>10000</v>
      </c>
      <c r="H85" s="143">
        <f t="shared" si="93"/>
        <v>10000</v>
      </c>
      <c r="I85" s="143">
        <f t="shared" si="93"/>
        <v>10000</v>
      </c>
      <c r="J85" s="143">
        <f t="shared" si="93"/>
        <v>10000</v>
      </c>
      <c r="K85" s="143">
        <f t="shared" si="93"/>
        <v>10000</v>
      </c>
      <c r="L85" s="143">
        <f t="shared" si="93"/>
        <v>10000</v>
      </c>
      <c r="M85" s="143">
        <f t="shared" si="93"/>
        <v>10000</v>
      </c>
      <c r="N85" s="143">
        <f t="shared" si="93"/>
        <v>10000</v>
      </c>
      <c r="O85" s="143">
        <f t="shared" si="93"/>
        <v>10000</v>
      </c>
      <c r="P85" s="143">
        <f t="shared" si="93"/>
        <v>10000</v>
      </c>
      <c r="Q85" s="143">
        <f t="shared" si="93"/>
        <v>10000</v>
      </c>
      <c r="R85" s="143">
        <f t="shared" si="93"/>
        <v>10000</v>
      </c>
      <c r="S85" s="143">
        <f t="shared" si="93"/>
        <v>10000</v>
      </c>
      <c r="T85" s="143">
        <f t="shared" si="93"/>
        <v>10000</v>
      </c>
      <c r="U85" s="143">
        <f t="shared" si="93"/>
        <v>10000</v>
      </c>
      <c r="V85" s="143">
        <f t="shared" si="93"/>
        <v>10000</v>
      </c>
      <c r="W85" s="143">
        <f t="shared" si="93"/>
        <v>10000</v>
      </c>
      <c r="X85" s="143">
        <f t="shared" si="93"/>
        <v>10000</v>
      </c>
      <c r="Y85" s="176">
        <f t="shared" si="84"/>
        <v>210000</v>
      </c>
    </row>
    <row r="86" spans="1:25">
      <c r="A86" s="168">
        <f t="shared" si="82"/>
        <v>64</v>
      </c>
      <c r="B86" s="148" t="str">
        <f t="shared" si="82"/>
        <v>Styring og sikring, udskiftning - ABA</v>
      </c>
      <c r="C86" s="143">
        <f t="shared" ref="C86:X86" si="94">IF(C$1&gt;=$I193,IF($M193=0,0,(IF(MOD(($I193-C$1),$M193)=0,$G193,0))),0)</f>
        <v>0</v>
      </c>
      <c r="D86" s="143">
        <f t="shared" si="94"/>
        <v>0</v>
      </c>
      <c r="E86" s="143">
        <f t="shared" si="94"/>
        <v>0</v>
      </c>
      <c r="F86" s="143">
        <f t="shared" si="94"/>
        <v>0</v>
      </c>
      <c r="G86" s="143">
        <f t="shared" si="94"/>
        <v>0</v>
      </c>
      <c r="H86" s="143">
        <f t="shared" si="94"/>
        <v>0</v>
      </c>
      <c r="I86" s="143">
        <f t="shared" si="94"/>
        <v>0</v>
      </c>
      <c r="J86" s="143">
        <f t="shared" si="94"/>
        <v>0</v>
      </c>
      <c r="K86" s="143">
        <f t="shared" si="94"/>
        <v>0</v>
      </c>
      <c r="L86" s="143">
        <f t="shared" si="94"/>
        <v>0</v>
      </c>
      <c r="M86" s="143">
        <f t="shared" si="94"/>
        <v>0</v>
      </c>
      <c r="N86" s="143">
        <f t="shared" si="94"/>
        <v>0</v>
      </c>
      <c r="O86" s="143">
        <f t="shared" si="94"/>
        <v>0</v>
      </c>
      <c r="P86" s="143">
        <f t="shared" si="94"/>
        <v>0</v>
      </c>
      <c r="Q86" s="143">
        <f t="shared" si="94"/>
        <v>0</v>
      </c>
      <c r="R86" s="143">
        <f t="shared" si="94"/>
        <v>0</v>
      </c>
      <c r="S86" s="143">
        <f t="shared" si="94"/>
        <v>0</v>
      </c>
      <c r="T86" s="143">
        <f t="shared" si="94"/>
        <v>0</v>
      </c>
      <c r="U86" s="143">
        <f t="shared" si="94"/>
        <v>0</v>
      </c>
      <c r="V86" s="143">
        <f t="shared" si="94"/>
        <v>0</v>
      </c>
      <c r="W86" s="143">
        <f t="shared" si="94"/>
        <v>0</v>
      </c>
      <c r="X86" s="143">
        <f t="shared" si="94"/>
        <v>0</v>
      </c>
      <c r="Y86" s="176">
        <f t="shared" si="84"/>
        <v>0</v>
      </c>
    </row>
    <row r="87" spans="1:25">
      <c r="A87" s="168">
        <f t="shared" si="82"/>
        <v>64</v>
      </c>
      <c r="B87" s="148" t="str">
        <f t="shared" si="82"/>
        <v>Styring og sikring, service/attest - ABDL</v>
      </c>
      <c r="C87" s="143">
        <f t="shared" ref="C87:X87" si="95">IF(C$1&gt;=$I194,IF($M194=0,0,(IF(MOD(($I194-C$1),$M194)=0,$G194,0))),0)</f>
        <v>0</v>
      </c>
      <c r="D87" s="143">
        <f t="shared" si="95"/>
        <v>0</v>
      </c>
      <c r="E87" s="143">
        <f t="shared" si="95"/>
        <v>0</v>
      </c>
      <c r="F87" s="143">
        <f t="shared" si="95"/>
        <v>0</v>
      </c>
      <c r="G87" s="143">
        <f t="shared" si="95"/>
        <v>0</v>
      </c>
      <c r="H87" s="143">
        <f t="shared" si="95"/>
        <v>0</v>
      </c>
      <c r="I87" s="143">
        <f t="shared" si="95"/>
        <v>0</v>
      </c>
      <c r="J87" s="143">
        <f t="shared" si="95"/>
        <v>0</v>
      </c>
      <c r="K87" s="143">
        <f t="shared" si="95"/>
        <v>0</v>
      </c>
      <c r="L87" s="143">
        <f t="shared" si="95"/>
        <v>0</v>
      </c>
      <c r="M87" s="143">
        <f t="shared" si="95"/>
        <v>0</v>
      </c>
      <c r="N87" s="143">
        <f t="shared" si="95"/>
        <v>0</v>
      </c>
      <c r="O87" s="143">
        <f t="shared" si="95"/>
        <v>0</v>
      </c>
      <c r="P87" s="143">
        <f t="shared" si="95"/>
        <v>0</v>
      </c>
      <c r="Q87" s="143">
        <f t="shared" si="95"/>
        <v>0</v>
      </c>
      <c r="R87" s="143">
        <f t="shared" si="95"/>
        <v>0</v>
      </c>
      <c r="S87" s="143">
        <f t="shared" si="95"/>
        <v>0</v>
      </c>
      <c r="T87" s="143">
        <f t="shared" si="95"/>
        <v>0</v>
      </c>
      <c r="U87" s="143">
        <f t="shared" si="95"/>
        <v>0</v>
      </c>
      <c r="V87" s="143">
        <f t="shared" si="95"/>
        <v>0</v>
      </c>
      <c r="W87" s="143">
        <f t="shared" si="95"/>
        <v>0</v>
      </c>
      <c r="X87" s="143">
        <f t="shared" si="95"/>
        <v>0</v>
      </c>
      <c r="Y87" s="176">
        <f t="shared" si="84"/>
        <v>0</v>
      </c>
    </row>
    <row r="88" spans="1:25">
      <c r="A88" s="168">
        <f t="shared" si="82"/>
        <v>64</v>
      </c>
      <c r="B88" s="148" t="str">
        <f t="shared" si="82"/>
        <v>Styring og sikring, udskiftning - ABDL</v>
      </c>
      <c r="C88" s="143">
        <f t="shared" ref="C88:X88" si="96">IF(C$1&gt;=$I195,IF($M195=0,0,(IF(MOD(($I195-C$1),$M195)=0,$G195,0))),0)</f>
        <v>0</v>
      </c>
      <c r="D88" s="143">
        <f t="shared" si="96"/>
        <v>0</v>
      </c>
      <c r="E88" s="143">
        <f t="shared" si="96"/>
        <v>0</v>
      </c>
      <c r="F88" s="143">
        <f t="shared" si="96"/>
        <v>0</v>
      </c>
      <c r="G88" s="143">
        <f t="shared" si="96"/>
        <v>0</v>
      </c>
      <c r="H88" s="143">
        <f t="shared" si="96"/>
        <v>0</v>
      </c>
      <c r="I88" s="143">
        <f t="shared" si="96"/>
        <v>0</v>
      </c>
      <c r="J88" s="143">
        <f t="shared" si="96"/>
        <v>0</v>
      </c>
      <c r="K88" s="143">
        <f t="shared" si="96"/>
        <v>0</v>
      </c>
      <c r="L88" s="143">
        <f t="shared" si="96"/>
        <v>0</v>
      </c>
      <c r="M88" s="143">
        <f t="shared" si="96"/>
        <v>0</v>
      </c>
      <c r="N88" s="143">
        <f t="shared" si="96"/>
        <v>0</v>
      </c>
      <c r="O88" s="143">
        <f t="shared" si="96"/>
        <v>0</v>
      </c>
      <c r="P88" s="143">
        <f t="shared" si="96"/>
        <v>0</v>
      </c>
      <c r="Q88" s="143">
        <f t="shared" si="96"/>
        <v>0</v>
      </c>
      <c r="R88" s="143">
        <f t="shared" si="96"/>
        <v>0</v>
      </c>
      <c r="S88" s="143">
        <f t="shared" si="96"/>
        <v>0</v>
      </c>
      <c r="T88" s="143">
        <f t="shared" si="96"/>
        <v>0</v>
      </c>
      <c r="U88" s="143">
        <f t="shared" si="96"/>
        <v>0</v>
      </c>
      <c r="V88" s="143">
        <f t="shared" si="96"/>
        <v>0</v>
      </c>
      <c r="W88" s="143">
        <f t="shared" si="96"/>
        <v>0</v>
      </c>
      <c r="X88" s="143">
        <f t="shared" si="96"/>
        <v>0</v>
      </c>
      <c r="Y88" s="176">
        <f t="shared" si="84"/>
        <v>0</v>
      </c>
    </row>
    <row r="89" spans="1:25">
      <c r="A89" s="168">
        <f t="shared" si="82"/>
        <v>64</v>
      </c>
      <c r="B89" s="148" t="str">
        <f t="shared" si="82"/>
        <v>Styring og sikring, service - ADK</v>
      </c>
      <c r="C89" s="143">
        <f t="shared" ref="C89:X89" si="97">IF(C$1&gt;=$I196,IF($M196=0,0,(IF(MOD(($I196-C$1),$M196)=0,$G196,0))),0)</f>
        <v>0</v>
      </c>
      <c r="D89" s="143">
        <f t="shared" si="97"/>
        <v>0</v>
      </c>
      <c r="E89" s="143">
        <f t="shared" si="97"/>
        <v>0</v>
      </c>
      <c r="F89" s="143">
        <f t="shared" si="97"/>
        <v>0</v>
      </c>
      <c r="G89" s="143">
        <f t="shared" si="97"/>
        <v>0</v>
      </c>
      <c r="H89" s="143">
        <f t="shared" si="97"/>
        <v>0</v>
      </c>
      <c r="I89" s="143">
        <f t="shared" si="97"/>
        <v>0</v>
      </c>
      <c r="J89" s="143">
        <f t="shared" si="97"/>
        <v>0</v>
      </c>
      <c r="K89" s="143">
        <f t="shared" si="97"/>
        <v>0</v>
      </c>
      <c r="L89" s="143">
        <f t="shared" si="97"/>
        <v>0</v>
      </c>
      <c r="M89" s="143">
        <f t="shared" si="97"/>
        <v>0</v>
      </c>
      <c r="N89" s="143">
        <f t="shared" si="97"/>
        <v>0</v>
      </c>
      <c r="O89" s="143">
        <f t="shared" si="97"/>
        <v>0</v>
      </c>
      <c r="P89" s="143">
        <f t="shared" si="97"/>
        <v>0</v>
      </c>
      <c r="Q89" s="143">
        <f t="shared" si="97"/>
        <v>0</v>
      </c>
      <c r="R89" s="143">
        <f t="shared" si="97"/>
        <v>0</v>
      </c>
      <c r="S89" s="143">
        <f t="shared" si="97"/>
        <v>0</v>
      </c>
      <c r="T89" s="143">
        <f t="shared" si="97"/>
        <v>0</v>
      </c>
      <c r="U89" s="143">
        <f t="shared" si="97"/>
        <v>0</v>
      </c>
      <c r="V89" s="143">
        <f t="shared" si="97"/>
        <v>0</v>
      </c>
      <c r="W89" s="143">
        <f t="shared" si="97"/>
        <v>0</v>
      </c>
      <c r="X89" s="143">
        <f t="shared" si="97"/>
        <v>0</v>
      </c>
      <c r="Y89" s="176">
        <f t="shared" si="84"/>
        <v>0</v>
      </c>
    </row>
    <row r="90" spans="1:25">
      <c r="A90" s="168">
        <f t="shared" si="82"/>
        <v>64</v>
      </c>
      <c r="B90" s="148" t="str">
        <f t="shared" si="82"/>
        <v>Styring og sikring, udskiftning - eltavle</v>
      </c>
      <c r="C90" s="143">
        <f t="shared" ref="C90:X90" si="98">IF(C$1&gt;=$I197,IF($M197=0,0,(IF(MOD(($I197-C$1),$M197)=0,$G197,0))),0)</f>
        <v>0</v>
      </c>
      <c r="D90" s="143">
        <f t="shared" si="98"/>
        <v>0</v>
      </c>
      <c r="E90" s="143">
        <f t="shared" si="98"/>
        <v>0</v>
      </c>
      <c r="F90" s="143">
        <f t="shared" si="98"/>
        <v>0</v>
      </c>
      <c r="G90" s="143">
        <f t="shared" si="98"/>
        <v>0</v>
      </c>
      <c r="H90" s="143">
        <f t="shared" si="98"/>
        <v>0</v>
      </c>
      <c r="I90" s="143">
        <f t="shared" si="98"/>
        <v>0</v>
      </c>
      <c r="J90" s="143">
        <f t="shared" si="98"/>
        <v>0</v>
      </c>
      <c r="K90" s="143">
        <f t="shared" si="98"/>
        <v>0</v>
      </c>
      <c r="L90" s="143">
        <f t="shared" si="98"/>
        <v>0</v>
      </c>
      <c r="M90" s="143">
        <f t="shared" si="98"/>
        <v>0</v>
      </c>
      <c r="N90" s="143">
        <f t="shared" si="98"/>
        <v>0</v>
      </c>
      <c r="O90" s="143">
        <f t="shared" si="98"/>
        <v>0</v>
      </c>
      <c r="P90" s="143">
        <f t="shared" si="98"/>
        <v>0</v>
      </c>
      <c r="Q90" s="143">
        <f t="shared" si="98"/>
        <v>0</v>
      </c>
      <c r="R90" s="143">
        <f t="shared" si="98"/>
        <v>0</v>
      </c>
      <c r="S90" s="143">
        <f t="shared" si="98"/>
        <v>0</v>
      </c>
      <c r="T90" s="143">
        <f t="shared" si="98"/>
        <v>0</v>
      </c>
      <c r="U90" s="143">
        <f t="shared" si="98"/>
        <v>0</v>
      </c>
      <c r="V90" s="143">
        <f t="shared" si="98"/>
        <v>0</v>
      </c>
      <c r="W90" s="143">
        <f t="shared" si="98"/>
        <v>0</v>
      </c>
      <c r="X90" s="143">
        <f t="shared" si="98"/>
        <v>0</v>
      </c>
      <c r="Y90" s="176">
        <f t="shared" si="84"/>
        <v>0</v>
      </c>
    </row>
    <row r="91" spans="1:25">
      <c r="A91" s="168">
        <f t="shared" si="82"/>
        <v>66</v>
      </c>
      <c r="B91" s="148" t="str">
        <f t="shared" si="82"/>
        <v>Elevatorer/lifte, service - lovpligtig</v>
      </c>
      <c r="C91" s="143">
        <f t="shared" ref="C91:X91" si="99">IF(C$1&gt;=$I198,IF($M198=0,0,(IF(MOD(($I198-C$1),$M198)=0,$G198,0))),0)</f>
        <v>0</v>
      </c>
      <c r="D91" s="143">
        <f t="shared" si="99"/>
        <v>5000</v>
      </c>
      <c r="E91" s="143">
        <f t="shared" si="99"/>
        <v>5000</v>
      </c>
      <c r="F91" s="143">
        <f t="shared" si="99"/>
        <v>5000</v>
      </c>
      <c r="G91" s="143">
        <f t="shared" si="99"/>
        <v>5000</v>
      </c>
      <c r="H91" s="143">
        <f t="shared" si="99"/>
        <v>5000</v>
      </c>
      <c r="I91" s="143">
        <f t="shared" si="99"/>
        <v>5000</v>
      </c>
      <c r="J91" s="143">
        <f t="shared" si="99"/>
        <v>5000</v>
      </c>
      <c r="K91" s="143">
        <f t="shared" si="99"/>
        <v>5000</v>
      </c>
      <c r="L91" s="143">
        <f t="shared" si="99"/>
        <v>5000</v>
      </c>
      <c r="M91" s="143">
        <f t="shared" si="99"/>
        <v>5000</v>
      </c>
      <c r="N91" s="143">
        <f t="shared" si="99"/>
        <v>5000</v>
      </c>
      <c r="O91" s="143">
        <f t="shared" si="99"/>
        <v>5000</v>
      </c>
      <c r="P91" s="143">
        <f t="shared" si="99"/>
        <v>5000</v>
      </c>
      <c r="Q91" s="143">
        <f t="shared" si="99"/>
        <v>5000</v>
      </c>
      <c r="R91" s="143">
        <f t="shared" si="99"/>
        <v>5000</v>
      </c>
      <c r="S91" s="143">
        <f t="shared" si="99"/>
        <v>5000</v>
      </c>
      <c r="T91" s="143">
        <f t="shared" si="99"/>
        <v>5000</v>
      </c>
      <c r="U91" s="143">
        <f t="shared" si="99"/>
        <v>5000</v>
      </c>
      <c r="V91" s="143">
        <f t="shared" si="99"/>
        <v>5000</v>
      </c>
      <c r="W91" s="143">
        <f t="shared" si="99"/>
        <v>5000</v>
      </c>
      <c r="X91" s="143">
        <f t="shared" si="99"/>
        <v>5000</v>
      </c>
      <c r="Y91" s="176">
        <f t="shared" si="84"/>
        <v>105000</v>
      </c>
    </row>
    <row r="92" spans="1:25">
      <c r="A92" s="168">
        <f t="shared" si="82"/>
        <v>63</v>
      </c>
      <c r="B92" s="148" t="str">
        <f t="shared" si="82"/>
        <v>Belysning, udskiftning - armaturer</v>
      </c>
      <c r="C92" s="143">
        <f t="shared" ref="C92:X92" si="100">IF(C$1&gt;=$I199,IF($M199=0,0,(IF(MOD(($I199-C$1),$M199)=0,$G199,0))),0)</f>
        <v>0</v>
      </c>
      <c r="D92" s="143">
        <f t="shared" si="100"/>
        <v>0</v>
      </c>
      <c r="E92" s="143">
        <f t="shared" si="100"/>
        <v>0</v>
      </c>
      <c r="F92" s="143">
        <f t="shared" si="100"/>
        <v>0</v>
      </c>
      <c r="G92" s="143">
        <f t="shared" si="100"/>
        <v>0</v>
      </c>
      <c r="H92" s="143">
        <f t="shared" si="100"/>
        <v>0</v>
      </c>
      <c r="I92" s="143">
        <f t="shared" si="100"/>
        <v>0</v>
      </c>
      <c r="J92" s="143">
        <f t="shared" si="100"/>
        <v>0</v>
      </c>
      <c r="K92" s="143">
        <f t="shared" si="100"/>
        <v>0</v>
      </c>
      <c r="L92" s="143">
        <f t="shared" si="100"/>
        <v>0</v>
      </c>
      <c r="M92" s="143">
        <f t="shared" si="100"/>
        <v>0</v>
      </c>
      <c r="N92" s="143">
        <f t="shared" si="100"/>
        <v>0</v>
      </c>
      <c r="O92" s="143">
        <f t="shared" si="100"/>
        <v>0</v>
      </c>
      <c r="P92" s="143">
        <f t="shared" si="100"/>
        <v>0</v>
      </c>
      <c r="Q92" s="143">
        <f t="shared" si="100"/>
        <v>0</v>
      </c>
      <c r="R92" s="143">
        <f t="shared" si="100"/>
        <v>0</v>
      </c>
      <c r="S92" s="143">
        <f t="shared" si="100"/>
        <v>0</v>
      </c>
      <c r="T92" s="143">
        <f t="shared" si="100"/>
        <v>0</v>
      </c>
      <c r="U92" s="143">
        <f t="shared" si="100"/>
        <v>0</v>
      </c>
      <c r="V92" s="143">
        <f t="shared" si="100"/>
        <v>0</v>
      </c>
      <c r="W92" s="143">
        <f t="shared" si="100"/>
        <v>0</v>
      </c>
      <c r="X92" s="143">
        <f t="shared" si="100"/>
        <v>112500</v>
      </c>
      <c r="Y92" s="176">
        <f t="shared" ref="Y92:Y97" si="101">SUM(C92:X92)</f>
        <v>112500</v>
      </c>
    </row>
    <row r="93" spans="1:25">
      <c r="A93" s="168">
        <f t="shared" si="82"/>
        <v>63</v>
      </c>
      <c r="B93" s="148" t="str">
        <f t="shared" si="82"/>
        <v>Belysning, udskiftning - armaturer</v>
      </c>
      <c r="C93" s="143">
        <f t="shared" ref="C93:X93" si="102">IF(C$1&gt;=$I200,IF($M200=0,0,(IF(MOD(($I200-C$1),$M200)=0,$G200,0))),0)</f>
        <v>0</v>
      </c>
      <c r="D93" s="143">
        <f t="shared" si="102"/>
        <v>0</v>
      </c>
      <c r="E93" s="143">
        <f t="shared" si="102"/>
        <v>0</v>
      </c>
      <c r="F93" s="143">
        <f t="shared" si="102"/>
        <v>0</v>
      </c>
      <c r="G93" s="143">
        <f t="shared" si="102"/>
        <v>0</v>
      </c>
      <c r="H93" s="143">
        <f t="shared" si="102"/>
        <v>0</v>
      </c>
      <c r="I93" s="143">
        <f t="shared" si="102"/>
        <v>0</v>
      </c>
      <c r="J93" s="143">
        <f t="shared" si="102"/>
        <v>0</v>
      </c>
      <c r="K93" s="143">
        <f t="shared" si="102"/>
        <v>0</v>
      </c>
      <c r="L93" s="143">
        <f t="shared" si="102"/>
        <v>0</v>
      </c>
      <c r="M93" s="143">
        <f t="shared" si="102"/>
        <v>0</v>
      </c>
      <c r="N93" s="143">
        <f t="shared" si="102"/>
        <v>0</v>
      </c>
      <c r="O93" s="143">
        <f t="shared" si="102"/>
        <v>0</v>
      </c>
      <c r="P93" s="143">
        <f t="shared" si="102"/>
        <v>0</v>
      </c>
      <c r="Q93" s="143">
        <f t="shared" si="102"/>
        <v>0</v>
      </c>
      <c r="R93" s="143">
        <f t="shared" si="102"/>
        <v>0</v>
      </c>
      <c r="S93" s="143">
        <f t="shared" si="102"/>
        <v>120000</v>
      </c>
      <c r="T93" s="143">
        <f t="shared" si="102"/>
        <v>0</v>
      </c>
      <c r="U93" s="143">
        <f t="shared" si="102"/>
        <v>0</v>
      </c>
      <c r="V93" s="143">
        <f t="shared" si="102"/>
        <v>0</v>
      </c>
      <c r="W93" s="143">
        <f t="shared" si="102"/>
        <v>0</v>
      </c>
      <c r="X93" s="143">
        <f t="shared" si="102"/>
        <v>0</v>
      </c>
      <c r="Y93" s="176">
        <f t="shared" si="101"/>
        <v>120000</v>
      </c>
    </row>
    <row r="94" spans="1:25">
      <c r="A94" s="168">
        <f t="shared" si="82"/>
        <v>63</v>
      </c>
      <c r="B94" s="148" t="str">
        <f t="shared" si="82"/>
        <v>Belysning, udskiftning - armaturer</v>
      </c>
      <c r="C94" s="143">
        <f t="shared" ref="C94:X94" si="103">IF(C$1&gt;=$I201,IF($M201=0,0,(IF(MOD(($I201-C$1),$M201)=0,$G201,0))),0)</f>
        <v>0</v>
      </c>
      <c r="D94" s="143">
        <f t="shared" si="103"/>
        <v>0</v>
      </c>
      <c r="E94" s="143">
        <f t="shared" si="103"/>
        <v>30000</v>
      </c>
      <c r="F94" s="143">
        <f t="shared" si="103"/>
        <v>0</v>
      </c>
      <c r="G94" s="143">
        <f t="shared" si="103"/>
        <v>0</v>
      </c>
      <c r="H94" s="143">
        <f t="shared" si="103"/>
        <v>0</v>
      </c>
      <c r="I94" s="143">
        <f t="shared" si="103"/>
        <v>0</v>
      </c>
      <c r="J94" s="143">
        <f t="shared" si="103"/>
        <v>0</v>
      </c>
      <c r="K94" s="143">
        <f t="shared" si="103"/>
        <v>0</v>
      </c>
      <c r="L94" s="143">
        <f t="shared" si="103"/>
        <v>0</v>
      </c>
      <c r="M94" s="143">
        <f t="shared" si="103"/>
        <v>0</v>
      </c>
      <c r="N94" s="143">
        <f t="shared" si="103"/>
        <v>0</v>
      </c>
      <c r="O94" s="143">
        <f t="shared" si="103"/>
        <v>0</v>
      </c>
      <c r="P94" s="143">
        <f t="shared" si="103"/>
        <v>0</v>
      </c>
      <c r="Q94" s="143">
        <f t="shared" si="103"/>
        <v>0</v>
      </c>
      <c r="R94" s="143">
        <f t="shared" si="103"/>
        <v>0</v>
      </c>
      <c r="S94" s="143">
        <f t="shared" si="103"/>
        <v>0</v>
      </c>
      <c r="T94" s="143">
        <f t="shared" si="103"/>
        <v>0</v>
      </c>
      <c r="U94" s="143">
        <f t="shared" si="103"/>
        <v>0</v>
      </c>
      <c r="V94" s="143">
        <f t="shared" si="103"/>
        <v>0</v>
      </c>
      <c r="W94" s="143">
        <f t="shared" si="103"/>
        <v>0</v>
      </c>
      <c r="X94" s="143">
        <f t="shared" si="103"/>
        <v>0</v>
      </c>
      <c r="Y94" s="176">
        <f t="shared" si="101"/>
        <v>30000</v>
      </c>
    </row>
    <row r="95" spans="1:25">
      <c r="A95" s="168">
        <f t="shared" ref="A95:B97" si="104">A202</f>
        <v>63</v>
      </c>
      <c r="B95" s="148" t="str">
        <f t="shared" si="104"/>
        <v>Belysning, udskiftning - armaturer</v>
      </c>
      <c r="C95" s="143">
        <f t="shared" ref="C95:X95" si="105">IF(C$1&gt;=$I202,IF($M202=0,0,(IF(MOD(($I202-C$1),$M202)=0,$G202,0))),0)</f>
        <v>0</v>
      </c>
      <c r="D95" s="143">
        <f t="shared" si="105"/>
        <v>0</v>
      </c>
      <c r="E95" s="143">
        <f t="shared" si="105"/>
        <v>0</v>
      </c>
      <c r="F95" s="143">
        <f t="shared" si="105"/>
        <v>0</v>
      </c>
      <c r="G95" s="143">
        <f t="shared" si="105"/>
        <v>0</v>
      </c>
      <c r="H95" s="143">
        <f t="shared" si="105"/>
        <v>0</v>
      </c>
      <c r="I95" s="143">
        <f t="shared" si="105"/>
        <v>0</v>
      </c>
      <c r="J95" s="143">
        <f t="shared" si="105"/>
        <v>0</v>
      </c>
      <c r="K95" s="143">
        <f t="shared" si="105"/>
        <v>0</v>
      </c>
      <c r="L95" s="143">
        <f t="shared" si="105"/>
        <v>0</v>
      </c>
      <c r="M95" s="143">
        <f t="shared" si="105"/>
        <v>0</v>
      </c>
      <c r="N95" s="143">
        <f t="shared" si="105"/>
        <v>72000</v>
      </c>
      <c r="O95" s="143">
        <f t="shared" si="105"/>
        <v>0</v>
      </c>
      <c r="P95" s="143">
        <f t="shared" si="105"/>
        <v>0</v>
      </c>
      <c r="Q95" s="143">
        <f t="shared" si="105"/>
        <v>0</v>
      </c>
      <c r="R95" s="143">
        <f t="shared" si="105"/>
        <v>0</v>
      </c>
      <c r="S95" s="143">
        <f t="shared" si="105"/>
        <v>0</v>
      </c>
      <c r="T95" s="143">
        <f t="shared" si="105"/>
        <v>0</v>
      </c>
      <c r="U95" s="143">
        <f t="shared" si="105"/>
        <v>0</v>
      </c>
      <c r="V95" s="143">
        <f t="shared" si="105"/>
        <v>0</v>
      </c>
      <c r="W95" s="143">
        <f t="shared" si="105"/>
        <v>0</v>
      </c>
      <c r="X95" s="143">
        <f t="shared" si="105"/>
        <v>0</v>
      </c>
      <c r="Y95" s="176">
        <f t="shared" si="101"/>
        <v>72000</v>
      </c>
    </row>
    <row r="96" spans="1:25">
      <c r="A96" s="168">
        <f t="shared" si="104"/>
        <v>63</v>
      </c>
      <c r="B96" s="148" t="str">
        <f t="shared" si="104"/>
        <v>Belysning, udskiftning - armaturer</v>
      </c>
      <c r="C96" s="143">
        <f t="shared" ref="C96:X96" si="106">IF(C$1&gt;=$I203,IF($M203=0,0,(IF(MOD(($I203-C$1),$M203)=0,$G203,0))),0)</f>
        <v>0</v>
      </c>
      <c r="D96" s="143">
        <f t="shared" si="106"/>
        <v>0</v>
      </c>
      <c r="E96" s="143">
        <f t="shared" si="106"/>
        <v>75000</v>
      </c>
      <c r="F96" s="143">
        <f t="shared" si="106"/>
        <v>0</v>
      </c>
      <c r="G96" s="143">
        <f t="shared" si="106"/>
        <v>0</v>
      </c>
      <c r="H96" s="143">
        <f t="shared" si="106"/>
        <v>0</v>
      </c>
      <c r="I96" s="143">
        <f t="shared" si="106"/>
        <v>0</v>
      </c>
      <c r="J96" s="143">
        <f t="shared" si="106"/>
        <v>0</v>
      </c>
      <c r="K96" s="143">
        <f t="shared" si="106"/>
        <v>0</v>
      </c>
      <c r="L96" s="143">
        <f t="shared" si="106"/>
        <v>0</v>
      </c>
      <c r="M96" s="143">
        <f t="shared" si="106"/>
        <v>0</v>
      </c>
      <c r="N96" s="143">
        <f t="shared" si="106"/>
        <v>0</v>
      </c>
      <c r="O96" s="143">
        <f t="shared" si="106"/>
        <v>0</v>
      </c>
      <c r="P96" s="143">
        <f t="shared" si="106"/>
        <v>0</v>
      </c>
      <c r="Q96" s="143">
        <f t="shared" si="106"/>
        <v>0</v>
      </c>
      <c r="R96" s="143">
        <f t="shared" si="106"/>
        <v>0</v>
      </c>
      <c r="S96" s="143">
        <f t="shared" si="106"/>
        <v>0</v>
      </c>
      <c r="T96" s="143">
        <f t="shared" si="106"/>
        <v>0</v>
      </c>
      <c r="U96" s="143">
        <f t="shared" si="106"/>
        <v>0</v>
      </c>
      <c r="V96" s="143">
        <f t="shared" si="106"/>
        <v>0</v>
      </c>
      <c r="W96" s="143">
        <f t="shared" si="106"/>
        <v>0</v>
      </c>
      <c r="X96" s="143">
        <f t="shared" si="106"/>
        <v>0</v>
      </c>
      <c r="Y96" s="176">
        <f t="shared" si="101"/>
        <v>75000</v>
      </c>
    </row>
    <row r="97" spans="1:25">
      <c r="A97" s="168">
        <f t="shared" si="104"/>
        <v>63</v>
      </c>
      <c r="B97" s="148" t="str">
        <f t="shared" si="104"/>
        <v>Belysning, udskiftning - armaturer</v>
      </c>
      <c r="C97" s="143">
        <f t="shared" ref="C97:X97" si="107">IF(C$1&gt;=$I204,IF($M204=0,0,(IF(MOD(($I204-C$1),$M204)=0,$G204,0))),0)</f>
        <v>0</v>
      </c>
      <c r="D97" s="143">
        <f t="shared" si="107"/>
        <v>0</v>
      </c>
      <c r="E97" s="143">
        <f t="shared" si="107"/>
        <v>0</v>
      </c>
      <c r="F97" s="143">
        <f t="shared" si="107"/>
        <v>0</v>
      </c>
      <c r="G97" s="143">
        <f t="shared" si="107"/>
        <v>0</v>
      </c>
      <c r="H97" s="143">
        <f t="shared" si="107"/>
        <v>0</v>
      </c>
      <c r="I97" s="143">
        <f t="shared" si="107"/>
        <v>0</v>
      </c>
      <c r="J97" s="143">
        <f t="shared" si="107"/>
        <v>0</v>
      </c>
      <c r="K97" s="143">
        <f t="shared" si="107"/>
        <v>0</v>
      </c>
      <c r="L97" s="143">
        <f t="shared" si="107"/>
        <v>0</v>
      </c>
      <c r="M97" s="143">
        <f t="shared" si="107"/>
        <v>0</v>
      </c>
      <c r="N97" s="143">
        <f t="shared" si="107"/>
        <v>0</v>
      </c>
      <c r="O97" s="143">
        <f t="shared" si="107"/>
        <v>0</v>
      </c>
      <c r="P97" s="143">
        <f t="shared" si="107"/>
        <v>97500</v>
      </c>
      <c r="Q97" s="143">
        <f t="shared" si="107"/>
        <v>0</v>
      </c>
      <c r="R97" s="143">
        <f t="shared" si="107"/>
        <v>0</v>
      </c>
      <c r="S97" s="143">
        <f t="shared" si="107"/>
        <v>0</v>
      </c>
      <c r="T97" s="143">
        <f t="shared" si="107"/>
        <v>0</v>
      </c>
      <c r="U97" s="143">
        <f t="shared" si="107"/>
        <v>0</v>
      </c>
      <c r="V97" s="143">
        <f t="shared" si="107"/>
        <v>0</v>
      </c>
      <c r="W97" s="143">
        <f t="shared" si="107"/>
        <v>0</v>
      </c>
      <c r="X97" s="143">
        <f t="shared" si="107"/>
        <v>0</v>
      </c>
      <c r="Y97" s="176">
        <f t="shared" si="101"/>
        <v>97500</v>
      </c>
    </row>
    <row r="98" spans="1:25">
      <c r="A98" s="229"/>
      <c r="B98" s="149" t="str">
        <f>B205</f>
        <v>Sikringsanlæg</v>
      </c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</row>
    <row r="99" spans="1:25">
      <c r="A99" s="168" t="e">
        <f>A206</f>
        <v>#N/A</v>
      </c>
      <c r="B99" s="148">
        <f>B206</f>
        <v>0</v>
      </c>
      <c r="C99" s="143">
        <f t="shared" ref="C99:X99" si="108">IF(C$1&gt;=$I206,IF($M206=0,0,(IF(MOD(($I206-C$1),$M206)=0,$G206,0))),0)</f>
        <v>0</v>
      </c>
      <c r="D99" s="143">
        <f t="shared" si="108"/>
        <v>0</v>
      </c>
      <c r="E99" s="143">
        <f t="shared" si="108"/>
        <v>0</v>
      </c>
      <c r="F99" s="143">
        <f t="shared" si="108"/>
        <v>0</v>
      </c>
      <c r="G99" s="143">
        <f t="shared" si="108"/>
        <v>0</v>
      </c>
      <c r="H99" s="143">
        <f t="shared" si="108"/>
        <v>0</v>
      </c>
      <c r="I99" s="143">
        <f t="shared" si="108"/>
        <v>0</v>
      </c>
      <c r="J99" s="143">
        <f t="shared" si="108"/>
        <v>0</v>
      </c>
      <c r="K99" s="143">
        <f t="shared" si="108"/>
        <v>0</v>
      </c>
      <c r="L99" s="143">
        <f t="shared" si="108"/>
        <v>0</v>
      </c>
      <c r="M99" s="143">
        <f t="shared" si="108"/>
        <v>0</v>
      </c>
      <c r="N99" s="143">
        <f t="shared" si="108"/>
        <v>0</v>
      </c>
      <c r="O99" s="143">
        <f t="shared" si="108"/>
        <v>0</v>
      </c>
      <c r="P99" s="143">
        <f t="shared" si="108"/>
        <v>0</v>
      </c>
      <c r="Q99" s="143">
        <f t="shared" si="108"/>
        <v>0</v>
      </c>
      <c r="R99" s="143">
        <f t="shared" si="108"/>
        <v>0</v>
      </c>
      <c r="S99" s="143">
        <f t="shared" si="108"/>
        <v>0</v>
      </c>
      <c r="T99" s="143">
        <f t="shared" si="108"/>
        <v>0</v>
      </c>
      <c r="U99" s="143">
        <f t="shared" si="108"/>
        <v>0</v>
      </c>
      <c r="V99" s="143">
        <f t="shared" si="108"/>
        <v>0</v>
      </c>
      <c r="W99" s="143">
        <f t="shared" si="108"/>
        <v>0</v>
      </c>
      <c r="X99" s="143">
        <f t="shared" si="108"/>
        <v>0</v>
      </c>
      <c r="Y99" s="176"/>
    </row>
    <row r="100" spans="1:25">
      <c r="A100" s="168" t="e">
        <f>A207</f>
        <v>#N/A</v>
      </c>
      <c r="B100" s="148">
        <f>B207</f>
        <v>0</v>
      </c>
      <c r="C100" s="143">
        <f t="shared" ref="C100:X100" si="109">IF(C$1&gt;=$I207,IF($M207=0,0,(IF(MOD(($I207-C$1),$M207)=0,$G207,0))),0)</f>
        <v>0</v>
      </c>
      <c r="D100" s="143">
        <f t="shared" si="109"/>
        <v>0</v>
      </c>
      <c r="E100" s="143">
        <f t="shared" si="109"/>
        <v>0</v>
      </c>
      <c r="F100" s="143">
        <f t="shared" si="109"/>
        <v>0</v>
      </c>
      <c r="G100" s="143">
        <f t="shared" si="109"/>
        <v>0</v>
      </c>
      <c r="H100" s="143">
        <f t="shared" si="109"/>
        <v>0</v>
      </c>
      <c r="I100" s="143">
        <f t="shared" si="109"/>
        <v>0</v>
      </c>
      <c r="J100" s="143">
        <f t="shared" si="109"/>
        <v>0</v>
      </c>
      <c r="K100" s="143">
        <f t="shared" si="109"/>
        <v>0</v>
      </c>
      <c r="L100" s="143">
        <f t="shared" si="109"/>
        <v>0</v>
      </c>
      <c r="M100" s="143">
        <f t="shared" si="109"/>
        <v>0</v>
      </c>
      <c r="N100" s="143">
        <f t="shared" si="109"/>
        <v>0</v>
      </c>
      <c r="O100" s="143">
        <f t="shared" si="109"/>
        <v>0</v>
      </c>
      <c r="P100" s="143">
        <f t="shared" si="109"/>
        <v>0</v>
      </c>
      <c r="Q100" s="143">
        <f t="shared" si="109"/>
        <v>0</v>
      </c>
      <c r="R100" s="143">
        <f t="shared" si="109"/>
        <v>0</v>
      </c>
      <c r="S100" s="143">
        <f t="shared" si="109"/>
        <v>0</v>
      </c>
      <c r="T100" s="143">
        <f t="shared" si="109"/>
        <v>0</v>
      </c>
      <c r="U100" s="143">
        <f t="shared" si="109"/>
        <v>0</v>
      </c>
      <c r="V100" s="143">
        <f t="shared" si="109"/>
        <v>0</v>
      </c>
      <c r="W100" s="143">
        <f t="shared" si="109"/>
        <v>0</v>
      </c>
      <c r="X100" s="143">
        <f t="shared" si="109"/>
        <v>0</v>
      </c>
      <c r="Y100" s="176">
        <f t="shared" si="84"/>
        <v>0</v>
      </c>
    </row>
    <row r="101" spans="1:25">
      <c r="A101" s="168" t="e">
        <f>A208</f>
        <v>#N/A</v>
      </c>
      <c r="B101" s="148">
        <f>B208</f>
        <v>0</v>
      </c>
      <c r="C101" s="143">
        <f t="shared" ref="C101:X101" si="110">IF(C$1&gt;=$I208,IF($M208=0,0,(IF(MOD(($I208-C$1),$M208)=0,$G208,0))),0)</f>
        <v>0</v>
      </c>
      <c r="D101" s="143">
        <f t="shared" si="110"/>
        <v>0</v>
      </c>
      <c r="E101" s="143">
        <f t="shared" si="110"/>
        <v>0</v>
      </c>
      <c r="F101" s="143">
        <f t="shared" si="110"/>
        <v>0</v>
      </c>
      <c r="G101" s="143">
        <f t="shared" si="110"/>
        <v>0</v>
      </c>
      <c r="H101" s="143">
        <f t="shared" si="110"/>
        <v>0</v>
      </c>
      <c r="I101" s="143">
        <f t="shared" si="110"/>
        <v>0</v>
      </c>
      <c r="J101" s="143">
        <f t="shared" si="110"/>
        <v>0</v>
      </c>
      <c r="K101" s="143">
        <f t="shared" si="110"/>
        <v>0</v>
      </c>
      <c r="L101" s="143">
        <f t="shared" si="110"/>
        <v>0</v>
      </c>
      <c r="M101" s="143">
        <f t="shared" si="110"/>
        <v>0</v>
      </c>
      <c r="N101" s="143">
        <f t="shared" si="110"/>
        <v>0</v>
      </c>
      <c r="O101" s="143">
        <f t="shared" si="110"/>
        <v>0</v>
      </c>
      <c r="P101" s="143">
        <f t="shared" si="110"/>
        <v>0</v>
      </c>
      <c r="Q101" s="143">
        <f t="shared" si="110"/>
        <v>0</v>
      </c>
      <c r="R101" s="143">
        <f t="shared" si="110"/>
        <v>0</v>
      </c>
      <c r="S101" s="143">
        <f t="shared" si="110"/>
        <v>0</v>
      </c>
      <c r="T101" s="143">
        <f t="shared" si="110"/>
        <v>0</v>
      </c>
      <c r="U101" s="143">
        <f t="shared" si="110"/>
        <v>0</v>
      </c>
      <c r="V101" s="143">
        <f t="shared" si="110"/>
        <v>0</v>
      </c>
      <c r="W101" s="143">
        <f t="shared" si="110"/>
        <v>0</v>
      </c>
      <c r="X101" s="143">
        <f t="shared" si="110"/>
        <v>0</v>
      </c>
      <c r="Y101" s="176">
        <f t="shared" si="84"/>
        <v>0</v>
      </c>
    </row>
    <row r="102" spans="1:25">
      <c r="A102" s="169"/>
      <c r="B102" s="149" t="str">
        <f>B209</f>
        <v>Andet</v>
      </c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</row>
    <row r="103" spans="1:25">
      <c r="A103" s="168" t="e">
        <f>A211</f>
        <v>#N/A</v>
      </c>
      <c r="B103" s="148">
        <f t="shared" ref="B103" si="111">B210</f>
        <v>0</v>
      </c>
      <c r="C103" s="143">
        <f t="shared" ref="C103:X103" si="112">IF(C$1&gt;=$I210,IF($M210=0,0,(IF(MOD(($I210-C$1),$M210)=0,$G210,0))),0)</f>
        <v>0</v>
      </c>
      <c r="D103" s="143">
        <f t="shared" si="112"/>
        <v>0</v>
      </c>
      <c r="E103" s="143">
        <f t="shared" si="112"/>
        <v>0</v>
      </c>
      <c r="F103" s="143">
        <f t="shared" si="112"/>
        <v>0</v>
      </c>
      <c r="G103" s="143">
        <f t="shared" si="112"/>
        <v>0</v>
      </c>
      <c r="H103" s="143">
        <f t="shared" si="112"/>
        <v>0</v>
      </c>
      <c r="I103" s="143">
        <f t="shared" si="112"/>
        <v>0</v>
      </c>
      <c r="J103" s="143">
        <f t="shared" si="112"/>
        <v>0</v>
      </c>
      <c r="K103" s="143">
        <f t="shared" si="112"/>
        <v>0</v>
      </c>
      <c r="L103" s="143">
        <f t="shared" si="112"/>
        <v>0</v>
      </c>
      <c r="M103" s="143">
        <f t="shared" si="112"/>
        <v>0</v>
      </c>
      <c r="N103" s="143">
        <f t="shared" si="112"/>
        <v>0</v>
      </c>
      <c r="O103" s="143">
        <f t="shared" si="112"/>
        <v>0</v>
      </c>
      <c r="P103" s="143">
        <f t="shared" si="112"/>
        <v>0</v>
      </c>
      <c r="Q103" s="143">
        <f t="shared" si="112"/>
        <v>0</v>
      </c>
      <c r="R103" s="143">
        <f t="shared" si="112"/>
        <v>0</v>
      </c>
      <c r="S103" s="143">
        <f t="shared" si="112"/>
        <v>0</v>
      </c>
      <c r="T103" s="143">
        <f t="shared" si="112"/>
        <v>0</v>
      </c>
      <c r="U103" s="143">
        <f t="shared" si="112"/>
        <v>0</v>
      </c>
      <c r="V103" s="143">
        <f t="shared" si="112"/>
        <v>0</v>
      </c>
      <c r="W103" s="143">
        <f t="shared" si="112"/>
        <v>0</v>
      </c>
      <c r="X103" s="143">
        <f t="shared" si="112"/>
        <v>0</v>
      </c>
      <c r="Y103" s="176">
        <f t="shared" si="84"/>
        <v>0</v>
      </c>
    </row>
    <row r="104" spans="1:25">
      <c r="A104" s="168" t="e">
        <f>A212</f>
        <v>#N/A</v>
      </c>
      <c r="B104" s="148">
        <f>B211</f>
        <v>0</v>
      </c>
      <c r="C104" s="143">
        <f t="shared" ref="C104:X104" si="113">IF(C$1&gt;=$I211,IF($M211=0,0,(IF(MOD(($I211-C$1),$M211)=0,$G211,0))),0)</f>
        <v>0</v>
      </c>
      <c r="D104" s="143">
        <f t="shared" si="113"/>
        <v>0</v>
      </c>
      <c r="E104" s="143">
        <f t="shared" si="113"/>
        <v>0</v>
      </c>
      <c r="F104" s="143">
        <f t="shared" si="113"/>
        <v>0</v>
      </c>
      <c r="G104" s="143">
        <f t="shared" si="113"/>
        <v>0</v>
      </c>
      <c r="H104" s="143">
        <f t="shared" si="113"/>
        <v>0</v>
      </c>
      <c r="I104" s="143">
        <f t="shared" si="113"/>
        <v>0</v>
      </c>
      <c r="J104" s="143">
        <f t="shared" si="113"/>
        <v>0</v>
      </c>
      <c r="K104" s="143">
        <f t="shared" si="113"/>
        <v>0</v>
      </c>
      <c r="L104" s="143">
        <f t="shared" si="113"/>
        <v>0</v>
      </c>
      <c r="M104" s="143">
        <f t="shared" si="113"/>
        <v>0</v>
      </c>
      <c r="N104" s="143">
        <f t="shared" si="113"/>
        <v>0</v>
      </c>
      <c r="O104" s="143">
        <f t="shared" si="113"/>
        <v>0</v>
      </c>
      <c r="P104" s="143">
        <f t="shared" si="113"/>
        <v>0</v>
      </c>
      <c r="Q104" s="143">
        <f t="shared" si="113"/>
        <v>0</v>
      </c>
      <c r="R104" s="143">
        <f t="shared" si="113"/>
        <v>0</v>
      </c>
      <c r="S104" s="143">
        <f t="shared" si="113"/>
        <v>0</v>
      </c>
      <c r="T104" s="143">
        <f t="shared" si="113"/>
        <v>0</v>
      </c>
      <c r="U104" s="143">
        <f t="shared" si="113"/>
        <v>0</v>
      </c>
      <c r="V104" s="143">
        <f t="shared" si="113"/>
        <v>0</v>
      </c>
      <c r="W104" s="143">
        <f t="shared" si="113"/>
        <v>0</v>
      </c>
      <c r="X104" s="143">
        <f t="shared" si="113"/>
        <v>0</v>
      </c>
      <c r="Y104" s="176">
        <f t="shared" si="84"/>
        <v>0</v>
      </c>
    </row>
    <row r="105" spans="1:25">
      <c r="A105" s="170"/>
      <c r="B105" s="150" t="s">
        <v>1017</v>
      </c>
      <c r="C105" s="151">
        <f t="shared" ref="C105:Y105" si="114">SUM(C3:C102)</f>
        <v>56575</v>
      </c>
      <c r="D105" s="89">
        <f t="shared" si="114"/>
        <v>433700</v>
      </c>
      <c r="E105" s="89">
        <f t="shared" si="114"/>
        <v>526700</v>
      </c>
      <c r="F105" s="89">
        <f t="shared" si="114"/>
        <v>431075</v>
      </c>
      <c r="G105" s="89">
        <f t="shared" si="114"/>
        <v>1206200</v>
      </c>
      <c r="H105" s="89">
        <f t="shared" si="114"/>
        <v>849200</v>
      </c>
      <c r="I105" s="89">
        <f t="shared" si="114"/>
        <v>510075</v>
      </c>
      <c r="J105" s="89">
        <f t="shared" si="114"/>
        <v>2136200</v>
      </c>
      <c r="K105" s="89">
        <f t="shared" si="114"/>
        <v>444200</v>
      </c>
      <c r="L105" s="89">
        <f t="shared" si="114"/>
        <v>593575</v>
      </c>
      <c r="M105" s="89">
        <f t="shared" si="114"/>
        <v>1028700</v>
      </c>
      <c r="N105" s="89">
        <f t="shared" si="114"/>
        <v>743700</v>
      </c>
      <c r="O105" s="89">
        <f t="shared" si="114"/>
        <v>1166075</v>
      </c>
      <c r="P105" s="89">
        <f t="shared" si="114"/>
        <v>562500</v>
      </c>
      <c r="Q105" s="89">
        <f t="shared" si="114"/>
        <v>489200</v>
      </c>
      <c r="R105" s="89">
        <f t="shared" si="114"/>
        <v>453575</v>
      </c>
      <c r="S105" s="89">
        <f t="shared" si="114"/>
        <v>4461700</v>
      </c>
      <c r="T105" s="89">
        <f t="shared" si="114"/>
        <v>2156600</v>
      </c>
      <c r="U105" s="89">
        <f t="shared" si="114"/>
        <v>626075</v>
      </c>
      <c r="V105" s="89">
        <f t="shared" si="114"/>
        <v>550700</v>
      </c>
      <c r="W105" s="89">
        <f t="shared" si="114"/>
        <v>489200</v>
      </c>
      <c r="X105" s="89">
        <f t="shared" si="114"/>
        <v>1476575</v>
      </c>
      <c r="Y105" s="4">
        <f t="shared" si="114"/>
        <v>21392100</v>
      </c>
    </row>
    <row r="106" spans="1:25">
      <c r="A106" s="166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>
      <c r="A107" s="171"/>
      <c r="B107" s="110"/>
      <c r="C107" s="16" t="s">
        <v>1018</v>
      </c>
      <c r="D107" s="16" t="s">
        <v>1019</v>
      </c>
      <c r="E107" s="383" t="s">
        <v>1020</v>
      </c>
      <c r="F107" s="384"/>
      <c r="G107" s="383" t="s">
        <v>1021</v>
      </c>
      <c r="H107" s="384"/>
      <c r="I107" s="383" t="s">
        <v>1022</v>
      </c>
      <c r="J107" s="384"/>
      <c r="K107" s="383" t="s">
        <v>1023</v>
      </c>
      <c r="L107" s="384"/>
      <c r="M107" s="383" t="s">
        <v>321</v>
      </c>
      <c r="N107" s="384"/>
      <c r="O107" s="385" t="s">
        <v>1024</v>
      </c>
      <c r="P107" s="386"/>
      <c r="Q107" s="97" t="s">
        <v>1025</v>
      </c>
      <c r="R107" s="16" t="s">
        <v>1318</v>
      </c>
      <c r="S107" s="16" t="s">
        <v>1058</v>
      </c>
      <c r="T107" s="382" t="s">
        <v>1026</v>
      </c>
      <c r="U107" s="382"/>
      <c r="V107" s="382"/>
      <c r="W107" s="382"/>
      <c r="X107" s="382"/>
      <c r="Y107" s="382"/>
    </row>
    <row r="108" spans="1:25">
      <c r="A108" s="172"/>
      <c r="B108" s="92" t="s">
        <v>1016</v>
      </c>
      <c r="C108" s="87"/>
      <c r="D108" s="87"/>
      <c r="E108" s="377"/>
      <c r="F108" s="378"/>
      <c r="G108" s="379"/>
      <c r="H108" s="380"/>
      <c r="I108" s="377"/>
      <c r="J108" s="378"/>
      <c r="K108" s="377"/>
      <c r="L108" s="378"/>
      <c r="M108" s="87"/>
      <c r="N108" s="101"/>
      <c r="O108" s="516"/>
      <c r="P108" s="517"/>
      <c r="Q108" s="102"/>
      <c r="R108" s="55"/>
      <c r="S108" s="55"/>
      <c r="T108" s="381"/>
      <c r="U108" s="381"/>
      <c r="V108" s="381"/>
      <c r="W108" s="381"/>
      <c r="X108" s="381"/>
      <c r="Y108" s="381"/>
    </row>
    <row r="109" spans="1:25">
      <c r="A109" s="173"/>
      <c r="B109" s="92" t="s">
        <v>1027</v>
      </c>
      <c r="C109" s="87"/>
      <c r="D109" s="88"/>
      <c r="E109" s="377"/>
      <c r="F109" s="378"/>
      <c r="G109" s="379"/>
      <c r="H109" s="380"/>
      <c r="I109" s="377"/>
      <c r="J109" s="378"/>
      <c r="K109" s="377"/>
      <c r="L109" s="378"/>
      <c r="M109" s="87"/>
      <c r="N109" s="101"/>
      <c r="O109" s="516"/>
      <c r="P109" s="517"/>
      <c r="Q109" s="102"/>
      <c r="R109" s="55"/>
      <c r="S109" s="55"/>
      <c r="T109" s="381"/>
      <c r="U109" s="381"/>
      <c r="V109" s="381"/>
      <c r="W109" s="381"/>
      <c r="X109" s="381"/>
      <c r="Y109" s="381"/>
    </row>
    <row r="110" spans="1:25">
      <c r="A110" s="174">
        <f>VLOOKUP(B110,Priskatalog!A:J,10,FALSE)</f>
        <v>37</v>
      </c>
      <c r="B110" s="224" t="s">
        <v>457</v>
      </c>
      <c r="C110" s="22">
        <v>160</v>
      </c>
      <c r="D110" s="5" t="s">
        <v>345</v>
      </c>
      <c r="E110" s="387">
        <v>120</v>
      </c>
      <c r="F110" s="388"/>
      <c r="G110" s="389">
        <f t="shared" ref="G110:G116" si="115">C110*E110</f>
        <v>19200</v>
      </c>
      <c r="H110" s="390"/>
      <c r="I110" s="391">
        <v>2024</v>
      </c>
      <c r="J110" s="388"/>
      <c r="K110" s="391">
        <v>2045</v>
      </c>
      <c r="L110" s="387"/>
      <c r="M110" s="5">
        <v>1</v>
      </c>
      <c r="N110" s="123" t="s">
        <v>1028</v>
      </c>
      <c r="O110" s="518" t="s">
        <v>1061</v>
      </c>
      <c r="P110" s="519"/>
      <c r="Q110" s="5"/>
      <c r="R110" s="5" t="s">
        <v>1082</v>
      </c>
      <c r="S110" s="5"/>
      <c r="T110" s="392"/>
      <c r="U110" s="392"/>
      <c r="V110" s="392"/>
      <c r="W110" s="392"/>
      <c r="X110" s="392"/>
      <c r="Y110" s="392"/>
    </row>
    <row r="111" spans="1:25">
      <c r="A111" s="174">
        <f>VLOOKUP(B111,Priskatalog!A:J,10,FALSE)</f>
        <v>41</v>
      </c>
      <c r="B111" s="224" t="s">
        <v>357</v>
      </c>
      <c r="C111" s="22">
        <v>20</v>
      </c>
      <c r="D111" s="5" t="s">
        <v>337</v>
      </c>
      <c r="E111" s="419">
        <v>500</v>
      </c>
      <c r="F111" s="388"/>
      <c r="G111" s="389">
        <f t="shared" si="115"/>
        <v>10000</v>
      </c>
      <c r="H111" s="390"/>
      <c r="I111" s="391">
        <v>2025</v>
      </c>
      <c r="J111" s="388"/>
      <c r="K111" s="391">
        <v>2045</v>
      </c>
      <c r="L111" s="420"/>
      <c r="M111" s="5">
        <v>2</v>
      </c>
      <c r="N111" s="123" t="s">
        <v>1028</v>
      </c>
      <c r="O111" s="518" t="s">
        <v>1061</v>
      </c>
      <c r="P111" s="519"/>
      <c r="Q111" s="5">
        <v>4</v>
      </c>
      <c r="R111" s="5" t="s">
        <v>1082</v>
      </c>
      <c r="S111" s="5"/>
      <c r="T111" s="393" t="s">
        <v>1264</v>
      </c>
      <c r="U111" s="394"/>
      <c r="V111" s="394"/>
      <c r="W111" s="394"/>
      <c r="X111" s="394"/>
      <c r="Y111" s="395"/>
    </row>
    <row r="112" spans="1:25">
      <c r="A112" s="174">
        <f>VLOOKUP(B112,Priskatalog!A:J,10,FALSE)</f>
        <v>41</v>
      </c>
      <c r="B112" s="224" t="s">
        <v>353</v>
      </c>
      <c r="C112" s="22">
        <v>100</v>
      </c>
      <c r="D112" s="5" t="s">
        <v>337</v>
      </c>
      <c r="E112" s="419">
        <v>200</v>
      </c>
      <c r="F112" s="388"/>
      <c r="G112" s="389">
        <f t="shared" si="115"/>
        <v>20000</v>
      </c>
      <c r="H112" s="390"/>
      <c r="I112" s="391">
        <v>2025</v>
      </c>
      <c r="J112" s="388"/>
      <c r="K112" s="391">
        <v>2045</v>
      </c>
      <c r="L112" s="420"/>
      <c r="M112" s="5">
        <v>1</v>
      </c>
      <c r="N112" s="123" t="s">
        <v>1028</v>
      </c>
      <c r="O112" s="518" t="s">
        <v>1061</v>
      </c>
      <c r="P112" s="519"/>
      <c r="Q112" s="5">
        <v>3</v>
      </c>
      <c r="R112" s="5" t="s">
        <v>1082</v>
      </c>
      <c r="S112" s="5"/>
      <c r="T112" s="393"/>
      <c r="U112" s="394"/>
      <c r="V112" s="394"/>
      <c r="W112" s="394"/>
      <c r="X112" s="394"/>
      <c r="Y112" s="395"/>
    </row>
    <row r="113" spans="1:25">
      <c r="A113" s="174">
        <f>VLOOKUP(B113,Priskatalog!A:J,10,FALSE)</f>
        <v>28</v>
      </c>
      <c r="B113" s="224" t="s">
        <v>342</v>
      </c>
      <c r="C113" s="22">
        <v>25</v>
      </c>
      <c r="D113" s="5" t="s">
        <v>345</v>
      </c>
      <c r="E113" s="419">
        <v>75</v>
      </c>
      <c r="F113" s="388"/>
      <c r="G113" s="389">
        <f t="shared" si="115"/>
        <v>1875</v>
      </c>
      <c r="H113" s="390"/>
      <c r="I113" s="391">
        <v>2024</v>
      </c>
      <c r="J113" s="388"/>
      <c r="K113" s="391">
        <v>2034</v>
      </c>
      <c r="L113" s="420"/>
      <c r="M113" s="5">
        <v>3</v>
      </c>
      <c r="N113" s="123" t="s">
        <v>1028</v>
      </c>
      <c r="O113" s="518" t="s">
        <v>1061</v>
      </c>
      <c r="P113" s="519"/>
      <c r="Q113" s="5">
        <v>4</v>
      </c>
      <c r="R113" s="5" t="s">
        <v>1082</v>
      </c>
      <c r="S113" s="5"/>
      <c r="T113" s="393"/>
      <c r="U113" s="394"/>
      <c r="V113" s="394"/>
      <c r="W113" s="394"/>
      <c r="X113" s="394"/>
      <c r="Y113" s="395"/>
    </row>
    <row r="114" spans="1:25">
      <c r="A114" s="174">
        <f>VLOOKUP(B114,Priskatalog!A:J,10,FALSE)</f>
        <v>41</v>
      </c>
      <c r="B114" s="224" t="s">
        <v>369</v>
      </c>
      <c r="C114" s="22">
        <v>60</v>
      </c>
      <c r="D114" s="5" t="s">
        <v>337</v>
      </c>
      <c r="E114" s="419">
        <v>150</v>
      </c>
      <c r="F114" s="388"/>
      <c r="G114" s="389">
        <f t="shared" si="115"/>
        <v>9000</v>
      </c>
      <c r="H114" s="390"/>
      <c r="I114" s="391">
        <v>2025</v>
      </c>
      <c r="J114" s="388"/>
      <c r="K114" s="391">
        <v>2045</v>
      </c>
      <c r="L114" s="420"/>
      <c r="M114" s="5">
        <v>1</v>
      </c>
      <c r="N114" s="123" t="s">
        <v>1028</v>
      </c>
      <c r="O114" s="518" t="s">
        <v>1061</v>
      </c>
      <c r="P114" s="519"/>
      <c r="Q114" s="5">
        <v>3</v>
      </c>
      <c r="R114" s="5" t="s">
        <v>1082</v>
      </c>
      <c r="S114" s="5"/>
      <c r="T114" s="393" t="s">
        <v>1264</v>
      </c>
      <c r="U114" s="394"/>
      <c r="V114" s="394"/>
      <c r="W114" s="394"/>
      <c r="X114" s="394"/>
      <c r="Y114" s="395"/>
    </row>
    <row r="115" spans="1:25">
      <c r="A115" s="174">
        <f>VLOOKUP(B115,Priskatalog!A:J,10,FALSE)</f>
        <v>31</v>
      </c>
      <c r="B115" s="224" t="s">
        <v>407</v>
      </c>
      <c r="C115" s="22">
        <v>10</v>
      </c>
      <c r="D115" s="5" t="s">
        <v>349</v>
      </c>
      <c r="E115" s="387">
        <v>150</v>
      </c>
      <c r="F115" s="388"/>
      <c r="G115" s="389">
        <f t="shared" si="115"/>
        <v>1500</v>
      </c>
      <c r="H115" s="390"/>
      <c r="I115" s="391">
        <v>2025</v>
      </c>
      <c r="J115" s="388"/>
      <c r="K115" s="391">
        <v>2045</v>
      </c>
      <c r="L115" s="387"/>
      <c r="M115" s="5">
        <v>1</v>
      </c>
      <c r="N115" s="123" t="s">
        <v>1028</v>
      </c>
      <c r="O115" s="518" t="s">
        <v>1061</v>
      </c>
      <c r="P115" s="519"/>
      <c r="Q115" s="5">
        <v>3</v>
      </c>
      <c r="R115" s="5" t="s">
        <v>1082</v>
      </c>
      <c r="S115" s="5"/>
      <c r="T115" s="392"/>
      <c r="U115" s="392"/>
      <c r="V115" s="392"/>
      <c r="W115" s="392"/>
      <c r="X115" s="392"/>
      <c r="Y115" s="392"/>
    </row>
    <row r="116" spans="1:25">
      <c r="A116" s="174">
        <f>VLOOKUP(B116,Priskatalog!A:J,10,FALSE)</f>
        <v>31</v>
      </c>
      <c r="B116" s="224" t="s">
        <v>411</v>
      </c>
      <c r="C116" s="22">
        <v>50</v>
      </c>
      <c r="D116" s="5" t="s">
        <v>345</v>
      </c>
      <c r="E116" s="387">
        <v>90</v>
      </c>
      <c r="F116" s="388"/>
      <c r="G116" s="389">
        <f t="shared" si="115"/>
        <v>4500</v>
      </c>
      <c r="H116" s="390"/>
      <c r="I116" s="391">
        <v>2025</v>
      </c>
      <c r="J116" s="388"/>
      <c r="K116" s="391">
        <v>2045</v>
      </c>
      <c r="L116" s="387"/>
      <c r="M116" s="5">
        <v>3</v>
      </c>
      <c r="N116" s="123" t="s">
        <v>1028</v>
      </c>
      <c r="O116" s="518" t="s">
        <v>1059</v>
      </c>
      <c r="P116" s="519"/>
      <c r="Q116" s="5">
        <v>4</v>
      </c>
      <c r="R116" s="5" t="s">
        <v>1082</v>
      </c>
      <c r="S116" s="5"/>
      <c r="T116" s="392"/>
      <c r="U116" s="392"/>
      <c r="V116" s="392"/>
      <c r="W116" s="392"/>
      <c r="X116" s="392"/>
      <c r="Y116" s="392"/>
    </row>
    <row r="117" spans="1:25">
      <c r="A117" s="174" t="e">
        <f>VLOOKUP(B117,Priskatalog!A:J,10,FALSE)</f>
        <v>#N/A</v>
      </c>
      <c r="B117" s="19"/>
      <c r="C117" s="22"/>
      <c r="D117" s="5"/>
      <c r="E117" s="387"/>
      <c r="F117" s="388"/>
      <c r="G117" s="389"/>
      <c r="H117" s="390"/>
      <c r="I117" s="391"/>
      <c r="J117" s="388"/>
      <c r="K117" s="391"/>
      <c r="L117" s="387"/>
      <c r="M117" s="5"/>
      <c r="N117" s="123"/>
      <c r="O117" s="518"/>
      <c r="P117" s="519"/>
      <c r="Q117" s="5"/>
      <c r="R117" s="5"/>
      <c r="S117" s="5"/>
      <c r="T117" s="392"/>
      <c r="U117" s="392"/>
      <c r="V117" s="392"/>
      <c r="W117" s="392"/>
      <c r="X117" s="392"/>
      <c r="Y117" s="392"/>
    </row>
    <row r="118" spans="1:25">
      <c r="A118" s="174" t="e">
        <f>VLOOKUP(B118,Priskatalog!A:J,10,FALSE)</f>
        <v>#N/A</v>
      </c>
      <c r="B118" s="19"/>
      <c r="C118" s="22"/>
      <c r="D118" s="5"/>
      <c r="E118" s="387"/>
      <c r="F118" s="388"/>
      <c r="G118" s="389"/>
      <c r="H118" s="390"/>
      <c r="I118" s="391"/>
      <c r="J118" s="388"/>
      <c r="K118" s="391"/>
      <c r="L118" s="387"/>
      <c r="M118" s="5"/>
      <c r="N118" s="123"/>
      <c r="O118" s="518"/>
      <c r="P118" s="519"/>
      <c r="Q118" s="5"/>
      <c r="R118" s="5"/>
      <c r="S118" s="5"/>
      <c r="T118" s="392"/>
      <c r="U118" s="392"/>
      <c r="V118" s="392"/>
      <c r="W118" s="392"/>
      <c r="X118" s="392"/>
      <c r="Y118" s="392"/>
    </row>
    <row r="119" spans="1:25" ht="15.75" customHeight="1">
      <c r="A119" s="175"/>
      <c r="B119" s="144" t="s">
        <v>1077</v>
      </c>
      <c r="C119" s="145"/>
      <c r="D119" s="24"/>
      <c r="E119" s="396"/>
      <c r="F119" s="378"/>
      <c r="G119" s="379"/>
      <c r="H119" s="380"/>
      <c r="I119" s="377"/>
      <c r="J119" s="378"/>
      <c r="K119" s="377"/>
      <c r="L119" s="396"/>
      <c r="M119" s="24"/>
      <c r="N119" s="24"/>
      <c r="O119" s="516"/>
      <c r="P119" s="517"/>
      <c r="Q119" s="24"/>
      <c r="R119" s="24"/>
      <c r="S119" s="24"/>
      <c r="T119" s="381"/>
      <c r="U119" s="381"/>
      <c r="V119" s="381"/>
      <c r="W119" s="381"/>
      <c r="X119" s="381"/>
      <c r="Y119" s="381"/>
    </row>
    <row r="120" spans="1:25" ht="14.45" customHeight="1">
      <c r="A120" s="174">
        <f>VLOOKUP(B120,Priskatalog!A:J,10,FALSE)</f>
        <v>47</v>
      </c>
      <c r="B120" s="146" t="s">
        <v>483</v>
      </c>
      <c r="C120" s="7">
        <v>825</v>
      </c>
      <c r="D120" s="2" t="s">
        <v>337</v>
      </c>
      <c r="E120" s="387">
        <v>800</v>
      </c>
      <c r="F120" s="388"/>
      <c r="G120" s="389">
        <f>C120*E120</f>
        <v>660000</v>
      </c>
      <c r="H120" s="390"/>
      <c r="I120" s="391">
        <v>2050</v>
      </c>
      <c r="J120" s="388"/>
      <c r="K120" s="391">
        <v>2055</v>
      </c>
      <c r="L120" s="388"/>
      <c r="M120" s="11">
        <v>40</v>
      </c>
      <c r="N120" s="123" t="s">
        <v>1028</v>
      </c>
      <c r="O120" s="518" t="s">
        <v>1061</v>
      </c>
      <c r="P120" s="519"/>
      <c r="Q120" s="95">
        <v>2</v>
      </c>
      <c r="R120" s="2">
        <v>3</v>
      </c>
      <c r="S120" s="2" t="s">
        <v>1319</v>
      </c>
      <c r="T120" s="392"/>
      <c r="U120" s="392"/>
      <c r="V120" s="392"/>
      <c r="W120" s="392"/>
      <c r="X120" s="392"/>
      <c r="Y120" s="392"/>
    </row>
    <row r="121" spans="1:25">
      <c r="A121" s="174">
        <f>VLOOKUP(B121,Priskatalog!A:J,10,FALSE)</f>
        <v>37</v>
      </c>
      <c r="B121" s="19" t="s">
        <v>449</v>
      </c>
      <c r="C121" s="22">
        <v>20</v>
      </c>
      <c r="D121" s="5" t="s">
        <v>345</v>
      </c>
      <c r="E121" s="387">
        <v>440</v>
      </c>
      <c r="F121" s="388"/>
      <c r="G121" s="389">
        <f t="shared" ref="G121" si="116">C121*E121</f>
        <v>8800</v>
      </c>
      <c r="H121" s="390"/>
      <c r="I121" s="391">
        <v>2037</v>
      </c>
      <c r="J121" s="388"/>
      <c r="K121" s="391">
        <v>2040</v>
      </c>
      <c r="L121" s="387"/>
      <c r="M121" s="5">
        <v>15</v>
      </c>
      <c r="N121" s="123" t="s">
        <v>1028</v>
      </c>
      <c r="O121" s="518" t="s">
        <v>1059</v>
      </c>
      <c r="P121" s="519"/>
      <c r="Q121" s="5">
        <v>2</v>
      </c>
      <c r="R121" s="5">
        <v>3</v>
      </c>
      <c r="S121" s="5" t="s">
        <v>1319</v>
      </c>
      <c r="T121" s="392"/>
      <c r="U121" s="392"/>
      <c r="V121" s="392"/>
      <c r="W121" s="392"/>
      <c r="X121" s="392"/>
      <c r="Y121" s="392"/>
    </row>
    <row r="122" spans="1:25">
      <c r="A122" s="174">
        <f>VLOOKUP(B122,Priskatalog!A:J,10,FALSE)</f>
        <v>31</v>
      </c>
      <c r="B122" s="224" t="s">
        <v>378</v>
      </c>
      <c r="C122" s="22">
        <v>9</v>
      </c>
      <c r="D122" s="5" t="s">
        <v>349</v>
      </c>
      <c r="E122" s="387">
        <v>12000</v>
      </c>
      <c r="F122" s="388"/>
      <c r="G122" s="389">
        <f>C122*E122</f>
        <v>108000</v>
      </c>
      <c r="H122" s="390"/>
      <c r="I122" s="391">
        <v>2047</v>
      </c>
      <c r="J122" s="388"/>
      <c r="K122" s="391">
        <v>2052</v>
      </c>
      <c r="L122" s="387"/>
      <c r="M122" s="5">
        <v>30</v>
      </c>
      <c r="N122" s="123" t="s">
        <v>1028</v>
      </c>
      <c r="O122" s="518" t="s">
        <v>1061</v>
      </c>
      <c r="P122" s="519"/>
      <c r="Q122" s="5">
        <v>2</v>
      </c>
      <c r="R122" s="5">
        <v>3</v>
      </c>
      <c r="S122" s="5" t="s">
        <v>1319</v>
      </c>
      <c r="T122" s="392"/>
      <c r="U122" s="392"/>
      <c r="V122" s="392"/>
      <c r="W122" s="392"/>
      <c r="X122" s="392"/>
      <c r="Y122" s="392"/>
    </row>
    <row r="123" spans="1:25">
      <c r="A123" s="174">
        <f>VLOOKUP(B123,Priskatalog!A:J,10,FALSE)</f>
        <v>31</v>
      </c>
      <c r="B123" s="224" t="s">
        <v>399</v>
      </c>
      <c r="C123" s="22">
        <v>88</v>
      </c>
      <c r="D123" s="5" t="s">
        <v>337</v>
      </c>
      <c r="E123" s="387">
        <v>2800</v>
      </c>
      <c r="F123" s="388"/>
      <c r="G123" s="389">
        <f>C123*E123</f>
        <v>246400</v>
      </c>
      <c r="H123" s="390"/>
      <c r="I123" s="391">
        <v>2047</v>
      </c>
      <c r="J123" s="388"/>
      <c r="K123" s="391">
        <v>2052</v>
      </c>
      <c r="L123" s="387"/>
      <c r="M123" s="5">
        <v>30</v>
      </c>
      <c r="N123" s="123" t="s">
        <v>1028</v>
      </c>
      <c r="O123" s="518" t="s">
        <v>1059</v>
      </c>
      <c r="P123" s="519"/>
      <c r="Q123" s="5">
        <v>2</v>
      </c>
      <c r="R123" s="5">
        <v>3</v>
      </c>
      <c r="S123" s="5" t="s">
        <v>1319</v>
      </c>
      <c r="T123" s="392"/>
      <c r="U123" s="392"/>
      <c r="V123" s="392"/>
      <c r="W123" s="392"/>
      <c r="X123" s="392"/>
      <c r="Y123" s="392"/>
    </row>
    <row r="124" spans="1:25" ht="15" customHeight="1">
      <c r="A124" s="210">
        <f>VLOOKUP(B124,Priskatalog!A:J,10,FALSE)</f>
        <v>43</v>
      </c>
      <c r="B124" s="211" t="s">
        <v>422</v>
      </c>
      <c r="C124" s="212">
        <v>50</v>
      </c>
      <c r="D124" s="213" t="s">
        <v>337</v>
      </c>
      <c r="E124" s="397">
        <v>460</v>
      </c>
      <c r="F124" s="398"/>
      <c r="G124" s="399">
        <f>C124*E124</f>
        <v>23000</v>
      </c>
      <c r="H124" s="400"/>
      <c r="I124" s="401">
        <v>2025</v>
      </c>
      <c r="J124" s="398"/>
      <c r="K124" s="401">
        <v>2045</v>
      </c>
      <c r="L124" s="397"/>
      <c r="M124" s="213">
        <v>1</v>
      </c>
      <c r="N124" s="213" t="s">
        <v>1028</v>
      </c>
      <c r="O124" s="522" t="s">
        <v>1059</v>
      </c>
      <c r="P124" s="523"/>
      <c r="Q124" s="213">
        <v>3</v>
      </c>
      <c r="R124" s="213">
        <v>3</v>
      </c>
      <c r="S124" s="213" t="s">
        <v>1320</v>
      </c>
      <c r="T124" s="402"/>
      <c r="U124" s="402"/>
      <c r="V124" s="402"/>
      <c r="W124" s="402"/>
      <c r="X124" s="402"/>
      <c r="Y124" s="402"/>
    </row>
    <row r="125" spans="1:25">
      <c r="A125" s="210">
        <f>VLOOKUP(B125,Priskatalog!A:J,10,FALSE)</f>
        <v>32</v>
      </c>
      <c r="B125" s="211" t="s">
        <v>417</v>
      </c>
      <c r="C125" s="212">
        <v>9</v>
      </c>
      <c r="D125" s="213" t="s">
        <v>349</v>
      </c>
      <c r="E125" s="397">
        <v>15000</v>
      </c>
      <c r="F125" s="398"/>
      <c r="G125" s="399">
        <f>C125*E125</f>
        <v>135000</v>
      </c>
      <c r="H125" s="400"/>
      <c r="I125" s="401">
        <v>2042</v>
      </c>
      <c r="J125" s="398"/>
      <c r="K125" s="401">
        <v>2047</v>
      </c>
      <c r="L125" s="397"/>
      <c r="M125" s="213">
        <v>25</v>
      </c>
      <c r="N125" s="213" t="s">
        <v>1028</v>
      </c>
      <c r="O125" s="522" t="s">
        <v>1061</v>
      </c>
      <c r="P125" s="523"/>
      <c r="Q125" s="213">
        <v>2</v>
      </c>
      <c r="R125" s="213">
        <v>3</v>
      </c>
      <c r="S125" s="213" t="s">
        <v>1321</v>
      </c>
      <c r="T125" s="402"/>
      <c r="U125" s="402"/>
      <c r="V125" s="402"/>
      <c r="W125" s="402"/>
      <c r="X125" s="402"/>
      <c r="Y125" s="402"/>
    </row>
    <row r="126" spans="1:25">
      <c r="A126" s="174">
        <f>VLOOKUP(B126,Priskatalog!A:J,10,FALSE)</f>
        <v>32</v>
      </c>
      <c r="B126" s="211" t="s">
        <v>413</v>
      </c>
      <c r="C126" s="22">
        <v>3</v>
      </c>
      <c r="D126" s="5" t="s">
        <v>349</v>
      </c>
      <c r="E126" s="419">
        <v>16000</v>
      </c>
      <c r="F126" s="388"/>
      <c r="G126" s="389">
        <f t="shared" ref="G126" si="117">C126*E126</f>
        <v>48000</v>
      </c>
      <c r="H126" s="390"/>
      <c r="I126" s="391">
        <v>2045</v>
      </c>
      <c r="J126" s="388"/>
      <c r="K126" s="391">
        <v>2050</v>
      </c>
      <c r="L126" s="420"/>
      <c r="M126" s="5">
        <v>30</v>
      </c>
      <c r="N126" s="123" t="s">
        <v>1028</v>
      </c>
      <c r="O126" s="518" t="s">
        <v>1061</v>
      </c>
      <c r="P126" s="519"/>
      <c r="Q126" s="5">
        <v>2</v>
      </c>
      <c r="R126" s="5">
        <v>3</v>
      </c>
      <c r="S126" s="5" t="s">
        <v>1321</v>
      </c>
      <c r="T126" s="392"/>
      <c r="U126" s="392"/>
      <c r="V126" s="392"/>
      <c r="W126" s="392"/>
      <c r="X126" s="392"/>
      <c r="Y126" s="392"/>
    </row>
    <row r="127" spans="1:25" ht="14.45" customHeight="1">
      <c r="A127" s="175"/>
      <c r="B127" s="144" t="s">
        <v>1043</v>
      </c>
      <c r="C127" s="145"/>
      <c r="D127" s="24"/>
      <c r="E127" s="396"/>
      <c r="F127" s="378"/>
      <c r="G127" s="379"/>
      <c r="H127" s="380"/>
      <c r="I127" s="377"/>
      <c r="J127" s="378"/>
      <c r="K127" s="377"/>
      <c r="L127" s="396"/>
      <c r="M127" s="24"/>
      <c r="N127" s="24"/>
      <c r="O127" s="516"/>
      <c r="P127" s="517"/>
      <c r="Q127" s="24"/>
      <c r="R127" s="24"/>
      <c r="S127" s="24"/>
      <c r="T127" s="381"/>
      <c r="U127" s="381"/>
      <c r="V127" s="381"/>
      <c r="W127" s="381"/>
      <c r="X127" s="381"/>
      <c r="Y127" s="381"/>
    </row>
    <row r="128" spans="1:25">
      <c r="A128" s="174">
        <f>VLOOKUP(B128,Priskatalog!A:J,10,FALSE)</f>
        <v>47</v>
      </c>
      <c r="B128" s="146" t="s">
        <v>483</v>
      </c>
      <c r="C128" s="22">
        <v>1200</v>
      </c>
      <c r="D128" s="5" t="s">
        <v>337</v>
      </c>
      <c r="E128" s="387">
        <v>700</v>
      </c>
      <c r="F128" s="388"/>
      <c r="G128" s="389">
        <f t="shared" ref="G128:G129" si="118">C128*E128</f>
        <v>840000</v>
      </c>
      <c r="H128" s="390"/>
      <c r="I128" s="391">
        <v>2045</v>
      </c>
      <c r="J128" s="388"/>
      <c r="K128" s="391">
        <v>2050</v>
      </c>
      <c r="L128" s="387"/>
      <c r="M128" s="5">
        <v>40</v>
      </c>
      <c r="N128" s="123" t="s">
        <v>1028</v>
      </c>
      <c r="O128" s="518" t="s">
        <v>1061</v>
      </c>
      <c r="P128" s="519"/>
      <c r="Q128" s="5">
        <v>2</v>
      </c>
      <c r="R128" s="5">
        <v>4</v>
      </c>
      <c r="S128" s="5" t="s">
        <v>1322</v>
      </c>
      <c r="T128" s="392"/>
      <c r="U128" s="392"/>
      <c r="V128" s="392"/>
      <c r="W128" s="392"/>
      <c r="X128" s="392"/>
      <c r="Y128" s="392"/>
    </row>
    <row r="129" spans="1:25">
      <c r="A129" s="174">
        <f>VLOOKUP(B129,Priskatalog!A:J,10,FALSE)</f>
        <v>37</v>
      </c>
      <c r="B129" s="19" t="s">
        <v>449</v>
      </c>
      <c r="C129" s="22">
        <v>20</v>
      </c>
      <c r="D129" s="5" t="s">
        <v>345</v>
      </c>
      <c r="E129" s="387">
        <v>440</v>
      </c>
      <c r="F129" s="388"/>
      <c r="G129" s="389">
        <f t="shared" si="118"/>
        <v>8800</v>
      </c>
      <c r="H129" s="390"/>
      <c r="I129" s="391">
        <v>2035</v>
      </c>
      <c r="J129" s="388"/>
      <c r="K129" s="391">
        <v>2038</v>
      </c>
      <c r="L129" s="387"/>
      <c r="M129" s="5">
        <v>15</v>
      </c>
      <c r="N129" s="123" t="s">
        <v>1028</v>
      </c>
      <c r="O129" s="518" t="s">
        <v>1059</v>
      </c>
      <c r="P129" s="519"/>
      <c r="Q129" s="5">
        <v>2</v>
      </c>
      <c r="R129" s="5">
        <v>4</v>
      </c>
      <c r="S129" s="5" t="s">
        <v>1322</v>
      </c>
      <c r="T129" s="392"/>
      <c r="U129" s="392"/>
      <c r="V129" s="392"/>
      <c r="W129" s="392"/>
      <c r="X129" s="392"/>
      <c r="Y129" s="392"/>
    </row>
    <row r="130" spans="1:25">
      <c r="A130" s="174">
        <f>VLOOKUP(B130,Priskatalog!A:J,10,FALSE)</f>
        <v>31</v>
      </c>
      <c r="B130" s="224" t="s">
        <v>378</v>
      </c>
      <c r="C130" s="22">
        <v>6</v>
      </c>
      <c r="D130" s="5" t="s">
        <v>349</v>
      </c>
      <c r="E130" s="387">
        <v>12000</v>
      </c>
      <c r="F130" s="388"/>
      <c r="G130" s="389">
        <f t="shared" ref="G130:G135" si="119">C130*E130</f>
        <v>72000</v>
      </c>
      <c r="H130" s="390"/>
      <c r="I130" s="391">
        <v>2043</v>
      </c>
      <c r="J130" s="388"/>
      <c r="K130" s="391">
        <v>2048</v>
      </c>
      <c r="L130" s="387"/>
      <c r="M130" s="5">
        <v>30</v>
      </c>
      <c r="N130" s="123" t="s">
        <v>1028</v>
      </c>
      <c r="O130" s="518" t="s">
        <v>1061</v>
      </c>
      <c r="P130" s="519"/>
      <c r="Q130" s="5">
        <v>2</v>
      </c>
      <c r="R130" s="5">
        <v>4</v>
      </c>
      <c r="S130" s="5" t="s">
        <v>1322</v>
      </c>
      <c r="T130" s="392"/>
      <c r="U130" s="392"/>
      <c r="V130" s="392"/>
      <c r="W130" s="392"/>
      <c r="X130" s="392"/>
      <c r="Y130" s="392"/>
    </row>
    <row r="131" spans="1:25">
      <c r="A131" s="174">
        <f>VLOOKUP(B131,Priskatalog!A:J,10,FALSE)</f>
        <v>31</v>
      </c>
      <c r="B131" s="224" t="s">
        <v>399</v>
      </c>
      <c r="C131" s="22">
        <v>150</v>
      </c>
      <c r="D131" s="5" t="s">
        <v>337</v>
      </c>
      <c r="E131" s="387">
        <v>2800</v>
      </c>
      <c r="F131" s="388"/>
      <c r="G131" s="389">
        <f t="shared" si="119"/>
        <v>420000</v>
      </c>
      <c r="H131" s="390"/>
      <c r="I131" s="391">
        <v>2029</v>
      </c>
      <c r="J131" s="388"/>
      <c r="K131" s="391">
        <v>2034</v>
      </c>
      <c r="L131" s="387"/>
      <c r="M131" s="5">
        <v>30</v>
      </c>
      <c r="N131" s="123" t="s">
        <v>1028</v>
      </c>
      <c r="O131" s="518" t="s">
        <v>1059</v>
      </c>
      <c r="P131" s="519"/>
      <c r="Q131" s="5">
        <v>4</v>
      </c>
      <c r="R131" s="5">
        <v>4</v>
      </c>
      <c r="S131" s="5" t="s">
        <v>1322</v>
      </c>
      <c r="T131" s="392" t="s">
        <v>1323</v>
      </c>
      <c r="U131" s="392"/>
      <c r="V131" s="392"/>
      <c r="W131" s="392"/>
      <c r="X131" s="392"/>
      <c r="Y131" s="392"/>
    </row>
    <row r="132" spans="1:25">
      <c r="A132" s="174">
        <f>VLOOKUP(B132,Priskatalog!A:J,10,FALSE)</f>
        <v>31</v>
      </c>
      <c r="B132" s="224" t="s">
        <v>399</v>
      </c>
      <c r="C132" s="22">
        <v>110</v>
      </c>
      <c r="D132" s="5" t="s">
        <v>337</v>
      </c>
      <c r="E132" s="387">
        <v>2800</v>
      </c>
      <c r="F132" s="388"/>
      <c r="G132" s="389">
        <f t="shared" si="119"/>
        <v>308000</v>
      </c>
      <c r="H132" s="390"/>
      <c r="I132" s="391">
        <v>2040</v>
      </c>
      <c r="J132" s="388"/>
      <c r="K132" s="391">
        <v>2045</v>
      </c>
      <c r="L132" s="387"/>
      <c r="M132" s="5">
        <v>30</v>
      </c>
      <c r="N132" s="123" t="s">
        <v>1028</v>
      </c>
      <c r="O132" s="518" t="s">
        <v>1059</v>
      </c>
      <c r="P132" s="519"/>
      <c r="Q132" s="5">
        <v>3</v>
      </c>
      <c r="R132" s="5">
        <v>4</v>
      </c>
      <c r="S132" s="5" t="s">
        <v>1322</v>
      </c>
      <c r="T132" s="392"/>
      <c r="U132" s="392"/>
      <c r="V132" s="392"/>
      <c r="W132" s="392"/>
      <c r="X132" s="392"/>
      <c r="Y132" s="392"/>
    </row>
    <row r="133" spans="1:25" ht="15" customHeight="1">
      <c r="A133" s="210">
        <f>VLOOKUP(B133,Priskatalog!A:J,10,FALSE)</f>
        <v>43</v>
      </c>
      <c r="B133" s="211" t="s">
        <v>422</v>
      </c>
      <c r="C133" s="212">
        <v>75</v>
      </c>
      <c r="D133" s="213" t="s">
        <v>337</v>
      </c>
      <c r="E133" s="397">
        <v>460</v>
      </c>
      <c r="F133" s="398"/>
      <c r="G133" s="399">
        <f t="shared" si="119"/>
        <v>34500</v>
      </c>
      <c r="H133" s="400"/>
      <c r="I133" s="401">
        <v>2025</v>
      </c>
      <c r="J133" s="398"/>
      <c r="K133" s="401">
        <v>2045</v>
      </c>
      <c r="L133" s="397"/>
      <c r="M133" s="213">
        <v>1</v>
      </c>
      <c r="N133" s="213" t="s">
        <v>1028</v>
      </c>
      <c r="O133" s="522" t="s">
        <v>1059</v>
      </c>
      <c r="P133" s="523"/>
      <c r="Q133" s="213">
        <v>3</v>
      </c>
      <c r="R133" s="213">
        <v>4</v>
      </c>
      <c r="S133" s="5" t="s">
        <v>1322</v>
      </c>
      <c r="T133" s="402"/>
      <c r="U133" s="402"/>
      <c r="V133" s="402"/>
      <c r="W133" s="402"/>
      <c r="X133" s="402"/>
      <c r="Y133" s="402"/>
    </row>
    <row r="134" spans="1:25">
      <c r="A134" s="210">
        <f>VLOOKUP(B134,Priskatalog!A:J,10,FALSE)</f>
        <v>45</v>
      </c>
      <c r="B134" s="211" t="s">
        <v>435</v>
      </c>
      <c r="C134" s="219"/>
      <c r="D134" s="213"/>
      <c r="E134" s="397"/>
      <c r="F134" s="398"/>
      <c r="G134" s="399">
        <f t="shared" si="119"/>
        <v>0</v>
      </c>
      <c r="H134" s="400"/>
      <c r="I134" s="401"/>
      <c r="J134" s="398"/>
      <c r="K134" s="401"/>
      <c r="L134" s="397"/>
      <c r="M134" s="213"/>
      <c r="N134" s="213" t="s">
        <v>1028</v>
      </c>
      <c r="O134" s="522"/>
      <c r="P134" s="523"/>
      <c r="Q134" s="213"/>
      <c r="R134" s="213">
        <v>4</v>
      </c>
      <c r="S134" s="5" t="s">
        <v>1322</v>
      </c>
      <c r="T134" s="402"/>
      <c r="U134" s="402"/>
      <c r="V134" s="402"/>
      <c r="W134" s="402"/>
      <c r="X134" s="402"/>
      <c r="Y134" s="402"/>
    </row>
    <row r="135" spans="1:25">
      <c r="A135" s="210">
        <f>VLOOKUP(B135,Priskatalog!A:J,10,FALSE)</f>
        <v>32</v>
      </c>
      <c r="B135" s="211" t="s">
        <v>413</v>
      </c>
      <c r="C135" s="212"/>
      <c r="D135" s="213"/>
      <c r="E135" s="397"/>
      <c r="F135" s="398"/>
      <c r="G135" s="399">
        <f t="shared" si="119"/>
        <v>0</v>
      </c>
      <c r="H135" s="400"/>
      <c r="I135" s="401"/>
      <c r="J135" s="398"/>
      <c r="K135" s="401"/>
      <c r="L135" s="397"/>
      <c r="M135" s="213"/>
      <c r="N135" s="213" t="s">
        <v>1028</v>
      </c>
      <c r="O135" s="522"/>
      <c r="P135" s="523"/>
      <c r="Q135" s="213"/>
      <c r="R135" s="213">
        <v>4</v>
      </c>
      <c r="S135" s="5" t="s">
        <v>1322</v>
      </c>
      <c r="T135" s="402"/>
      <c r="U135" s="402"/>
      <c r="V135" s="402"/>
      <c r="W135" s="402"/>
      <c r="X135" s="402"/>
      <c r="Y135" s="402"/>
    </row>
    <row r="136" spans="1:25">
      <c r="A136" s="210"/>
      <c r="B136" s="276"/>
      <c r="C136" s="212"/>
      <c r="D136" s="213"/>
      <c r="E136" s="232"/>
      <c r="F136" s="233"/>
      <c r="G136" s="234"/>
      <c r="H136" s="235"/>
      <c r="I136" s="236"/>
      <c r="J136" s="233"/>
      <c r="K136" s="236"/>
      <c r="L136" s="232"/>
      <c r="M136" s="213"/>
      <c r="N136" s="213"/>
      <c r="O136" s="214"/>
      <c r="P136" s="255"/>
      <c r="Q136" s="213"/>
      <c r="R136" s="213"/>
      <c r="S136" s="5"/>
      <c r="T136" s="231"/>
      <c r="U136" s="231"/>
      <c r="V136" s="231"/>
      <c r="W136" s="231"/>
      <c r="X136" s="231"/>
      <c r="Y136" s="231"/>
    </row>
    <row r="137" spans="1:25">
      <c r="A137" s="175"/>
      <c r="B137" s="144" t="s">
        <v>1324</v>
      </c>
      <c r="C137" s="145"/>
      <c r="D137" s="24"/>
      <c r="E137" s="396"/>
      <c r="F137" s="378"/>
      <c r="G137" s="379"/>
      <c r="H137" s="380"/>
      <c r="I137" s="377"/>
      <c r="J137" s="378"/>
      <c r="K137" s="377"/>
      <c r="L137" s="396"/>
      <c r="M137" s="24"/>
      <c r="N137" s="24"/>
      <c r="O137" s="516"/>
      <c r="P137" s="517"/>
      <c r="Q137" s="24"/>
      <c r="R137" s="24"/>
      <c r="S137" s="24"/>
      <c r="T137" s="381"/>
      <c r="U137" s="381"/>
      <c r="V137" s="381"/>
      <c r="W137" s="381"/>
      <c r="X137" s="381"/>
      <c r="Y137" s="381"/>
    </row>
    <row r="138" spans="1:25">
      <c r="A138" s="174">
        <f>VLOOKUP(B138,Priskatalog!A:J,10,FALSE)</f>
        <v>47</v>
      </c>
      <c r="B138" s="146" t="s">
        <v>483</v>
      </c>
      <c r="C138" s="22">
        <v>1400</v>
      </c>
      <c r="D138" s="5" t="s">
        <v>337</v>
      </c>
      <c r="E138" s="387">
        <v>700</v>
      </c>
      <c r="F138" s="388"/>
      <c r="G138" s="389">
        <f t="shared" ref="G138" si="120">C138*E138</f>
        <v>980000</v>
      </c>
      <c r="H138" s="390"/>
      <c r="I138" s="391">
        <v>2040</v>
      </c>
      <c r="J138" s="388"/>
      <c r="K138" s="391">
        <v>2045</v>
      </c>
      <c r="L138" s="387"/>
      <c r="M138" s="5">
        <v>40</v>
      </c>
      <c r="N138" s="123" t="s">
        <v>1028</v>
      </c>
      <c r="O138" s="518" t="s">
        <v>1061</v>
      </c>
      <c r="P138" s="519"/>
      <c r="Q138" s="5">
        <v>3</v>
      </c>
      <c r="R138" s="5">
        <v>6</v>
      </c>
      <c r="S138" s="5" t="s">
        <v>1325</v>
      </c>
      <c r="T138" s="392"/>
      <c r="U138" s="392"/>
      <c r="V138" s="392"/>
      <c r="W138" s="392"/>
      <c r="X138" s="392"/>
      <c r="Y138" s="392"/>
    </row>
    <row r="139" spans="1:25">
      <c r="A139" s="174">
        <f>VLOOKUP(B139,Priskatalog!A:J,10,FALSE)</f>
        <v>31</v>
      </c>
      <c r="B139" s="224" t="s">
        <v>378</v>
      </c>
      <c r="C139" s="22">
        <v>4</v>
      </c>
      <c r="D139" s="5" t="s">
        <v>349</v>
      </c>
      <c r="E139" s="387">
        <v>15000</v>
      </c>
      <c r="F139" s="388"/>
      <c r="G139" s="389">
        <f t="shared" ref="G139:G145" si="121">C139*E139</f>
        <v>60000</v>
      </c>
      <c r="H139" s="390"/>
      <c r="I139" s="391">
        <v>2028</v>
      </c>
      <c r="J139" s="388"/>
      <c r="K139" s="391">
        <v>2030</v>
      </c>
      <c r="L139" s="387"/>
      <c r="M139" s="5">
        <v>30</v>
      </c>
      <c r="N139" s="123" t="s">
        <v>1028</v>
      </c>
      <c r="O139" s="518" t="s">
        <v>1061</v>
      </c>
      <c r="P139" s="519"/>
      <c r="Q139" s="5">
        <v>4</v>
      </c>
      <c r="R139" s="5">
        <v>6</v>
      </c>
      <c r="S139" s="5" t="s">
        <v>1325</v>
      </c>
      <c r="T139" s="392" t="s">
        <v>1326</v>
      </c>
      <c r="U139" s="392"/>
      <c r="V139" s="392"/>
      <c r="W139" s="392"/>
      <c r="X139" s="392"/>
      <c r="Y139" s="392"/>
    </row>
    <row r="140" spans="1:25">
      <c r="A140" s="174">
        <f>VLOOKUP(B140,Priskatalog!A:J,10,FALSE)</f>
        <v>31</v>
      </c>
      <c r="B140" s="224" t="s">
        <v>378</v>
      </c>
      <c r="C140" s="22">
        <v>5</v>
      </c>
      <c r="D140" s="5" t="s">
        <v>349</v>
      </c>
      <c r="E140" s="387">
        <v>12000</v>
      </c>
      <c r="F140" s="388"/>
      <c r="G140" s="389">
        <f t="shared" si="121"/>
        <v>60000</v>
      </c>
      <c r="H140" s="390"/>
      <c r="I140" s="391">
        <v>2040</v>
      </c>
      <c r="J140" s="388"/>
      <c r="K140" s="391">
        <v>2045</v>
      </c>
      <c r="L140" s="387"/>
      <c r="M140" s="5">
        <v>30</v>
      </c>
      <c r="N140" s="123" t="s">
        <v>1028</v>
      </c>
      <c r="O140" s="518" t="s">
        <v>1061</v>
      </c>
      <c r="P140" s="519"/>
      <c r="Q140" s="5">
        <v>3</v>
      </c>
      <c r="R140" s="5">
        <v>6</v>
      </c>
      <c r="S140" s="5" t="s">
        <v>1325</v>
      </c>
      <c r="T140" s="392"/>
      <c r="U140" s="392"/>
      <c r="V140" s="392"/>
      <c r="W140" s="392"/>
      <c r="X140" s="392"/>
      <c r="Y140" s="392"/>
    </row>
    <row r="141" spans="1:25">
      <c r="A141" s="174">
        <f>VLOOKUP(B141,Priskatalog!A:J,10,FALSE)</f>
        <v>31</v>
      </c>
      <c r="B141" s="224" t="s">
        <v>399</v>
      </c>
      <c r="C141" s="22">
        <v>50</v>
      </c>
      <c r="D141" s="5" t="s">
        <v>337</v>
      </c>
      <c r="E141" s="387">
        <v>2800</v>
      </c>
      <c r="F141" s="388"/>
      <c r="G141" s="389">
        <f t="shared" si="121"/>
        <v>140000</v>
      </c>
      <c r="H141" s="390"/>
      <c r="I141" s="391">
        <v>2033</v>
      </c>
      <c r="J141" s="388"/>
      <c r="K141" s="391">
        <v>2038</v>
      </c>
      <c r="L141" s="387"/>
      <c r="M141" s="5">
        <v>30</v>
      </c>
      <c r="N141" s="123" t="s">
        <v>1028</v>
      </c>
      <c r="O141" s="518" t="s">
        <v>1059</v>
      </c>
      <c r="P141" s="519"/>
      <c r="Q141" s="5">
        <v>3</v>
      </c>
      <c r="R141" s="5">
        <v>6</v>
      </c>
      <c r="S141" s="5" t="s">
        <v>1325</v>
      </c>
      <c r="T141" s="392"/>
      <c r="U141" s="392"/>
      <c r="V141" s="392"/>
      <c r="W141" s="392"/>
      <c r="X141" s="392"/>
      <c r="Y141" s="392"/>
    </row>
    <row r="142" spans="1:25" ht="15" customHeight="1">
      <c r="A142" s="210">
        <f>VLOOKUP(B142,Priskatalog!A:J,10,FALSE)</f>
        <v>43</v>
      </c>
      <c r="B142" s="211" t="s">
        <v>428</v>
      </c>
      <c r="C142" s="212">
        <v>800</v>
      </c>
      <c r="D142" s="213" t="s">
        <v>337</v>
      </c>
      <c r="E142" s="397">
        <v>900</v>
      </c>
      <c r="F142" s="398"/>
      <c r="G142" s="399">
        <f t="shared" si="121"/>
        <v>720000</v>
      </c>
      <c r="H142" s="400"/>
      <c r="I142" s="401">
        <v>2028</v>
      </c>
      <c r="J142" s="398"/>
      <c r="K142" s="401">
        <v>2033</v>
      </c>
      <c r="L142" s="417"/>
      <c r="M142" s="213">
        <v>40</v>
      </c>
      <c r="N142" s="213" t="s">
        <v>1028</v>
      </c>
      <c r="O142" s="522" t="s">
        <v>1059</v>
      </c>
      <c r="P142" s="523"/>
      <c r="Q142" s="213">
        <v>4</v>
      </c>
      <c r="R142" s="213">
        <v>6</v>
      </c>
      <c r="S142" s="5" t="s">
        <v>1325</v>
      </c>
      <c r="T142" s="402"/>
      <c r="U142" s="402"/>
      <c r="V142" s="402"/>
      <c r="W142" s="402"/>
      <c r="X142" s="402"/>
      <c r="Y142" s="402"/>
    </row>
    <row r="143" spans="1:25" ht="15.75" customHeight="1">
      <c r="A143" s="210">
        <f>VLOOKUP(B143,Priskatalog!A:J,10,FALSE)</f>
        <v>43</v>
      </c>
      <c r="B143" s="211" t="s">
        <v>422</v>
      </c>
      <c r="C143" s="212">
        <v>50</v>
      </c>
      <c r="D143" s="213" t="s">
        <v>337</v>
      </c>
      <c r="E143" s="397">
        <v>460</v>
      </c>
      <c r="F143" s="398"/>
      <c r="G143" s="399">
        <f t="shared" si="121"/>
        <v>23000</v>
      </c>
      <c r="H143" s="400"/>
      <c r="I143" s="401">
        <v>2025</v>
      </c>
      <c r="J143" s="398"/>
      <c r="K143" s="401">
        <v>2045</v>
      </c>
      <c r="L143" s="397"/>
      <c r="M143" s="213">
        <v>1</v>
      </c>
      <c r="N143" s="213" t="s">
        <v>1028</v>
      </c>
      <c r="O143" s="522" t="s">
        <v>1059</v>
      </c>
      <c r="P143" s="523"/>
      <c r="Q143" s="213">
        <v>3</v>
      </c>
      <c r="R143" s="213">
        <v>6</v>
      </c>
      <c r="S143" s="5" t="s">
        <v>1325</v>
      </c>
      <c r="T143" s="402"/>
      <c r="U143" s="402"/>
      <c r="V143" s="402"/>
      <c r="W143" s="402"/>
      <c r="X143" s="402"/>
      <c r="Y143" s="402"/>
    </row>
    <row r="144" spans="1:25">
      <c r="A144" s="210">
        <f>VLOOKUP(B144,Priskatalog!A:J,10,FALSE)</f>
        <v>45</v>
      </c>
      <c r="B144" s="211" t="s">
        <v>435</v>
      </c>
      <c r="C144" s="219"/>
      <c r="D144" s="213"/>
      <c r="E144" s="397"/>
      <c r="F144" s="398"/>
      <c r="G144" s="399">
        <f t="shared" si="121"/>
        <v>0</v>
      </c>
      <c r="H144" s="400"/>
      <c r="I144" s="401"/>
      <c r="J144" s="398"/>
      <c r="K144" s="401"/>
      <c r="L144" s="397"/>
      <c r="M144" s="213"/>
      <c r="N144" s="213" t="s">
        <v>1028</v>
      </c>
      <c r="O144" s="522"/>
      <c r="P144" s="523"/>
      <c r="Q144" s="213"/>
      <c r="R144" s="213">
        <v>6</v>
      </c>
      <c r="S144" s="5" t="s">
        <v>1325</v>
      </c>
      <c r="T144" s="402"/>
      <c r="U144" s="402"/>
      <c r="V144" s="402"/>
      <c r="W144" s="402"/>
      <c r="X144" s="402"/>
      <c r="Y144" s="402"/>
    </row>
    <row r="145" spans="1:25">
      <c r="A145" s="210">
        <f>VLOOKUP(B145,Priskatalog!A:J,10,FALSE)</f>
        <v>32</v>
      </c>
      <c r="B145" s="211" t="s">
        <v>413</v>
      </c>
      <c r="C145" s="212">
        <v>8</v>
      </c>
      <c r="D145" s="213" t="s">
        <v>349</v>
      </c>
      <c r="E145" s="397">
        <v>8000</v>
      </c>
      <c r="F145" s="398"/>
      <c r="G145" s="399">
        <f t="shared" si="121"/>
        <v>64000</v>
      </c>
      <c r="H145" s="400"/>
      <c r="I145" s="401">
        <v>2030</v>
      </c>
      <c r="J145" s="398"/>
      <c r="K145" s="401">
        <v>2035</v>
      </c>
      <c r="L145" s="397"/>
      <c r="M145" s="213">
        <v>30</v>
      </c>
      <c r="N145" s="213" t="s">
        <v>1028</v>
      </c>
      <c r="O145" s="522" t="s">
        <v>1059</v>
      </c>
      <c r="P145" s="523"/>
      <c r="Q145" s="213">
        <v>3</v>
      </c>
      <c r="R145" s="213">
        <v>6</v>
      </c>
      <c r="S145" s="5" t="s">
        <v>1325</v>
      </c>
      <c r="T145" s="402"/>
      <c r="U145" s="402"/>
      <c r="V145" s="402"/>
      <c r="W145" s="402"/>
      <c r="X145" s="402"/>
      <c r="Y145" s="402"/>
    </row>
    <row r="146" spans="1:25">
      <c r="A146" s="175"/>
      <c r="B146" s="144" t="s">
        <v>1327</v>
      </c>
      <c r="C146" s="145"/>
      <c r="D146" s="24"/>
      <c r="E146" s="396"/>
      <c r="F146" s="378"/>
      <c r="G146" s="379"/>
      <c r="H146" s="380"/>
      <c r="I146" s="377"/>
      <c r="J146" s="378"/>
      <c r="K146" s="377"/>
      <c r="L146" s="396"/>
      <c r="M146" s="24"/>
      <c r="N146" s="24"/>
      <c r="O146" s="516"/>
      <c r="P146" s="517"/>
      <c r="Q146" s="24"/>
      <c r="R146" s="24"/>
      <c r="S146" s="24"/>
      <c r="T146" s="381"/>
      <c r="U146" s="381"/>
      <c r="V146" s="381"/>
      <c r="W146" s="381"/>
      <c r="X146" s="381"/>
      <c r="Y146" s="381"/>
    </row>
    <row r="147" spans="1:25">
      <c r="A147" s="174">
        <f>VLOOKUP(B147,Priskatalog!A:J,10,FALSE)</f>
        <v>47</v>
      </c>
      <c r="B147" s="146" t="s">
        <v>483</v>
      </c>
      <c r="C147" s="22"/>
      <c r="D147" s="5"/>
      <c r="E147" s="387"/>
      <c r="F147" s="388"/>
      <c r="G147" s="389">
        <f>C147*E147</f>
        <v>0</v>
      </c>
      <c r="H147" s="390"/>
      <c r="I147" s="391"/>
      <c r="J147" s="388"/>
      <c r="K147" s="391"/>
      <c r="L147" s="387"/>
      <c r="M147" s="5"/>
      <c r="N147" s="5" t="s">
        <v>1028</v>
      </c>
      <c r="O147" s="518"/>
      <c r="P147" s="519"/>
      <c r="Q147" s="5"/>
      <c r="R147" s="5">
        <v>7</v>
      </c>
      <c r="S147" s="5"/>
      <c r="T147" s="392" t="s">
        <v>1328</v>
      </c>
      <c r="U147" s="392"/>
      <c r="V147" s="392"/>
      <c r="W147" s="392"/>
      <c r="X147" s="392"/>
      <c r="Y147" s="392"/>
    </row>
    <row r="148" spans="1:25">
      <c r="A148" s="174" t="e">
        <f>VLOOKUP(B148,Priskatalog!A:J,10,FALSE)</f>
        <v>#N/A</v>
      </c>
      <c r="B148" s="146"/>
      <c r="C148" s="121"/>
      <c r="D148" s="5"/>
      <c r="E148" s="387"/>
      <c r="F148" s="388"/>
      <c r="G148" s="389">
        <f t="shared" ref="G148:G149" si="122">C148*E148</f>
        <v>0</v>
      </c>
      <c r="H148" s="390"/>
      <c r="I148" s="391"/>
      <c r="J148" s="388"/>
      <c r="K148" s="391"/>
      <c r="L148" s="387"/>
      <c r="M148" s="5"/>
      <c r="N148" s="5" t="s">
        <v>1028</v>
      </c>
      <c r="O148" s="95"/>
      <c r="P148" s="53"/>
      <c r="Q148" s="5"/>
      <c r="R148" s="5"/>
      <c r="S148" s="5"/>
      <c r="T148" s="542"/>
      <c r="U148" s="543"/>
      <c r="V148" s="543"/>
      <c r="W148" s="543"/>
      <c r="X148" s="543"/>
      <c r="Y148" s="544"/>
    </row>
    <row r="149" spans="1:25">
      <c r="A149" s="174" t="e">
        <f>VLOOKUP(B149,Priskatalog!A:J,10,FALSE)</f>
        <v>#N/A</v>
      </c>
      <c r="B149" s="146"/>
      <c r="C149" s="121"/>
      <c r="D149" s="5"/>
      <c r="E149" s="387"/>
      <c r="F149" s="388"/>
      <c r="G149" s="389">
        <f t="shared" si="122"/>
        <v>0</v>
      </c>
      <c r="H149" s="390"/>
      <c r="I149" s="391"/>
      <c r="J149" s="388"/>
      <c r="K149" s="391"/>
      <c r="L149" s="387"/>
      <c r="M149" s="5"/>
      <c r="N149" s="5" t="s">
        <v>1028</v>
      </c>
      <c r="O149" s="95"/>
      <c r="P149" s="53"/>
      <c r="Q149" s="5"/>
      <c r="R149" s="5"/>
      <c r="S149" s="5"/>
      <c r="T149" s="545"/>
      <c r="U149" s="546"/>
      <c r="V149" s="546"/>
      <c r="W149" s="546"/>
      <c r="X149" s="546"/>
      <c r="Y149" s="547"/>
    </row>
    <row r="150" spans="1:25">
      <c r="A150" s="175"/>
      <c r="B150" s="144" t="s">
        <v>1147</v>
      </c>
      <c r="C150" s="145"/>
      <c r="D150" s="24"/>
      <c r="E150" s="396"/>
      <c r="F150" s="378"/>
      <c r="G150" s="379"/>
      <c r="H150" s="380"/>
      <c r="I150" s="377"/>
      <c r="J150" s="378"/>
      <c r="K150" s="377"/>
      <c r="L150" s="396"/>
      <c r="M150" s="24"/>
      <c r="N150" s="24"/>
      <c r="O150" s="516"/>
      <c r="P150" s="517"/>
      <c r="Q150" s="24"/>
      <c r="R150" s="24"/>
      <c r="S150" s="24"/>
      <c r="T150" s="381"/>
      <c r="U150" s="381"/>
      <c r="V150" s="381"/>
      <c r="W150" s="381"/>
      <c r="X150" s="381"/>
      <c r="Y150" s="381"/>
    </row>
    <row r="151" spans="1:25">
      <c r="A151" s="174">
        <f>VLOOKUP(B151,Priskatalog!A:J,10,FALSE)</f>
        <v>47</v>
      </c>
      <c r="B151" s="146" t="s">
        <v>483</v>
      </c>
      <c r="C151" s="22">
        <v>900</v>
      </c>
      <c r="D151" s="5" t="s">
        <v>337</v>
      </c>
      <c r="E151" s="387">
        <v>800</v>
      </c>
      <c r="F151" s="388"/>
      <c r="G151" s="389">
        <f>C151*E151</f>
        <v>720000</v>
      </c>
      <c r="H151" s="390"/>
      <c r="I151" s="391">
        <v>2036</v>
      </c>
      <c r="J151" s="388"/>
      <c r="K151" s="391">
        <v>2041</v>
      </c>
      <c r="L151" s="387"/>
      <c r="M151" s="5">
        <v>40</v>
      </c>
      <c r="N151" s="123" t="s">
        <v>1028</v>
      </c>
      <c r="O151" s="518" t="s">
        <v>1061</v>
      </c>
      <c r="P151" s="519"/>
      <c r="Q151" s="5">
        <v>3</v>
      </c>
      <c r="R151" s="5">
        <v>13</v>
      </c>
      <c r="S151" s="5" t="s">
        <v>1329</v>
      </c>
      <c r="T151" s="392"/>
      <c r="U151" s="392"/>
      <c r="V151" s="392"/>
      <c r="W151" s="392"/>
      <c r="X151" s="392"/>
      <c r="Y151" s="392"/>
    </row>
    <row r="152" spans="1:25">
      <c r="A152" s="174">
        <f>VLOOKUP(B152,Priskatalog!A:J,10,FALSE)</f>
        <v>37</v>
      </c>
      <c r="B152" s="19" t="s">
        <v>449</v>
      </c>
      <c r="C152" s="22">
        <v>30</v>
      </c>
      <c r="D152" s="5" t="s">
        <v>345</v>
      </c>
      <c r="E152" s="387">
        <v>440</v>
      </c>
      <c r="F152" s="388"/>
      <c r="G152" s="389">
        <f>C152*E152</f>
        <v>13200</v>
      </c>
      <c r="H152" s="390"/>
      <c r="I152" s="391">
        <v>2035</v>
      </c>
      <c r="J152" s="388"/>
      <c r="K152" s="391">
        <v>2038</v>
      </c>
      <c r="L152" s="387"/>
      <c r="M152" s="5">
        <v>15</v>
      </c>
      <c r="N152" s="123" t="s">
        <v>1028</v>
      </c>
      <c r="O152" s="518" t="s">
        <v>1059</v>
      </c>
      <c r="P152" s="519"/>
      <c r="Q152" s="5">
        <v>3</v>
      </c>
      <c r="R152" s="5">
        <v>13</v>
      </c>
      <c r="S152" s="5" t="s">
        <v>1329</v>
      </c>
      <c r="T152" s="392"/>
      <c r="U152" s="392"/>
      <c r="V152" s="392"/>
      <c r="W152" s="392"/>
      <c r="X152" s="392"/>
      <c r="Y152" s="392"/>
    </row>
    <row r="153" spans="1:25">
      <c r="A153" s="174">
        <f>VLOOKUP(B153,Priskatalog!A:J,10,FALSE)</f>
        <v>37</v>
      </c>
      <c r="B153" s="19" t="s">
        <v>453</v>
      </c>
      <c r="C153" s="22">
        <v>160</v>
      </c>
      <c r="D153" s="5" t="s">
        <v>345</v>
      </c>
      <c r="E153" s="387">
        <v>450</v>
      </c>
      <c r="F153" s="388"/>
      <c r="G153" s="389">
        <f t="shared" ref="G153" si="123">C153*E153</f>
        <v>72000</v>
      </c>
      <c r="H153" s="390"/>
      <c r="I153" s="391">
        <v>2035</v>
      </c>
      <c r="J153" s="388"/>
      <c r="K153" s="391">
        <v>2038</v>
      </c>
      <c r="L153" s="387"/>
      <c r="M153" s="5">
        <v>15</v>
      </c>
      <c r="N153" s="123" t="s">
        <v>1028</v>
      </c>
      <c r="O153" s="518" t="s">
        <v>1059</v>
      </c>
      <c r="P153" s="519"/>
      <c r="Q153" s="5">
        <v>3</v>
      </c>
      <c r="R153" s="5">
        <v>13</v>
      </c>
      <c r="S153" s="5" t="s">
        <v>1329</v>
      </c>
      <c r="T153" s="392"/>
      <c r="U153" s="392"/>
      <c r="V153" s="392"/>
      <c r="W153" s="392"/>
      <c r="X153" s="392"/>
      <c r="Y153" s="392"/>
    </row>
    <row r="154" spans="1:25">
      <c r="A154" s="174">
        <f>VLOOKUP(B154,Priskatalog!A:J,10,FALSE)</f>
        <v>41</v>
      </c>
      <c r="B154" s="224" t="s">
        <v>461</v>
      </c>
      <c r="C154" s="22">
        <v>20</v>
      </c>
      <c r="D154" s="5" t="s">
        <v>345</v>
      </c>
      <c r="E154" s="387">
        <v>150</v>
      </c>
      <c r="F154" s="388"/>
      <c r="G154" s="389">
        <f>C154*E154</f>
        <v>3000</v>
      </c>
      <c r="H154" s="390"/>
      <c r="I154" s="391">
        <v>2024</v>
      </c>
      <c r="J154" s="388"/>
      <c r="K154" s="391">
        <v>2045</v>
      </c>
      <c r="L154" s="387"/>
      <c r="M154" s="5">
        <v>1</v>
      </c>
      <c r="N154" s="123" t="s">
        <v>1028</v>
      </c>
      <c r="O154" s="518" t="s">
        <v>1061</v>
      </c>
      <c r="P154" s="519"/>
      <c r="Q154" s="5"/>
      <c r="R154" s="5">
        <v>13</v>
      </c>
      <c r="S154" s="5" t="s">
        <v>1329</v>
      </c>
      <c r="T154" s="392" t="s">
        <v>1255</v>
      </c>
      <c r="U154" s="392"/>
      <c r="V154" s="392"/>
      <c r="W154" s="392"/>
      <c r="X154" s="392"/>
      <c r="Y154" s="392"/>
    </row>
    <row r="155" spans="1:25">
      <c r="A155" s="174">
        <f>VLOOKUP(B155,Priskatalog!A:J,10,FALSE)</f>
        <v>37</v>
      </c>
      <c r="B155" s="224" t="s">
        <v>459</v>
      </c>
      <c r="C155" s="22">
        <v>180</v>
      </c>
      <c r="D155" s="5" t="s">
        <v>345</v>
      </c>
      <c r="E155" s="387">
        <v>700</v>
      </c>
      <c r="F155" s="388"/>
      <c r="G155" s="389">
        <f>C155*E155</f>
        <v>126000</v>
      </c>
      <c r="H155" s="390"/>
      <c r="I155" s="391">
        <v>2035</v>
      </c>
      <c r="J155" s="388"/>
      <c r="K155" s="391">
        <v>2040</v>
      </c>
      <c r="L155" s="387"/>
      <c r="M155" s="5">
        <v>20</v>
      </c>
      <c r="N155" s="123" t="s">
        <v>1028</v>
      </c>
      <c r="O155" s="518" t="s">
        <v>1061</v>
      </c>
      <c r="P155" s="519"/>
      <c r="Q155" s="5"/>
      <c r="R155" s="5">
        <v>13</v>
      </c>
      <c r="S155" s="5" t="s">
        <v>1329</v>
      </c>
      <c r="T155" s="392"/>
      <c r="U155" s="392"/>
      <c r="V155" s="392"/>
      <c r="W155" s="392"/>
      <c r="X155" s="392"/>
      <c r="Y155" s="392"/>
    </row>
    <row r="156" spans="1:25">
      <c r="A156" s="174">
        <f>VLOOKUP(B156,Priskatalog!A:J,10,FALSE)</f>
        <v>41</v>
      </c>
      <c r="B156" s="224" t="s">
        <v>374</v>
      </c>
      <c r="C156" s="22">
        <v>40</v>
      </c>
      <c r="D156" s="5" t="s">
        <v>337</v>
      </c>
      <c r="E156" s="419">
        <v>125</v>
      </c>
      <c r="F156" s="388"/>
      <c r="G156" s="389">
        <f t="shared" ref="G156" si="124">C156*E156</f>
        <v>5000</v>
      </c>
      <c r="H156" s="390"/>
      <c r="I156" s="391">
        <v>2025</v>
      </c>
      <c r="J156" s="388"/>
      <c r="K156" s="391">
        <v>2045</v>
      </c>
      <c r="L156" s="420"/>
      <c r="M156" s="5">
        <v>1</v>
      </c>
      <c r="N156" s="123" t="s">
        <v>1028</v>
      </c>
      <c r="O156" s="518" t="s">
        <v>1061</v>
      </c>
      <c r="P156" s="519"/>
      <c r="Q156" s="5">
        <v>3</v>
      </c>
      <c r="R156" s="5">
        <v>13</v>
      </c>
      <c r="S156" s="5" t="s">
        <v>1329</v>
      </c>
      <c r="T156" s="393" t="s">
        <v>1330</v>
      </c>
      <c r="U156" s="394"/>
      <c r="V156" s="394"/>
      <c r="W156" s="394"/>
      <c r="X156" s="394"/>
      <c r="Y156" s="395"/>
    </row>
    <row r="157" spans="1:25">
      <c r="A157" s="174">
        <f>VLOOKUP(B157,Priskatalog!A:J,10,FALSE)</f>
        <v>31</v>
      </c>
      <c r="B157" s="224" t="s">
        <v>378</v>
      </c>
      <c r="C157" s="22">
        <v>15</v>
      </c>
      <c r="D157" s="5" t="s">
        <v>349</v>
      </c>
      <c r="E157" s="387">
        <v>8800</v>
      </c>
      <c r="F157" s="388"/>
      <c r="G157" s="389">
        <f>C157*E157</f>
        <v>132000</v>
      </c>
      <c r="H157" s="390"/>
      <c r="I157" s="391">
        <v>2034</v>
      </c>
      <c r="J157" s="388"/>
      <c r="K157" s="391">
        <v>2039</v>
      </c>
      <c r="L157" s="387"/>
      <c r="M157" s="5">
        <v>30</v>
      </c>
      <c r="N157" s="123" t="s">
        <v>1028</v>
      </c>
      <c r="O157" s="518" t="s">
        <v>1059</v>
      </c>
      <c r="P157" s="519"/>
      <c r="Q157" s="5">
        <v>3</v>
      </c>
      <c r="R157" s="5">
        <v>13</v>
      </c>
      <c r="S157" s="5" t="s">
        <v>1329</v>
      </c>
      <c r="T157" s="392" t="s">
        <v>1331</v>
      </c>
      <c r="U157" s="392"/>
      <c r="V157" s="392"/>
      <c r="W157" s="392"/>
      <c r="X157" s="392"/>
      <c r="Y157" s="392"/>
    </row>
    <row r="158" spans="1:25">
      <c r="A158" s="174">
        <f>VLOOKUP(B158,Priskatalog!A:J,10,FALSE)</f>
        <v>31</v>
      </c>
      <c r="B158" s="224" t="s">
        <v>399</v>
      </c>
      <c r="C158" s="22">
        <v>160</v>
      </c>
      <c r="D158" s="5" t="s">
        <v>337</v>
      </c>
      <c r="E158" s="387">
        <v>2800</v>
      </c>
      <c r="F158" s="388"/>
      <c r="G158" s="389">
        <f t="shared" ref="G158" si="125">C158*E158</f>
        <v>448000</v>
      </c>
      <c r="H158" s="390"/>
      <c r="I158" s="391">
        <v>2034</v>
      </c>
      <c r="J158" s="388"/>
      <c r="K158" s="391">
        <v>2039</v>
      </c>
      <c r="L158" s="387"/>
      <c r="M158" s="5">
        <v>30</v>
      </c>
      <c r="N158" s="123" t="s">
        <v>1028</v>
      </c>
      <c r="O158" s="518" t="s">
        <v>1059</v>
      </c>
      <c r="P158" s="519"/>
      <c r="Q158" s="5">
        <v>3</v>
      </c>
      <c r="R158" s="5">
        <v>13</v>
      </c>
      <c r="S158" s="5" t="s">
        <v>1329</v>
      </c>
      <c r="T158" s="392" t="s">
        <v>1331</v>
      </c>
      <c r="U158" s="392"/>
      <c r="V158" s="392"/>
      <c r="W158" s="392"/>
      <c r="X158" s="392"/>
      <c r="Y158" s="392"/>
    </row>
    <row r="159" spans="1:25" ht="15" customHeight="1">
      <c r="A159" s="210">
        <f>VLOOKUP(B159,Priskatalog!A:J,10,FALSE)</f>
        <v>43</v>
      </c>
      <c r="B159" s="211" t="s">
        <v>422</v>
      </c>
      <c r="C159" s="212">
        <v>50</v>
      </c>
      <c r="D159" s="213" t="s">
        <v>337</v>
      </c>
      <c r="E159" s="397">
        <v>460</v>
      </c>
      <c r="F159" s="398"/>
      <c r="G159" s="399">
        <f>C159*E159</f>
        <v>23000</v>
      </c>
      <c r="H159" s="400"/>
      <c r="I159" s="401">
        <v>2025</v>
      </c>
      <c r="J159" s="398"/>
      <c r="K159" s="401">
        <v>2045</v>
      </c>
      <c r="L159" s="397"/>
      <c r="M159" s="213">
        <v>1</v>
      </c>
      <c r="N159" s="213" t="s">
        <v>1028</v>
      </c>
      <c r="O159" s="522" t="s">
        <v>1059</v>
      </c>
      <c r="P159" s="523"/>
      <c r="Q159" s="213">
        <v>3</v>
      </c>
      <c r="R159" s="213">
        <v>13</v>
      </c>
      <c r="S159" s="5" t="s">
        <v>1329</v>
      </c>
      <c r="T159" s="402"/>
      <c r="U159" s="402"/>
      <c r="V159" s="402"/>
      <c r="W159" s="402"/>
      <c r="X159" s="402"/>
      <c r="Y159" s="402"/>
    </row>
    <row r="160" spans="1:25">
      <c r="A160" s="210">
        <f>VLOOKUP(B160,Priskatalog!A:J,10,FALSE)</f>
        <v>45</v>
      </c>
      <c r="B160" s="211" t="s">
        <v>435</v>
      </c>
      <c r="C160" s="219"/>
      <c r="D160" s="213"/>
      <c r="E160" s="397"/>
      <c r="F160" s="398"/>
      <c r="G160" s="399">
        <f>C160*E160</f>
        <v>0</v>
      </c>
      <c r="H160" s="400"/>
      <c r="I160" s="401"/>
      <c r="J160" s="398"/>
      <c r="K160" s="401"/>
      <c r="L160" s="397"/>
      <c r="M160" s="213"/>
      <c r="N160" s="213" t="s">
        <v>1028</v>
      </c>
      <c r="O160" s="522"/>
      <c r="P160" s="523"/>
      <c r="Q160" s="213"/>
      <c r="R160" s="213">
        <v>13</v>
      </c>
      <c r="S160" s="5" t="s">
        <v>1329</v>
      </c>
      <c r="T160" s="402"/>
      <c r="U160" s="402"/>
      <c r="V160" s="402"/>
      <c r="W160" s="402"/>
      <c r="X160" s="402"/>
      <c r="Y160" s="402"/>
    </row>
    <row r="161" spans="1:25">
      <c r="A161" s="210">
        <f>VLOOKUP(B161,Priskatalog!A:J,10,FALSE)</f>
        <v>32</v>
      </c>
      <c r="B161" s="211" t="s">
        <v>417</v>
      </c>
      <c r="C161" s="212">
        <v>40</v>
      </c>
      <c r="D161" s="213" t="s">
        <v>349</v>
      </c>
      <c r="E161" s="397">
        <v>12000</v>
      </c>
      <c r="F161" s="398"/>
      <c r="G161" s="399">
        <f>C161*E161</f>
        <v>480000</v>
      </c>
      <c r="H161" s="400"/>
      <c r="I161" s="401">
        <v>2031</v>
      </c>
      <c r="J161" s="398"/>
      <c r="K161" s="401">
        <v>2036</v>
      </c>
      <c r="L161" s="397"/>
      <c r="M161" s="213">
        <v>30</v>
      </c>
      <c r="N161" s="213" t="s">
        <v>1028</v>
      </c>
      <c r="O161" s="522" t="s">
        <v>1061</v>
      </c>
      <c r="P161" s="523"/>
      <c r="Q161" s="213">
        <v>3</v>
      </c>
      <c r="R161" s="213">
        <v>13</v>
      </c>
      <c r="S161" s="5" t="s">
        <v>1329</v>
      </c>
      <c r="T161" s="402"/>
      <c r="U161" s="402"/>
      <c r="V161" s="402"/>
      <c r="W161" s="402"/>
      <c r="X161" s="402"/>
      <c r="Y161" s="402"/>
    </row>
    <row r="162" spans="1:25">
      <c r="A162" s="175"/>
      <c r="B162" s="144" t="s">
        <v>1332</v>
      </c>
      <c r="C162" s="145"/>
      <c r="D162" s="24"/>
      <c r="E162" s="396"/>
      <c r="F162" s="378"/>
      <c r="G162" s="379"/>
      <c r="H162" s="380"/>
      <c r="I162" s="377"/>
      <c r="J162" s="378"/>
      <c r="K162" s="377"/>
      <c r="L162" s="396"/>
      <c r="M162" s="24"/>
      <c r="N162" s="24"/>
      <c r="O162" s="516"/>
      <c r="P162" s="517"/>
      <c r="Q162" s="24"/>
      <c r="R162" s="24"/>
      <c r="S162" s="24"/>
      <c r="T162" s="381"/>
      <c r="U162" s="381"/>
      <c r="V162" s="381"/>
      <c r="W162" s="381"/>
      <c r="X162" s="381"/>
      <c r="Y162" s="381"/>
    </row>
    <row r="163" spans="1:25">
      <c r="A163" s="174">
        <f>VLOOKUP(B163,Priskatalog!A:J,10,FALSE)</f>
        <v>47</v>
      </c>
      <c r="B163" s="146" t="s">
        <v>483</v>
      </c>
      <c r="C163" s="22">
        <v>700</v>
      </c>
      <c r="D163" s="5" t="s">
        <v>337</v>
      </c>
      <c r="E163" s="387">
        <v>800</v>
      </c>
      <c r="F163" s="388"/>
      <c r="G163" s="389">
        <f t="shared" ref="G163" si="126">C163*E163</f>
        <v>560000</v>
      </c>
      <c r="H163" s="390"/>
      <c r="I163" s="391">
        <v>2046</v>
      </c>
      <c r="J163" s="388"/>
      <c r="K163" s="391">
        <v>2051</v>
      </c>
      <c r="L163" s="387"/>
      <c r="M163" s="5">
        <v>40</v>
      </c>
      <c r="N163" s="123" t="s">
        <v>1028</v>
      </c>
      <c r="O163" s="518" t="s">
        <v>1061</v>
      </c>
      <c r="P163" s="519"/>
      <c r="Q163" s="5">
        <v>3</v>
      </c>
      <c r="R163" s="5">
        <v>15</v>
      </c>
      <c r="S163" s="213" t="s">
        <v>1333</v>
      </c>
      <c r="T163" s="392"/>
      <c r="U163" s="392"/>
      <c r="V163" s="392"/>
      <c r="W163" s="392"/>
      <c r="X163" s="392"/>
      <c r="Y163" s="392"/>
    </row>
    <row r="164" spans="1:25">
      <c r="A164" s="174">
        <f>VLOOKUP(B164,Priskatalog!A:J,10,FALSE)</f>
        <v>31</v>
      </c>
      <c r="B164" s="224" t="s">
        <v>378</v>
      </c>
      <c r="C164" s="22">
        <v>8</v>
      </c>
      <c r="D164" s="5" t="s">
        <v>349</v>
      </c>
      <c r="E164" s="387">
        <v>8800</v>
      </c>
      <c r="F164" s="388"/>
      <c r="G164" s="389">
        <f>C164*E164</f>
        <v>70400</v>
      </c>
      <c r="H164" s="390"/>
      <c r="I164" s="391">
        <v>2041</v>
      </c>
      <c r="J164" s="388"/>
      <c r="K164" s="391">
        <v>2046</v>
      </c>
      <c r="L164" s="387"/>
      <c r="M164" s="5">
        <v>30</v>
      </c>
      <c r="N164" s="123" t="s">
        <v>1028</v>
      </c>
      <c r="O164" s="518" t="s">
        <v>1059</v>
      </c>
      <c r="P164" s="519"/>
      <c r="Q164" s="5">
        <v>2</v>
      </c>
      <c r="R164" s="5">
        <v>15</v>
      </c>
      <c r="S164" s="213" t="s">
        <v>1333</v>
      </c>
      <c r="T164" s="392"/>
      <c r="U164" s="392"/>
      <c r="V164" s="392"/>
      <c r="W164" s="392"/>
      <c r="X164" s="392"/>
      <c r="Y164" s="392"/>
    </row>
    <row r="165" spans="1:25">
      <c r="A165" s="174">
        <f>VLOOKUP(B165,Priskatalog!A:J,10,FALSE)</f>
        <v>31</v>
      </c>
      <c r="B165" s="224" t="s">
        <v>399</v>
      </c>
      <c r="C165" s="22">
        <v>50</v>
      </c>
      <c r="D165" s="5" t="s">
        <v>337</v>
      </c>
      <c r="E165" s="387">
        <v>2800</v>
      </c>
      <c r="F165" s="388"/>
      <c r="G165" s="389">
        <f>C165*E165</f>
        <v>140000</v>
      </c>
      <c r="H165" s="390"/>
      <c r="I165" s="391">
        <v>2041</v>
      </c>
      <c r="J165" s="388"/>
      <c r="K165" s="391">
        <v>2046</v>
      </c>
      <c r="L165" s="387"/>
      <c r="M165" s="5">
        <v>30</v>
      </c>
      <c r="N165" s="123" t="s">
        <v>1028</v>
      </c>
      <c r="O165" s="518" t="s">
        <v>1059</v>
      </c>
      <c r="P165" s="519"/>
      <c r="Q165" s="5">
        <v>3</v>
      </c>
      <c r="R165" s="5">
        <v>15</v>
      </c>
      <c r="S165" s="213" t="s">
        <v>1333</v>
      </c>
      <c r="T165" s="392"/>
      <c r="U165" s="392"/>
      <c r="V165" s="392"/>
      <c r="W165" s="392"/>
      <c r="X165" s="392"/>
      <c r="Y165" s="392"/>
    </row>
    <row r="166" spans="1:25" ht="15" customHeight="1">
      <c r="A166" s="210">
        <f>VLOOKUP(B166,Priskatalog!A:J,10,FALSE)</f>
        <v>43</v>
      </c>
      <c r="B166" s="211" t="s">
        <v>422</v>
      </c>
      <c r="C166" s="212">
        <v>50</v>
      </c>
      <c r="D166" s="213" t="s">
        <v>337</v>
      </c>
      <c r="E166" s="397">
        <v>460</v>
      </c>
      <c r="F166" s="398"/>
      <c r="G166" s="399">
        <f>C166*E166</f>
        <v>23000</v>
      </c>
      <c r="H166" s="400"/>
      <c r="I166" s="401">
        <v>2025</v>
      </c>
      <c r="J166" s="398"/>
      <c r="K166" s="401">
        <v>2045</v>
      </c>
      <c r="L166" s="397"/>
      <c r="M166" s="213">
        <v>1</v>
      </c>
      <c r="N166" s="213" t="s">
        <v>1028</v>
      </c>
      <c r="O166" s="522" t="s">
        <v>1059</v>
      </c>
      <c r="P166" s="523"/>
      <c r="Q166" s="213">
        <v>3</v>
      </c>
      <c r="R166" s="213">
        <v>15</v>
      </c>
      <c r="S166" s="213" t="s">
        <v>1333</v>
      </c>
      <c r="T166" s="402"/>
      <c r="U166" s="402"/>
      <c r="V166" s="402"/>
      <c r="W166" s="402"/>
      <c r="X166" s="402"/>
      <c r="Y166" s="402"/>
    </row>
    <row r="167" spans="1:25">
      <c r="A167" s="210">
        <f>VLOOKUP(B167,Priskatalog!A:J,10,FALSE)</f>
        <v>45</v>
      </c>
      <c r="B167" s="211" t="s">
        <v>435</v>
      </c>
      <c r="C167" s="219"/>
      <c r="D167" s="213"/>
      <c r="E167" s="397"/>
      <c r="F167" s="398"/>
      <c r="G167" s="399">
        <f>C167*E167</f>
        <v>0</v>
      </c>
      <c r="H167" s="400"/>
      <c r="I167" s="401"/>
      <c r="J167" s="398"/>
      <c r="K167" s="401"/>
      <c r="L167" s="397"/>
      <c r="M167" s="213"/>
      <c r="N167" s="213" t="s">
        <v>1028</v>
      </c>
      <c r="O167" s="522"/>
      <c r="P167" s="523"/>
      <c r="Q167" s="213"/>
      <c r="R167" s="213">
        <v>15</v>
      </c>
      <c r="S167" s="213" t="s">
        <v>1333</v>
      </c>
      <c r="T167" s="402"/>
      <c r="U167" s="402"/>
      <c r="V167" s="402"/>
      <c r="W167" s="402"/>
      <c r="X167" s="402"/>
      <c r="Y167" s="402"/>
    </row>
    <row r="168" spans="1:25">
      <c r="A168" s="210">
        <f>VLOOKUP(B168,Priskatalog!A:J,10,FALSE)</f>
        <v>32</v>
      </c>
      <c r="B168" s="211" t="s">
        <v>413</v>
      </c>
      <c r="C168" s="212">
        <v>6</v>
      </c>
      <c r="D168" s="213" t="s">
        <v>349</v>
      </c>
      <c r="E168" s="397">
        <v>12000</v>
      </c>
      <c r="F168" s="398"/>
      <c r="G168" s="399">
        <f>C168*E168</f>
        <v>72000</v>
      </c>
      <c r="H168" s="400"/>
      <c r="I168" s="401">
        <v>2041</v>
      </c>
      <c r="J168" s="398"/>
      <c r="K168" s="401">
        <v>2046</v>
      </c>
      <c r="L168" s="397"/>
      <c r="M168" s="213">
        <v>30</v>
      </c>
      <c r="N168" s="213" t="s">
        <v>1028</v>
      </c>
      <c r="O168" s="522" t="s">
        <v>1061</v>
      </c>
      <c r="P168" s="523"/>
      <c r="Q168" s="213">
        <v>2</v>
      </c>
      <c r="R168" s="213">
        <v>15</v>
      </c>
      <c r="S168" s="213" t="s">
        <v>1333</v>
      </c>
      <c r="T168" s="402"/>
      <c r="U168" s="402"/>
      <c r="V168" s="402"/>
      <c r="W168" s="402"/>
      <c r="X168" s="402"/>
      <c r="Y168" s="402"/>
    </row>
    <row r="169" spans="1:25" ht="15.75" customHeight="1">
      <c r="A169" s="175"/>
      <c r="B169" s="144" t="s">
        <v>1029</v>
      </c>
      <c r="C169" s="145"/>
      <c r="D169" s="24"/>
      <c r="E169" s="396"/>
      <c r="F169" s="378"/>
      <c r="G169" s="379"/>
      <c r="H169" s="380"/>
      <c r="I169" s="377"/>
      <c r="J169" s="378"/>
      <c r="K169" s="377"/>
      <c r="L169" s="396"/>
      <c r="M169" s="24"/>
      <c r="N169" s="24"/>
      <c r="O169" s="516"/>
      <c r="P169" s="517"/>
      <c r="Q169" s="24"/>
      <c r="R169" s="24"/>
      <c r="S169" s="24"/>
      <c r="T169" s="381"/>
      <c r="U169" s="381"/>
      <c r="V169" s="381"/>
      <c r="W169" s="381"/>
      <c r="X169" s="381"/>
      <c r="Y169" s="381"/>
    </row>
    <row r="170" spans="1:25">
      <c r="A170" s="174">
        <f>VLOOKUP(B170,Priskatalog!A:J,10,FALSE)</f>
        <v>42</v>
      </c>
      <c r="B170" s="146" t="s">
        <v>437</v>
      </c>
      <c r="C170" s="121">
        <v>700</v>
      </c>
      <c r="D170" s="5" t="s">
        <v>337</v>
      </c>
      <c r="E170" s="387">
        <v>250</v>
      </c>
      <c r="F170" s="388"/>
      <c r="G170" s="389">
        <f t="shared" ref="G170:G212" si="127">C170*E170</f>
        <v>175000</v>
      </c>
      <c r="H170" s="390"/>
      <c r="I170" s="391">
        <v>2025</v>
      </c>
      <c r="J170" s="388"/>
      <c r="K170" s="391">
        <v>2045</v>
      </c>
      <c r="L170" s="387"/>
      <c r="M170" s="5">
        <v>1</v>
      </c>
      <c r="N170" s="5" t="s">
        <v>1028</v>
      </c>
      <c r="O170" s="518" t="s">
        <v>1059</v>
      </c>
      <c r="P170" s="519"/>
      <c r="Q170" s="5">
        <v>4</v>
      </c>
      <c r="R170" s="5" t="s">
        <v>1082</v>
      </c>
      <c r="S170" s="5"/>
      <c r="T170" s="392"/>
      <c r="U170" s="392"/>
      <c r="V170" s="392"/>
      <c r="W170" s="392"/>
      <c r="X170" s="392"/>
      <c r="Y170" s="392"/>
    </row>
    <row r="171" spans="1:25">
      <c r="A171" s="175"/>
      <c r="B171" s="124" t="s">
        <v>1030</v>
      </c>
      <c r="C171" s="145"/>
      <c r="D171" s="24"/>
      <c r="E171" s="396"/>
      <c r="F171" s="378"/>
      <c r="G171" s="379"/>
      <c r="H171" s="380"/>
      <c r="I171" s="377"/>
      <c r="J171" s="378"/>
      <c r="K171" s="377"/>
      <c r="L171" s="396"/>
      <c r="M171" s="24"/>
      <c r="N171" s="24"/>
      <c r="O171" s="516"/>
      <c r="P171" s="517"/>
      <c r="Q171" s="24"/>
      <c r="R171" s="24"/>
      <c r="S171" s="24"/>
      <c r="T171" s="381"/>
      <c r="U171" s="381"/>
      <c r="V171" s="381"/>
      <c r="W171" s="381"/>
      <c r="X171" s="381"/>
      <c r="Y171" s="381"/>
    </row>
    <row r="172" spans="1:25">
      <c r="A172" s="174">
        <f>VLOOKUP(B172,Priskatalog!A:J,10,FALSE)</f>
        <v>57</v>
      </c>
      <c r="B172" s="146" t="s">
        <v>562</v>
      </c>
      <c r="C172" s="121">
        <v>1</v>
      </c>
      <c r="D172" s="5" t="s">
        <v>349</v>
      </c>
      <c r="E172" s="459">
        <v>30000</v>
      </c>
      <c r="F172" s="388"/>
      <c r="G172" s="389">
        <f t="shared" si="127"/>
        <v>30000</v>
      </c>
      <c r="H172" s="390"/>
      <c r="I172" s="391">
        <v>2024</v>
      </c>
      <c r="J172" s="388"/>
      <c r="K172" s="391">
        <v>2045</v>
      </c>
      <c r="L172" s="387"/>
      <c r="M172" s="5">
        <v>1</v>
      </c>
      <c r="N172" s="5" t="s">
        <v>1028</v>
      </c>
      <c r="O172" s="518" t="s">
        <v>1061</v>
      </c>
      <c r="P172" s="519"/>
      <c r="Q172" s="5">
        <v>2</v>
      </c>
      <c r="R172" s="5" t="s">
        <v>1082</v>
      </c>
      <c r="S172" s="5"/>
      <c r="T172" s="392"/>
      <c r="U172" s="392"/>
      <c r="V172" s="392"/>
      <c r="W172" s="392"/>
      <c r="X172" s="392"/>
      <c r="Y172" s="392"/>
    </row>
    <row r="173" spans="1:25">
      <c r="A173" s="174">
        <f>VLOOKUP(B173,Priskatalog!A:J,10,FALSE)</f>
        <v>57</v>
      </c>
      <c r="B173" s="146" t="s">
        <v>567</v>
      </c>
      <c r="C173" s="121">
        <v>1</v>
      </c>
      <c r="D173" s="5" t="s">
        <v>349</v>
      </c>
      <c r="E173" s="459">
        <v>2000000</v>
      </c>
      <c r="F173" s="388"/>
      <c r="G173" s="389">
        <f t="shared" ref="G173:G178" si="128">C173*E173</f>
        <v>2000000</v>
      </c>
      <c r="H173" s="390"/>
      <c r="I173" s="391">
        <v>2047</v>
      </c>
      <c r="J173" s="388"/>
      <c r="K173" s="391">
        <v>2052</v>
      </c>
      <c r="L173" s="387"/>
      <c r="M173" s="5">
        <v>30</v>
      </c>
      <c r="N173" s="5" t="s">
        <v>1028</v>
      </c>
      <c r="O173" s="518" t="s">
        <v>1061</v>
      </c>
      <c r="P173" s="519"/>
      <c r="Q173" s="5">
        <v>2</v>
      </c>
      <c r="R173" s="5">
        <v>3</v>
      </c>
      <c r="S173" s="5" t="s">
        <v>1319</v>
      </c>
      <c r="T173" s="392"/>
      <c r="U173" s="392"/>
      <c r="V173" s="392"/>
      <c r="W173" s="392"/>
      <c r="X173" s="392"/>
      <c r="Y173" s="392"/>
    </row>
    <row r="174" spans="1:25">
      <c r="A174" s="174">
        <f>VLOOKUP(B174,Priskatalog!A:J,10,FALSE)</f>
        <v>57</v>
      </c>
      <c r="B174" s="146" t="s">
        <v>567</v>
      </c>
      <c r="C174" s="121">
        <v>1</v>
      </c>
      <c r="D174" s="5" t="s">
        <v>349</v>
      </c>
      <c r="E174" s="459">
        <v>2500000</v>
      </c>
      <c r="F174" s="388"/>
      <c r="G174" s="389">
        <f t="shared" si="128"/>
        <v>2500000</v>
      </c>
      <c r="H174" s="390"/>
      <c r="I174" s="391">
        <v>2040</v>
      </c>
      <c r="J174" s="388"/>
      <c r="K174" s="391">
        <v>2045</v>
      </c>
      <c r="L174" s="387"/>
      <c r="M174" s="5">
        <v>30</v>
      </c>
      <c r="N174" s="5" t="s">
        <v>1028</v>
      </c>
      <c r="O174" s="518" t="s">
        <v>1061</v>
      </c>
      <c r="P174" s="519"/>
      <c r="Q174" s="5">
        <v>3</v>
      </c>
      <c r="R174" s="5">
        <v>4</v>
      </c>
      <c r="S174" s="5" t="s">
        <v>1322</v>
      </c>
      <c r="T174" s="392"/>
      <c r="U174" s="392"/>
      <c r="V174" s="392"/>
      <c r="W174" s="392"/>
      <c r="X174" s="392"/>
      <c r="Y174" s="392"/>
    </row>
    <row r="175" spans="1:25">
      <c r="A175" s="174">
        <f>VLOOKUP(B175,Priskatalog!A:J,10,FALSE)</f>
        <v>57</v>
      </c>
      <c r="B175" s="146" t="s">
        <v>567</v>
      </c>
      <c r="C175" s="121">
        <v>1</v>
      </c>
      <c r="D175" s="5" t="s">
        <v>349</v>
      </c>
      <c r="E175" s="459">
        <v>2200000</v>
      </c>
      <c r="F175" s="388"/>
      <c r="G175" s="389">
        <f t="shared" si="128"/>
        <v>2200000</v>
      </c>
      <c r="H175" s="390"/>
      <c r="I175" s="391"/>
      <c r="J175" s="388"/>
      <c r="K175" s="391"/>
      <c r="L175" s="387"/>
      <c r="M175" s="5"/>
      <c r="N175" s="5" t="s">
        <v>1028</v>
      </c>
      <c r="O175" s="518"/>
      <c r="P175" s="519"/>
      <c r="Q175" s="5"/>
      <c r="R175" s="5">
        <v>6</v>
      </c>
      <c r="S175" s="5"/>
      <c r="T175" s="392"/>
      <c r="U175" s="392"/>
      <c r="V175" s="392"/>
      <c r="W175" s="392"/>
      <c r="X175" s="392"/>
      <c r="Y175" s="392"/>
    </row>
    <row r="176" spans="1:25">
      <c r="A176" s="174">
        <f>VLOOKUP(B176,Priskatalog!A:J,10,FALSE)</f>
        <v>57</v>
      </c>
      <c r="B176" s="146" t="s">
        <v>567</v>
      </c>
      <c r="C176" s="121">
        <v>1</v>
      </c>
      <c r="D176" s="5" t="s">
        <v>349</v>
      </c>
      <c r="E176" s="459">
        <v>1200000</v>
      </c>
      <c r="F176" s="388"/>
      <c r="G176" s="389">
        <f t="shared" si="128"/>
        <v>1200000</v>
      </c>
      <c r="H176" s="390"/>
      <c r="I176" s="391">
        <v>2031</v>
      </c>
      <c r="J176" s="388"/>
      <c r="K176" s="391">
        <v>2036</v>
      </c>
      <c r="L176" s="387"/>
      <c r="M176" s="5">
        <v>30</v>
      </c>
      <c r="N176" s="5" t="s">
        <v>1028</v>
      </c>
      <c r="O176" s="518" t="s">
        <v>1061</v>
      </c>
      <c r="P176" s="519"/>
      <c r="Q176" s="5">
        <v>3</v>
      </c>
      <c r="R176" s="5">
        <v>13</v>
      </c>
      <c r="S176" s="5" t="s">
        <v>1329</v>
      </c>
      <c r="T176" s="392"/>
      <c r="U176" s="392"/>
      <c r="V176" s="392"/>
      <c r="W176" s="392"/>
      <c r="X176" s="392"/>
      <c r="Y176" s="392"/>
    </row>
    <row r="177" spans="1:25">
      <c r="A177" s="174">
        <f>VLOOKUP(B177,Priskatalog!A:J,10,FALSE)</f>
        <v>57</v>
      </c>
      <c r="B177" s="146" t="s">
        <v>567</v>
      </c>
      <c r="C177" s="121">
        <v>1</v>
      </c>
      <c r="D177" s="5" t="s">
        <v>349</v>
      </c>
      <c r="E177" s="459">
        <v>1400000</v>
      </c>
      <c r="F177" s="388"/>
      <c r="G177" s="389">
        <f t="shared" si="128"/>
        <v>1400000</v>
      </c>
      <c r="H177" s="390"/>
      <c r="I177" s="391">
        <v>2041</v>
      </c>
      <c r="J177" s="388"/>
      <c r="K177" s="391">
        <v>2046</v>
      </c>
      <c r="L177" s="387"/>
      <c r="M177" s="5">
        <v>30</v>
      </c>
      <c r="N177" s="5" t="s">
        <v>1028</v>
      </c>
      <c r="O177" s="518" t="s">
        <v>1061</v>
      </c>
      <c r="P177" s="519"/>
      <c r="Q177" s="5">
        <v>3</v>
      </c>
      <c r="R177" s="5">
        <v>15</v>
      </c>
      <c r="S177" s="5"/>
      <c r="T177" s="392"/>
      <c r="U177" s="392"/>
      <c r="V177" s="392"/>
      <c r="W177" s="392"/>
      <c r="X177" s="392"/>
      <c r="Y177" s="392"/>
    </row>
    <row r="178" spans="1:25">
      <c r="A178" s="174">
        <f>VLOOKUP(B178,Priskatalog!A:J,10,FALSE)</f>
        <v>52</v>
      </c>
      <c r="B178" s="146" t="s">
        <v>514</v>
      </c>
      <c r="C178" s="121">
        <v>3</v>
      </c>
      <c r="D178" s="5" t="s">
        <v>349</v>
      </c>
      <c r="E178" s="459">
        <v>5000</v>
      </c>
      <c r="F178" s="388"/>
      <c r="G178" s="389">
        <f t="shared" si="128"/>
        <v>15000</v>
      </c>
      <c r="H178" s="390"/>
      <c r="I178" s="391">
        <v>2025</v>
      </c>
      <c r="J178" s="388"/>
      <c r="K178" s="391">
        <v>2045</v>
      </c>
      <c r="L178" s="387"/>
      <c r="M178" s="5">
        <v>1</v>
      </c>
      <c r="N178" s="5" t="s">
        <v>1028</v>
      </c>
      <c r="O178" s="518" t="s">
        <v>1059</v>
      </c>
      <c r="P178" s="519"/>
      <c r="Q178" s="5">
        <v>3</v>
      </c>
      <c r="R178" s="5" t="s">
        <v>1082</v>
      </c>
      <c r="S178" s="5"/>
      <c r="T178" s="392" t="s">
        <v>1334</v>
      </c>
      <c r="U178" s="392"/>
      <c r="V178" s="392"/>
      <c r="W178" s="392"/>
      <c r="X178" s="392"/>
      <c r="Y178" s="392"/>
    </row>
    <row r="179" spans="1:25">
      <c r="A179" s="174">
        <f>VLOOKUP(B179,Priskatalog!A:J,10,FALSE)</f>
        <v>53</v>
      </c>
      <c r="B179" s="146" t="s">
        <v>533</v>
      </c>
      <c r="C179" s="95"/>
      <c r="D179" s="5"/>
      <c r="E179" s="387"/>
      <c r="F179" s="388"/>
      <c r="G179" s="389">
        <f t="shared" ref="G179:G204" si="129">C179*E179</f>
        <v>0</v>
      </c>
      <c r="H179" s="390"/>
      <c r="I179" s="391"/>
      <c r="J179" s="388"/>
      <c r="K179" s="391"/>
      <c r="L179" s="387"/>
      <c r="M179" s="5"/>
      <c r="N179" s="5" t="s">
        <v>1028</v>
      </c>
      <c r="O179" s="518"/>
      <c r="P179" s="519"/>
      <c r="Q179" s="5"/>
      <c r="R179" s="5"/>
      <c r="S179" s="5"/>
      <c r="T179" s="392"/>
      <c r="U179" s="392"/>
      <c r="V179" s="392"/>
      <c r="W179" s="392"/>
      <c r="X179" s="392"/>
      <c r="Y179" s="392"/>
    </row>
    <row r="180" spans="1:25">
      <c r="A180" s="174">
        <f>VLOOKUP(B180,Priskatalog!A:J,10,FALSE)</f>
        <v>56</v>
      </c>
      <c r="B180" s="146" t="s">
        <v>552</v>
      </c>
      <c r="C180" s="95"/>
      <c r="D180" s="5"/>
      <c r="E180" s="387"/>
      <c r="F180" s="388"/>
      <c r="G180" s="389">
        <f t="shared" si="129"/>
        <v>0</v>
      </c>
      <c r="H180" s="390"/>
      <c r="I180" s="391"/>
      <c r="J180" s="388"/>
      <c r="K180" s="391"/>
      <c r="L180" s="387"/>
      <c r="M180" s="5"/>
      <c r="N180" s="5" t="s">
        <v>1028</v>
      </c>
      <c r="O180" s="518"/>
      <c r="P180" s="519"/>
      <c r="Q180" s="5"/>
      <c r="R180" s="5"/>
      <c r="S180" s="5"/>
      <c r="T180" s="392"/>
      <c r="U180" s="392"/>
      <c r="V180" s="392"/>
      <c r="W180" s="392"/>
      <c r="X180" s="392"/>
      <c r="Y180" s="392"/>
    </row>
    <row r="181" spans="1:25">
      <c r="A181" s="174">
        <f>VLOOKUP(B181,Priskatalog!A:J,10,FALSE)</f>
        <v>56</v>
      </c>
      <c r="B181" s="146" t="s">
        <v>549</v>
      </c>
      <c r="C181" s="95">
        <v>5</v>
      </c>
      <c r="D181" s="5" t="s">
        <v>349</v>
      </c>
      <c r="E181" s="387">
        <v>4500</v>
      </c>
      <c r="F181" s="388"/>
      <c r="G181" s="389">
        <f t="shared" si="129"/>
        <v>22500</v>
      </c>
      <c r="H181" s="390"/>
      <c r="I181" s="391">
        <v>2038</v>
      </c>
      <c r="J181" s="388"/>
      <c r="K181" s="391">
        <v>2068</v>
      </c>
      <c r="L181" s="387"/>
      <c r="M181" s="5">
        <v>2</v>
      </c>
      <c r="N181" s="5" t="s">
        <v>1028</v>
      </c>
      <c r="O181" s="518" t="s">
        <v>1059</v>
      </c>
      <c r="P181" s="519"/>
      <c r="Q181" s="5">
        <v>2</v>
      </c>
      <c r="R181" s="5">
        <v>3</v>
      </c>
      <c r="S181" s="5" t="s">
        <v>1321</v>
      </c>
      <c r="T181" s="392" t="s">
        <v>1335</v>
      </c>
      <c r="U181" s="392"/>
      <c r="V181" s="392"/>
      <c r="W181" s="392"/>
      <c r="X181" s="392"/>
      <c r="Y181" s="392"/>
    </row>
    <row r="182" spans="1:25">
      <c r="A182" s="174">
        <f>VLOOKUP(B182,Priskatalog!A:J,10,FALSE)</f>
        <v>56</v>
      </c>
      <c r="B182" s="146" t="s">
        <v>549</v>
      </c>
      <c r="C182" s="95">
        <v>5</v>
      </c>
      <c r="D182" s="5" t="s">
        <v>349</v>
      </c>
      <c r="E182" s="387">
        <v>4500</v>
      </c>
      <c r="F182" s="388"/>
      <c r="G182" s="389">
        <f t="shared" si="129"/>
        <v>22500</v>
      </c>
      <c r="H182" s="390"/>
      <c r="I182" s="391">
        <v>2038</v>
      </c>
      <c r="J182" s="388"/>
      <c r="K182" s="391">
        <v>2068</v>
      </c>
      <c r="L182" s="387"/>
      <c r="M182" s="5">
        <v>2</v>
      </c>
      <c r="N182" s="5" t="s">
        <v>1028</v>
      </c>
      <c r="O182" s="518"/>
      <c r="P182" s="519"/>
      <c r="Q182" s="5"/>
      <c r="R182" s="5"/>
      <c r="S182" s="5"/>
      <c r="T182" s="392"/>
      <c r="U182" s="392"/>
      <c r="V182" s="392"/>
      <c r="W182" s="392"/>
      <c r="X182" s="392"/>
      <c r="Y182" s="392"/>
    </row>
    <row r="183" spans="1:25">
      <c r="A183" s="174">
        <f>VLOOKUP(B183,Priskatalog!A:J,10,FALSE)</f>
        <v>56</v>
      </c>
      <c r="B183" s="146" t="s">
        <v>549</v>
      </c>
      <c r="C183" s="95">
        <v>5</v>
      </c>
      <c r="D183" s="5" t="s">
        <v>349</v>
      </c>
      <c r="E183" s="387">
        <v>4500</v>
      </c>
      <c r="F183" s="388"/>
      <c r="G183" s="389">
        <f t="shared" si="129"/>
        <v>22500</v>
      </c>
      <c r="H183" s="390"/>
      <c r="I183" s="488">
        <v>2030</v>
      </c>
      <c r="J183" s="388"/>
      <c r="K183" s="391">
        <v>2060</v>
      </c>
      <c r="L183" s="387"/>
      <c r="M183" s="5">
        <v>2</v>
      </c>
      <c r="N183" s="5" t="s">
        <v>1028</v>
      </c>
      <c r="O183" s="518"/>
      <c r="P183" s="519"/>
      <c r="Q183" s="5"/>
      <c r="R183" s="5"/>
      <c r="S183" s="5"/>
      <c r="T183" s="392"/>
      <c r="U183" s="392"/>
      <c r="V183" s="392"/>
      <c r="W183" s="392"/>
      <c r="X183" s="392"/>
      <c r="Y183" s="392"/>
    </row>
    <row r="184" spans="1:25">
      <c r="A184" s="174">
        <f>VLOOKUP(B184,Priskatalog!A:J,10,FALSE)</f>
        <v>56</v>
      </c>
      <c r="B184" s="146" t="s">
        <v>549</v>
      </c>
      <c r="C184" s="95">
        <v>5</v>
      </c>
      <c r="D184" s="5" t="s">
        <v>349</v>
      </c>
      <c r="E184" s="387">
        <v>4500</v>
      </c>
      <c r="F184" s="388"/>
      <c r="G184" s="389">
        <f t="shared" si="129"/>
        <v>22500</v>
      </c>
      <c r="H184" s="390"/>
      <c r="I184" s="391">
        <v>2031</v>
      </c>
      <c r="J184" s="388"/>
      <c r="K184" s="391">
        <v>2061</v>
      </c>
      <c r="L184" s="387"/>
      <c r="M184" s="5">
        <v>2</v>
      </c>
      <c r="N184" s="5" t="s">
        <v>1028</v>
      </c>
      <c r="O184" s="518"/>
      <c r="P184" s="519"/>
      <c r="Q184" s="5"/>
      <c r="R184" s="5"/>
      <c r="S184" s="5"/>
      <c r="T184" s="392"/>
      <c r="U184" s="392"/>
      <c r="V184" s="392"/>
      <c r="W184" s="392"/>
      <c r="X184" s="392"/>
      <c r="Y184" s="392"/>
    </row>
    <row r="185" spans="1:25">
      <c r="A185" s="174">
        <f>VLOOKUP(B185,Priskatalog!A:J,10,FALSE)</f>
        <v>56</v>
      </c>
      <c r="B185" s="146" t="s">
        <v>549</v>
      </c>
      <c r="C185" s="95">
        <v>5</v>
      </c>
      <c r="D185" s="5" t="s">
        <v>349</v>
      </c>
      <c r="E185" s="387">
        <v>4500</v>
      </c>
      <c r="F185" s="388"/>
      <c r="G185" s="389">
        <f t="shared" si="129"/>
        <v>22500</v>
      </c>
      <c r="H185" s="390"/>
      <c r="I185" s="391">
        <v>2041</v>
      </c>
      <c r="J185" s="388"/>
      <c r="K185" s="391">
        <v>2071</v>
      </c>
      <c r="L185" s="387"/>
      <c r="M185" s="5">
        <v>2</v>
      </c>
      <c r="N185" s="5" t="s">
        <v>1028</v>
      </c>
      <c r="O185" s="518"/>
      <c r="P185" s="519"/>
      <c r="Q185" s="5"/>
      <c r="R185" s="5"/>
      <c r="S185" s="5"/>
      <c r="T185" s="392"/>
      <c r="U185" s="392"/>
      <c r="V185" s="392"/>
      <c r="W185" s="392"/>
      <c r="X185" s="392"/>
      <c r="Y185" s="392"/>
    </row>
    <row r="186" spans="1:25">
      <c r="A186" s="174">
        <f>VLOOKUP(B186,Priskatalog!A:J,10,FALSE)</f>
        <v>56</v>
      </c>
      <c r="B186" s="146" t="s">
        <v>560</v>
      </c>
      <c r="C186" s="95"/>
      <c r="D186" s="5"/>
      <c r="E186" s="387"/>
      <c r="F186" s="388"/>
      <c r="G186" s="389">
        <f t="shared" si="129"/>
        <v>0</v>
      </c>
      <c r="H186" s="390"/>
      <c r="I186" s="391"/>
      <c r="J186" s="388"/>
      <c r="K186" s="391"/>
      <c r="L186" s="387"/>
      <c r="M186" s="5"/>
      <c r="N186" s="5" t="s">
        <v>1028</v>
      </c>
      <c r="O186" s="518"/>
      <c r="P186" s="519"/>
      <c r="Q186" s="5"/>
      <c r="R186" s="5"/>
      <c r="S186" s="5"/>
      <c r="T186" s="392"/>
      <c r="U186" s="392"/>
      <c r="V186" s="392"/>
      <c r="W186" s="392"/>
      <c r="X186" s="392"/>
      <c r="Y186" s="392"/>
    </row>
    <row r="187" spans="1:25">
      <c r="A187" s="174">
        <f>VLOOKUP(B187,Priskatalog!A:J,10,FALSE)</f>
        <v>67</v>
      </c>
      <c r="B187" s="146" t="s">
        <v>583</v>
      </c>
      <c r="C187" s="95"/>
      <c r="D187" s="5"/>
      <c r="E187" s="387"/>
      <c r="F187" s="388"/>
      <c r="G187" s="389">
        <f t="shared" si="129"/>
        <v>0</v>
      </c>
      <c r="H187" s="390"/>
      <c r="I187" s="391"/>
      <c r="J187" s="388"/>
      <c r="K187" s="391"/>
      <c r="L187" s="387"/>
      <c r="M187" s="5"/>
      <c r="N187" s="5" t="s">
        <v>1028</v>
      </c>
      <c r="O187" s="518"/>
      <c r="P187" s="519"/>
      <c r="Q187" s="5"/>
      <c r="R187" s="5"/>
      <c r="S187" s="5"/>
      <c r="T187" s="392"/>
      <c r="U187" s="392"/>
      <c r="V187" s="392"/>
      <c r="W187" s="392"/>
      <c r="X187" s="392"/>
      <c r="Y187" s="392"/>
    </row>
    <row r="188" spans="1:25">
      <c r="A188" s="174">
        <f>VLOOKUP(B188,Priskatalog!A:J,10,FALSE)</f>
        <v>63</v>
      </c>
      <c r="B188" s="146" t="s">
        <v>613</v>
      </c>
      <c r="C188" s="95">
        <v>1</v>
      </c>
      <c r="D188" s="5" t="s">
        <v>349</v>
      </c>
      <c r="E188" s="387">
        <v>2500</v>
      </c>
      <c r="F188" s="388"/>
      <c r="G188" s="389">
        <f t="shared" si="129"/>
        <v>2500</v>
      </c>
      <c r="H188" s="390"/>
      <c r="I188" s="391">
        <v>2024</v>
      </c>
      <c r="J188" s="388"/>
      <c r="K188" s="391">
        <v>2045</v>
      </c>
      <c r="L188" s="387"/>
      <c r="M188" s="5">
        <v>2</v>
      </c>
      <c r="N188" s="5" t="s">
        <v>1028</v>
      </c>
      <c r="O188" s="518" t="s">
        <v>1061</v>
      </c>
      <c r="P188" s="519"/>
      <c r="Q188" s="5"/>
      <c r="R188" s="5" t="s">
        <v>1082</v>
      </c>
      <c r="S188" s="5"/>
      <c r="T188" s="392"/>
      <c r="U188" s="392"/>
      <c r="V188" s="392"/>
      <c r="W188" s="392"/>
      <c r="X188" s="392"/>
      <c r="Y188" s="392"/>
    </row>
    <row r="189" spans="1:25">
      <c r="A189" s="174">
        <f>VLOOKUP(B189,Priskatalog!A:J,10,FALSE)</f>
        <v>63</v>
      </c>
      <c r="B189" s="146" t="s">
        <v>617</v>
      </c>
      <c r="C189" s="95"/>
      <c r="D189" s="5"/>
      <c r="E189" s="387"/>
      <c r="F189" s="388"/>
      <c r="G189" s="389">
        <f t="shared" ref="G189:G203" si="130">C189*E189</f>
        <v>0</v>
      </c>
      <c r="H189" s="390"/>
      <c r="I189" s="391"/>
      <c r="J189" s="388"/>
      <c r="K189" s="391"/>
      <c r="L189" s="387"/>
      <c r="M189" s="5"/>
      <c r="N189" s="5" t="s">
        <v>1028</v>
      </c>
      <c r="O189" s="518"/>
      <c r="P189" s="519"/>
      <c r="Q189" s="5"/>
      <c r="R189" s="5"/>
      <c r="S189" s="5"/>
      <c r="T189" s="392"/>
      <c r="U189" s="392"/>
      <c r="V189" s="392"/>
      <c r="W189" s="392"/>
      <c r="X189" s="392"/>
      <c r="Y189" s="392"/>
    </row>
    <row r="190" spans="1:25">
      <c r="A190" s="174">
        <f>VLOOKUP(B190,Priskatalog!A:J,10,FALSE)</f>
        <v>63</v>
      </c>
      <c r="B190" s="146" t="s">
        <v>619</v>
      </c>
      <c r="C190" s="95"/>
      <c r="D190" s="5"/>
      <c r="E190" s="387"/>
      <c r="F190" s="388"/>
      <c r="G190" s="389">
        <f t="shared" si="130"/>
        <v>0</v>
      </c>
      <c r="H190" s="390"/>
      <c r="I190" s="391"/>
      <c r="J190" s="388"/>
      <c r="K190" s="391"/>
      <c r="L190" s="387"/>
      <c r="M190" s="5"/>
      <c r="N190" s="5" t="s">
        <v>1028</v>
      </c>
      <c r="O190" s="518"/>
      <c r="P190" s="519"/>
      <c r="Q190" s="5"/>
      <c r="R190" s="5"/>
      <c r="S190" s="5"/>
      <c r="T190" s="392"/>
      <c r="U190" s="392"/>
      <c r="V190" s="392"/>
      <c r="W190" s="392"/>
      <c r="X190" s="392"/>
      <c r="Y190" s="392"/>
    </row>
    <row r="191" spans="1:25">
      <c r="A191" s="174">
        <f>VLOOKUP(B191,Priskatalog!A:J,10,FALSE)</f>
        <v>63</v>
      </c>
      <c r="B191" s="146" t="s">
        <v>621</v>
      </c>
      <c r="C191" s="95"/>
      <c r="D191" s="5"/>
      <c r="E191" s="387"/>
      <c r="F191" s="388"/>
      <c r="G191" s="389">
        <f t="shared" si="130"/>
        <v>0</v>
      </c>
      <c r="H191" s="390"/>
      <c r="I191" s="391"/>
      <c r="J191" s="388"/>
      <c r="K191" s="391"/>
      <c r="L191" s="387"/>
      <c r="M191" s="5"/>
      <c r="N191" s="5" t="s">
        <v>1028</v>
      </c>
      <c r="O191" s="518"/>
      <c r="P191" s="519"/>
      <c r="Q191" s="5"/>
      <c r="R191" s="5"/>
      <c r="S191" s="5"/>
      <c r="T191" s="392"/>
      <c r="U191" s="392"/>
      <c r="V191" s="392"/>
      <c r="W191" s="392"/>
      <c r="X191" s="392"/>
      <c r="Y191" s="392"/>
    </row>
    <row r="192" spans="1:25">
      <c r="A192" s="174">
        <f>VLOOKUP(B192,Priskatalog!A:J,10,FALSE)</f>
        <v>64</v>
      </c>
      <c r="B192" s="146" t="s">
        <v>632</v>
      </c>
      <c r="C192" s="95">
        <v>1</v>
      </c>
      <c r="D192" s="5" t="s">
        <v>349</v>
      </c>
      <c r="E192" s="387">
        <v>10000</v>
      </c>
      <c r="F192" s="388"/>
      <c r="G192" s="389">
        <f t="shared" si="130"/>
        <v>10000</v>
      </c>
      <c r="H192" s="390"/>
      <c r="I192" s="391">
        <v>2025</v>
      </c>
      <c r="J192" s="388"/>
      <c r="K192" s="391">
        <v>2045</v>
      </c>
      <c r="L192" s="387"/>
      <c r="M192" s="5">
        <v>1</v>
      </c>
      <c r="N192" s="5" t="s">
        <v>1028</v>
      </c>
      <c r="O192" s="518" t="s">
        <v>1059</v>
      </c>
      <c r="P192" s="519"/>
      <c r="Q192" s="5">
        <v>2</v>
      </c>
      <c r="R192" s="5" t="s">
        <v>1082</v>
      </c>
      <c r="S192" s="5"/>
      <c r="T192" s="392"/>
      <c r="U192" s="392"/>
      <c r="V192" s="392"/>
      <c r="W192" s="392"/>
      <c r="X192" s="392"/>
      <c r="Y192" s="392"/>
    </row>
    <row r="193" spans="1:25">
      <c r="A193" s="174">
        <f>VLOOKUP(B193,Priskatalog!A:J,10,FALSE)</f>
        <v>64</v>
      </c>
      <c r="B193" s="146" t="s">
        <v>638</v>
      </c>
      <c r="C193" s="95"/>
      <c r="D193" s="5"/>
      <c r="E193" s="387"/>
      <c r="F193" s="388"/>
      <c r="G193" s="389">
        <f t="shared" si="130"/>
        <v>0</v>
      </c>
      <c r="H193" s="390"/>
      <c r="I193" s="391"/>
      <c r="J193" s="388"/>
      <c r="K193" s="391"/>
      <c r="L193" s="387"/>
      <c r="M193" s="5"/>
      <c r="N193" s="5" t="s">
        <v>1028</v>
      </c>
      <c r="O193" s="518"/>
      <c r="P193" s="519"/>
      <c r="Q193" s="5"/>
      <c r="R193" s="5"/>
      <c r="S193" s="5"/>
      <c r="T193" s="392"/>
      <c r="U193" s="392"/>
      <c r="V193" s="392"/>
      <c r="W193" s="392"/>
      <c r="X193" s="392"/>
      <c r="Y193" s="392"/>
    </row>
    <row r="194" spans="1:25">
      <c r="A194" s="174">
        <f>VLOOKUP(B194,Priskatalog!A:J,10,FALSE)</f>
        <v>64</v>
      </c>
      <c r="B194" s="146" t="s">
        <v>640</v>
      </c>
      <c r="C194" s="95"/>
      <c r="D194" s="5"/>
      <c r="E194" s="387"/>
      <c r="F194" s="388"/>
      <c r="G194" s="389">
        <f t="shared" si="130"/>
        <v>0</v>
      </c>
      <c r="H194" s="390"/>
      <c r="I194" s="391"/>
      <c r="J194" s="388"/>
      <c r="K194" s="391"/>
      <c r="L194" s="387"/>
      <c r="M194" s="5"/>
      <c r="N194" s="5" t="s">
        <v>1028</v>
      </c>
      <c r="O194" s="518"/>
      <c r="P194" s="519"/>
      <c r="Q194" s="5"/>
      <c r="R194" s="5"/>
      <c r="S194" s="5"/>
      <c r="T194" s="392"/>
      <c r="U194" s="392"/>
      <c r="V194" s="392"/>
      <c r="W194" s="392"/>
      <c r="X194" s="392"/>
      <c r="Y194" s="392"/>
    </row>
    <row r="195" spans="1:25">
      <c r="A195" s="174">
        <f>VLOOKUP(B195,Priskatalog!A:J,10,FALSE)</f>
        <v>64</v>
      </c>
      <c r="B195" s="146" t="s">
        <v>642</v>
      </c>
      <c r="C195" s="95"/>
      <c r="D195" s="5"/>
      <c r="E195" s="387"/>
      <c r="F195" s="388"/>
      <c r="G195" s="389">
        <f t="shared" si="130"/>
        <v>0</v>
      </c>
      <c r="H195" s="390"/>
      <c r="I195" s="391"/>
      <c r="J195" s="388"/>
      <c r="K195" s="391"/>
      <c r="L195" s="387"/>
      <c r="M195" s="5"/>
      <c r="N195" s="5" t="s">
        <v>1028</v>
      </c>
      <c r="O195" s="518"/>
      <c r="P195" s="519"/>
      <c r="Q195" s="5"/>
      <c r="R195" s="5"/>
      <c r="S195" s="5"/>
      <c r="T195" s="392"/>
      <c r="U195" s="392"/>
      <c r="V195" s="392"/>
      <c r="W195" s="392"/>
      <c r="X195" s="392"/>
      <c r="Y195" s="392"/>
    </row>
    <row r="196" spans="1:25">
      <c r="A196" s="174">
        <f>VLOOKUP(B196,Priskatalog!A:J,10,FALSE)</f>
        <v>64</v>
      </c>
      <c r="B196" s="146" t="s">
        <v>644</v>
      </c>
      <c r="C196" s="95"/>
      <c r="D196" s="5"/>
      <c r="E196" s="387"/>
      <c r="F196" s="388"/>
      <c r="G196" s="389">
        <f t="shared" si="130"/>
        <v>0</v>
      </c>
      <c r="H196" s="390"/>
      <c r="I196" s="391"/>
      <c r="J196" s="388"/>
      <c r="K196" s="391"/>
      <c r="L196" s="387"/>
      <c r="M196" s="5"/>
      <c r="N196" s="5" t="s">
        <v>1028</v>
      </c>
      <c r="O196" s="518"/>
      <c r="P196" s="519"/>
      <c r="Q196" s="5"/>
      <c r="R196" s="5"/>
      <c r="S196" s="5"/>
      <c r="T196" s="392"/>
      <c r="U196" s="392"/>
      <c r="V196" s="392"/>
      <c r="W196" s="392"/>
      <c r="X196" s="392"/>
      <c r="Y196" s="392"/>
    </row>
    <row r="197" spans="1:25">
      <c r="A197" s="174">
        <f>VLOOKUP(B197,Priskatalog!A:J,10,FALSE)</f>
        <v>64</v>
      </c>
      <c r="B197" s="146" t="s">
        <v>658</v>
      </c>
      <c r="C197" s="95"/>
      <c r="D197" s="5"/>
      <c r="E197" s="387"/>
      <c r="F197" s="388"/>
      <c r="G197" s="389">
        <f t="shared" si="130"/>
        <v>0</v>
      </c>
      <c r="H197" s="390"/>
      <c r="I197" s="391"/>
      <c r="J197" s="388"/>
      <c r="K197" s="391"/>
      <c r="L197" s="387"/>
      <c r="M197" s="5"/>
      <c r="N197" s="5" t="s">
        <v>1028</v>
      </c>
      <c r="O197" s="518"/>
      <c r="P197" s="519"/>
      <c r="Q197" s="5"/>
      <c r="R197" s="5"/>
      <c r="S197" s="5"/>
      <c r="T197" s="392"/>
      <c r="U197" s="392"/>
      <c r="V197" s="392"/>
      <c r="W197" s="392"/>
      <c r="X197" s="392"/>
      <c r="Y197" s="392"/>
    </row>
    <row r="198" spans="1:25">
      <c r="A198" s="174">
        <f>VLOOKUP(B198,Priskatalog!A:J,10,FALSE)</f>
        <v>66</v>
      </c>
      <c r="B198" s="146" t="s">
        <v>674</v>
      </c>
      <c r="C198" s="95">
        <v>1</v>
      </c>
      <c r="D198" s="5" t="s">
        <v>349</v>
      </c>
      <c r="E198" s="387">
        <v>5000</v>
      </c>
      <c r="F198" s="388"/>
      <c r="G198" s="389">
        <f t="shared" ref="G198:G202" si="131">C198*E198</f>
        <v>5000</v>
      </c>
      <c r="H198" s="390"/>
      <c r="I198" s="391">
        <v>2025</v>
      </c>
      <c r="J198" s="388"/>
      <c r="K198" s="391">
        <v>2045</v>
      </c>
      <c r="L198" s="387"/>
      <c r="M198" s="5">
        <v>1</v>
      </c>
      <c r="N198" s="5" t="s">
        <v>1028</v>
      </c>
      <c r="O198" s="518"/>
      <c r="P198" s="519"/>
      <c r="Q198" s="5">
        <v>3</v>
      </c>
      <c r="R198" s="5" t="s">
        <v>1082</v>
      </c>
      <c r="S198" s="5"/>
      <c r="T198" s="392"/>
      <c r="U198" s="392"/>
      <c r="V198" s="392"/>
      <c r="W198" s="392"/>
      <c r="X198" s="392"/>
      <c r="Y198" s="392"/>
    </row>
    <row r="199" spans="1:25">
      <c r="A199" s="174">
        <f>VLOOKUP(B199,Priskatalog!A:J,10,FALSE)</f>
        <v>63</v>
      </c>
      <c r="B199" s="146" t="s">
        <v>610</v>
      </c>
      <c r="C199" s="95">
        <v>75</v>
      </c>
      <c r="D199" s="5" t="s">
        <v>349</v>
      </c>
      <c r="E199" s="387">
        <v>1500</v>
      </c>
      <c r="F199" s="388"/>
      <c r="G199" s="389">
        <f t="shared" si="131"/>
        <v>112500</v>
      </c>
      <c r="H199" s="390"/>
      <c r="I199" s="391">
        <v>2045</v>
      </c>
      <c r="J199" s="388"/>
      <c r="K199" s="391">
        <v>2050</v>
      </c>
      <c r="L199" s="387"/>
      <c r="M199" s="5">
        <v>25</v>
      </c>
      <c r="N199" s="5" t="s">
        <v>1028</v>
      </c>
      <c r="O199" s="518" t="s">
        <v>1059</v>
      </c>
      <c r="P199" s="519"/>
      <c r="Q199" s="5">
        <v>2</v>
      </c>
      <c r="R199" s="5">
        <v>3</v>
      </c>
      <c r="S199" s="5" t="s">
        <v>1319</v>
      </c>
      <c r="T199" s="392"/>
      <c r="U199" s="392"/>
      <c r="V199" s="392"/>
      <c r="W199" s="392"/>
      <c r="X199" s="392"/>
      <c r="Y199" s="392"/>
    </row>
    <row r="200" spans="1:25">
      <c r="A200" s="174">
        <f>VLOOKUP(B200,Priskatalog!A:J,10,FALSE)</f>
        <v>63</v>
      </c>
      <c r="B200" s="146" t="s">
        <v>610</v>
      </c>
      <c r="C200" s="95">
        <v>80</v>
      </c>
      <c r="D200" s="5" t="s">
        <v>349</v>
      </c>
      <c r="E200" s="387">
        <v>1500</v>
      </c>
      <c r="F200" s="388"/>
      <c r="G200" s="389">
        <f t="shared" si="131"/>
        <v>120000</v>
      </c>
      <c r="H200" s="390"/>
      <c r="I200" s="391">
        <v>2040</v>
      </c>
      <c r="J200" s="388"/>
      <c r="K200" s="391">
        <v>2045</v>
      </c>
      <c r="L200" s="387"/>
      <c r="M200" s="5">
        <v>25</v>
      </c>
      <c r="N200" s="5" t="s">
        <v>1028</v>
      </c>
      <c r="O200" s="518" t="s">
        <v>1059</v>
      </c>
      <c r="P200" s="519"/>
      <c r="Q200" s="5">
        <v>2</v>
      </c>
      <c r="R200" s="5">
        <v>4</v>
      </c>
      <c r="S200" s="5" t="s">
        <v>1322</v>
      </c>
      <c r="T200" s="392" t="s">
        <v>1336</v>
      </c>
      <c r="U200" s="392"/>
      <c r="V200" s="392"/>
      <c r="W200" s="392"/>
      <c r="X200" s="392"/>
      <c r="Y200" s="392"/>
    </row>
    <row r="201" spans="1:25">
      <c r="A201" s="174">
        <f>VLOOKUP(B201,Priskatalog!A:J,10,FALSE)</f>
        <v>63</v>
      </c>
      <c r="B201" s="146" t="s">
        <v>610</v>
      </c>
      <c r="C201" s="95">
        <v>20</v>
      </c>
      <c r="D201" s="5" t="s">
        <v>349</v>
      </c>
      <c r="E201" s="387">
        <v>1500</v>
      </c>
      <c r="F201" s="388"/>
      <c r="G201" s="389">
        <f t="shared" ref="G201" si="132">C201*E201</f>
        <v>30000</v>
      </c>
      <c r="H201" s="390"/>
      <c r="I201" s="391">
        <v>2026</v>
      </c>
      <c r="J201" s="388"/>
      <c r="K201" s="391">
        <v>2030</v>
      </c>
      <c r="L201" s="387"/>
      <c r="M201" s="5">
        <v>25</v>
      </c>
      <c r="N201" s="5" t="s">
        <v>1028</v>
      </c>
      <c r="O201" s="518" t="s">
        <v>1059</v>
      </c>
      <c r="P201" s="519"/>
      <c r="Q201" s="5">
        <v>2</v>
      </c>
      <c r="R201" s="5">
        <v>4</v>
      </c>
      <c r="S201" s="5" t="s">
        <v>1322</v>
      </c>
      <c r="T201" s="392" t="s">
        <v>1337</v>
      </c>
      <c r="U201" s="392"/>
      <c r="V201" s="392"/>
      <c r="W201" s="392"/>
      <c r="X201" s="392"/>
      <c r="Y201" s="392"/>
    </row>
    <row r="202" spans="1:25">
      <c r="A202" s="174">
        <f>VLOOKUP(B202,Priskatalog!A:J,10,FALSE)</f>
        <v>63</v>
      </c>
      <c r="B202" s="146" t="s">
        <v>610</v>
      </c>
      <c r="C202" s="95">
        <v>36</v>
      </c>
      <c r="D202" s="5" t="s">
        <v>349</v>
      </c>
      <c r="E202" s="387">
        <v>2000</v>
      </c>
      <c r="F202" s="388"/>
      <c r="G202" s="389">
        <f t="shared" si="131"/>
        <v>72000</v>
      </c>
      <c r="H202" s="390"/>
      <c r="I202" s="391">
        <v>2035</v>
      </c>
      <c r="J202" s="388"/>
      <c r="K202" s="391">
        <v>2040</v>
      </c>
      <c r="L202" s="387"/>
      <c r="M202" s="5">
        <v>25</v>
      </c>
      <c r="N202" s="5" t="s">
        <v>1028</v>
      </c>
      <c r="O202" s="518" t="s">
        <v>1061</v>
      </c>
      <c r="P202" s="519"/>
      <c r="Q202" s="5">
        <v>3</v>
      </c>
      <c r="R202" s="5">
        <v>6</v>
      </c>
      <c r="S202" s="5" t="s">
        <v>1086</v>
      </c>
      <c r="T202" s="392"/>
      <c r="U202" s="392"/>
      <c r="V202" s="392"/>
      <c r="W202" s="392"/>
      <c r="X202" s="392"/>
      <c r="Y202" s="392"/>
    </row>
    <row r="203" spans="1:25">
      <c r="A203" s="174">
        <f>VLOOKUP(B203,Priskatalog!A:J,10,FALSE)</f>
        <v>63</v>
      </c>
      <c r="B203" s="146" t="s">
        <v>610</v>
      </c>
      <c r="C203" s="95">
        <v>50</v>
      </c>
      <c r="D203" s="5" t="s">
        <v>349</v>
      </c>
      <c r="E203" s="387">
        <v>1500</v>
      </c>
      <c r="F203" s="388"/>
      <c r="G203" s="389">
        <f t="shared" si="130"/>
        <v>75000</v>
      </c>
      <c r="H203" s="390"/>
      <c r="I203" s="391">
        <v>2026</v>
      </c>
      <c r="J203" s="388"/>
      <c r="K203" s="391">
        <v>2031</v>
      </c>
      <c r="L203" s="387"/>
      <c r="M203" s="5">
        <v>25</v>
      </c>
      <c r="N203" s="5" t="s">
        <v>1028</v>
      </c>
      <c r="O203" s="518" t="s">
        <v>1059</v>
      </c>
      <c r="P203" s="519"/>
      <c r="Q203" s="5">
        <v>4</v>
      </c>
      <c r="R203" s="5">
        <v>13</v>
      </c>
      <c r="S203" s="5" t="s">
        <v>1329</v>
      </c>
      <c r="T203" s="392"/>
      <c r="U203" s="392"/>
      <c r="V203" s="392"/>
      <c r="W203" s="392"/>
      <c r="X203" s="392"/>
      <c r="Y203" s="392"/>
    </row>
    <row r="204" spans="1:25">
      <c r="A204" s="174">
        <f>VLOOKUP(B204,Priskatalog!A:J,10,FALSE)</f>
        <v>63</v>
      </c>
      <c r="B204" s="146" t="s">
        <v>610</v>
      </c>
      <c r="C204" s="95">
        <v>65</v>
      </c>
      <c r="D204" s="5" t="s">
        <v>349</v>
      </c>
      <c r="E204" s="387">
        <v>1500</v>
      </c>
      <c r="F204" s="388"/>
      <c r="G204" s="389">
        <f t="shared" si="129"/>
        <v>97500</v>
      </c>
      <c r="H204" s="390"/>
      <c r="I204" s="391">
        <v>2037</v>
      </c>
      <c r="J204" s="388"/>
      <c r="K204" s="391">
        <v>2042</v>
      </c>
      <c r="L204" s="387"/>
      <c r="M204" s="5">
        <v>25</v>
      </c>
      <c r="N204" s="5" t="s">
        <v>1028</v>
      </c>
      <c r="O204" s="518" t="s">
        <v>1059</v>
      </c>
      <c r="P204" s="519"/>
      <c r="Q204" s="5">
        <v>3</v>
      </c>
      <c r="R204" s="5">
        <v>15</v>
      </c>
      <c r="S204" s="5" t="s">
        <v>1333</v>
      </c>
      <c r="T204" s="392"/>
      <c r="U204" s="392"/>
      <c r="V204" s="392"/>
      <c r="W204" s="392"/>
      <c r="X204" s="392"/>
      <c r="Y204" s="392"/>
    </row>
    <row r="205" spans="1:25">
      <c r="A205" s="175"/>
      <c r="B205" s="125" t="s">
        <v>1031</v>
      </c>
      <c r="C205" s="145"/>
      <c r="D205" s="24"/>
      <c r="E205" s="396"/>
      <c r="F205" s="378"/>
      <c r="G205" s="379"/>
      <c r="H205" s="380"/>
      <c r="I205" s="377"/>
      <c r="J205" s="378"/>
      <c r="K205" s="377"/>
      <c r="L205" s="396"/>
      <c r="M205" s="24"/>
      <c r="N205" s="24"/>
      <c r="O205" s="516"/>
      <c r="P205" s="517"/>
      <c r="Q205" s="24"/>
      <c r="R205" s="24"/>
      <c r="S205" s="24"/>
      <c r="T205" s="381"/>
      <c r="U205" s="381"/>
      <c r="V205" s="381"/>
      <c r="W205" s="381"/>
      <c r="X205" s="381"/>
      <c r="Y205" s="381"/>
    </row>
    <row r="206" spans="1:25">
      <c r="A206" s="174" t="e">
        <f>VLOOKUP(B206,Priskatalog!A:J,10,FALSE)</f>
        <v>#N/A</v>
      </c>
      <c r="B206" s="146"/>
      <c r="C206" s="121"/>
      <c r="D206" s="5"/>
      <c r="E206" s="387"/>
      <c r="F206" s="388"/>
      <c r="G206" s="389">
        <f t="shared" si="127"/>
        <v>0</v>
      </c>
      <c r="H206" s="390"/>
      <c r="I206" s="391"/>
      <c r="J206" s="388"/>
      <c r="K206" s="391"/>
      <c r="L206" s="387"/>
      <c r="M206" s="5"/>
      <c r="N206" s="5" t="s">
        <v>1028</v>
      </c>
      <c r="O206" s="518"/>
      <c r="P206" s="519"/>
      <c r="Q206" s="5"/>
      <c r="R206" s="5"/>
      <c r="S206" s="5"/>
      <c r="T206" s="392"/>
      <c r="U206" s="392"/>
      <c r="V206" s="392"/>
      <c r="W206" s="392"/>
      <c r="X206" s="392"/>
      <c r="Y206" s="392"/>
    </row>
    <row r="207" spans="1:25">
      <c r="A207" s="174" t="e">
        <f>VLOOKUP(B207,Priskatalog!A:J,10,FALSE)</f>
        <v>#N/A</v>
      </c>
      <c r="B207" s="146"/>
      <c r="C207" s="121"/>
      <c r="D207" s="5"/>
      <c r="E207" s="387"/>
      <c r="F207" s="388"/>
      <c r="G207" s="389">
        <f t="shared" si="127"/>
        <v>0</v>
      </c>
      <c r="H207" s="390"/>
      <c r="I207" s="391"/>
      <c r="J207" s="388"/>
      <c r="K207" s="391"/>
      <c r="L207" s="387"/>
      <c r="M207" s="5"/>
      <c r="N207" s="5" t="s">
        <v>1028</v>
      </c>
      <c r="O207" s="518"/>
      <c r="P207" s="519"/>
      <c r="Q207" s="5"/>
      <c r="R207" s="5"/>
      <c r="S207" s="5"/>
      <c r="T207" s="392"/>
      <c r="U207" s="392"/>
      <c r="V207" s="392"/>
      <c r="W207" s="392"/>
      <c r="X207" s="392"/>
      <c r="Y207" s="392"/>
    </row>
    <row r="208" spans="1:25">
      <c r="A208" s="174" t="e">
        <f>VLOOKUP(B208,Priskatalog!A:J,10,FALSE)</f>
        <v>#N/A</v>
      </c>
      <c r="B208" s="146"/>
      <c r="C208" s="121"/>
      <c r="D208" s="5"/>
      <c r="E208" s="387"/>
      <c r="F208" s="388"/>
      <c r="G208" s="389">
        <f t="shared" si="127"/>
        <v>0</v>
      </c>
      <c r="H208" s="390"/>
      <c r="I208" s="391"/>
      <c r="J208" s="388"/>
      <c r="K208" s="391"/>
      <c r="L208" s="387"/>
      <c r="M208" s="5"/>
      <c r="N208" s="5" t="s">
        <v>1028</v>
      </c>
      <c r="O208" s="518"/>
      <c r="P208" s="519"/>
      <c r="Q208" s="5"/>
      <c r="R208" s="5"/>
      <c r="S208" s="5"/>
      <c r="T208" s="392"/>
      <c r="U208" s="392"/>
      <c r="V208" s="392"/>
      <c r="W208" s="392"/>
      <c r="X208" s="392"/>
      <c r="Y208" s="392"/>
    </row>
    <row r="209" spans="1:25">
      <c r="A209" s="175"/>
      <c r="B209" s="144" t="s">
        <v>1032</v>
      </c>
      <c r="C209" s="145"/>
      <c r="D209" s="24"/>
      <c r="E209" s="396"/>
      <c r="F209" s="378"/>
      <c r="G209" s="379"/>
      <c r="H209" s="380"/>
      <c r="I209" s="377"/>
      <c r="J209" s="378"/>
      <c r="K209" s="377"/>
      <c r="L209" s="396"/>
      <c r="M209" s="24"/>
      <c r="N209" s="24"/>
      <c r="O209" s="516"/>
      <c r="P209" s="517"/>
      <c r="Q209" s="24"/>
      <c r="R209" s="24"/>
      <c r="S209" s="24"/>
      <c r="T209" s="381"/>
      <c r="U209" s="381"/>
      <c r="V209" s="381"/>
      <c r="W209" s="381"/>
      <c r="X209" s="381"/>
      <c r="Y209" s="381"/>
    </row>
    <row r="210" spans="1:25">
      <c r="A210" s="174" t="e">
        <f>VLOOKUP(B210,Priskatalog!A:J,10,FALSE)</f>
        <v>#N/A</v>
      </c>
      <c r="B210" s="146"/>
      <c r="C210" s="121"/>
      <c r="D210" s="5"/>
      <c r="E210" s="387"/>
      <c r="F210" s="388"/>
      <c r="G210" s="389">
        <f t="shared" si="127"/>
        <v>0</v>
      </c>
      <c r="H210" s="390"/>
      <c r="I210" s="391"/>
      <c r="J210" s="388"/>
      <c r="K210" s="391"/>
      <c r="L210" s="387"/>
      <c r="M210" s="5"/>
      <c r="N210" s="5" t="s">
        <v>1028</v>
      </c>
      <c r="O210" s="518"/>
      <c r="P210" s="519"/>
      <c r="Q210" s="5"/>
      <c r="R210" s="5"/>
      <c r="S210" s="5"/>
      <c r="T210" s="392"/>
      <c r="U210" s="392"/>
      <c r="V210" s="392"/>
      <c r="W210" s="392"/>
      <c r="X210" s="392"/>
      <c r="Y210" s="392"/>
    </row>
    <row r="211" spans="1:25">
      <c r="A211" s="174" t="e">
        <f>VLOOKUP(B211,Priskatalog!A:J,10,FALSE)</f>
        <v>#N/A</v>
      </c>
      <c r="B211" s="146"/>
      <c r="C211" s="121"/>
      <c r="D211" s="5"/>
      <c r="E211" s="387"/>
      <c r="F211" s="388"/>
      <c r="G211" s="389">
        <f t="shared" si="127"/>
        <v>0</v>
      </c>
      <c r="H211" s="390"/>
      <c r="I211" s="391"/>
      <c r="J211" s="388"/>
      <c r="K211" s="391"/>
      <c r="L211" s="387"/>
      <c r="M211" s="5"/>
      <c r="N211" s="5" t="s">
        <v>1028</v>
      </c>
      <c r="O211" s="518"/>
      <c r="P211" s="519"/>
      <c r="Q211" s="5"/>
      <c r="R211" s="5"/>
      <c r="S211" s="5"/>
      <c r="T211" s="392"/>
      <c r="U211" s="392"/>
      <c r="V211" s="392"/>
      <c r="W211" s="392"/>
      <c r="X211" s="392"/>
      <c r="Y211" s="392"/>
    </row>
    <row r="212" spans="1:25">
      <c r="A212" s="174" t="e">
        <f>VLOOKUP(B212,Priskatalog!A:J,10,FALSE)</f>
        <v>#N/A</v>
      </c>
      <c r="B212" s="146"/>
      <c r="C212" s="121"/>
      <c r="D212" s="5"/>
      <c r="E212" s="387"/>
      <c r="F212" s="388"/>
      <c r="G212" s="389">
        <f t="shared" si="127"/>
        <v>0</v>
      </c>
      <c r="H212" s="390"/>
      <c r="I212" s="391"/>
      <c r="J212" s="388"/>
      <c r="K212" s="391"/>
      <c r="L212" s="387"/>
      <c r="M212" s="5"/>
      <c r="N212" s="5" t="s">
        <v>1028</v>
      </c>
      <c r="O212" s="518"/>
      <c r="P212" s="519"/>
      <c r="Q212" s="5"/>
      <c r="R212" s="5"/>
      <c r="S212" s="5"/>
      <c r="T212" s="392"/>
      <c r="U212" s="392"/>
      <c r="V212" s="392"/>
      <c r="W212" s="392"/>
      <c r="X212" s="392"/>
      <c r="Y212" s="392"/>
    </row>
  </sheetData>
  <mergeCells count="629">
    <mergeCell ref="T167:Y167"/>
    <mergeCell ref="E141:F141"/>
    <mergeCell ref="E168:F168"/>
    <mergeCell ref="G168:H168"/>
    <mergeCell ref="I168:J168"/>
    <mergeCell ref="K168:L168"/>
    <mergeCell ref="O168:P168"/>
    <mergeCell ref="T168:Y168"/>
    <mergeCell ref="E145:F145"/>
    <mergeCell ref="G145:H145"/>
    <mergeCell ref="I145:J145"/>
    <mergeCell ref="K145:L145"/>
    <mergeCell ref="O145:P145"/>
    <mergeCell ref="T145:Y145"/>
    <mergeCell ref="E161:F161"/>
    <mergeCell ref="G161:H161"/>
    <mergeCell ref="I161:J161"/>
    <mergeCell ref="K161:L161"/>
    <mergeCell ref="O161:P161"/>
    <mergeCell ref="T161:Y161"/>
    <mergeCell ref="E167:F167"/>
    <mergeCell ref="G167:H167"/>
    <mergeCell ref="I167:J167"/>
    <mergeCell ref="K167:L167"/>
    <mergeCell ref="O167:P167"/>
    <mergeCell ref="I160:J160"/>
    <mergeCell ref="K160:L160"/>
    <mergeCell ref="O160:P160"/>
    <mergeCell ref="T160:Y160"/>
    <mergeCell ref="E142:F142"/>
    <mergeCell ref="G142:H142"/>
    <mergeCell ref="I142:J142"/>
    <mergeCell ref="K142:L142"/>
    <mergeCell ref="O142:P142"/>
    <mergeCell ref="T142:Y142"/>
    <mergeCell ref="E143:F143"/>
    <mergeCell ref="G143:H143"/>
    <mergeCell ref="I143:J143"/>
    <mergeCell ref="K143:L143"/>
    <mergeCell ref="O143:P143"/>
    <mergeCell ref="T143:Y143"/>
    <mergeCell ref="E159:F159"/>
    <mergeCell ref="G159:H159"/>
    <mergeCell ref="I159:J159"/>
    <mergeCell ref="K159:L159"/>
    <mergeCell ref="O159:P159"/>
    <mergeCell ref="G152:H152"/>
    <mergeCell ref="E144:F144"/>
    <mergeCell ref="G144:H144"/>
    <mergeCell ref="E166:F166"/>
    <mergeCell ref="G166:H166"/>
    <mergeCell ref="I166:J166"/>
    <mergeCell ref="K166:L166"/>
    <mergeCell ref="O166:P166"/>
    <mergeCell ref="T181:Y181"/>
    <mergeCell ref="T182:Y182"/>
    <mergeCell ref="T183:Y183"/>
    <mergeCell ref="I181:J181"/>
    <mergeCell ref="I182:J182"/>
    <mergeCell ref="I183:J183"/>
    <mergeCell ref="E181:F181"/>
    <mergeCell ref="E182:F182"/>
    <mergeCell ref="E183:F183"/>
    <mergeCell ref="E179:F179"/>
    <mergeCell ref="E180:F180"/>
    <mergeCell ref="G179:H179"/>
    <mergeCell ref="G180:H180"/>
    <mergeCell ref="I179:J179"/>
    <mergeCell ref="I180:J180"/>
    <mergeCell ref="K179:L179"/>
    <mergeCell ref="K180:L180"/>
    <mergeCell ref="O179:P179"/>
    <mergeCell ref="T184:Y184"/>
    <mergeCell ref="O181:P181"/>
    <mergeCell ref="O182:P182"/>
    <mergeCell ref="O183:P183"/>
    <mergeCell ref="O184:P184"/>
    <mergeCell ref="K181:L181"/>
    <mergeCell ref="K182:L182"/>
    <mergeCell ref="K183:L183"/>
    <mergeCell ref="K184:L184"/>
    <mergeCell ref="I184:J184"/>
    <mergeCell ref="G181:H181"/>
    <mergeCell ref="G182:H182"/>
    <mergeCell ref="G183:H183"/>
    <mergeCell ref="T185:Y185"/>
    <mergeCell ref="T186:Y186"/>
    <mergeCell ref="T187:Y187"/>
    <mergeCell ref="T188:Y188"/>
    <mergeCell ref="T204:Y204"/>
    <mergeCell ref="T189:Y189"/>
    <mergeCell ref="T190:Y190"/>
    <mergeCell ref="T191:Y191"/>
    <mergeCell ref="T192:Y192"/>
    <mergeCell ref="T193:Y193"/>
    <mergeCell ref="T194:Y194"/>
    <mergeCell ref="T195:Y195"/>
    <mergeCell ref="T196:Y196"/>
    <mergeCell ref="T197:Y197"/>
    <mergeCell ref="T203:Y203"/>
    <mergeCell ref="T198:Y198"/>
    <mergeCell ref="T199:Y199"/>
    <mergeCell ref="T200:Y200"/>
    <mergeCell ref="T202:Y202"/>
    <mergeCell ref="T201:Y201"/>
    <mergeCell ref="O185:P185"/>
    <mergeCell ref="O186:P186"/>
    <mergeCell ref="O187:P187"/>
    <mergeCell ref="O188:P188"/>
    <mergeCell ref="O204:P204"/>
    <mergeCell ref="O189:P18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203:P203"/>
    <mergeCell ref="O198:P198"/>
    <mergeCell ref="O199:P199"/>
    <mergeCell ref="O200:P200"/>
    <mergeCell ref="O202:P202"/>
    <mergeCell ref="O201:P201"/>
    <mergeCell ref="K185:L185"/>
    <mergeCell ref="K186:L186"/>
    <mergeCell ref="K187:L187"/>
    <mergeCell ref="K188:L188"/>
    <mergeCell ref="K204:L204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203:L203"/>
    <mergeCell ref="K198:L198"/>
    <mergeCell ref="K199:L199"/>
    <mergeCell ref="K200:L200"/>
    <mergeCell ref="K202:L202"/>
    <mergeCell ref="K201:L201"/>
    <mergeCell ref="I185:J185"/>
    <mergeCell ref="I186:J186"/>
    <mergeCell ref="I187:J187"/>
    <mergeCell ref="I188:J188"/>
    <mergeCell ref="I204:J204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203:J203"/>
    <mergeCell ref="I198:J198"/>
    <mergeCell ref="I199:J199"/>
    <mergeCell ref="I200:J200"/>
    <mergeCell ref="I202:J202"/>
    <mergeCell ref="I201:J201"/>
    <mergeCell ref="G184:H184"/>
    <mergeCell ref="G185:H185"/>
    <mergeCell ref="G186:H186"/>
    <mergeCell ref="G187:H187"/>
    <mergeCell ref="G188:H188"/>
    <mergeCell ref="G204:H204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203:H203"/>
    <mergeCell ref="G198:H198"/>
    <mergeCell ref="G199:H199"/>
    <mergeCell ref="G200:H200"/>
    <mergeCell ref="G202:H202"/>
    <mergeCell ref="G201:H201"/>
    <mergeCell ref="E184:F184"/>
    <mergeCell ref="E185:F185"/>
    <mergeCell ref="E186:F186"/>
    <mergeCell ref="E187:F187"/>
    <mergeCell ref="E188:F188"/>
    <mergeCell ref="E204:F204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203:F203"/>
    <mergeCell ref="E198:F198"/>
    <mergeCell ref="E199:F199"/>
    <mergeCell ref="E200:F200"/>
    <mergeCell ref="E202:F202"/>
    <mergeCell ref="E201:F201"/>
    <mergeCell ref="O180:P180"/>
    <mergeCell ref="T179:Y179"/>
    <mergeCell ref="T180:Y180"/>
    <mergeCell ref="O173:P173"/>
    <mergeCell ref="O174:P174"/>
    <mergeCell ref="O175:P175"/>
    <mergeCell ref="O176:P176"/>
    <mergeCell ref="O177:P177"/>
    <mergeCell ref="O178:P178"/>
    <mergeCell ref="T173:Y173"/>
    <mergeCell ref="T174:Y174"/>
    <mergeCell ref="T175:Y175"/>
    <mergeCell ref="T176:Y176"/>
    <mergeCell ref="T177:Y177"/>
    <mergeCell ref="T178:Y178"/>
    <mergeCell ref="I173:J173"/>
    <mergeCell ref="I174:J174"/>
    <mergeCell ref="I175:J175"/>
    <mergeCell ref="I176:J176"/>
    <mergeCell ref="I177:J177"/>
    <mergeCell ref="I178:J178"/>
    <mergeCell ref="K173:L173"/>
    <mergeCell ref="K174:L174"/>
    <mergeCell ref="K175:L175"/>
    <mergeCell ref="K176:L176"/>
    <mergeCell ref="K177:L177"/>
    <mergeCell ref="K178:L178"/>
    <mergeCell ref="E173:F173"/>
    <mergeCell ref="E174:F174"/>
    <mergeCell ref="E175:F175"/>
    <mergeCell ref="E176:F176"/>
    <mergeCell ref="E177:F177"/>
    <mergeCell ref="E178:F178"/>
    <mergeCell ref="G173:H173"/>
    <mergeCell ref="G174:H174"/>
    <mergeCell ref="G175:H175"/>
    <mergeCell ref="G176:H176"/>
    <mergeCell ref="G177:H177"/>
    <mergeCell ref="G178:H178"/>
    <mergeCell ref="I114:J114"/>
    <mergeCell ref="I156:J156"/>
    <mergeCell ref="G114:H114"/>
    <mergeCell ref="G156:H156"/>
    <mergeCell ref="K114:L114"/>
    <mergeCell ref="K156:L156"/>
    <mergeCell ref="T114:Y114"/>
    <mergeCell ref="T156:Y156"/>
    <mergeCell ref="O114:P114"/>
    <mergeCell ref="O156:P156"/>
    <mergeCell ref="O122:P122"/>
    <mergeCell ref="O130:P130"/>
    <mergeCell ref="O139:P139"/>
    <mergeCell ref="G138:H138"/>
    <mergeCell ref="I138:J138"/>
    <mergeCell ref="T138:Y138"/>
    <mergeCell ref="I144:J144"/>
    <mergeCell ref="K144:L144"/>
    <mergeCell ref="O144:P144"/>
    <mergeCell ref="T144:Y144"/>
    <mergeCell ref="G135:H135"/>
    <mergeCell ref="I135:J135"/>
    <mergeCell ref="K135:L135"/>
    <mergeCell ref="O135:P135"/>
    <mergeCell ref="E165:F165"/>
    <mergeCell ref="G122:H122"/>
    <mergeCell ref="G130:H130"/>
    <mergeCell ref="G139:H139"/>
    <mergeCell ref="G140:H140"/>
    <mergeCell ref="G157:H157"/>
    <mergeCell ref="G164:H164"/>
    <mergeCell ref="G123:H123"/>
    <mergeCell ref="G132:H132"/>
    <mergeCell ref="G131:H131"/>
    <mergeCell ref="G141:H141"/>
    <mergeCell ref="G153:H153"/>
    <mergeCell ref="E155:F155"/>
    <mergeCell ref="E130:F130"/>
    <mergeCell ref="E157:F157"/>
    <mergeCell ref="E163:F163"/>
    <mergeCell ref="E152:F152"/>
    <mergeCell ref="G147:H147"/>
    <mergeCell ref="G151:H151"/>
    <mergeCell ref="E162:F162"/>
    <mergeCell ref="E156:F156"/>
    <mergeCell ref="E164:F164"/>
    <mergeCell ref="E138:F138"/>
    <mergeCell ref="E160:F160"/>
    <mergeCell ref="T110:Y110"/>
    <mergeCell ref="T154:Y154"/>
    <mergeCell ref="T155:Y155"/>
    <mergeCell ref="T122:Y122"/>
    <mergeCell ref="T130:Y130"/>
    <mergeCell ref="T139:Y139"/>
    <mergeCell ref="T115:Y115"/>
    <mergeCell ref="T116:Y116"/>
    <mergeCell ref="T140:Y140"/>
    <mergeCell ref="T117:Y117"/>
    <mergeCell ref="T118:Y118"/>
    <mergeCell ref="T152:Y152"/>
    <mergeCell ref="T120:Y120"/>
    <mergeCell ref="T121:Y121"/>
    <mergeCell ref="T141:Y141"/>
    <mergeCell ref="T147:Y147"/>
    <mergeCell ref="T151:Y151"/>
    <mergeCell ref="T146:Y146"/>
    <mergeCell ref="T137:Y137"/>
    <mergeCell ref="T150:Y150"/>
    <mergeCell ref="T134:Y134"/>
    <mergeCell ref="T133:Y133"/>
    <mergeCell ref="T111:Y111"/>
    <mergeCell ref="T112:Y112"/>
    <mergeCell ref="T113:Y113"/>
    <mergeCell ref="I121:J121"/>
    <mergeCell ref="I122:J122"/>
    <mergeCell ref="I130:J130"/>
    <mergeCell ref="O165:P165"/>
    <mergeCell ref="O140:P140"/>
    <mergeCell ref="O157:P157"/>
    <mergeCell ref="O164:P164"/>
    <mergeCell ref="O123:P123"/>
    <mergeCell ref="O132:P132"/>
    <mergeCell ref="O131:P131"/>
    <mergeCell ref="I139:J139"/>
    <mergeCell ref="I140:J140"/>
    <mergeCell ref="I123:J123"/>
    <mergeCell ref="K153:L153"/>
    <mergeCell ref="O153:P153"/>
    <mergeCell ref="O147:P147"/>
    <mergeCell ref="O151:P151"/>
    <mergeCell ref="O152:P152"/>
    <mergeCell ref="K147:L147"/>
    <mergeCell ref="K151:L151"/>
    <mergeCell ref="T163:Y163"/>
    <mergeCell ref="O163:P163"/>
    <mergeCell ref="K163:L163"/>
    <mergeCell ref="T165:Y165"/>
    <mergeCell ref="I154:J154"/>
    <mergeCell ref="I155:J155"/>
    <mergeCell ref="G158:H158"/>
    <mergeCell ref="G165:H165"/>
    <mergeCell ref="I157:J157"/>
    <mergeCell ref="I164:J164"/>
    <mergeCell ref="I165:J165"/>
    <mergeCell ref="K157:L157"/>
    <mergeCell ref="K164:L164"/>
    <mergeCell ref="K158:L158"/>
    <mergeCell ref="K165:L165"/>
    <mergeCell ref="I163:J163"/>
    <mergeCell ref="I158:J158"/>
    <mergeCell ref="G163:H163"/>
    <mergeCell ref="G162:H162"/>
    <mergeCell ref="I162:J162"/>
    <mergeCell ref="K162:L162"/>
    <mergeCell ref="O162:P162"/>
    <mergeCell ref="T162:Y162"/>
    <mergeCell ref="G154:H154"/>
    <mergeCell ref="G155:H155"/>
    <mergeCell ref="T164:Y164"/>
    <mergeCell ref="G160:H160"/>
    <mergeCell ref="O111:P111"/>
    <mergeCell ref="O112:P112"/>
    <mergeCell ref="O113:P113"/>
    <mergeCell ref="O110:P110"/>
    <mergeCell ref="O154:P154"/>
    <mergeCell ref="O155:P155"/>
    <mergeCell ref="O115:P115"/>
    <mergeCell ref="O116:P116"/>
    <mergeCell ref="O141:P141"/>
    <mergeCell ref="O146:P146"/>
    <mergeCell ref="O137:P137"/>
    <mergeCell ref="O117:P117"/>
    <mergeCell ref="O118:P118"/>
    <mergeCell ref="O138:P138"/>
    <mergeCell ref="K110:L110"/>
    <mergeCell ref="K154:L154"/>
    <mergeCell ref="K155:L155"/>
    <mergeCell ref="K115:L115"/>
    <mergeCell ref="K116:L116"/>
    <mergeCell ref="K122:L122"/>
    <mergeCell ref="K130:L130"/>
    <mergeCell ref="K139:L139"/>
    <mergeCell ref="K140:L140"/>
    <mergeCell ref="K123:L123"/>
    <mergeCell ref="K132:L132"/>
    <mergeCell ref="K131:L131"/>
    <mergeCell ref="K141:L141"/>
    <mergeCell ref="K152:L152"/>
    <mergeCell ref="K127:L127"/>
    <mergeCell ref="K120:L120"/>
    <mergeCell ref="K121:L121"/>
    <mergeCell ref="K111:L111"/>
    <mergeCell ref="K112:L112"/>
    <mergeCell ref="K113:L113"/>
    <mergeCell ref="K137:L137"/>
    <mergeCell ref="K117:L117"/>
    <mergeCell ref="K118:L118"/>
    <mergeCell ref="K138:L138"/>
    <mergeCell ref="I111:J111"/>
    <mergeCell ref="I112:J112"/>
    <mergeCell ref="I113:J113"/>
    <mergeCell ref="I115:J115"/>
    <mergeCell ref="I116:J116"/>
    <mergeCell ref="E110:F110"/>
    <mergeCell ref="E154:F154"/>
    <mergeCell ref="I147:J147"/>
    <mergeCell ref="I151:J151"/>
    <mergeCell ref="I117:J117"/>
    <mergeCell ref="I118:J118"/>
    <mergeCell ref="I152:J152"/>
    <mergeCell ref="I127:J127"/>
    <mergeCell ref="I132:J132"/>
    <mergeCell ref="I131:J131"/>
    <mergeCell ref="I141:J141"/>
    <mergeCell ref="E115:F115"/>
    <mergeCell ref="E116:F116"/>
    <mergeCell ref="I110:J110"/>
    <mergeCell ref="E122:F122"/>
    <mergeCell ref="E139:F139"/>
    <mergeCell ref="E140:F140"/>
    <mergeCell ref="E147:F147"/>
    <mergeCell ref="E151:F151"/>
    <mergeCell ref="T211:Y211"/>
    <mergeCell ref="E212:F212"/>
    <mergeCell ref="G212:H212"/>
    <mergeCell ref="I212:J212"/>
    <mergeCell ref="K212:L212"/>
    <mergeCell ref="O212:P212"/>
    <mergeCell ref="T212:Y212"/>
    <mergeCell ref="E211:F211"/>
    <mergeCell ref="G211:H211"/>
    <mergeCell ref="I211:J211"/>
    <mergeCell ref="K211:L211"/>
    <mergeCell ref="O211:P211"/>
    <mergeCell ref="K209:L209"/>
    <mergeCell ref="O209:P209"/>
    <mergeCell ref="T209:Y209"/>
    <mergeCell ref="E210:F210"/>
    <mergeCell ref="G210:H210"/>
    <mergeCell ref="I210:J210"/>
    <mergeCell ref="K210:L210"/>
    <mergeCell ref="O210:P210"/>
    <mergeCell ref="T210:Y210"/>
    <mergeCell ref="E209:F209"/>
    <mergeCell ref="G209:H209"/>
    <mergeCell ref="I209:J209"/>
    <mergeCell ref="T207:Y207"/>
    <mergeCell ref="E208:F208"/>
    <mergeCell ref="G208:H208"/>
    <mergeCell ref="I208:J208"/>
    <mergeCell ref="K208:L208"/>
    <mergeCell ref="O208:P208"/>
    <mergeCell ref="T208:Y208"/>
    <mergeCell ref="T205:Y205"/>
    <mergeCell ref="E206:F206"/>
    <mergeCell ref="G206:H206"/>
    <mergeCell ref="I206:J206"/>
    <mergeCell ref="K206:L206"/>
    <mergeCell ref="O206:P206"/>
    <mergeCell ref="T206:Y206"/>
    <mergeCell ref="E205:F205"/>
    <mergeCell ref="G205:H205"/>
    <mergeCell ref="I205:J205"/>
    <mergeCell ref="K205:L205"/>
    <mergeCell ref="O205:P205"/>
    <mergeCell ref="E207:F207"/>
    <mergeCell ref="G207:H207"/>
    <mergeCell ref="I207:J207"/>
    <mergeCell ref="K207:L207"/>
    <mergeCell ref="O207:P207"/>
    <mergeCell ref="T171:Y171"/>
    <mergeCell ref="E172:F172"/>
    <mergeCell ref="G172:H172"/>
    <mergeCell ref="I172:J172"/>
    <mergeCell ref="K172:L172"/>
    <mergeCell ref="O172:P172"/>
    <mergeCell ref="T172:Y172"/>
    <mergeCell ref="E171:F171"/>
    <mergeCell ref="G171:H171"/>
    <mergeCell ref="I171:J171"/>
    <mergeCell ref="K171:L171"/>
    <mergeCell ref="O171:P171"/>
    <mergeCell ref="O170:P170"/>
    <mergeCell ref="T170:Y170"/>
    <mergeCell ref="T169:Y169"/>
    <mergeCell ref="E169:F169"/>
    <mergeCell ref="G169:H169"/>
    <mergeCell ref="I169:J169"/>
    <mergeCell ref="K169:L169"/>
    <mergeCell ref="O169:P169"/>
    <mergeCell ref="E170:F170"/>
    <mergeCell ref="G170:H170"/>
    <mergeCell ref="I170:J170"/>
    <mergeCell ref="K170:L170"/>
    <mergeCell ref="G118:H118"/>
    <mergeCell ref="I119:J119"/>
    <mergeCell ref="K119:L119"/>
    <mergeCell ref="O119:P119"/>
    <mergeCell ref="T119:Y119"/>
    <mergeCell ref="E137:F137"/>
    <mergeCell ref="G137:H137"/>
    <mergeCell ref="I137:J137"/>
    <mergeCell ref="E132:F132"/>
    <mergeCell ref="E131:F131"/>
    <mergeCell ref="T123:Y123"/>
    <mergeCell ref="T132:Y132"/>
    <mergeCell ref="T131:Y131"/>
    <mergeCell ref="E123:F123"/>
    <mergeCell ref="E133:F133"/>
    <mergeCell ref="E134:F134"/>
    <mergeCell ref="G133:H133"/>
    <mergeCell ref="G134:H134"/>
    <mergeCell ref="E129:F129"/>
    <mergeCell ref="G129:H129"/>
    <mergeCell ref="E135:F135"/>
    <mergeCell ref="T135:Y135"/>
    <mergeCell ref="G111:H111"/>
    <mergeCell ref="G112:H112"/>
    <mergeCell ref="G113:H113"/>
    <mergeCell ref="G110:H110"/>
    <mergeCell ref="G115:H115"/>
    <mergeCell ref="G116:H116"/>
    <mergeCell ref="G127:H127"/>
    <mergeCell ref="E120:F120"/>
    <mergeCell ref="E119:F119"/>
    <mergeCell ref="G119:H119"/>
    <mergeCell ref="E117:F117"/>
    <mergeCell ref="E118:F118"/>
    <mergeCell ref="E111:F111"/>
    <mergeCell ref="E112:F112"/>
    <mergeCell ref="E113:F113"/>
    <mergeCell ref="E114:F114"/>
    <mergeCell ref="G124:H124"/>
    <mergeCell ref="G125:H125"/>
    <mergeCell ref="G126:H126"/>
    <mergeCell ref="E124:F124"/>
    <mergeCell ref="E125:F125"/>
    <mergeCell ref="E126:F126"/>
    <mergeCell ref="E127:F127"/>
    <mergeCell ref="G117:H117"/>
    <mergeCell ref="O107:P107"/>
    <mergeCell ref="T107:Y107"/>
    <mergeCell ref="E108:F108"/>
    <mergeCell ref="G108:H108"/>
    <mergeCell ref="I108:J108"/>
    <mergeCell ref="K108:L108"/>
    <mergeCell ref="O108:P108"/>
    <mergeCell ref="T108:Y108"/>
    <mergeCell ref="E107:F107"/>
    <mergeCell ref="G107:H107"/>
    <mergeCell ref="I107:J107"/>
    <mergeCell ref="K107:L107"/>
    <mergeCell ref="M107:N107"/>
    <mergeCell ref="T109:Y109"/>
    <mergeCell ref="E146:F146"/>
    <mergeCell ref="G146:H146"/>
    <mergeCell ref="I146:J146"/>
    <mergeCell ref="K146:L146"/>
    <mergeCell ref="E121:F121"/>
    <mergeCell ref="O127:P127"/>
    <mergeCell ref="O120:P120"/>
    <mergeCell ref="O121:P121"/>
    <mergeCell ref="I120:J120"/>
    <mergeCell ref="E109:F109"/>
    <mergeCell ref="G109:H109"/>
    <mergeCell ref="I109:J109"/>
    <mergeCell ref="K109:L109"/>
    <mergeCell ref="O109:P109"/>
    <mergeCell ref="T127:Y127"/>
    <mergeCell ref="E128:F128"/>
    <mergeCell ref="G128:H128"/>
    <mergeCell ref="I128:J128"/>
    <mergeCell ref="K128:L128"/>
    <mergeCell ref="O128:P128"/>
    <mergeCell ref="T128:Y128"/>
    <mergeCell ref="G120:H120"/>
    <mergeCell ref="G121:H121"/>
    <mergeCell ref="E153:F153"/>
    <mergeCell ref="O158:P158"/>
    <mergeCell ref="T157:Y157"/>
    <mergeCell ref="E148:F148"/>
    <mergeCell ref="E149:F149"/>
    <mergeCell ref="I148:J148"/>
    <mergeCell ref="I149:J149"/>
    <mergeCell ref="K148:L148"/>
    <mergeCell ref="K149:L149"/>
    <mergeCell ref="T148:Y148"/>
    <mergeCell ref="T149:Y149"/>
    <mergeCell ref="I153:J153"/>
    <mergeCell ref="T153:Y153"/>
    <mergeCell ref="G148:H148"/>
    <mergeCell ref="G149:H149"/>
    <mergeCell ref="E150:F150"/>
    <mergeCell ref="G150:H150"/>
    <mergeCell ref="I150:J150"/>
    <mergeCell ref="K150:L150"/>
    <mergeCell ref="O150:P150"/>
    <mergeCell ref="T158:Y158"/>
    <mergeCell ref="E158:F158"/>
    <mergeCell ref="T166:Y166"/>
    <mergeCell ref="T159:Y159"/>
    <mergeCell ref="K124:L124"/>
    <mergeCell ref="K125:L125"/>
    <mergeCell ref="K126:L126"/>
    <mergeCell ref="I124:J124"/>
    <mergeCell ref="I125:J125"/>
    <mergeCell ref="I126:J126"/>
    <mergeCell ref="O124:P124"/>
    <mergeCell ref="O125:P125"/>
    <mergeCell ref="O126:P126"/>
    <mergeCell ref="T124:Y124"/>
    <mergeCell ref="T125:Y125"/>
    <mergeCell ref="T126:Y126"/>
    <mergeCell ref="K133:L133"/>
    <mergeCell ref="K134:L134"/>
    <mergeCell ref="I133:J133"/>
    <mergeCell ref="I134:J134"/>
    <mergeCell ref="O133:P133"/>
    <mergeCell ref="O134:P134"/>
    <mergeCell ref="T129:Y129"/>
    <mergeCell ref="I129:J129"/>
    <mergeCell ref="K129:L129"/>
    <mergeCell ref="O129:P129"/>
  </mergeCells>
  <phoneticPr fontId="14" type="noConversion"/>
  <hyperlinks>
    <hyperlink ref="B1" location="'_Planlagt_drift'!A1" display="Tilbage til årsoversigt" xr:uid="{352D0906-2731-4B9F-B719-4DC39F752A08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97D175-5F1D-4BFE-825C-43A494FBEE85}">
          <x14:formula1>
            <xm:f>Priskatalog!$A$2:$A$167</xm:f>
          </x14:formula1>
          <xm:sqref>B210:B212 B206:B208 B151:B161 B147:B149 B128:B136 B110:B118 B138:B145 B163:B168 B170 B120:B126 B172:B204 A3:A104 B3:B102</xm:sqref>
        </x14:dataValidation>
      </x14:dataValidations>
    </ext>
  </extLst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5687-0EBE-4342-823C-1B110D27711A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8C9A51D9-D2DA-47BC-874E-1B8903EB85F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C04EEA-CEBE-4E32-9F12-13695AE45752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1887-C299-473D-88B9-FF265E5054BE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F4902035-0612-4C4E-BEC2-73A7E350C0B2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CF53AC-DA73-4A1B-8275-94479F8C6A9C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598C-A9F6-4850-A4DF-DA7E63D0E303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464E904E-E715-4153-A24E-9FDB41B7A0B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FB5276-735C-4951-AC07-9CD68736EED7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7B91-186F-48AA-830D-96225E03E8F0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ht="32.25" customHeigh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I46:J46"/>
    <mergeCell ref="K46:L46"/>
    <mergeCell ref="O46:P46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E44:F44"/>
    <mergeCell ref="G44:H44"/>
    <mergeCell ref="I44:J44"/>
    <mergeCell ref="K44:L44"/>
    <mergeCell ref="O44:P44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2:Y32"/>
    <mergeCell ref="E33:F33"/>
    <mergeCell ref="G33:H33"/>
    <mergeCell ref="I33:J33"/>
    <mergeCell ref="K33:L33"/>
    <mergeCell ref="O33:P33"/>
    <mergeCell ref="T33:Y33"/>
    <mergeCell ref="G32:H32"/>
    <mergeCell ref="I32:J32"/>
    <mergeCell ref="K32:L32"/>
    <mergeCell ref="M32:N32"/>
    <mergeCell ref="O32:P32"/>
    <mergeCell ref="E32:F32"/>
  </mergeCells>
  <hyperlinks>
    <hyperlink ref="B1" location="'_Planlagt_drift'!A1" display="Tilbage til årsoversigt" xr:uid="{BAD9DDC7-618A-46F7-9781-1B3FC4755B57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0B17F8-0340-4F34-83A7-EF80C6E9A838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D04E-294D-48D2-9F0B-6CBA68AABEC5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0E0784AE-569F-4E07-8221-60D15E556BBC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989816-F11B-4EC5-81FB-F22A46A6D067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1B8F-1CCA-4308-BF01-470916EEB925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059B1C31-03E7-4F08-B628-2D67C480F37E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A04613-D9A6-4E67-AB27-447E6EAA4C2F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ADD6-87F5-4EDF-9E0D-55D206BFD499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AF9B8C8A-4C87-4E8A-995E-51E9E7E1DBB3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883288-6049-437C-A326-F2F770D51CF1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1CB4-BF25-4847-9C68-4433895A0ED2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O36:P36"/>
    <mergeCell ref="E34:F34"/>
    <mergeCell ref="G34:H34"/>
    <mergeCell ref="I34:J34"/>
    <mergeCell ref="K34:L34"/>
    <mergeCell ref="O34:P34"/>
    <mergeCell ref="T34:Y34"/>
    <mergeCell ref="E40:F40"/>
    <mergeCell ref="G40:H40"/>
    <mergeCell ref="I40:J40"/>
    <mergeCell ref="K40:L40"/>
    <mergeCell ref="O40:P40"/>
    <mergeCell ref="T40:Y40"/>
    <mergeCell ref="E35:F35"/>
    <mergeCell ref="G35:H35"/>
    <mergeCell ref="I35:J35"/>
    <mergeCell ref="K35:L35"/>
    <mergeCell ref="O35:P35"/>
    <mergeCell ref="T35:Y35"/>
    <mergeCell ref="E36:F36"/>
    <mergeCell ref="G36:H36"/>
    <mergeCell ref="I36:J36"/>
    <mergeCell ref="K36:L36"/>
    <mergeCell ref="G38:H38"/>
    <mergeCell ref="T38:Y38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  <mergeCell ref="O33:P33"/>
    <mergeCell ref="T33:Y33"/>
  </mergeCells>
  <hyperlinks>
    <hyperlink ref="B1" location="'_Planlagt_drift'!A1" display="Tilbage til årsoversigt" xr:uid="{95F44393-EBD4-4321-9406-D49628543329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91F764-C05D-403F-90FE-868C967972D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899B-E44A-43B5-AE5C-A35AE081AD63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3DB8A13C-2B1F-4FE5-8EE8-0E95FE6B2707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6F2B4A-8802-47D6-80D4-D98A416F540F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234D-0B53-4BDA-A32A-63833FBE72AC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I42:J42"/>
    <mergeCell ref="K42:L42"/>
    <mergeCell ref="O42:P42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T40:Y40"/>
    <mergeCell ref="E41:F41"/>
    <mergeCell ref="G41:H41"/>
    <mergeCell ref="I41:J41"/>
    <mergeCell ref="K41:L41"/>
    <mergeCell ref="O41:P41"/>
    <mergeCell ref="T41:Y41"/>
    <mergeCell ref="G38:H38"/>
    <mergeCell ref="T38:Y38"/>
    <mergeCell ref="E39:F39"/>
    <mergeCell ref="G39:H39"/>
    <mergeCell ref="I39:J39"/>
    <mergeCell ref="K39:L39"/>
    <mergeCell ref="O39:P39"/>
    <mergeCell ref="T39:Y39"/>
    <mergeCell ref="E40:F40"/>
    <mergeCell ref="G40:H40"/>
    <mergeCell ref="I40:J40"/>
    <mergeCell ref="K40:L40"/>
    <mergeCell ref="O40:P40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O32:P32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</mergeCells>
  <hyperlinks>
    <hyperlink ref="B1" location="'_Planlagt_drift'!A1" display="Tilbage til årsoversigt" xr:uid="{531CD9A8-40DB-43E6-A6A3-D32B866923E9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12664F-CA88-4579-A13C-46AE1D51917D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7A87-BD5B-44E1-BEBA-FB4BE9F56D89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22" width="9.140625" style="1"/>
    <col min="23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G48:H48"/>
    <mergeCell ref="I48:J48"/>
    <mergeCell ref="K48:L48"/>
    <mergeCell ref="O48:P48"/>
    <mergeCell ref="T48:Y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E48:F48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E44:F44"/>
    <mergeCell ref="G44:H44"/>
    <mergeCell ref="I44:J44"/>
    <mergeCell ref="K44:L44"/>
    <mergeCell ref="O44:P44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2:Y32"/>
    <mergeCell ref="E33:F33"/>
    <mergeCell ref="G33:H33"/>
    <mergeCell ref="I33:J33"/>
    <mergeCell ref="K33:L33"/>
    <mergeCell ref="O33:P33"/>
    <mergeCell ref="T33:Y33"/>
    <mergeCell ref="G32:H32"/>
    <mergeCell ref="I32:J32"/>
    <mergeCell ref="K32:L32"/>
    <mergeCell ref="M32:N32"/>
    <mergeCell ref="O32:P32"/>
    <mergeCell ref="E32:F32"/>
  </mergeCells>
  <hyperlinks>
    <hyperlink ref="B1" location="'_Planlagt_drift'!A1" display="Tilbage til årsoversigt" xr:uid="{FEC47084-2279-463C-BAE5-97C38BEBA751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564ABC-5BA6-4945-9031-C0E633383F2F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A79F-C04C-4017-81ED-F2ABFA42D0A6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F3FCBB09-C479-49C2-B230-516D55F0524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5A1F5F-EB74-4C33-9E78-8447BC71E198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1C09-05EB-43A9-BF6E-F8E742F3908B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B8C237EB-2AF0-4203-BE6F-BD40805ADC59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2CA9C6-5A25-4110-81DD-0215B8956C6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34C7-EA8F-40C5-B9F4-E4571394CED7}">
  <dimension ref="A1:Y61"/>
  <sheetViews>
    <sheetView workbookViewId="0">
      <selection activeCell="C3" sqref="C3"/>
    </sheetView>
  </sheetViews>
  <sheetFormatPr defaultColWidth="8.71093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71093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AB585B63-E591-45B6-867F-B5C35C6BF71C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272A57-735E-49B5-A495-E5CBB699B457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F26F-BCFF-40C9-A4FC-029FC868407F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5.7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 ht="16.5" customHeight="1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86153ACD-7830-496B-A8C7-432E99E40548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118992-4CAA-44B3-8F1A-B558F7907EC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78D5-9635-413D-84C9-E375E5970035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 s="3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G48:H48"/>
    <mergeCell ref="I48:J48"/>
    <mergeCell ref="K48:L48"/>
    <mergeCell ref="O48:P48"/>
    <mergeCell ref="T48:Y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E48:F48"/>
    <mergeCell ref="T44:Y44"/>
    <mergeCell ref="E45:F45"/>
    <mergeCell ref="G45:H45"/>
    <mergeCell ref="I45:J45"/>
    <mergeCell ref="K45:L45"/>
    <mergeCell ref="O45:P45"/>
    <mergeCell ref="T45:Y45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E44:F44"/>
    <mergeCell ref="G44:H44"/>
    <mergeCell ref="I44:J44"/>
    <mergeCell ref="K44:L44"/>
    <mergeCell ref="O44:P44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G38:H38"/>
    <mergeCell ref="T38:Y38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T34:Y34"/>
    <mergeCell ref="E35:F35"/>
    <mergeCell ref="G35:H35"/>
    <mergeCell ref="I35:J35"/>
    <mergeCell ref="K35:L35"/>
    <mergeCell ref="O35:P35"/>
    <mergeCell ref="T35:Y35"/>
    <mergeCell ref="E34:F34"/>
    <mergeCell ref="G34:H34"/>
    <mergeCell ref="I34:J34"/>
    <mergeCell ref="K34:L34"/>
    <mergeCell ref="O34:P34"/>
    <mergeCell ref="T32:Y32"/>
    <mergeCell ref="E33:F33"/>
    <mergeCell ref="G33:H33"/>
    <mergeCell ref="I33:J33"/>
    <mergeCell ref="K33:L33"/>
    <mergeCell ref="O33:P33"/>
    <mergeCell ref="T33:Y33"/>
    <mergeCell ref="G32:H32"/>
    <mergeCell ref="I32:J32"/>
    <mergeCell ref="K32:L32"/>
    <mergeCell ref="M32:N32"/>
    <mergeCell ref="O32:P32"/>
    <mergeCell ref="E32:F32"/>
  </mergeCells>
  <hyperlinks>
    <hyperlink ref="B1" location="'_Planlagt_drift'!A1" display="Tilbage til årsoversigt" xr:uid="{216119EF-1D00-4954-BDF2-4283317BE608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9F14B8-5C13-4CC3-89CC-3A3C1DEDA76D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B1C7-0BC7-40C0-B5FF-0264930C9C59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E2E51F87-C5D7-4443-A134-2A8D8B40216C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64569D-9952-46B0-96A8-07CDB2282870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D0FB-8BD6-412D-8686-D46C254ADADD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" customWidth="1"/>
    <col min="2" max="2" width="43.85546875" style="1" customWidth="1"/>
    <col min="3" max="3" width="13.28515625" style="1" customWidth="1"/>
    <col min="4" max="4" width="10.140625" style="1" customWidth="1"/>
    <col min="5" max="5" width="11.28515625" style="1" customWidth="1"/>
    <col min="6" max="6" width="13.7109375" style="1" bestFit="1" customWidth="1"/>
    <col min="7" max="7" width="12.42578125" style="1" bestFit="1" customWidth="1"/>
    <col min="8" max="8" width="8.85546875" style="1" bestFit="1" customWidth="1"/>
    <col min="9" max="9" width="13.7109375" style="1" bestFit="1" customWidth="1"/>
    <col min="10" max="11" width="8.85546875" style="1" bestFit="1" customWidth="1"/>
    <col min="12" max="12" width="13.7109375" style="1" bestFit="1" customWidth="1"/>
    <col min="13" max="13" width="8.85546875" style="1" bestFit="1" customWidth="1"/>
    <col min="14" max="14" width="10.7109375" style="1" customWidth="1"/>
    <col min="15" max="20" width="8.85546875" style="1" bestFit="1" customWidth="1"/>
    <col min="21" max="21" width="8.7109375" style="1" customWidth="1"/>
    <col min="22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 ht="15.75" customHeight="1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 ht="15.75" customHeight="1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 ht="16.5" customHeight="1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1:Y61"/>
    <mergeCell ref="E61:F61"/>
    <mergeCell ref="G61:H61"/>
    <mergeCell ref="I61:J61"/>
    <mergeCell ref="K61:L61"/>
    <mergeCell ref="O61:P61"/>
    <mergeCell ref="T59:Y59"/>
    <mergeCell ref="E60:F60"/>
    <mergeCell ref="G60:H60"/>
    <mergeCell ref="I60:J60"/>
    <mergeCell ref="K60:L60"/>
    <mergeCell ref="O60:P60"/>
    <mergeCell ref="T60:Y60"/>
    <mergeCell ref="E59:F59"/>
    <mergeCell ref="G59:H59"/>
    <mergeCell ref="I59:J59"/>
    <mergeCell ref="K59:L59"/>
    <mergeCell ref="O59:P59"/>
    <mergeCell ref="T57:Y57"/>
    <mergeCell ref="E58:F58"/>
    <mergeCell ref="G58:H58"/>
    <mergeCell ref="I58:J58"/>
    <mergeCell ref="K58:L58"/>
    <mergeCell ref="O58:P58"/>
    <mergeCell ref="T58:Y58"/>
    <mergeCell ref="E57:F57"/>
    <mergeCell ref="G57:H57"/>
    <mergeCell ref="I57:J57"/>
    <mergeCell ref="K57:L57"/>
    <mergeCell ref="O57:P57"/>
    <mergeCell ref="T55:Y55"/>
    <mergeCell ref="E56:F56"/>
    <mergeCell ref="G56:H56"/>
    <mergeCell ref="I56:J56"/>
    <mergeCell ref="K56:L56"/>
    <mergeCell ref="O56:P56"/>
    <mergeCell ref="T56:Y56"/>
    <mergeCell ref="E55:F55"/>
    <mergeCell ref="G55:H55"/>
    <mergeCell ref="I55:J55"/>
    <mergeCell ref="K55:L55"/>
    <mergeCell ref="O55:P55"/>
    <mergeCell ref="T53:Y53"/>
    <mergeCell ref="E54:F54"/>
    <mergeCell ref="G54:H54"/>
    <mergeCell ref="I54:J54"/>
    <mergeCell ref="K54:L54"/>
    <mergeCell ref="O54:P54"/>
    <mergeCell ref="T54:Y54"/>
    <mergeCell ref="E53:F53"/>
    <mergeCell ref="G53:H53"/>
    <mergeCell ref="I53:J53"/>
    <mergeCell ref="K53:L53"/>
    <mergeCell ref="O53:P53"/>
    <mergeCell ref="T51:Y51"/>
    <mergeCell ref="E52:F52"/>
    <mergeCell ref="G52:H52"/>
    <mergeCell ref="I52:J52"/>
    <mergeCell ref="K52:L52"/>
    <mergeCell ref="O52:P52"/>
    <mergeCell ref="T52:Y52"/>
    <mergeCell ref="E51:F51"/>
    <mergeCell ref="G51:H51"/>
    <mergeCell ref="I51:J51"/>
    <mergeCell ref="K51:L51"/>
    <mergeCell ref="O51:P51"/>
    <mergeCell ref="T49:Y49"/>
    <mergeCell ref="E50:F50"/>
    <mergeCell ref="G50:H50"/>
    <mergeCell ref="I50:J50"/>
    <mergeCell ref="K50:L50"/>
    <mergeCell ref="O50:P50"/>
    <mergeCell ref="T50:Y50"/>
    <mergeCell ref="E49:F49"/>
    <mergeCell ref="G49:H49"/>
    <mergeCell ref="I49:J49"/>
    <mergeCell ref="K49:L49"/>
    <mergeCell ref="O49:P49"/>
    <mergeCell ref="T47:Y47"/>
    <mergeCell ref="E48:F48"/>
    <mergeCell ref="G48:H48"/>
    <mergeCell ref="I48:J48"/>
    <mergeCell ref="K48:L48"/>
    <mergeCell ref="O48:P48"/>
    <mergeCell ref="T48:Y48"/>
    <mergeCell ref="E47:F47"/>
    <mergeCell ref="G47:H47"/>
    <mergeCell ref="I47:J47"/>
    <mergeCell ref="K47:L47"/>
    <mergeCell ref="O47:P47"/>
    <mergeCell ref="T45:Y45"/>
    <mergeCell ref="E46:F46"/>
    <mergeCell ref="G46:H46"/>
    <mergeCell ref="I46:J46"/>
    <mergeCell ref="K46:L46"/>
    <mergeCell ref="O46:P46"/>
    <mergeCell ref="T46:Y46"/>
    <mergeCell ref="E45:F45"/>
    <mergeCell ref="G45:H45"/>
    <mergeCell ref="I45:J45"/>
    <mergeCell ref="K45:L45"/>
    <mergeCell ref="O45:P45"/>
    <mergeCell ref="T43:Y43"/>
    <mergeCell ref="E44:F44"/>
    <mergeCell ref="G44:H44"/>
    <mergeCell ref="I44:J44"/>
    <mergeCell ref="K44:L44"/>
    <mergeCell ref="O44:P44"/>
    <mergeCell ref="T44:Y44"/>
    <mergeCell ref="E43:F43"/>
    <mergeCell ref="G43:H43"/>
    <mergeCell ref="I43:J43"/>
    <mergeCell ref="K43:L43"/>
    <mergeCell ref="O43:P43"/>
    <mergeCell ref="T41:Y41"/>
    <mergeCell ref="E42:F42"/>
    <mergeCell ref="G42:H42"/>
    <mergeCell ref="I42:J42"/>
    <mergeCell ref="K42:L42"/>
    <mergeCell ref="O42:P42"/>
    <mergeCell ref="T42:Y42"/>
    <mergeCell ref="E41:F41"/>
    <mergeCell ref="G41:H41"/>
    <mergeCell ref="I41:J41"/>
    <mergeCell ref="K41:L41"/>
    <mergeCell ref="O41:P41"/>
    <mergeCell ref="E39:F39"/>
    <mergeCell ref="G39:H39"/>
    <mergeCell ref="I39:J39"/>
    <mergeCell ref="K39:L39"/>
    <mergeCell ref="O39:P39"/>
    <mergeCell ref="T39:Y39"/>
    <mergeCell ref="T36:Y36"/>
    <mergeCell ref="E37:F37"/>
    <mergeCell ref="G37:H37"/>
    <mergeCell ref="I37:J37"/>
    <mergeCell ref="K37:L37"/>
    <mergeCell ref="O37:P37"/>
    <mergeCell ref="T37:Y37"/>
    <mergeCell ref="E36:F36"/>
    <mergeCell ref="G36:H36"/>
    <mergeCell ref="I36:J36"/>
    <mergeCell ref="K36:L36"/>
    <mergeCell ref="O36:P36"/>
    <mergeCell ref="O35:P35"/>
    <mergeCell ref="T35:Y35"/>
    <mergeCell ref="E34:F34"/>
    <mergeCell ref="G34:H34"/>
    <mergeCell ref="I34:J34"/>
    <mergeCell ref="K34:L34"/>
    <mergeCell ref="O34:P34"/>
    <mergeCell ref="G38:H38"/>
    <mergeCell ref="T38:Y38"/>
    <mergeCell ref="T32:Y32"/>
    <mergeCell ref="E33:F33"/>
    <mergeCell ref="G33:H33"/>
    <mergeCell ref="I33:J33"/>
    <mergeCell ref="K33:L33"/>
    <mergeCell ref="O33:P33"/>
    <mergeCell ref="T33:Y33"/>
    <mergeCell ref="E40:F40"/>
    <mergeCell ref="G40:H40"/>
    <mergeCell ref="I40:J40"/>
    <mergeCell ref="K40:L40"/>
    <mergeCell ref="O40:P40"/>
    <mergeCell ref="T40:Y40"/>
    <mergeCell ref="E32:F32"/>
    <mergeCell ref="G32:H32"/>
    <mergeCell ref="I32:J32"/>
    <mergeCell ref="K32:L32"/>
    <mergeCell ref="M32:N32"/>
    <mergeCell ref="O32:P32"/>
    <mergeCell ref="T34:Y34"/>
    <mergeCell ref="E35:F35"/>
    <mergeCell ref="G35:H35"/>
    <mergeCell ref="I35:J35"/>
    <mergeCell ref="K35:L35"/>
  </mergeCells>
  <hyperlinks>
    <hyperlink ref="B1" location="'_Planlagt_drift'!A1" display="Tilbage til årsoversigt" xr:uid="{8D12D5CB-1450-4F68-9881-9E2F9EA5DB07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BFADC5-559A-45E4-87B6-58771BD0F2F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1A44-4823-4FBC-937C-99CD9F14F8E7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6CDBDA65-A921-4906-9C33-06921D5EB9D5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6E7100-68D2-4C56-9AD3-8110FC04B80B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69CA-1E72-48B5-8B61-9432B1C111A8}">
  <dimension ref="A1:Y61"/>
  <sheetViews>
    <sheetView workbookViewId="0">
      <selection activeCell="C3" sqref="C3"/>
    </sheetView>
  </sheetViews>
  <sheetFormatPr defaultColWidth="8.85546875" defaultRowHeight="15"/>
  <cols>
    <col min="1" max="1" width="11.28515625" style="1" customWidth="1"/>
    <col min="2" max="2" width="26.85546875" style="1" customWidth="1"/>
    <col min="3" max="18" width="8.85546875" style="1" bestFit="1" customWidth="1"/>
    <col min="19" max="19" width="8.7109375" style="1" customWidth="1"/>
    <col min="20" max="16384" width="8.85546875" style="1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37:Y37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5:Y35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O33:P33"/>
    <mergeCell ref="T33:Y33"/>
    <mergeCell ref="E34:F34"/>
    <mergeCell ref="G34:H34"/>
    <mergeCell ref="I34:J34"/>
    <mergeCell ref="K34:L34"/>
    <mergeCell ref="O34:P34"/>
    <mergeCell ref="T34:Y34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</mergeCells>
  <hyperlinks>
    <hyperlink ref="B1" location="'_Planlagt_drift'!A1" display="Tilbage til årsoversigt" xr:uid="{03F2A544-2756-4000-9601-4D5F87FE695F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4B7D04-2D50-4AEF-AF08-5F7EFEBA9052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22B4-AC64-4DF9-AEA8-0693819010F8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37:Y37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5:Y35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O33:P33"/>
    <mergeCell ref="T33:Y33"/>
    <mergeCell ref="E34:F34"/>
    <mergeCell ref="G34:H34"/>
    <mergeCell ref="I34:J34"/>
    <mergeCell ref="K34:L34"/>
    <mergeCell ref="O34:P34"/>
    <mergeCell ref="T34:Y34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</mergeCells>
  <hyperlinks>
    <hyperlink ref="B1" location="'_Planlagt_drift'!A1" display="Tilbage til årsoversigt" xr:uid="{19F12149-DD3A-42D7-918E-C29C1D556624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111143-883B-41FD-B4AF-D05E7EFF1972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C8E6-D8B2-4626-882A-4A085B0D24C0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37:Y37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5:Y35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O33:P33"/>
    <mergeCell ref="T33:Y33"/>
    <mergeCell ref="E34:F34"/>
    <mergeCell ref="G34:H34"/>
    <mergeCell ref="I34:J34"/>
    <mergeCell ref="K34:L34"/>
    <mergeCell ref="O34:P34"/>
    <mergeCell ref="T34:Y34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</mergeCells>
  <hyperlinks>
    <hyperlink ref="B1" location="'_Planlagt_drift'!A1" display="Tilbage til årsoversigt" xr:uid="{D0999DF3-4CB2-4AC8-82DB-5699C94BCB7D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58F3FD-3ADE-40E6-AD15-EBBE9D4ACDA9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AA92-FD0B-41E7-BB80-814B3C3F959B}">
  <dimension ref="A1:Y61"/>
  <sheetViews>
    <sheetView workbookViewId="0">
      <selection activeCell="C3" sqref="C3"/>
    </sheetView>
  </sheetViews>
  <sheetFormatPr defaultColWidth="8.7109375" defaultRowHeight="15"/>
  <cols>
    <col min="1" max="1" width="7.28515625" style="18" bestFit="1" customWidth="1"/>
    <col min="2" max="2" width="22.7109375" style="18" bestFit="1" customWidth="1"/>
    <col min="3" max="19" width="8.7109375" style="18" bestFit="1" customWidth="1"/>
    <col min="20" max="20" width="8.7109375" style="18" customWidth="1"/>
    <col min="21" max="16384" width="8.71093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T60:Y60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58:Y58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6:Y56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4:Y54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2:Y52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0:Y50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48:Y48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6:Y46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4:Y44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2:Y42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0:Y40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37:Y37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5:Y35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O33:P33"/>
    <mergeCell ref="T33:Y33"/>
    <mergeCell ref="E34:F34"/>
    <mergeCell ref="G34:H34"/>
    <mergeCell ref="I34:J34"/>
    <mergeCell ref="K34:L34"/>
    <mergeCell ref="O34:P34"/>
    <mergeCell ref="T34:Y34"/>
    <mergeCell ref="E32:F32"/>
    <mergeCell ref="G32:H32"/>
    <mergeCell ref="I32:J32"/>
    <mergeCell ref="K32:L32"/>
    <mergeCell ref="M32:N32"/>
    <mergeCell ref="O32:P32"/>
    <mergeCell ref="T32:Y32"/>
    <mergeCell ref="E33:F33"/>
    <mergeCell ref="G33:H33"/>
    <mergeCell ref="I33:J33"/>
    <mergeCell ref="K33:L33"/>
  </mergeCells>
  <hyperlinks>
    <hyperlink ref="B1" location="'_Planlagt_drift'!A1" display="Tilbage til årsoversigt" xr:uid="{001C7E08-DF4D-426C-82B9-0D9DEB1574C7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139ED0-6654-4DAD-89A3-A2B3C4AC77D6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EAE-15D7-4EBE-B8C0-DB8B8843B34A}">
  <dimension ref="A1:Y180"/>
  <sheetViews>
    <sheetView zoomScale="70" zoomScaleNormal="70" workbookViewId="0">
      <selection activeCell="B161" sqref="B161:B180"/>
    </sheetView>
  </sheetViews>
  <sheetFormatPr defaultColWidth="8.85546875" defaultRowHeight="15"/>
  <cols>
    <col min="1" max="1" width="7" style="18" bestFit="1" customWidth="1"/>
    <col min="2" max="2" width="52.42578125" style="18" bestFit="1" customWidth="1"/>
    <col min="3" max="4" width="15.42578125" style="18" bestFit="1" customWidth="1"/>
    <col min="5" max="5" width="15.85546875" style="18" bestFit="1" customWidth="1"/>
    <col min="6" max="6" width="15.42578125" style="18" bestFit="1" customWidth="1"/>
    <col min="7" max="7" width="17.28515625" style="18" bestFit="1" customWidth="1"/>
    <col min="8" max="18" width="15.42578125" style="18" bestFit="1" customWidth="1"/>
    <col min="19" max="19" width="18.7109375" style="18" bestFit="1" customWidth="1"/>
    <col min="20" max="24" width="15.42578125" style="18" bestFit="1" customWidth="1"/>
    <col min="25" max="25" width="18.7109375" style="18" bestFit="1" customWidth="1"/>
    <col min="26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9"/>
      <c r="B3" s="149" t="str">
        <f>B94</f>
        <v>Bygning 1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105"/>
    </row>
    <row r="4" spans="1:25">
      <c r="A4" s="168">
        <f>A95</f>
        <v>47</v>
      </c>
      <c r="B4" s="148" t="str">
        <f>B95</f>
        <v>Tagflade, udskiftning - 2 lag tagpap,plader&amp; lægter</v>
      </c>
      <c r="C4" s="143">
        <f t="shared" ref="C4:X4" si="0">IF(C$1&lt;=$I95,IF($M95=0,0,(IF(MOD(($I95-C$1),$M95)=0,$G95,0))),0)</f>
        <v>0</v>
      </c>
      <c r="D4" s="143">
        <f t="shared" si="0"/>
        <v>0</v>
      </c>
      <c r="E4" s="143">
        <f t="shared" si="0"/>
        <v>0</v>
      </c>
      <c r="F4" s="143">
        <f t="shared" si="0"/>
        <v>0</v>
      </c>
      <c r="G4" s="143">
        <f t="shared" si="0"/>
        <v>756000</v>
      </c>
      <c r="H4" s="143">
        <f t="shared" si="0"/>
        <v>0</v>
      </c>
      <c r="I4" s="143">
        <f t="shared" si="0"/>
        <v>0</v>
      </c>
      <c r="J4" s="143">
        <f t="shared" si="0"/>
        <v>0</v>
      </c>
      <c r="K4" s="143">
        <f t="shared" si="0"/>
        <v>0</v>
      </c>
      <c r="L4" s="143">
        <f t="shared" si="0"/>
        <v>0</v>
      </c>
      <c r="M4" s="143">
        <f t="shared" si="0"/>
        <v>0</v>
      </c>
      <c r="N4" s="143">
        <f t="shared" si="0"/>
        <v>0</v>
      </c>
      <c r="O4" s="143">
        <f t="shared" si="0"/>
        <v>0</v>
      </c>
      <c r="P4" s="143">
        <f t="shared" si="0"/>
        <v>0</v>
      </c>
      <c r="Q4" s="143">
        <f t="shared" si="0"/>
        <v>0</v>
      </c>
      <c r="R4" s="143">
        <f t="shared" si="0"/>
        <v>0</v>
      </c>
      <c r="S4" s="143">
        <f t="shared" si="0"/>
        <v>0</v>
      </c>
      <c r="T4" s="143">
        <f t="shared" si="0"/>
        <v>0</v>
      </c>
      <c r="U4" s="143">
        <f t="shared" si="0"/>
        <v>0</v>
      </c>
      <c r="V4" s="143">
        <f t="shared" si="0"/>
        <v>0</v>
      </c>
      <c r="W4" s="143">
        <f t="shared" si="0"/>
        <v>0</v>
      </c>
      <c r="X4" s="143">
        <f t="shared" si="0"/>
        <v>0</v>
      </c>
      <c r="Y4" s="176">
        <f>SUM(C4:X4)</f>
        <v>756000</v>
      </c>
    </row>
    <row r="5" spans="1:25">
      <c r="A5" s="168">
        <f t="shared" ref="A5:B5" si="1">A96</f>
        <v>47</v>
      </c>
      <c r="B5" s="148" t="str">
        <f t="shared" si="1"/>
        <v>Tagflade, udskiftning - 2 lag tagpap,plader&amp; lægter</v>
      </c>
      <c r="C5" s="143">
        <f t="shared" ref="C5:X5" si="2">IF(C$1&lt;=$I96,IF($M96=0,0,(IF(MOD(($I96-C$1),$M96)=0,$G96,0))),0)</f>
        <v>0</v>
      </c>
      <c r="D5" s="143">
        <f t="shared" si="2"/>
        <v>0</v>
      </c>
      <c r="E5" s="143">
        <f t="shared" si="2"/>
        <v>72000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ref="Y5:Y56" si="3">SUM(C5:X5)</f>
        <v>72000</v>
      </c>
    </row>
    <row r="6" spans="1:25">
      <c r="A6" s="168">
        <f t="shared" ref="A6:B6" si="4">A97</f>
        <v>37</v>
      </c>
      <c r="B6" s="148" t="str">
        <f t="shared" si="4"/>
        <v>Ovenlys, udskiftning - 60x60</v>
      </c>
      <c r="C6" s="143">
        <f t="shared" ref="C6:X6" si="5">IF(C$1&lt;=$I97,IF($M97=0,0,(IF(MOD(($I97-C$1),$M97)=0,$G97,0))),0)</f>
        <v>0</v>
      </c>
      <c r="D6" s="143">
        <f t="shared" si="5"/>
        <v>0</v>
      </c>
      <c r="E6" s="143">
        <f t="shared" si="5"/>
        <v>36000</v>
      </c>
      <c r="F6" s="143">
        <f t="shared" si="5"/>
        <v>0</v>
      </c>
      <c r="G6" s="143">
        <f t="shared" si="5"/>
        <v>0</v>
      </c>
      <c r="H6" s="143">
        <f t="shared" si="5"/>
        <v>0</v>
      </c>
      <c r="I6" s="143">
        <f t="shared" si="5"/>
        <v>0</v>
      </c>
      <c r="J6" s="143">
        <f t="shared" si="5"/>
        <v>0</v>
      </c>
      <c r="K6" s="143">
        <f t="shared" si="5"/>
        <v>0</v>
      </c>
      <c r="L6" s="143">
        <f t="shared" si="5"/>
        <v>0</v>
      </c>
      <c r="M6" s="143">
        <f t="shared" si="5"/>
        <v>0</v>
      </c>
      <c r="N6" s="143">
        <f t="shared" si="5"/>
        <v>0</v>
      </c>
      <c r="O6" s="143">
        <f t="shared" si="5"/>
        <v>0</v>
      </c>
      <c r="P6" s="143">
        <f t="shared" si="5"/>
        <v>0</v>
      </c>
      <c r="Q6" s="143">
        <f t="shared" si="5"/>
        <v>0</v>
      </c>
      <c r="R6" s="143">
        <f t="shared" si="5"/>
        <v>0</v>
      </c>
      <c r="S6" s="143">
        <f t="shared" si="5"/>
        <v>0</v>
      </c>
      <c r="T6" s="143">
        <f t="shared" si="5"/>
        <v>0</v>
      </c>
      <c r="U6" s="143">
        <f t="shared" si="5"/>
        <v>0</v>
      </c>
      <c r="V6" s="143">
        <f t="shared" si="5"/>
        <v>0</v>
      </c>
      <c r="W6" s="143">
        <f t="shared" si="5"/>
        <v>0</v>
      </c>
      <c r="X6" s="143">
        <f t="shared" si="5"/>
        <v>0</v>
      </c>
      <c r="Y6" s="176">
        <f t="shared" si="3"/>
        <v>36000</v>
      </c>
    </row>
    <row r="7" spans="1:25">
      <c r="A7" s="168">
        <f t="shared" ref="A7:B7" si="6">A98</f>
        <v>47</v>
      </c>
      <c r="B7" s="148" t="str">
        <f t="shared" si="6"/>
        <v>Tagflade, udskiftning - 2 lag tagpap,plader&amp; lægter</v>
      </c>
      <c r="C7" s="143">
        <f t="shared" ref="C7:X7" si="7">IF(C$1&lt;=$I98,IF($M98=0,0,(IF(MOD(($I98-C$1),$M98)=0,$G98,0))),0)</f>
        <v>0</v>
      </c>
      <c r="D7" s="143">
        <f t="shared" si="7"/>
        <v>0</v>
      </c>
      <c r="E7" s="143">
        <f t="shared" si="7"/>
        <v>0</v>
      </c>
      <c r="F7" s="143">
        <f t="shared" si="7"/>
        <v>0</v>
      </c>
      <c r="G7" s="143">
        <f t="shared" si="7"/>
        <v>0</v>
      </c>
      <c r="H7" s="143">
        <f t="shared" si="7"/>
        <v>0</v>
      </c>
      <c r="I7" s="143">
        <f t="shared" si="7"/>
        <v>0</v>
      </c>
      <c r="J7" s="143">
        <f t="shared" si="7"/>
        <v>0</v>
      </c>
      <c r="K7" s="143">
        <f t="shared" si="7"/>
        <v>0</v>
      </c>
      <c r="L7" s="143">
        <f t="shared" si="7"/>
        <v>0</v>
      </c>
      <c r="M7" s="143">
        <f t="shared" si="7"/>
        <v>0</v>
      </c>
      <c r="N7" s="143">
        <f t="shared" si="7"/>
        <v>0</v>
      </c>
      <c r="O7" s="143">
        <f t="shared" si="7"/>
        <v>0</v>
      </c>
      <c r="P7" s="143">
        <f t="shared" si="7"/>
        <v>0</v>
      </c>
      <c r="Q7" s="143">
        <f t="shared" si="7"/>
        <v>0</v>
      </c>
      <c r="R7" s="143">
        <f t="shared" si="7"/>
        <v>0</v>
      </c>
      <c r="S7" s="143">
        <f t="shared" si="7"/>
        <v>1200000</v>
      </c>
      <c r="T7" s="143">
        <f t="shared" si="7"/>
        <v>0</v>
      </c>
      <c r="U7" s="143">
        <f t="shared" si="7"/>
        <v>0</v>
      </c>
      <c r="V7" s="143">
        <f t="shared" si="7"/>
        <v>0</v>
      </c>
      <c r="W7" s="143">
        <f t="shared" si="7"/>
        <v>0</v>
      </c>
      <c r="X7" s="143">
        <f t="shared" si="7"/>
        <v>0</v>
      </c>
      <c r="Y7" s="176">
        <f t="shared" si="3"/>
        <v>1200000</v>
      </c>
    </row>
    <row r="8" spans="1:25">
      <c r="A8" s="168">
        <f t="shared" ref="A8:B8" si="8">A99</f>
        <v>37</v>
      </c>
      <c r="B8" s="148" t="str">
        <f t="shared" si="8"/>
        <v>Ovenlys, udskiftning - 60x60</v>
      </c>
      <c r="C8" s="143">
        <f t="shared" ref="C8:X8" si="9">IF(C$1&lt;=$I99,IF($M99=0,0,(IF(MOD(($I99-C$1),$M99)=0,$G99,0))),0)</f>
        <v>0</v>
      </c>
      <c r="D8" s="143">
        <f t="shared" si="9"/>
        <v>0</v>
      </c>
      <c r="E8" s="143">
        <f t="shared" si="9"/>
        <v>0</v>
      </c>
      <c r="F8" s="143">
        <f t="shared" si="9"/>
        <v>0</v>
      </c>
      <c r="G8" s="143">
        <f t="shared" si="9"/>
        <v>0</v>
      </c>
      <c r="H8" s="143">
        <f t="shared" si="9"/>
        <v>0</v>
      </c>
      <c r="I8" s="143">
        <f t="shared" si="9"/>
        <v>0</v>
      </c>
      <c r="J8" s="143">
        <f t="shared" si="9"/>
        <v>0</v>
      </c>
      <c r="K8" s="143">
        <f t="shared" si="9"/>
        <v>0</v>
      </c>
      <c r="L8" s="143">
        <f t="shared" si="9"/>
        <v>0</v>
      </c>
      <c r="M8" s="143">
        <f t="shared" si="9"/>
        <v>0</v>
      </c>
      <c r="N8" s="143">
        <f t="shared" si="9"/>
        <v>0</v>
      </c>
      <c r="O8" s="143">
        <f t="shared" si="9"/>
        <v>0</v>
      </c>
      <c r="P8" s="143">
        <f t="shared" si="9"/>
        <v>0</v>
      </c>
      <c r="Q8" s="143">
        <f t="shared" si="9"/>
        <v>0</v>
      </c>
      <c r="R8" s="143">
        <f t="shared" si="9"/>
        <v>0</v>
      </c>
      <c r="S8" s="143">
        <f t="shared" si="9"/>
        <v>72000</v>
      </c>
      <c r="T8" s="143">
        <f t="shared" si="9"/>
        <v>0</v>
      </c>
      <c r="U8" s="143">
        <f t="shared" si="9"/>
        <v>0</v>
      </c>
      <c r="V8" s="143">
        <f t="shared" si="9"/>
        <v>0</v>
      </c>
      <c r="W8" s="143">
        <f t="shared" si="9"/>
        <v>0</v>
      </c>
      <c r="X8" s="143">
        <f t="shared" si="9"/>
        <v>0</v>
      </c>
      <c r="Y8" s="176">
        <f t="shared" si="3"/>
        <v>72000</v>
      </c>
    </row>
    <row r="9" spans="1:25">
      <c r="A9" s="168">
        <f t="shared" ref="A9:B9" si="10">A100</f>
        <v>37</v>
      </c>
      <c r="B9" s="148" t="str">
        <f t="shared" si="10"/>
        <v>Ovenlys, udskiftning - 60x60</v>
      </c>
      <c r="C9" s="143">
        <f t="shared" ref="C9:X9" si="11">IF(C$1&lt;=$I100,IF($M100=0,0,(IF(MOD(($I100-C$1),$M100)=0,$G100,0))),0)</f>
        <v>0</v>
      </c>
      <c r="D9" s="143">
        <f t="shared" si="11"/>
        <v>0</v>
      </c>
      <c r="E9" s="143">
        <f t="shared" si="11"/>
        <v>0</v>
      </c>
      <c r="F9" s="143">
        <f t="shared" si="11"/>
        <v>0</v>
      </c>
      <c r="G9" s="143">
        <f t="shared" si="11"/>
        <v>0</v>
      </c>
      <c r="H9" s="143">
        <f t="shared" si="11"/>
        <v>0</v>
      </c>
      <c r="I9" s="143">
        <f t="shared" si="11"/>
        <v>0</v>
      </c>
      <c r="J9" s="143">
        <f t="shared" si="11"/>
        <v>0</v>
      </c>
      <c r="K9" s="143">
        <f t="shared" si="11"/>
        <v>0</v>
      </c>
      <c r="L9" s="143">
        <f t="shared" si="11"/>
        <v>0</v>
      </c>
      <c r="M9" s="143">
        <f t="shared" si="11"/>
        <v>0</v>
      </c>
      <c r="N9" s="143">
        <f t="shared" si="11"/>
        <v>0</v>
      </c>
      <c r="O9" s="143">
        <f t="shared" si="11"/>
        <v>0</v>
      </c>
      <c r="P9" s="143">
        <f t="shared" si="11"/>
        <v>0</v>
      </c>
      <c r="Q9" s="143">
        <f t="shared" si="11"/>
        <v>0</v>
      </c>
      <c r="R9" s="143">
        <f t="shared" si="11"/>
        <v>0</v>
      </c>
      <c r="S9" s="143">
        <f t="shared" si="11"/>
        <v>118800</v>
      </c>
      <c r="T9" s="143">
        <f t="shared" si="11"/>
        <v>0</v>
      </c>
      <c r="U9" s="143">
        <f t="shared" si="11"/>
        <v>0</v>
      </c>
      <c r="V9" s="143">
        <f t="shared" si="11"/>
        <v>0</v>
      </c>
      <c r="W9" s="143">
        <f t="shared" si="11"/>
        <v>0</v>
      </c>
      <c r="X9" s="143">
        <f t="shared" si="11"/>
        <v>0</v>
      </c>
      <c r="Y9" s="176">
        <f t="shared" si="3"/>
        <v>118800</v>
      </c>
    </row>
    <row r="10" spans="1:25">
      <c r="A10" s="168">
        <f t="shared" ref="A10:B10" si="12">A101</f>
        <v>47</v>
      </c>
      <c r="B10" s="148" t="str">
        <f t="shared" si="12"/>
        <v>Faldsikring, service - lovpligtig</v>
      </c>
      <c r="C10" s="143">
        <f t="shared" ref="C10:X10" si="13">IF(C$1&lt;=$I101,IF($M101=0,0,(IF(MOD(($I101-C$1),$M101)=0,$G101,0))),0)</f>
        <v>5000</v>
      </c>
      <c r="D10" s="143">
        <f t="shared" si="13"/>
        <v>0</v>
      </c>
      <c r="E10" s="143">
        <f t="shared" si="13"/>
        <v>0</v>
      </c>
      <c r="F10" s="143">
        <f t="shared" si="13"/>
        <v>0</v>
      </c>
      <c r="G10" s="143">
        <f t="shared" si="13"/>
        <v>0</v>
      </c>
      <c r="H10" s="143">
        <f t="shared" si="13"/>
        <v>0</v>
      </c>
      <c r="I10" s="143">
        <f t="shared" si="13"/>
        <v>0</v>
      </c>
      <c r="J10" s="143">
        <f t="shared" si="13"/>
        <v>0</v>
      </c>
      <c r="K10" s="143">
        <f t="shared" si="13"/>
        <v>0</v>
      </c>
      <c r="L10" s="143">
        <f t="shared" si="13"/>
        <v>0</v>
      </c>
      <c r="M10" s="143">
        <f t="shared" si="13"/>
        <v>0</v>
      </c>
      <c r="N10" s="143">
        <f t="shared" si="13"/>
        <v>0</v>
      </c>
      <c r="O10" s="143">
        <f t="shared" si="13"/>
        <v>0</v>
      </c>
      <c r="P10" s="143">
        <f t="shared" si="13"/>
        <v>0</v>
      </c>
      <c r="Q10" s="143">
        <f t="shared" si="13"/>
        <v>0</v>
      </c>
      <c r="R10" s="143">
        <f t="shared" si="13"/>
        <v>0</v>
      </c>
      <c r="S10" s="143">
        <f t="shared" si="13"/>
        <v>0</v>
      </c>
      <c r="T10" s="143">
        <f t="shared" si="13"/>
        <v>0</v>
      </c>
      <c r="U10" s="143">
        <f t="shared" si="13"/>
        <v>0</v>
      </c>
      <c r="V10" s="143">
        <f t="shared" si="13"/>
        <v>0</v>
      </c>
      <c r="W10" s="143">
        <f t="shared" si="13"/>
        <v>0</v>
      </c>
      <c r="X10" s="143">
        <f t="shared" si="13"/>
        <v>0</v>
      </c>
      <c r="Y10" s="176">
        <f t="shared" si="3"/>
        <v>5000</v>
      </c>
    </row>
    <row r="11" spans="1:25">
      <c r="A11" s="168">
        <f t="shared" ref="A11:B11" si="14">A102</f>
        <v>37</v>
      </c>
      <c r="B11" s="148" t="str">
        <f t="shared" si="14"/>
        <v>Tagnedløb, udskiftning - zink</v>
      </c>
      <c r="C11" s="143">
        <f t="shared" ref="C11:X11" si="15">IF(C$1&lt;=$I102,IF($M102=0,0,(IF(MOD(($I102-C$1),$M102)=0,$G102,0))),0)</f>
        <v>0</v>
      </c>
      <c r="D11" s="143">
        <f t="shared" si="15"/>
        <v>0</v>
      </c>
      <c r="E11" s="143">
        <f t="shared" si="15"/>
        <v>0</v>
      </c>
      <c r="F11" s="143">
        <f t="shared" si="15"/>
        <v>0</v>
      </c>
      <c r="G11" s="143">
        <f t="shared" si="15"/>
        <v>31200</v>
      </c>
      <c r="H11" s="143">
        <f t="shared" si="15"/>
        <v>0</v>
      </c>
      <c r="I11" s="143">
        <f t="shared" si="15"/>
        <v>0</v>
      </c>
      <c r="J11" s="143">
        <f t="shared" si="15"/>
        <v>0</v>
      </c>
      <c r="K11" s="143">
        <f t="shared" si="15"/>
        <v>0</v>
      </c>
      <c r="L11" s="143">
        <f t="shared" si="15"/>
        <v>0</v>
      </c>
      <c r="M11" s="143">
        <f t="shared" si="15"/>
        <v>0</v>
      </c>
      <c r="N11" s="143">
        <f t="shared" si="15"/>
        <v>0</v>
      </c>
      <c r="O11" s="143">
        <f t="shared" si="15"/>
        <v>0</v>
      </c>
      <c r="P11" s="143">
        <f t="shared" si="15"/>
        <v>0</v>
      </c>
      <c r="Q11" s="143">
        <f t="shared" si="15"/>
        <v>0</v>
      </c>
      <c r="R11" s="143">
        <f t="shared" si="15"/>
        <v>0</v>
      </c>
      <c r="S11" s="143">
        <f t="shared" si="15"/>
        <v>0</v>
      </c>
      <c r="T11" s="143">
        <f t="shared" si="15"/>
        <v>0</v>
      </c>
      <c r="U11" s="143">
        <f t="shared" si="15"/>
        <v>0</v>
      </c>
      <c r="V11" s="143">
        <f t="shared" si="15"/>
        <v>0</v>
      </c>
      <c r="W11" s="143">
        <f t="shared" si="15"/>
        <v>0</v>
      </c>
      <c r="X11" s="143">
        <f t="shared" si="15"/>
        <v>0</v>
      </c>
      <c r="Y11" s="176">
        <f t="shared" si="3"/>
        <v>31200</v>
      </c>
    </row>
    <row r="12" spans="1:25">
      <c r="A12" s="168">
        <f t="shared" ref="A12:B12" si="16">A103</f>
        <v>37</v>
      </c>
      <c r="B12" s="148" t="str">
        <f t="shared" si="16"/>
        <v>Tagrende, udskiftning - zink</v>
      </c>
      <c r="C12" s="143">
        <f t="shared" ref="C12:X12" si="17">IF(C$1&lt;=$I103,IF($M103=0,0,(IF(MOD(($I103-C$1),$M103)=0,$G103,0))),0)</f>
        <v>0</v>
      </c>
      <c r="D12" s="143">
        <f t="shared" si="17"/>
        <v>0</v>
      </c>
      <c r="E12" s="143">
        <f t="shared" si="17"/>
        <v>0</v>
      </c>
      <c r="F12" s="143">
        <f t="shared" si="17"/>
        <v>0</v>
      </c>
      <c r="G12" s="143">
        <f t="shared" si="17"/>
        <v>61950</v>
      </c>
      <c r="H12" s="143">
        <f t="shared" si="17"/>
        <v>0</v>
      </c>
      <c r="I12" s="143">
        <f t="shared" si="17"/>
        <v>0</v>
      </c>
      <c r="J12" s="143">
        <f t="shared" si="17"/>
        <v>0</v>
      </c>
      <c r="K12" s="143">
        <f t="shared" si="17"/>
        <v>0</v>
      </c>
      <c r="L12" s="143">
        <f t="shared" si="17"/>
        <v>0</v>
      </c>
      <c r="M12" s="143">
        <f t="shared" si="17"/>
        <v>0</v>
      </c>
      <c r="N12" s="143">
        <f t="shared" si="17"/>
        <v>0</v>
      </c>
      <c r="O12" s="143">
        <f t="shared" si="17"/>
        <v>0</v>
      </c>
      <c r="P12" s="143">
        <f t="shared" si="17"/>
        <v>0</v>
      </c>
      <c r="Q12" s="143">
        <f t="shared" si="17"/>
        <v>0</v>
      </c>
      <c r="R12" s="143">
        <f t="shared" si="17"/>
        <v>0</v>
      </c>
      <c r="S12" s="143">
        <f t="shared" si="17"/>
        <v>0</v>
      </c>
      <c r="T12" s="143">
        <f t="shared" si="17"/>
        <v>0</v>
      </c>
      <c r="U12" s="143">
        <f t="shared" si="17"/>
        <v>0</v>
      </c>
      <c r="V12" s="143">
        <f t="shared" si="17"/>
        <v>0</v>
      </c>
      <c r="W12" s="143">
        <f t="shared" si="17"/>
        <v>0</v>
      </c>
      <c r="X12" s="143">
        <f t="shared" si="17"/>
        <v>0</v>
      </c>
      <c r="Y12" s="176">
        <f t="shared" si="3"/>
        <v>61950</v>
      </c>
    </row>
    <row r="13" spans="1:25">
      <c r="A13" s="168">
        <f t="shared" ref="A13:B13" si="18">A104</f>
        <v>37</v>
      </c>
      <c r="B13" s="148" t="str">
        <f t="shared" si="18"/>
        <v>Stern, udskiftning</v>
      </c>
      <c r="C13" s="143">
        <f t="shared" ref="C13:X13" si="19">IF(C$1&lt;=$I104,IF($M104=0,0,(IF(MOD(($I104-C$1),$M104)=0,$G104,0))),0)</f>
        <v>0</v>
      </c>
      <c r="D13" s="143">
        <f t="shared" si="19"/>
        <v>13125</v>
      </c>
      <c r="E13" s="143">
        <f t="shared" si="19"/>
        <v>0</v>
      </c>
      <c r="F13" s="143">
        <f t="shared" si="19"/>
        <v>0</v>
      </c>
      <c r="G13" s="143">
        <f t="shared" si="19"/>
        <v>0</v>
      </c>
      <c r="H13" s="143">
        <f t="shared" si="19"/>
        <v>0</v>
      </c>
      <c r="I13" s="143">
        <f t="shared" si="19"/>
        <v>0</v>
      </c>
      <c r="J13" s="143">
        <f t="shared" si="19"/>
        <v>0</v>
      </c>
      <c r="K13" s="143">
        <f t="shared" si="19"/>
        <v>0</v>
      </c>
      <c r="L13" s="143">
        <f t="shared" si="19"/>
        <v>0</v>
      </c>
      <c r="M13" s="143">
        <f t="shared" si="19"/>
        <v>0</v>
      </c>
      <c r="N13" s="143">
        <f t="shared" si="19"/>
        <v>0</v>
      </c>
      <c r="O13" s="143">
        <f t="shared" si="19"/>
        <v>0</v>
      </c>
      <c r="P13" s="143">
        <f t="shared" si="19"/>
        <v>0</v>
      </c>
      <c r="Q13" s="143">
        <f t="shared" si="19"/>
        <v>0</v>
      </c>
      <c r="R13" s="143">
        <f t="shared" si="19"/>
        <v>0</v>
      </c>
      <c r="S13" s="143">
        <f t="shared" si="19"/>
        <v>0</v>
      </c>
      <c r="T13" s="143">
        <f t="shared" si="19"/>
        <v>0</v>
      </c>
      <c r="U13" s="143">
        <f t="shared" si="19"/>
        <v>0</v>
      </c>
      <c r="V13" s="143">
        <f t="shared" si="19"/>
        <v>0</v>
      </c>
      <c r="W13" s="143">
        <f t="shared" si="19"/>
        <v>0</v>
      </c>
      <c r="X13" s="143">
        <f t="shared" si="19"/>
        <v>0</v>
      </c>
      <c r="Y13" s="176">
        <f t="shared" si="3"/>
        <v>13125</v>
      </c>
    </row>
    <row r="14" spans="1:25">
      <c r="A14" s="168">
        <f t="shared" ref="A14:B14" si="20">A105</f>
        <v>41</v>
      </c>
      <c r="B14" s="148" t="str">
        <f t="shared" si="20"/>
        <v>Udhæng, malerbehandling</v>
      </c>
      <c r="C14" s="143">
        <f t="shared" ref="C14:X14" si="21">IF(C$1&lt;=$I105,IF($M105=0,0,(IF(MOD(($I105-C$1),$M105)=0,$G105,0))),0)</f>
        <v>6300</v>
      </c>
      <c r="D14" s="143">
        <f t="shared" si="21"/>
        <v>0</v>
      </c>
      <c r="E14" s="143">
        <f t="shared" si="21"/>
        <v>0</v>
      </c>
      <c r="F14" s="143">
        <f t="shared" si="21"/>
        <v>0</v>
      </c>
      <c r="G14" s="143">
        <f t="shared" si="21"/>
        <v>0</v>
      </c>
      <c r="H14" s="143">
        <f t="shared" si="21"/>
        <v>0</v>
      </c>
      <c r="I14" s="143">
        <f t="shared" si="21"/>
        <v>0</v>
      </c>
      <c r="J14" s="143">
        <f t="shared" si="21"/>
        <v>0</v>
      </c>
      <c r="K14" s="143">
        <f t="shared" si="21"/>
        <v>0</v>
      </c>
      <c r="L14" s="143">
        <f t="shared" si="21"/>
        <v>0</v>
      </c>
      <c r="M14" s="143">
        <f t="shared" si="21"/>
        <v>0</v>
      </c>
      <c r="N14" s="143">
        <f t="shared" si="21"/>
        <v>0</v>
      </c>
      <c r="O14" s="143">
        <f t="shared" si="21"/>
        <v>0</v>
      </c>
      <c r="P14" s="143">
        <f t="shared" si="21"/>
        <v>0</v>
      </c>
      <c r="Q14" s="143">
        <f t="shared" si="21"/>
        <v>0</v>
      </c>
      <c r="R14" s="143">
        <f t="shared" si="21"/>
        <v>0</v>
      </c>
      <c r="S14" s="143">
        <f t="shared" si="21"/>
        <v>0</v>
      </c>
      <c r="T14" s="143">
        <f t="shared" si="21"/>
        <v>0</v>
      </c>
      <c r="U14" s="143">
        <f t="shared" si="21"/>
        <v>0</v>
      </c>
      <c r="V14" s="143">
        <f t="shared" si="21"/>
        <v>0</v>
      </c>
      <c r="W14" s="143">
        <f t="shared" si="21"/>
        <v>0</v>
      </c>
      <c r="X14" s="143">
        <f t="shared" si="21"/>
        <v>0</v>
      </c>
      <c r="Y14" s="176">
        <f t="shared" si="3"/>
        <v>6300</v>
      </c>
    </row>
    <row r="15" spans="1:25">
      <c r="A15" s="168">
        <f t="shared" ref="A15:B15" si="22">A106</f>
        <v>41</v>
      </c>
      <c r="B15" s="148" t="str">
        <f t="shared" si="22"/>
        <v>Facader, eftergåelse før malerbeandling</v>
      </c>
      <c r="C15" s="143">
        <f t="shared" ref="C15:X15" si="23">IF(C$1&lt;=$I106,IF($M106=0,0,(IF(MOD(($I106-C$1),$M106)=0,$G106,0))),0)</f>
        <v>4200</v>
      </c>
      <c r="D15" s="143">
        <f t="shared" si="23"/>
        <v>0</v>
      </c>
      <c r="E15" s="143">
        <f t="shared" si="23"/>
        <v>0</v>
      </c>
      <c r="F15" s="143">
        <f t="shared" si="23"/>
        <v>0</v>
      </c>
      <c r="G15" s="143">
        <f t="shared" si="23"/>
        <v>0</v>
      </c>
      <c r="H15" s="143">
        <f t="shared" si="23"/>
        <v>0</v>
      </c>
      <c r="I15" s="143">
        <f t="shared" si="23"/>
        <v>0</v>
      </c>
      <c r="J15" s="143">
        <f t="shared" si="23"/>
        <v>0</v>
      </c>
      <c r="K15" s="143">
        <f t="shared" si="23"/>
        <v>0</v>
      </c>
      <c r="L15" s="143">
        <f t="shared" si="23"/>
        <v>0</v>
      </c>
      <c r="M15" s="143">
        <f t="shared" si="23"/>
        <v>0</v>
      </c>
      <c r="N15" s="143">
        <f t="shared" si="23"/>
        <v>0</v>
      </c>
      <c r="O15" s="143">
        <f t="shared" si="23"/>
        <v>0</v>
      </c>
      <c r="P15" s="143">
        <f t="shared" si="23"/>
        <v>0</v>
      </c>
      <c r="Q15" s="143">
        <f t="shared" si="23"/>
        <v>0</v>
      </c>
      <c r="R15" s="143">
        <f t="shared" si="23"/>
        <v>0</v>
      </c>
      <c r="S15" s="143">
        <f t="shared" si="23"/>
        <v>0</v>
      </c>
      <c r="T15" s="143">
        <f t="shared" si="23"/>
        <v>0</v>
      </c>
      <c r="U15" s="143">
        <f t="shared" si="23"/>
        <v>0</v>
      </c>
      <c r="V15" s="143">
        <f t="shared" si="23"/>
        <v>0</v>
      </c>
      <c r="W15" s="143">
        <f t="shared" si="23"/>
        <v>0</v>
      </c>
      <c r="X15" s="143">
        <f t="shared" si="23"/>
        <v>0</v>
      </c>
      <c r="Y15" s="176">
        <f t="shared" si="3"/>
        <v>4200</v>
      </c>
    </row>
    <row r="16" spans="1:25">
      <c r="A16" s="168">
        <f t="shared" ref="A16:B16" si="24">A107</f>
        <v>41</v>
      </c>
      <c r="B16" s="148" t="str">
        <f t="shared" si="24"/>
        <v>Facader, afrensning</v>
      </c>
      <c r="C16" s="143">
        <f t="shared" ref="C16:X16" si="25">IF(C$1&lt;=$I107,IF($M107=0,0,(IF(MOD(($I107-C$1),$M107)=0,$G107,0))),0)</f>
        <v>0</v>
      </c>
      <c r="D16" s="143">
        <f t="shared" si="25"/>
        <v>11040</v>
      </c>
      <c r="E16" s="143">
        <f t="shared" si="25"/>
        <v>0</v>
      </c>
      <c r="F16" s="143">
        <f t="shared" si="25"/>
        <v>0</v>
      </c>
      <c r="G16" s="143">
        <f t="shared" si="25"/>
        <v>0</v>
      </c>
      <c r="H16" s="143">
        <f t="shared" si="25"/>
        <v>0</v>
      </c>
      <c r="I16" s="143">
        <f t="shared" si="25"/>
        <v>0</v>
      </c>
      <c r="J16" s="143">
        <f t="shared" si="25"/>
        <v>0</v>
      </c>
      <c r="K16" s="143">
        <f t="shared" si="25"/>
        <v>0</v>
      </c>
      <c r="L16" s="143">
        <f t="shared" si="25"/>
        <v>0</v>
      </c>
      <c r="M16" s="143">
        <f t="shared" si="25"/>
        <v>0</v>
      </c>
      <c r="N16" s="143">
        <f t="shared" si="25"/>
        <v>0</v>
      </c>
      <c r="O16" s="143">
        <f t="shared" si="25"/>
        <v>0</v>
      </c>
      <c r="P16" s="143">
        <f t="shared" si="25"/>
        <v>0</v>
      </c>
      <c r="Q16" s="143">
        <f t="shared" si="25"/>
        <v>0</v>
      </c>
      <c r="R16" s="143">
        <f t="shared" si="25"/>
        <v>0</v>
      </c>
      <c r="S16" s="143">
        <f t="shared" si="25"/>
        <v>0</v>
      </c>
      <c r="T16" s="143">
        <f t="shared" si="25"/>
        <v>0</v>
      </c>
      <c r="U16" s="143">
        <f t="shared" si="25"/>
        <v>0</v>
      </c>
      <c r="V16" s="143">
        <f t="shared" si="25"/>
        <v>0</v>
      </c>
      <c r="W16" s="143">
        <f t="shared" si="25"/>
        <v>0</v>
      </c>
      <c r="X16" s="143">
        <f t="shared" si="25"/>
        <v>0</v>
      </c>
      <c r="Y16" s="176">
        <f t="shared" si="3"/>
        <v>11040</v>
      </c>
    </row>
    <row r="17" spans="1:25">
      <c r="A17" s="168">
        <f t="shared" ref="A17:B17" si="26">A108</f>
        <v>41</v>
      </c>
      <c r="B17" s="148" t="str">
        <f t="shared" si="26"/>
        <v>Facader, beklædning - Fibercement</v>
      </c>
      <c r="C17" s="143">
        <f t="shared" ref="C17:X17" si="27">IF(C$1&lt;=$I108,IF($M108=0,0,(IF(MOD(($I108-C$1),$M108)=0,$G108,0))),0)</f>
        <v>0</v>
      </c>
      <c r="D17" s="143">
        <f t="shared" si="27"/>
        <v>0</v>
      </c>
      <c r="E17" s="143">
        <f t="shared" si="27"/>
        <v>36010</v>
      </c>
      <c r="F17" s="143">
        <f t="shared" si="27"/>
        <v>0</v>
      </c>
      <c r="G17" s="143">
        <f t="shared" si="27"/>
        <v>0</v>
      </c>
      <c r="H17" s="143">
        <f t="shared" si="27"/>
        <v>0</v>
      </c>
      <c r="I17" s="143">
        <f t="shared" si="27"/>
        <v>0</v>
      </c>
      <c r="J17" s="143">
        <f t="shared" si="27"/>
        <v>0</v>
      </c>
      <c r="K17" s="143">
        <f t="shared" si="27"/>
        <v>0</v>
      </c>
      <c r="L17" s="143">
        <f t="shared" si="27"/>
        <v>0</v>
      </c>
      <c r="M17" s="143">
        <f t="shared" si="27"/>
        <v>0</v>
      </c>
      <c r="N17" s="143">
        <f t="shared" si="27"/>
        <v>0</v>
      </c>
      <c r="O17" s="143">
        <f t="shared" si="27"/>
        <v>0</v>
      </c>
      <c r="P17" s="143">
        <f t="shared" si="27"/>
        <v>0</v>
      </c>
      <c r="Q17" s="143">
        <f t="shared" si="27"/>
        <v>0</v>
      </c>
      <c r="R17" s="143">
        <f t="shared" si="27"/>
        <v>0</v>
      </c>
      <c r="S17" s="143">
        <f t="shared" si="27"/>
        <v>0</v>
      </c>
      <c r="T17" s="143">
        <f t="shared" si="27"/>
        <v>0</v>
      </c>
      <c r="U17" s="143">
        <f t="shared" si="27"/>
        <v>0</v>
      </c>
      <c r="V17" s="143">
        <f t="shared" si="27"/>
        <v>0</v>
      </c>
      <c r="W17" s="143">
        <f t="shared" si="27"/>
        <v>0</v>
      </c>
      <c r="X17" s="143">
        <f t="shared" si="27"/>
        <v>0</v>
      </c>
      <c r="Y17" s="176">
        <f t="shared" si="3"/>
        <v>36010</v>
      </c>
    </row>
    <row r="18" spans="1:25">
      <c r="A18" s="168">
        <f t="shared" ref="A18:B18" si="28">A109</f>
        <v>31</v>
      </c>
      <c r="B18" s="148" t="str">
        <f t="shared" si="28"/>
        <v>Porte, udskiftning</v>
      </c>
      <c r="C18" s="143">
        <f t="shared" ref="C18:X18" si="29">IF(C$1&lt;=$I109,IF($M109=0,0,(IF(MOD(($I109-C$1),$M109)=0,$G109,0))),0)</f>
        <v>0</v>
      </c>
      <c r="D18" s="143">
        <f t="shared" si="29"/>
        <v>0</v>
      </c>
      <c r="E18" s="143">
        <f t="shared" si="29"/>
        <v>0</v>
      </c>
      <c r="F18" s="143">
        <f t="shared" si="29"/>
        <v>42700</v>
      </c>
      <c r="G18" s="143">
        <f t="shared" si="29"/>
        <v>0</v>
      </c>
      <c r="H18" s="143">
        <f t="shared" si="29"/>
        <v>0</v>
      </c>
      <c r="I18" s="143">
        <f t="shared" si="29"/>
        <v>0</v>
      </c>
      <c r="J18" s="143">
        <f t="shared" si="29"/>
        <v>0</v>
      </c>
      <c r="K18" s="143">
        <f t="shared" si="29"/>
        <v>0</v>
      </c>
      <c r="L18" s="143">
        <f t="shared" si="29"/>
        <v>0</v>
      </c>
      <c r="M18" s="143">
        <f t="shared" si="29"/>
        <v>0</v>
      </c>
      <c r="N18" s="143">
        <f t="shared" si="29"/>
        <v>0</v>
      </c>
      <c r="O18" s="143">
        <f t="shared" si="29"/>
        <v>0</v>
      </c>
      <c r="P18" s="143">
        <f t="shared" si="29"/>
        <v>0</v>
      </c>
      <c r="Q18" s="143">
        <f t="shared" si="29"/>
        <v>0</v>
      </c>
      <c r="R18" s="143">
        <f t="shared" si="29"/>
        <v>0</v>
      </c>
      <c r="S18" s="143">
        <f t="shared" si="29"/>
        <v>0</v>
      </c>
      <c r="T18" s="143">
        <f t="shared" si="29"/>
        <v>0</v>
      </c>
      <c r="U18" s="143">
        <f t="shared" si="29"/>
        <v>0</v>
      </c>
      <c r="V18" s="143">
        <f t="shared" si="29"/>
        <v>0</v>
      </c>
      <c r="W18" s="143">
        <f t="shared" si="29"/>
        <v>0</v>
      </c>
      <c r="X18" s="143">
        <f t="shared" si="29"/>
        <v>0</v>
      </c>
      <c r="Y18" s="176">
        <f t="shared" si="3"/>
        <v>42700</v>
      </c>
    </row>
    <row r="19" spans="1:25">
      <c r="A19" s="168">
        <f t="shared" ref="A19:B19" si="30">A110</f>
        <v>41</v>
      </c>
      <c r="B19" s="148" t="str">
        <f t="shared" si="30"/>
        <v>Fundament, malerbehandling</v>
      </c>
      <c r="C19" s="143">
        <f t="shared" ref="C19:X19" si="31">IF(C$1&lt;=$I110,IF($M110=0,0,(IF(MOD(($I110-C$1),$M110)=0,$G110,0))),0)</f>
        <v>1210</v>
      </c>
      <c r="D19" s="143">
        <f t="shared" si="31"/>
        <v>0</v>
      </c>
      <c r="E19" s="143">
        <f t="shared" si="31"/>
        <v>0</v>
      </c>
      <c r="F19" s="143">
        <f t="shared" si="31"/>
        <v>0</v>
      </c>
      <c r="G19" s="143">
        <f t="shared" si="31"/>
        <v>0</v>
      </c>
      <c r="H19" s="143">
        <f t="shared" si="31"/>
        <v>0</v>
      </c>
      <c r="I19" s="143">
        <f t="shared" si="31"/>
        <v>0</v>
      </c>
      <c r="J19" s="143">
        <f t="shared" si="31"/>
        <v>0</v>
      </c>
      <c r="K19" s="143">
        <f t="shared" si="31"/>
        <v>0</v>
      </c>
      <c r="L19" s="143">
        <f t="shared" si="31"/>
        <v>0</v>
      </c>
      <c r="M19" s="143">
        <f t="shared" si="31"/>
        <v>0</v>
      </c>
      <c r="N19" s="143">
        <f t="shared" si="31"/>
        <v>0</v>
      </c>
      <c r="O19" s="143">
        <f t="shared" si="31"/>
        <v>0</v>
      </c>
      <c r="P19" s="143">
        <f t="shared" si="31"/>
        <v>0</v>
      </c>
      <c r="Q19" s="143">
        <f t="shared" si="31"/>
        <v>0</v>
      </c>
      <c r="R19" s="143">
        <f t="shared" si="31"/>
        <v>0</v>
      </c>
      <c r="S19" s="143">
        <f t="shared" si="31"/>
        <v>0</v>
      </c>
      <c r="T19" s="143">
        <f t="shared" si="31"/>
        <v>0</v>
      </c>
      <c r="U19" s="143">
        <f t="shared" si="31"/>
        <v>0</v>
      </c>
      <c r="V19" s="143">
        <f t="shared" si="31"/>
        <v>0</v>
      </c>
      <c r="W19" s="143">
        <f t="shared" si="31"/>
        <v>0</v>
      </c>
      <c r="X19" s="143">
        <f t="shared" si="31"/>
        <v>0</v>
      </c>
      <c r="Y19" s="176">
        <f t="shared" si="3"/>
        <v>1210</v>
      </c>
    </row>
    <row r="20" spans="1:25">
      <c r="A20" s="169">
        <f t="shared" ref="A20:B20" si="32">A111</f>
        <v>0</v>
      </c>
      <c r="B20" s="149" t="str">
        <f t="shared" si="32"/>
        <v>Bygning 2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</row>
    <row r="21" spans="1:25">
      <c r="A21" s="168">
        <f t="shared" ref="A21:B21" si="33">A112</f>
        <v>47</v>
      </c>
      <c r="B21" s="148" t="str">
        <f t="shared" si="33"/>
        <v>Tagflade, udskiftning - 1 lag overpap</v>
      </c>
      <c r="C21" s="143">
        <f t="shared" ref="C21:X21" si="34">IF(C$1&lt;=$I112,IF($M112=0,0,(IF(MOD(($I112-C$1),$M112)=0,$G112,0))),0)</f>
        <v>0</v>
      </c>
      <c r="D21" s="143">
        <f t="shared" si="34"/>
        <v>0</v>
      </c>
      <c r="E21" s="143">
        <f t="shared" si="34"/>
        <v>84000</v>
      </c>
      <c r="F21" s="143">
        <f t="shared" si="34"/>
        <v>0</v>
      </c>
      <c r="G21" s="143">
        <f t="shared" si="34"/>
        <v>0</v>
      </c>
      <c r="H21" s="143">
        <f t="shared" si="34"/>
        <v>0</v>
      </c>
      <c r="I21" s="143">
        <f t="shared" si="34"/>
        <v>0</v>
      </c>
      <c r="J21" s="143">
        <f t="shared" si="34"/>
        <v>0</v>
      </c>
      <c r="K21" s="143">
        <f t="shared" si="34"/>
        <v>0</v>
      </c>
      <c r="L21" s="143">
        <f t="shared" si="34"/>
        <v>0</v>
      </c>
      <c r="M21" s="143">
        <f t="shared" si="34"/>
        <v>0</v>
      </c>
      <c r="N21" s="143">
        <f t="shared" si="34"/>
        <v>0</v>
      </c>
      <c r="O21" s="143">
        <f t="shared" si="34"/>
        <v>0</v>
      </c>
      <c r="P21" s="143">
        <f t="shared" si="34"/>
        <v>0</v>
      </c>
      <c r="Q21" s="143">
        <f t="shared" si="34"/>
        <v>0</v>
      </c>
      <c r="R21" s="143">
        <f t="shared" si="34"/>
        <v>0</v>
      </c>
      <c r="S21" s="143">
        <f t="shared" si="34"/>
        <v>0</v>
      </c>
      <c r="T21" s="143">
        <f t="shared" si="34"/>
        <v>0</v>
      </c>
      <c r="U21" s="143">
        <f t="shared" si="34"/>
        <v>0</v>
      </c>
      <c r="V21" s="143">
        <f t="shared" si="34"/>
        <v>0</v>
      </c>
      <c r="W21" s="143">
        <f t="shared" si="34"/>
        <v>0</v>
      </c>
      <c r="X21" s="143">
        <f t="shared" si="34"/>
        <v>0</v>
      </c>
      <c r="Y21" s="176">
        <f t="shared" si="3"/>
        <v>84000</v>
      </c>
    </row>
    <row r="22" spans="1:25">
      <c r="A22" s="168">
        <f t="shared" ref="A22:B22" si="35">A113</f>
        <v>47</v>
      </c>
      <c r="B22" s="148" t="str">
        <f t="shared" si="35"/>
        <v>Tagflade, udskiftning - 2 lag tagpap,plader&amp; lægter</v>
      </c>
      <c r="C22" s="143">
        <f t="shared" ref="C22:X22" si="36">IF(C$1&lt;=$I113,IF($M113=0,0,(IF(MOD(($I113-C$1),$M113)=0,$G113,0))),0)</f>
        <v>0</v>
      </c>
      <c r="D22" s="143">
        <f t="shared" si="36"/>
        <v>0</v>
      </c>
      <c r="E22" s="143">
        <f t="shared" si="36"/>
        <v>0</v>
      </c>
      <c r="F22" s="143">
        <f t="shared" si="36"/>
        <v>0</v>
      </c>
      <c r="G22" s="143">
        <f t="shared" si="36"/>
        <v>0</v>
      </c>
      <c r="H22" s="143">
        <f t="shared" si="36"/>
        <v>1440000</v>
      </c>
      <c r="I22" s="143">
        <f t="shared" si="36"/>
        <v>0</v>
      </c>
      <c r="J22" s="143">
        <f t="shared" si="36"/>
        <v>0</v>
      </c>
      <c r="K22" s="143">
        <f t="shared" si="36"/>
        <v>0</v>
      </c>
      <c r="L22" s="143">
        <f t="shared" si="36"/>
        <v>0</v>
      </c>
      <c r="M22" s="143">
        <f t="shared" si="36"/>
        <v>0</v>
      </c>
      <c r="N22" s="143">
        <f t="shared" si="36"/>
        <v>0</v>
      </c>
      <c r="O22" s="143">
        <f t="shared" si="36"/>
        <v>0</v>
      </c>
      <c r="P22" s="143">
        <f t="shared" si="36"/>
        <v>0</v>
      </c>
      <c r="Q22" s="143">
        <f t="shared" si="36"/>
        <v>0</v>
      </c>
      <c r="R22" s="143">
        <f t="shared" si="36"/>
        <v>0</v>
      </c>
      <c r="S22" s="143">
        <f t="shared" si="36"/>
        <v>0</v>
      </c>
      <c r="T22" s="143">
        <f t="shared" si="36"/>
        <v>0</v>
      </c>
      <c r="U22" s="143">
        <f t="shared" si="36"/>
        <v>0</v>
      </c>
      <c r="V22" s="143">
        <f t="shared" si="36"/>
        <v>0</v>
      </c>
      <c r="W22" s="143">
        <f t="shared" si="36"/>
        <v>0</v>
      </c>
      <c r="X22" s="143">
        <f t="shared" si="36"/>
        <v>0</v>
      </c>
      <c r="Y22" s="176">
        <f t="shared" si="3"/>
        <v>1440000</v>
      </c>
    </row>
    <row r="23" spans="1:25">
      <c r="A23" s="168">
        <f t="shared" ref="A23:B23" si="37">A114</f>
        <v>37</v>
      </c>
      <c r="B23" s="148" t="str">
        <f t="shared" si="37"/>
        <v>Ovenlys, udskiftning - 60x60</v>
      </c>
      <c r="C23" s="143">
        <f t="shared" ref="C23:X23" si="38">IF(C$1&lt;=$I114,IF($M114=0,0,(IF(MOD(($I114-C$1),$M114)=0,$G114,0))),0)</f>
        <v>0</v>
      </c>
      <c r="D23" s="143">
        <f t="shared" si="38"/>
        <v>0</v>
      </c>
      <c r="E23" s="143">
        <f t="shared" si="38"/>
        <v>28800</v>
      </c>
      <c r="F23" s="143">
        <f t="shared" si="38"/>
        <v>0</v>
      </c>
      <c r="G23" s="143">
        <f t="shared" si="38"/>
        <v>0</v>
      </c>
      <c r="H23" s="143">
        <f t="shared" si="38"/>
        <v>0</v>
      </c>
      <c r="I23" s="143">
        <f t="shared" si="38"/>
        <v>0</v>
      </c>
      <c r="J23" s="143">
        <f t="shared" si="38"/>
        <v>0</v>
      </c>
      <c r="K23" s="143">
        <f t="shared" si="38"/>
        <v>0</v>
      </c>
      <c r="L23" s="143">
        <f t="shared" si="38"/>
        <v>0</v>
      </c>
      <c r="M23" s="143">
        <f t="shared" si="38"/>
        <v>0</v>
      </c>
      <c r="N23" s="143">
        <f t="shared" si="38"/>
        <v>0</v>
      </c>
      <c r="O23" s="143">
        <f t="shared" si="38"/>
        <v>0</v>
      </c>
      <c r="P23" s="143">
        <f t="shared" si="38"/>
        <v>0</v>
      </c>
      <c r="Q23" s="143">
        <f t="shared" si="38"/>
        <v>0</v>
      </c>
      <c r="R23" s="143">
        <f t="shared" si="38"/>
        <v>0</v>
      </c>
      <c r="S23" s="143">
        <f t="shared" si="38"/>
        <v>0</v>
      </c>
      <c r="T23" s="143">
        <f t="shared" si="38"/>
        <v>0</v>
      </c>
      <c r="U23" s="143">
        <f t="shared" si="38"/>
        <v>0</v>
      </c>
      <c r="V23" s="143">
        <f t="shared" si="38"/>
        <v>0</v>
      </c>
      <c r="W23" s="143">
        <f t="shared" si="38"/>
        <v>0</v>
      </c>
      <c r="X23" s="143">
        <f t="shared" si="38"/>
        <v>0</v>
      </c>
      <c r="Y23" s="176">
        <f t="shared" si="3"/>
        <v>28800</v>
      </c>
    </row>
    <row r="24" spans="1:25">
      <c r="A24" s="168">
        <f t="shared" ref="A24:B24" si="39">A115</f>
        <v>37</v>
      </c>
      <c r="B24" s="148" t="str">
        <f t="shared" si="39"/>
        <v>Tagnedløb, udskiftning - zink</v>
      </c>
      <c r="C24" s="143">
        <f t="shared" ref="C24:X24" si="40">IF(C$1&lt;=$I115,IF($M115=0,0,(IF(MOD(($I115-C$1),$M115)=0,$G115,0))),0)</f>
        <v>0</v>
      </c>
      <c r="D24" s="143">
        <f t="shared" si="40"/>
        <v>0</v>
      </c>
      <c r="E24" s="143">
        <f t="shared" si="40"/>
        <v>0</v>
      </c>
      <c r="F24" s="143">
        <f t="shared" si="40"/>
        <v>0</v>
      </c>
      <c r="G24" s="143">
        <f t="shared" si="40"/>
        <v>0</v>
      </c>
      <c r="H24" s="143">
        <f t="shared" si="40"/>
        <v>31200</v>
      </c>
      <c r="I24" s="143">
        <f t="shared" si="40"/>
        <v>0</v>
      </c>
      <c r="J24" s="143">
        <f t="shared" si="40"/>
        <v>0</v>
      </c>
      <c r="K24" s="143">
        <f t="shared" si="40"/>
        <v>0</v>
      </c>
      <c r="L24" s="143">
        <f t="shared" si="40"/>
        <v>0</v>
      </c>
      <c r="M24" s="143">
        <f t="shared" si="40"/>
        <v>0</v>
      </c>
      <c r="N24" s="143">
        <f t="shared" si="40"/>
        <v>0</v>
      </c>
      <c r="O24" s="143">
        <f t="shared" si="40"/>
        <v>0</v>
      </c>
      <c r="P24" s="143">
        <f t="shared" si="40"/>
        <v>0</v>
      </c>
      <c r="Q24" s="143">
        <f t="shared" si="40"/>
        <v>0</v>
      </c>
      <c r="R24" s="143">
        <f t="shared" si="40"/>
        <v>0</v>
      </c>
      <c r="S24" s="143">
        <f t="shared" si="40"/>
        <v>0</v>
      </c>
      <c r="T24" s="143">
        <f t="shared" si="40"/>
        <v>0</v>
      </c>
      <c r="U24" s="143">
        <f t="shared" si="40"/>
        <v>0</v>
      </c>
      <c r="V24" s="143">
        <f t="shared" si="40"/>
        <v>0</v>
      </c>
      <c r="W24" s="143">
        <f t="shared" si="40"/>
        <v>0</v>
      </c>
      <c r="X24" s="143">
        <f t="shared" si="40"/>
        <v>0</v>
      </c>
      <c r="Y24" s="176">
        <f t="shared" si="3"/>
        <v>31200</v>
      </c>
    </row>
    <row r="25" spans="1:25">
      <c r="A25" s="168">
        <f t="shared" ref="A25:B25" si="41">A116</f>
        <v>37</v>
      </c>
      <c r="B25" s="148" t="str">
        <f t="shared" si="41"/>
        <v>Tagrende, udskiftning - zink</v>
      </c>
      <c r="C25" s="143">
        <f t="shared" ref="C25:X25" si="42">IF(C$1&lt;=$I116,IF($M116=0,0,(IF(MOD(($I116-C$1),$M116)=0,$G116,0))),0)</f>
        <v>0</v>
      </c>
      <c r="D25" s="143">
        <f t="shared" si="42"/>
        <v>0</v>
      </c>
      <c r="E25" s="143">
        <f t="shared" si="42"/>
        <v>0</v>
      </c>
      <c r="F25" s="143">
        <f t="shared" si="42"/>
        <v>0</v>
      </c>
      <c r="G25" s="143">
        <f t="shared" si="42"/>
        <v>0</v>
      </c>
      <c r="H25" s="143">
        <f t="shared" si="42"/>
        <v>82600</v>
      </c>
      <c r="I25" s="143">
        <f t="shared" si="42"/>
        <v>0</v>
      </c>
      <c r="J25" s="143">
        <f t="shared" si="42"/>
        <v>0</v>
      </c>
      <c r="K25" s="143">
        <f t="shared" si="42"/>
        <v>0</v>
      </c>
      <c r="L25" s="143">
        <f t="shared" si="42"/>
        <v>0</v>
      </c>
      <c r="M25" s="143">
        <f t="shared" si="42"/>
        <v>0</v>
      </c>
      <c r="N25" s="143">
        <f t="shared" si="42"/>
        <v>0</v>
      </c>
      <c r="O25" s="143">
        <f t="shared" si="42"/>
        <v>0</v>
      </c>
      <c r="P25" s="143">
        <f t="shared" si="42"/>
        <v>0</v>
      </c>
      <c r="Q25" s="143">
        <f t="shared" si="42"/>
        <v>0</v>
      </c>
      <c r="R25" s="143">
        <f t="shared" si="42"/>
        <v>0</v>
      </c>
      <c r="S25" s="143">
        <f t="shared" si="42"/>
        <v>0</v>
      </c>
      <c r="T25" s="143">
        <f t="shared" si="42"/>
        <v>0</v>
      </c>
      <c r="U25" s="143">
        <f t="shared" si="42"/>
        <v>0</v>
      </c>
      <c r="V25" s="143">
        <f t="shared" si="42"/>
        <v>0</v>
      </c>
      <c r="W25" s="143">
        <f t="shared" si="42"/>
        <v>0</v>
      </c>
      <c r="X25" s="143">
        <f t="shared" si="42"/>
        <v>0</v>
      </c>
      <c r="Y25" s="176">
        <f t="shared" si="3"/>
        <v>82600</v>
      </c>
    </row>
    <row r="26" spans="1:25">
      <c r="A26" s="168">
        <f t="shared" ref="A26:B26" si="43">A117</f>
        <v>37</v>
      </c>
      <c r="B26" s="148" t="str">
        <f t="shared" si="43"/>
        <v>Stern, udskiftning</v>
      </c>
      <c r="C26" s="143">
        <f t="shared" ref="C26:X26" si="44">IF(C$1&lt;=$I117,IF($M117=0,0,(IF(MOD(($I117-C$1),$M117)=0,$G117,0))),0)</f>
        <v>0</v>
      </c>
      <c r="D26" s="143">
        <f t="shared" si="44"/>
        <v>0</v>
      </c>
      <c r="E26" s="143">
        <f t="shared" si="44"/>
        <v>0</v>
      </c>
      <c r="F26" s="143">
        <f t="shared" si="44"/>
        <v>0</v>
      </c>
      <c r="G26" s="143">
        <f t="shared" si="44"/>
        <v>0</v>
      </c>
      <c r="H26" s="143">
        <f t="shared" si="44"/>
        <v>48125</v>
      </c>
      <c r="I26" s="143">
        <f t="shared" si="44"/>
        <v>0</v>
      </c>
      <c r="J26" s="143">
        <f t="shared" si="44"/>
        <v>0</v>
      </c>
      <c r="K26" s="143">
        <f t="shared" si="44"/>
        <v>0</v>
      </c>
      <c r="L26" s="143">
        <f t="shared" si="44"/>
        <v>0</v>
      </c>
      <c r="M26" s="143">
        <f t="shared" si="44"/>
        <v>0</v>
      </c>
      <c r="N26" s="143">
        <f t="shared" si="44"/>
        <v>0</v>
      </c>
      <c r="O26" s="143">
        <f t="shared" si="44"/>
        <v>0</v>
      </c>
      <c r="P26" s="143">
        <f t="shared" si="44"/>
        <v>0</v>
      </c>
      <c r="Q26" s="143">
        <f t="shared" si="44"/>
        <v>0</v>
      </c>
      <c r="R26" s="143">
        <f t="shared" si="44"/>
        <v>0</v>
      </c>
      <c r="S26" s="143">
        <f t="shared" si="44"/>
        <v>0</v>
      </c>
      <c r="T26" s="143">
        <f t="shared" si="44"/>
        <v>0</v>
      </c>
      <c r="U26" s="143">
        <f t="shared" si="44"/>
        <v>0</v>
      </c>
      <c r="V26" s="143">
        <f t="shared" si="44"/>
        <v>0</v>
      </c>
      <c r="W26" s="143">
        <f t="shared" si="44"/>
        <v>0</v>
      </c>
      <c r="X26" s="143">
        <f t="shared" si="44"/>
        <v>0</v>
      </c>
      <c r="Y26" s="176">
        <f t="shared" si="3"/>
        <v>48125</v>
      </c>
    </row>
    <row r="27" spans="1:25">
      <c r="A27" s="168">
        <f t="shared" ref="A27:B27" si="45">A118</f>
        <v>41</v>
      </c>
      <c r="B27" s="148" t="str">
        <f t="shared" si="45"/>
        <v>Udhæng, malerbehandling</v>
      </c>
      <c r="C27" s="143">
        <f t="shared" ref="C27:X27" si="46">IF(C$1&lt;=$I118,IF($M118=0,0,(IF(MOD(($I118-C$1),$M118)=0,$G118,0))),0)</f>
        <v>0</v>
      </c>
      <c r="D27" s="143">
        <f t="shared" si="46"/>
        <v>0</v>
      </c>
      <c r="E27" s="143">
        <f t="shared" si="46"/>
        <v>0</v>
      </c>
      <c r="F27" s="143">
        <f t="shared" si="46"/>
        <v>0</v>
      </c>
      <c r="G27" s="143">
        <f t="shared" si="46"/>
        <v>0</v>
      </c>
      <c r="H27" s="143">
        <f t="shared" si="46"/>
        <v>9800</v>
      </c>
      <c r="I27" s="143">
        <f t="shared" si="46"/>
        <v>0</v>
      </c>
      <c r="J27" s="143">
        <f t="shared" si="46"/>
        <v>0</v>
      </c>
      <c r="K27" s="143">
        <f t="shared" si="46"/>
        <v>0</v>
      </c>
      <c r="L27" s="143">
        <f t="shared" si="46"/>
        <v>0</v>
      </c>
      <c r="M27" s="143">
        <f t="shared" si="46"/>
        <v>0</v>
      </c>
      <c r="N27" s="143">
        <f t="shared" si="46"/>
        <v>0</v>
      </c>
      <c r="O27" s="143">
        <f t="shared" si="46"/>
        <v>0</v>
      </c>
      <c r="P27" s="143">
        <f t="shared" si="46"/>
        <v>0</v>
      </c>
      <c r="Q27" s="143">
        <f t="shared" si="46"/>
        <v>0</v>
      </c>
      <c r="R27" s="143">
        <f t="shared" si="46"/>
        <v>0</v>
      </c>
      <c r="S27" s="143">
        <f t="shared" si="46"/>
        <v>0</v>
      </c>
      <c r="T27" s="143">
        <f t="shared" si="46"/>
        <v>0</v>
      </c>
      <c r="U27" s="143">
        <f t="shared" si="46"/>
        <v>0</v>
      </c>
      <c r="V27" s="143">
        <f t="shared" si="46"/>
        <v>0</v>
      </c>
      <c r="W27" s="143">
        <f t="shared" si="46"/>
        <v>0</v>
      </c>
      <c r="X27" s="143">
        <f t="shared" si="46"/>
        <v>0</v>
      </c>
      <c r="Y27" s="176">
        <f t="shared" si="3"/>
        <v>9800</v>
      </c>
    </row>
    <row r="28" spans="1:25">
      <c r="A28" s="168">
        <f t="shared" ref="A28:B28" si="47">A119</f>
        <v>31</v>
      </c>
      <c r="B28" s="148" t="str">
        <f t="shared" si="47"/>
        <v>Døre, udskiftning</v>
      </c>
      <c r="C28" s="143">
        <f t="shared" ref="C28:X28" si="48">IF(C$1&lt;=$I119,IF($M119=0,0,(IF(MOD(($I119-C$1),$M119)=0,$G119,0))),0)</f>
        <v>0</v>
      </c>
      <c r="D28" s="143">
        <f t="shared" si="48"/>
        <v>0</v>
      </c>
      <c r="E28" s="143">
        <f t="shared" si="48"/>
        <v>17600</v>
      </c>
      <c r="F28" s="143">
        <f t="shared" si="48"/>
        <v>0</v>
      </c>
      <c r="G28" s="143">
        <f t="shared" si="48"/>
        <v>0</v>
      </c>
      <c r="H28" s="143">
        <f t="shared" si="48"/>
        <v>0</v>
      </c>
      <c r="I28" s="143">
        <f t="shared" si="48"/>
        <v>0</v>
      </c>
      <c r="J28" s="143">
        <f t="shared" si="48"/>
        <v>0</v>
      </c>
      <c r="K28" s="143">
        <f t="shared" si="48"/>
        <v>0</v>
      </c>
      <c r="L28" s="143">
        <f t="shared" si="48"/>
        <v>0</v>
      </c>
      <c r="M28" s="143">
        <f t="shared" si="48"/>
        <v>0</v>
      </c>
      <c r="N28" s="143">
        <f t="shared" si="48"/>
        <v>0</v>
      </c>
      <c r="O28" s="143">
        <f t="shared" si="48"/>
        <v>0</v>
      </c>
      <c r="P28" s="143">
        <f t="shared" si="48"/>
        <v>0</v>
      </c>
      <c r="Q28" s="143">
        <f t="shared" si="48"/>
        <v>0</v>
      </c>
      <c r="R28" s="143">
        <f t="shared" si="48"/>
        <v>0</v>
      </c>
      <c r="S28" s="143">
        <f t="shared" si="48"/>
        <v>0</v>
      </c>
      <c r="T28" s="143">
        <f t="shared" si="48"/>
        <v>0</v>
      </c>
      <c r="U28" s="143">
        <f t="shared" si="48"/>
        <v>0</v>
      </c>
      <c r="V28" s="143">
        <f t="shared" si="48"/>
        <v>0</v>
      </c>
      <c r="W28" s="143">
        <f t="shared" si="48"/>
        <v>0</v>
      </c>
      <c r="X28" s="143">
        <f t="shared" si="48"/>
        <v>0</v>
      </c>
      <c r="Y28" s="176">
        <f t="shared" si="3"/>
        <v>17600</v>
      </c>
    </row>
    <row r="29" spans="1:25">
      <c r="A29" s="168">
        <f t="shared" ref="A29:B29" si="49">A120</f>
        <v>41</v>
      </c>
      <c r="B29" s="148" t="str">
        <f t="shared" si="49"/>
        <v>Fundament, malerbehandling</v>
      </c>
      <c r="C29" s="143">
        <f t="shared" ref="C29:X29" si="50">IF(C$1&lt;=$I120,IF($M120=0,0,(IF(MOD(($I120-C$1),$M120)=0,$G120,0))),0)</f>
        <v>1210</v>
      </c>
      <c r="D29" s="143">
        <f t="shared" si="50"/>
        <v>0</v>
      </c>
      <c r="E29" s="143">
        <f t="shared" si="50"/>
        <v>0</v>
      </c>
      <c r="F29" s="143">
        <f t="shared" si="50"/>
        <v>0</v>
      </c>
      <c r="G29" s="143">
        <f t="shared" si="50"/>
        <v>0</v>
      </c>
      <c r="H29" s="143">
        <f t="shared" si="50"/>
        <v>0</v>
      </c>
      <c r="I29" s="143">
        <f t="shared" si="50"/>
        <v>0</v>
      </c>
      <c r="J29" s="143">
        <f t="shared" si="50"/>
        <v>0</v>
      </c>
      <c r="K29" s="143">
        <f t="shared" si="50"/>
        <v>0</v>
      </c>
      <c r="L29" s="143">
        <f t="shared" si="50"/>
        <v>0</v>
      </c>
      <c r="M29" s="143">
        <f t="shared" si="50"/>
        <v>0</v>
      </c>
      <c r="N29" s="143">
        <f t="shared" si="50"/>
        <v>0</v>
      </c>
      <c r="O29" s="143">
        <f t="shared" si="50"/>
        <v>0</v>
      </c>
      <c r="P29" s="143">
        <f t="shared" si="50"/>
        <v>0</v>
      </c>
      <c r="Q29" s="143">
        <f t="shared" si="50"/>
        <v>0</v>
      </c>
      <c r="R29" s="143">
        <f t="shared" si="50"/>
        <v>0</v>
      </c>
      <c r="S29" s="143">
        <f t="shared" si="50"/>
        <v>0</v>
      </c>
      <c r="T29" s="143">
        <f t="shared" si="50"/>
        <v>0</v>
      </c>
      <c r="U29" s="143">
        <f t="shared" si="50"/>
        <v>0</v>
      </c>
      <c r="V29" s="143">
        <f t="shared" si="50"/>
        <v>0</v>
      </c>
      <c r="W29" s="143">
        <f t="shared" si="50"/>
        <v>0</v>
      </c>
      <c r="X29" s="143">
        <f t="shared" si="50"/>
        <v>0</v>
      </c>
      <c r="Y29" s="176">
        <f t="shared" si="3"/>
        <v>1210</v>
      </c>
    </row>
    <row r="30" spans="1:25">
      <c r="A30" s="169">
        <f t="shared" ref="A30:B30" si="51">A121</f>
        <v>0</v>
      </c>
      <c r="B30" s="149" t="str">
        <f t="shared" si="51"/>
        <v>Bygning 3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</row>
    <row r="31" spans="1:25">
      <c r="A31" s="168">
        <f t="shared" ref="A31:B31" si="52">A122</f>
        <v>47</v>
      </c>
      <c r="B31" s="148" t="str">
        <f t="shared" si="52"/>
        <v>Tagflade, udskiftning - 1 lag overpap</v>
      </c>
      <c r="C31" s="143">
        <f t="shared" ref="C31:X31" si="53">IF(C$1&lt;=$I122,IF($M122=0,0,(IF(MOD(($I122-C$1),$M122)=0,$G122,0))),0)</f>
        <v>0</v>
      </c>
      <c r="D31" s="143">
        <f t="shared" si="53"/>
        <v>0</v>
      </c>
      <c r="E31" s="143">
        <f t="shared" si="53"/>
        <v>0</v>
      </c>
      <c r="F31" s="143">
        <f t="shared" si="53"/>
        <v>84000</v>
      </c>
      <c r="G31" s="143">
        <f t="shared" si="53"/>
        <v>0</v>
      </c>
      <c r="H31" s="143">
        <f t="shared" si="53"/>
        <v>0</v>
      </c>
      <c r="I31" s="143">
        <f t="shared" si="53"/>
        <v>0</v>
      </c>
      <c r="J31" s="143">
        <f t="shared" si="53"/>
        <v>0</v>
      </c>
      <c r="K31" s="143">
        <f t="shared" si="53"/>
        <v>0</v>
      </c>
      <c r="L31" s="143">
        <f t="shared" si="53"/>
        <v>0</v>
      </c>
      <c r="M31" s="143">
        <f t="shared" si="53"/>
        <v>0</v>
      </c>
      <c r="N31" s="143">
        <f t="shared" si="53"/>
        <v>0</v>
      </c>
      <c r="O31" s="143">
        <f t="shared" si="53"/>
        <v>0</v>
      </c>
      <c r="P31" s="143">
        <f t="shared" si="53"/>
        <v>0</v>
      </c>
      <c r="Q31" s="143">
        <f t="shared" si="53"/>
        <v>0</v>
      </c>
      <c r="R31" s="143">
        <f t="shared" si="53"/>
        <v>0</v>
      </c>
      <c r="S31" s="143">
        <f t="shared" si="53"/>
        <v>0</v>
      </c>
      <c r="T31" s="143">
        <f t="shared" si="53"/>
        <v>0</v>
      </c>
      <c r="U31" s="143">
        <f t="shared" si="53"/>
        <v>0</v>
      </c>
      <c r="V31" s="143">
        <f t="shared" si="53"/>
        <v>0</v>
      </c>
      <c r="W31" s="143">
        <f t="shared" si="53"/>
        <v>0</v>
      </c>
      <c r="X31" s="143">
        <f t="shared" si="53"/>
        <v>0</v>
      </c>
      <c r="Y31" s="176">
        <f t="shared" si="3"/>
        <v>84000</v>
      </c>
    </row>
    <row r="32" spans="1:25">
      <c r="A32" s="168">
        <f t="shared" ref="A32:B32" si="54">A123</f>
        <v>47</v>
      </c>
      <c r="B32" s="148" t="str">
        <f t="shared" si="54"/>
        <v>Tagflade, udskiftning - 2 lag tagpap,plader&amp; lægter</v>
      </c>
      <c r="C32" s="143">
        <f t="shared" ref="C32:X32" si="55">IF(C$1&lt;=$I123,IF($M123=0,0,(IF(MOD(($I123-C$1),$M123)=0,$G123,0))),0)</f>
        <v>0</v>
      </c>
      <c r="D32" s="143">
        <f t="shared" si="55"/>
        <v>0</v>
      </c>
      <c r="E32" s="143">
        <f t="shared" si="55"/>
        <v>0</v>
      </c>
      <c r="F32" s="143">
        <f t="shared" si="55"/>
        <v>0</v>
      </c>
      <c r="G32" s="143">
        <f t="shared" si="55"/>
        <v>0</v>
      </c>
      <c r="H32" s="143">
        <f t="shared" si="55"/>
        <v>0</v>
      </c>
      <c r="I32" s="143">
        <f t="shared" si="55"/>
        <v>0</v>
      </c>
      <c r="J32" s="143">
        <f t="shared" si="55"/>
        <v>1440000</v>
      </c>
      <c r="K32" s="143">
        <f t="shared" si="55"/>
        <v>0</v>
      </c>
      <c r="L32" s="143">
        <f t="shared" si="55"/>
        <v>0</v>
      </c>
      <c r="M32" s="143">
        <f t="shared" si="55"/>
        <v>0</v>
      </c>
      <c r="N32" s="143">
        <f t="shared" si="55"/>
        <v>0</v>
      </c>
      <c r="O32" s="143">
        <f t="shared" si="55"/>
        <v>0</v>
      </c>
      <c r="P32" s="143">
        <f t="shared" si="55"/>
        <v>0</v>
      </c>
      <c r="Q32" s="143">
        <f t="shared" si="55"/>
        <v>0</v>
      </c>
      <c r="R32" s="143">
        <f t="shared" si="55"/>
        <v>0</v>
      </c>
      <c r="S32" s="143">
        <f t="shared" si="55"/>
        <v>0</v>
      </c>
      <c r="T32" s="143">
        <f t="shared" si="55"/>
        <v>0</v>
      </c>
      <c r="U32" s="143">
        <f t="shared" si="55"/>
        <v>0</v>
      </c>
      <c r="V32" s="143">
        <f t="shared" si="55"/>
        <v>0</v>
      </c>
      <c r="W32" s="143">
        <f t="shared" si="55"/>
        <v>0</v>
      </c>
      <c r="X32" s="143">
        <f t="shared" si="55"/>
        <v>0</v>
      </c>
      <c r="Y32" s="176">
        <f t="shared" si="3"/>
        <v>1440000</v>
      </c>
    </row>
    <row r="33" spans="1:25">
      <c r="A33" s="168">
        <f t="shared" ref="A33:B33" si="56">A124</f>
        <v>37</v>
      </c>
      <c r="B33" s="148" t="str">
        <f t="shared" si="56"/>
        <v>Ovenlys, udskiftning - 60x60</v>
      </c>
      <c r="C33" s="143">
        <f t="shared" ref="C33:X33" si="57">IF(C$1&lt;=$I124,IF($M124=0,0,(IF(MOD(($I124-C$1),$M124)=0,$G124,0))),0)</f>
        <v>0</v>
      </c>
      <c r="D33" s="143">
        <f t="shared" si="57"/>
        <v>0</v>
      </c>
      <c r="E33" s="143">
        <f t="shared" si="57"/>
        <v>0</v>
      </c>
      <c r="F33" s="143">
        <f t="shared" si="57"/>
        <v>28800</v>
      </c>
      <c r="G33" s="143">
        <f t="shared" si="57"/>
        <v>0</v>
      </c>
      <c r="H33" s="143">
        <f t="shared" si="57"/>
        <v>0</v>
      </c>
      <c r="I33" s="143">
        <f t="shared" si="57"/>
        <v>0</v>
      </c>
      <c r="J33" s="143">
        <f t="shared" si="57"/>
        <v>0</v>
      </c>
      <c r="K33" s="143">
        <f t="shared" si="57"/>
        <v>0</v>
      </c>
      <c r="L33" s="143">
        <f t="shared" si="57"/>
        <v>0</v>
      </c>
      <c r="M33" s="143">
        <f t="shared" si="57"/>
        <v>0</v>
      </c>
      <c r="N33" s="143">
        <f t="shared" si="57"/>
        <v>0</v>
      </c>
      <c r="O33" s="143">
        <f t="shared" si="57"/>
        <v>0</v>
      </c>
      <c r="P33" s="143">
        <f t="shared" si="57"/>
        <v>0</v>
      </c>
      <c r="Q33" s="143">
        <f t="shared" si="57"/>
        <v>0</v>
      </c>
      <c r="R33" s="143">
        <f t="shared" si="57"/>
        <v>0</v>
      </c>
      <c r="S33" s="143">
        <f t="shared" si="57"/>
        <v>0</v>
      </c>
      <c r="T33" s="143">
        <f t="shared" si="57"/>
        <v>0</v>
      </c>
      <c r="U33" s="143">
        <f t="shared" si="57"/>
        <v>0</v>
      </c>
      <c r="V33" s="143">
        <f t="shared" si="57"/>
        <v>0</v>
      </c>
      <c r="W33" s="143">
        <f t="shared" si="57"/>
        <v>0</v>
      </c>
      <c r="X33" s="143">
        <f t="shared" si="57"/>
        <v>0</v>
      </c>
      <c r="Y33" s="176">
        <f t="shared" si="3"/>
        <v>28800</v>
      </c>
    </row>
    <row r="34" spans="1:25">
      <c r="A34" s="168">
        <f t="shared" ref="A34:B34" si="58">A125</f>
        <v>37</v>
      </c>
      <c r="B34" s="148" t="str">
        <f t="shared" si="58"/>
        <v>Tagnedløb, udskiftning - zink</v>
      </c>
      <c r="C34" s="143">
        <f t="shared" ref="C34:X34" si="59">IF(C$1&lt;=$I125,IF($M125=0,0,(IF(MOD(($I125-C$1),$M125)=0,$G125,0))),0)</f>
        <v>0</v>
      </c>
      <c r="D34" s="143">
        <f t="shared" si="59"/>
        <v>0</v>
      </c>
      <c r="E34" s="143">
        <f t="shared" si="59"/>
        <v>0</v>
      </c>
      <c r="F34" s="143">
        <f t="shared" si="59"/>
        <v>0</v>
      </c>
      <c r="G34" s="143">
        <f t="shared" si="59"/>
        <v>0</v>
      </c>
      <c r="H34" s="143">
        <f t="shared" si="59"/>
        <v>0</v>
      </c>
      <c r="I34" s="143">
        <f t="shared" si="59"/>
        <v>0</v>
      </c>
      <c r="J34" s="143">
        <f t="shared" si="59"/>
        <v>31200</v>
      </c>
      <c r="K34" s="143">
        <f t="shared" si="59"/>
        <v>0</v>
      </c>
      <c r="L34" s="143">
        <f t="shared" si="59"/>
        <v>0</v>
      </c>
      <c r="M34" s="143">
        <f t="shared" si="59"/>
        <v>0</v>
      </c>
      <c r="N34" s="143">
        <f t="shared" si="59"/>
        <v>0</v>
      </c>
      <c r="O34" s="143">
        <f t="shared" si="59"/>
        <v>0</v>
      </c>
      <c r="P34" s="143">
        <f t="shared" si="59"/>
        <v>0</v>
      </c>
      <c r="Q34" s="143">
        <f t="shared" si="59"/>
        <v>0</v>
      </c>
      <c r="R34" s="143">
        <f t="shared" si="59"/>
        <v>0</v>
      </c>
      <c r="S34" s="143">
        <f t="shared" si="59"/>
        <v>0</v>
      </c>
      <c r="T34" s="143">
        <f t="shared" si="59"/>
        <v>0</v>
      </c>
      <c r="U34" s="143">
        <f t="shared" si="59"/>
        <v>0</v>
      </c>
      <c r="V34" s="143">
        <f t="shared" si="59"/>
        <v>0</v>
      </c>
      <c r="W34" s="143">
        <f t="shared" si="59"/>
        <v>0</v>
      </c>
      <c r="X34" s="143">
        <f t="shared" si="59"/>
        <v>0</v>
      </c>
      <c r="Y34" s="176">
        <f t="shared" si="3"/>
        <v>31200</v>
      </c>
    </row>
    <row r="35" spans="1:25">
      <c r="A35" s="168">
        <f t="shared" ref="A35:B35" si="60">A126</f>
        <v>37</v>
      </c>
      <c r="B35" s="148" t="str">
        <f t="shared" si="60"/>
        <v>Tagrende, udskiftning - zink</v>
      </c>
      <c r="C35" s="143">
        <f t="shared" ref="C35:X35" si="61">IF(C$1&lt;=$I126,IF($M126=0,0,(IF(MOD(($I126-C$1),$M126)=0,$G126,0))),0)</f>
        <v>0</v>
      </c>
      <c r="D35" s="143">
        <f t="shared" si="61"/>
        <v>0</v>
      </c>
      <c r="E35" s="143">
        <f t="shared" si="61"/>
        <v>0</v>
      </c>
      <c r="F35" s="143">
        <f t="shared" si="61"/>
        <v>0</v>
      </c>
      <c r="G35" s="143">
        <f t="shared" si="61"/>
        <v>0</v>
      </c>
      <c r="H35" s="143">
        <f t="shared" si="61"/>
        <v>0</v>
      </c>
      <c r="I35" s="143">
        <f t="shared" si="61"/>
        <v>0</v>
      </c>
      <c r="J35" s="143">
        <f t="shared" si="61"/>
        <v>82600</v>
      </c>
      <c r="K35" s="143">
        <f t="shared" si="61"/>
        <v>0</v>
      </c>
      <c r="L35" s="143">
        <f t="shared" si="61"/>
        <v>0</v>
      </c>
      <c r="M35" s="143">
        <f t="shared" si="61"/>
        <v>0</v>
      </c>
      <c r="N35" s="143">
        <f t="shared" si="61"/>
        <v>0</v>
      </c>
      <c r="O35" s="143">
        <f t="shared" si="61"/>
        <v>0</v>
      </c>
      <c r="P35" s="143">
        <f t="shared" si="61"/>
        <v>0</v>
      </c>
      <c r="Q35" s="143">
        <f t="shared" si="61"/>
        <v>0</v>
      </c>
      <c r="R35" s="143">
        <f t="shared" si="61"/>
        <v>0</v>
      </c>
      <c r="S35" s="143">
        <f t="shared" si="61"/>
        <v>0</v>
      </c>
      <c r="T35" s="143">
        <f t="shared" si="61"/>
        <v>0</v>
      </c>
      <c r="U35" s="143">
        <f t="shared" si="61"/>
        <v>0</v>
      </c>
      <c r="V35" s="143">
        <f t="shared" si="61"/>
        <v>0</v>
      </c>
      <c r="W35" s="143">
        <f t="shared" si="61"/>
        <v>0</v>
      </c>
      <c r="X35" s="143">
        <f t="shared" si="61"/>
        <v>0</v>
      </c>
      <c r="Y35" s="176">
        <f t="shared" si="3"/>
        <v>82600</v>
      </c>
    </row>
    <row r="36" spans="1:25">
      <c r="A36" s="168">
        <f t="shared" ref="A36:B36" si="62">A127</f>
        <v>37</v>
      </c>
      <c r="B36" s="148" t="str">
        <f t="shared" si="62"/>
        <v>Stern, udskiftning</v>
      </c>
      <c r="C36" s="143">
        <f t="shared" ref="C36:X36" si="63">IF(C$1&lt;=$I127,IF($M127=0,0,(IF(MOD(($I127-C$1),$M127)=0,$G127,0))),0)</f>
        <v>0</v>
      </c>
      <c r="D36" s="143">
        <f t="shared" si="63"/>
        <v>0</v>
      </c>
      <c r="E36" s="143">
        <f t="shared" si="63"/>
        <v>0</v>
      </c>
      <c r="F36" s="143">
        <f t="shared" si="63"/>
        <v>0</v>
      </c>
      <c r="G36" s="143">
        <f t="shared" si="63"/>
        <v>0</v>
      </c>
      <c r="H36" s="143">
        <f t="shared" si="63"/>
        <v>0</v>
      </c>
      <c r="I36" s="143">
        <f t="shared" si="63"/>
        <v>0</v>
      </c>
      <c r="J36" s="143">
        <f t="shared" si="63"/>
        <v>48125</v>
      </c>
      <c r="K36" s="143">
        <f t="shared" si="63"/>
        <v>0</v>
      </c>
      <c r="L36" s="143">
        <f t="shared" si="63"/>
        <v>0</v>
      </c>
      <c r="M36" s="143">
        <f t="shared" si="63"/>
        <v>0</v>
      </c>
      <c r="N36" s="143">
        <f t="shared" si="63"/>
        <v>0</v>
      </c>
      <c r="O36" s="143">
        <f t="shared" si="63"/>
        <v>0</v>
      </c>
      <c r="P36" s="143">
        <f t="shared" si="63"/>
        <v>0</v>
      </c>
      <c r="Q36" s="143">
        <f t="shared" si="63"/>
        <v>0</v>
      </c>
      <c r="R36" s="143">
        <f t="shared" si="63"/>
        <v>0</v>
      </c>
      <c r="S36" s="143">
        <f t="shared" si="63"/>
        <v>0</v>
      </c>
      <c r="T36" s="143">
        <f t="shared" si="63"/>
        <v>0</v>
      </c>
      <c r="U36" s="143">
        <f t="shared" si="63"/>
        <v>0</v>
      </c>
      <c r="V36" s="143">
        <f t="shared" si="63"/>
        <v>0</v>
      </c>
      <c r="W36" s="143">
        <f t="shared" si="63"/>
        <v>0</v>
      </c>
      <c r="X36" s="143">
        <f t="shared" si="63"/>
        <v>0</v>
      </c>
      <c r="Y36" s="176">
        <f t="shared" si="3"/>
        <v>48125</v>
      </c>
    </row>
    <row r="37" spans="1:25">
      <c r="A37" s="168">
        <f t="shared" ref="A37:B37" si="64">A128</f>
        <v>41</v>
      </c>
      <c r="B37" s="148" t="str">
        <f t="shared" si="64"/>
        <v>Udhæng, malerbehandling</v>
      </c>
      <c r="C37" s="143">
        <f t="shared" ref="C37:X37" si="65">IF(C$1&lt;=$I128,IF($M128=0,0,(IF(MOD(($I128-C$1),$M128)=0,$G128,0))),0)</f>
        <v>0</v>
      </c>
      <c r="D37" s="143">
        <f t="shared" si="65"/>
        <v>0</v>
      </c>
      <c r="E37" s="143">
        <f t="shared" si="65"/>
        <v>0</v>
      </c>
      <c r="F37" s="143">
        <f t="shared" si="65"/>
        <v>0</v>
      </c>
      <c r="G37" s="143">
        <f t="shared" si="65"/>
        <v>0</v>
      </c>
      <c r="H37" s="143">
        <f t="shared" si="65"/>
        <v>0</v>
      </c>
      <c r="I37" s="143">
        <f t="shared" si="65"/>
        <v>0</v>
      </c>
      <c r="J37" s="143">
        <f t="shared" si="65"/>
        <v>9800</v>
      </c>
      <c r="K37" s="143">
        <f t="shared" si="65"/>
        <v>0</v>
      </c>
      <c r="L37" s="143">
        <f t="shared" si="65"/>
        <v>0</v>
      </c>
      <c r="M37" s="143">
        <f t="shared" si="65"/>
        <v>0</v>
      </c>
      <c r="N37" s="143">
        <f t="shared" si="65"/>
        <v>0</v>
      </c>
      <c r="O37" s="143">
        <f t="shared" si="65"/>
        <v>0</v>
      </c>
      <c r="P37" s="143">
        <f t="shared" si="65"/>
        <v>0</v>
      </c>
      <c r="Q37" s="143">
        <f t="shared" si="65"/>
        <v>0</v>
      </c>
      <c r="R37" s="143">
        <f t="shared" si="65"/>
        <v>0</v>
      </c>
      <c r="S37" s="143">
        <f t="shared" si="65"/>
        <v>0</v>
      </c>
      <c r="T37" s="143">
        <f t="shared" si="65"/>
        <v>0</v>
      </c>
      <c r="U37" s="143">
        <f t="shared" si="65"/>
        <v>0</v>
      </c>
      <c r="V37" s="143">
        <f t="shared" si="65"/>
        <v>0</v>
      </c>
      <c r="W37" s="143">
        <f t="shared" si="65"/>
        <v>0</v>
      </c>
      <c r="X37" s="143">
        <f t="shared" si="65"/>
        <v>0</v>
      </c>
      <c r="Y37" s="176">
        <f t="shared" si="3"/>
        <v>9800</v>
      </c>
    </row>
    <row r="38" spans="1:25">
      <c r="A38" s="168">
        <f t="shared" ref="A38:B38" si="66">A129</f>
        <v>31</v>
      </c>
      <c r="B38" s="148" t="str">
        <f t="shared" si="66"/>
        <v>Døre, udskiftning</v>
      </c>
      <c r="C38" s="143">
        <f t="shared" ref="C38:X38" si="67">IF(C$1&lt;=$I129,IF($M129=0,0,(IF(MOD(($I129-C$1),$M129)=0,$G129,0))),0)</f>
        <v>0</v>
      </c>
      <c r="D38" s="143">
        <f t="shared" si="67"/>
        <v>0</v>
      </c>
      <c r="E38" s="143">
        <f t="shared" si="67"/>
        <v>17600</v>
      </c>
      <c r="F38" s="143">
        <f t="shared" si="67"/>
        <v>0</v>
      </c>
      <c r="G38" s="143">
        <f t="shared" si="67"/>
        <v>0</v>
      </c>
      <c r="H38" s="143">
        <f t="shared" si="67"/>
        <v>0</v>
      </c>
      <c r="I38" s="143">
        <f t="shared" si="67"/>
        <v>0</v>
      </c>
      <c r="J38" s="143">
        <f t="shared" si="67"/>
        <v>0</v>
      </c>
      <c r="K38" s="143">
        <f t="shared" si="67"/>
        <v>0</v>
      </c>
      <c r="L38" s="143">
        <f t="shared" si="67"/>
        <v>0</v>
      </c>
      <c r="M38" s="143">
        <f t="shared" si="67"/>
        <v>0</v>
      </c>
      <c r="N38" s="143">
        <f t="shared" si="67"/>
        <v>0</v>
      </c>
      <c r="O38" s="143">
        <f t="shared" si="67"/>
        <v>0</v>
      </c>
      <c r="P38" s="143">
        <f t="shared" si="67"/>
        <v>0</v>
      </c>
      <c r="Q38" s="143">
        <f t="shared" si="67"/>
        <v>0</v>
      </c>
      <c r="R38" s="143">
        <f t="shared" si="67"/>
        <v>0</v>
      </c>
      <c r="S38" s="143">
        <f t="shared" si="67"/>
        <v>0</v>
      </c>
      <c r="T38" s="143">
        <f t="shared" si="67"/>
        <v>0</v>
      </c>
      <c r="U38" s="143">
        <f t="shared" si="67"/>
        <v>0</v>
      </c>
      <c r="V38" s="143">
        <f t="shared" si="67"/>
        <v>0</v>
      </c>
      <c r="W38" s="143">
        <f t="shared" si="67"/>
        <v>0</v>
      </c>
      <c r="X38" s="143">
        <f t="shared" si="67"/>
        <v>0</v>
      </c>
      <c r="Y38" s="176">
        <f t="shared" si="3"/>
        <v>17600</v>
      </c>
    </row>
    <row r="39" spans="1:25">
      <c r="A39" s="168">
        <f t="shared" ref="A39:B39" si="68">A130</f>
        <v>41</v>
      </c>
      <c r="B39" s="148" t="str">
        <f t="shared" si="68"/>
        <v>Fundament, malerbehandling</v>
      </c>
      <c r="C39" s="143">
        <f t="shared" ref="C39:X39" si="69">IF(C$1&lt;=$I130,IF($M130=0,0,(IF(MOD(($I130-C$1),$M130)=0,$G130,0))),0)</f>
        <v>1210</v>
      </c>
      <c r="D39" s="143">
        <f t="shared" si="69"/>
        <v>0</v>
      </c>
      <c r="E39" s="143">
        <f t="shared" si="69"/>
        <v>0</v>
      </c>
      <c r="F39" s="143">
        <f t="shared" si="69"/>
        <v>0</v>
      </c>
      <c r="G39" s="143">
        <f t="shared" si="69"/>
        <v>0</v>
      </c>
      <c r="H39" s="143">
        <f t="shared" si="69"/>
        <v>0</v>
      </c>
      <c r="I39" s="143">
        <f t="shared" si="69"/>
        <v>0</v>
      </c>
      <c r="J39" s="143">
        <f t="shared" si="69"/>
        <v>0</v>
      </c>
      <c r="K39" s="143">
        <f t="shared" si="69"/>
        <v>0</v>
      </c>
      <c r="L39" s="143">
        <f t="shared" si="69"/>
        <v>0</v>
      </c>
      <c r="M39" s="143">
        <f t="shared" si="69"/>
        <v>0</v>
      </c>
      <c r="N39" s="143">
        <f t="shared" si="69"/>
        <v>0</v>
      </c>
      <c r="O39" s="143">
        <f t="shared" si="69"/>
        <v>0</v>
      </c>
      <c r="P39" s="143">
        <f t="shared" si="69"/>
        <v>0</v>
      </c>
      <c r="Q39" s="143">
        <f t="shared" si="69"/>
        <v>0</v>
      </c>
      <c r="R39" s="143">
        <f t="shared" si="69"/>
        <v>0</v>
      </c>
      <c r="S39" s="143">
        <f t="shared" si="69"/>
        <v>0</v>
      </c>
      <c r="T39" s="143">
        <f t="shared" si="69"/>
        <v>0</v>
      </c>
      <c r="U39" s="143">
        <f t="shared" si="69"/>
        <v>0</v>
      </c>
      <c r="V39" s="143">
        <f t="shared" si="69"/>
        <v>0</v>
      </c>
      <c r="W39" s="143">
        <f t="shared" si="69"/>
        <v>0</v>
      </c>
      <c r="X39" s="143">
        <f t="shared" si="69"/>
        <v>0</v>
      </c>
      <c r="Y39" s="176">
        <f t="shared" si="3"/>
        <v>1210</v>
      </c>
    </row>
    <row r="40" spans="1:25">
      <c r="A40" s="169">
        <f t="shared" ref="A40:B40" si="70">A131</f>
        <v>0</v>
      </c>
      <c r="B40" s="149" t="str">
        <f t="shared" si="70"/>
        <v>Bygning 4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</row>
    <row r="41" spans="1:25">
      <c r="A41" s="168">
        <f t="shared" ref="A41:B41" si="71">A132</f>
        <v>47</v>
      </c>
      <c r="B41" s="148" t="str">
        <f t="shared" si="71"/>
        <v>Tagflade, udskiftning - 1 lag overpap</v>
      </c>
      <c r="C41" s="143">
        <f t="shared" ref="C41:X41" si="72">IF(C$1&lt;=$I132,IF($M132=0,0,(IF(MOD(($I132-C$1),$M132)=0,$G132,0))),0)</f>
        <v>0</v>
      </c>
      <c r="D41" s="143">
        <f t="shared" si="72"/>
        <v>0</v>
      </c>
      <c r="E41" s="143">
        <f t="shared" si="72"/>
        <v>0</v>
      </c>
      <c r="F41" s="143">
        <f t="shared" si="72"/>
        <v>0</v>
      </c>
      <c r="G41" s="143">
        <f t="shared" si="72"/>
        <v>84000</v>
      </c>
      <c r="H41" s="143">
        <f t="shared" si="72"/>
        <v>0</v>
      </c>
      <c r="I41" s="143">
        <f t="shared" si="72"/>
        <v>0</v>
      </c>
      <c r="J41" s="143">
        <f t="shared" si="72"/>
        <v>0</v>
      </c>
      <c r="K41" s="143">
        <f t="shared" si="72"/>
        <v>0</v>
      </c>
      <c r="L41" s="143">
        <f t="shared" si="72"/>
        <v>0</v>
      </c>
      <c r="M41" s="143">
        <f t="shared" si="72"/>
        <v>0</v>
      </c>
      <c r="N41" s="143">
        <f t="shared" si="72"/>
        <v>0</v>
      </c>
      <c r="O41" s="143">
        <f t="shared" si="72"/>
        <v>0</v>
      </c>
      <c r="P41" s="143">
        <f t="shared" si="72"/>
        <v>0</v>
      </c>
      <c r="Q41" s="143">
        <f t="shared" si="72"/>
        <v>0</v>
      </c>
      <c r="R41" s="143">
        <f t="shared" si="72"/>
        <v>0</v>
      </c>
      <c r="S41" s="143">
        <f t="shared" si="72"/>
        <v>0</v>
      </c>
      <c r="T41" s="143">
        <f t="shared" si="72"/>
        <v>0</v>
      </c>
      <c r="U41" s="143">
        <f t="shared" si="72"/>
        <v>0</v>
      </c>
      <c r="V41" s="143">
        <f t="shared" si="72"/>
        <v>0</v>
      </c>
      <c r="W41" s="143">
        <f t="shared" si="72"/>
        <v>0</v>
      </c>
      <c r="X41" s="143">
        <f t="shared" si="72"/>
        <v>0</v>
      </c>
      <c r="Y41" s="176">
        <f t="shared" si="3"/>
        <v>84000</v>
      </c>
    </row>
    <row r="42" spans="1:25">
      <c r="A42" s="168">
        <f t="shared" ref="A42:B42" si="73">A133</f>
        <v>47</v>
      </c>
      <c r="B42" s="148" t="str">
        <f t="shared" si="73"/>
        <v>Tagflade, udskiftning - 2 lag tagpap,plader&amp; lægter</v>
      </c>
      <c r="C42" s="143">
        <f t="shared" ref="C42:X42" si="74">IF(C$1&lt;=$I133,IF($M133=0,0,(IF(MOD(($I133-C$1),$M133)=0,$G133,0))),0)</f>
        <v>0</v>
      </c>
      <c r="D42" s="143">
        <f t="shared" si="74"/>
        <v>0</v>
      </c>
      <c r="E42" s="143">
        <f t="shared" si="74"/>
        <v>0</v>
      </c>
      <c r="F42" s="143">
        <f t="shared" si="74"/>
        <v>0</v>
      </c>
      <c r="G42" s="143">
        <f t="shared" si="74"/>
        <v>0</v>
      </c>
      <c r="H42" s="143">
        <f t="shared" si="74"/>
        <v>0</v>
      </c>
      <c r="I42" s="143">
        <f t="shared" si="74"/>
        <v>0</v>
      </c>
      <c r="J42" s="143">
        <f t="shared" si="74"/>
        <v>0</v>
      </c>
      <c r="K42" s="143">
        <f t="shared" si="74"/>
        <v>0</v>
      </c>
      <c r="L42" s="143">
        <f t="shared" si="74"/>
        <v>1440000</v>
      </c>
      <c r="M42" s="143">
        <f t="shared" si="74"/>
        <v>0</v>
      </c>
      <c r="N42" s="143">
        <f t="shared" si="74"/>
        <v>0</v>
      </c>
      <c r="O42" s="143">
        <f t="shared" si="74"/>
        <v>0</v>
      </c>
      <c r="P42" s="143">
        <f t="shared" si="74"/>
        <v>0</v>
      </c>
      <c r="Q42" s="143">
        <f t="shared" si="74"/>
        <v>0</v>
      </c>
      <c r="R42" s="143">
        <f t="shared" si="74"/>
        <v>0</v>
      </c>
      <c r="S42" s="143">
        <f t="shared" si="74"/>
        <v>0</v>
      </c>
      <c r="T42" s="143">
        <f t="shared" si="74"/>
        <v>0</v>
      </c>
      <c r="U42" s="143">
        <f t="shared" si="74"/>
        <v>0</v>
      </c>
      <c r="V42" s="143">
        <f t="shared" si="74"/>
        <v>0</v>
      </c>
      <c r="W42" s="143">
        <f t="shared" si="74"/>
        <v>0</v>
      </c>
      <c r="X42" s="143">
        <f t="shared" si="74"/>
        <v>0</v>
      </c>
      <c r="Y42" s="176">
        <f t="shared" si="3"/>
        <v>1440000</v>
      </c>
    </row>
    <row r="43" spans="1:25">
      <c r="A43" s="168">
        <f t="shared" ref="A43:B43" si="75">A134</f>
        <v>37</v>
      </c>
      <c r="B43" s="148" t="str">
        <f t="shared" si="75"/>
        <v>Ovenlys, udskiftning - 60x60</v>
      </c>
      <c r="C43" s="143">
        <f t="shared" ref="C43:X43" si="76">IF(C$1&lt;=$I134,IF($M134=0,0,(IF(MOD(($I134-C$1),$M134)=0,$G134,0))),0)</f>
        <v>0</v>
      </c>
      <c r="D43" s="143">
        <f t="shared" si="76"/>
        <v>0</v>
      </c>
      <c r="E43" s="143">
        <f t="shared" si="76"/>
        <v>0</v>
      </c>
      <c r="F43" s="143">
        <f t="shared" si="76"/>
        <v>0</v>
      </c>
      <c r="G43" s="143">
        <f t="shared" si="76"/>
        <v>28800</v>
      </c>
      <c r="H43" s="143">
        <f t="shared" si="76"/>
        <v>0</v>
      </c>
      <c r="I43" s="143">
        <f t="shared" si="76"/>
        <v>0</v>
      </c>
      <c r="J43" s="143">
        <f t="shared" si="76"/>
        <v>0</v>
      </c>
      <c r="K43" s="143">
        <f t="shared" si="76"/>
        <v>0</v>
      </c>
      <c r="L43" s="143">
        <f t="shared" si="76"/>
        <v>0</v>
      </c>
      <c r="M43" s="143">
        <f t="shared" si="76"/>
        <v>0</v>
      </c>
      <c r="N43" s="143">
        <f t="shared" si="76"/>
        <v>0</v>
      </c>
      <c r="O43" s="143">
        <f t="shared" si="76"/>
        <v>0</v>
      </c>
      <c r="P43" s="143">
        <f t="shared" si="76"/>
        <v>0</v>
      </c>
      <c r="Q43" s="143">
        <f t="shared" si="76"/>
        <v>0</v>
      </c>
      <c r="R43" s="143">
        <f t="shared" si="76"/>
        <v>0</v>
      </c>
      <c r="S43" s="143">
        <f t="shared" si="76"/>
        <v>0</v>
      </c>
      <c r="T43" s="143">
        <f t="shared" si="76"/>
        <v>0</v>
      </c>
      <c r="U43" s="143">
        <f t="shared" si="76"/>
        <v>0</v>
      </c>
      <c r="V43" s="143">
        <f t="shared" si="76"/>
        <v>0</v>
      </c>
      <c r="W43" s="143">
        <f t="shared" si="76"/>
        <v>0</v>
      </c>
      <c r="X43" s="143">
        <f t="shared" si="76"/>
        <v>0</v>
      </c>
      <c r="Y43" s="176">
        <f t="shared" si="3"/>
        <v>28800</v>
      </c>
    </row>
    <row r="44" spans="1:25">
      <c r="A44" s="168">
        <f t="shared" ref="A44:B44" si="77">A135</f>
        <v>37</v>
      </c>
      <c r="B44" s="148" t="str">
        <f t="shared" si="77"/>
        <v>Tagnedløb, udskiftning - zink</v>
      </c>
      <c r="C44" s="143">
        <f t="shared" ref="C44:X44" si="78">IF(C$1&lt;=$I135,IF($M135=0,0,(IF(MOD(($I135-C$1),$M135)=0,$G135,0))),0)</f>
        <v>0</v>
      </c>
      <c r="D44" s="143">
        <f t="shared" si="78"/>
        <v>0</v>
      </c>
      <c r="E44" s="143">
        <f t="shared" si="78"/>
        <v>0</v>
      </c>
      <c r="F44" s="143">
        <f t="shared" si="78"/>
        <v>0</v>
      </c>
      <c r="G44" s="143">
        <f t="shared" si="78"/>
        <v>0</v>
      </c>
      <c r="H44" s="143">
        <f t="shared" si="78"/>
        <v>0</v>
      </c>
      <c r="I44" s="143">
        <f t="shared" si="78"/>
        <v>0</v>
      </c>
      <c r="J44" s="143">
        <f t="shared" si="78"/>
        <v>0</v>
      </c>
      <c r="K44" s="143">
        <f t="shared" si="78"/>
        <v>0</v>
      </c>
      <c r="L44" s="143">
        <f t="shared" si="78"/>
        <v>31200</v>
      </c>
      <c r="M44" s="143">
        <f t="shared" si="78"/>
        <v>0</v>
      </c>
      <c r="N44" s="143">
        <f t="shared" si="78"/>
        <v>0</v>
      </c>
      <c r="O44" s="143">
        <f t="shared" si="78"/>
        <v>0</v>
      </c>
      <c r="P44" s="143">
        <f t="shared" si="78"/>
        <v>0</v>
      </c>
      <c r="Q44" s="143">
        <f t="shared" si="78"/>
        <v>0</v>
      </c>
      <c r="R44" s="143">
        <f t="shared" si="78"/>
        <v>0</v>
      </c>
      <c r="S44" s="143">
        <f t="shared" si="78"/>
        <v>0</v>
      </c>
      <c r="T44" s="143">
        <f t="shared" si="78"/>
        <v>0</v>
      </c>
      <c r="U44" s="143">
        <f t="shared" si="78"/>
        <v>0</v>
      </c>
      <c r="V44" s="143">
        <f t="shared" si="78"/>
        <v>0</v>
      </c>
      <c r="W44" s="143">
        <f t="shared" si="78"/>
        <v>0</v>
      </c>
      <c r="X44" s="143">
        <f t="shared" si="78"/>
        <v>0</v>
      </c>
      <c r="Y44" s="176">
        <f t="shared" si="3"/>
        <v>31200</v>
      </c>
    </row>
    <row r="45" spans="1:25">
      <c r="A45" s="168">
        <f t="shared" ref="A45:B45" si="79">A136</f>
        <v>37</v>
      </c>
      <c r="B45" s="148" t="str">
        <f t="shared" si="79"/>
        <v>Tagrende, udskiftning - zink</v>
      </c>
      <c r="C45" s="143">
        <f t="shared" ref="C45:X45" si="80">IF(C$1&lt;=$I136,IF($M136=0,0,(IF(MOD(($I136-C$1),$M136)=0,$G136,0))),0)</f>
        <v>0</v>
      </c>
      <c r="D45" s="143">
        <f t="shared" si="80"/>
        <v>0</v>
      </c>
      <c r="E45" s="143">
        <f t="shared" si="80"/>
        <v>0</v>
      </c>
      <c r="F45" s="143">
        <f t="shared" si="80"/>
        <v>0</v>
      </c>
      <c r="G45" s="143">
        <f t="shared" si="80"/>
        <v>0</v>
      </c>
      <c r="H45" s="143">
        <f t="shared" si="80"/>
        <v>0</v>
      </c>
      <c r="I45" s="143">
        <f t="shared" si="80"/>
        <v>0</v>
      </c>
      <c r="J45" s="143">
        <f t="shared" si="80"/>
        <v>0</v>
      </c>
      <c r="K45" s="143">
        <f t="shared" si="80"/>
        <v>0</v>
      </c>
      <c r="L45" s="143">
        <f t="shared" si="80"/>
        <v>82600</v>
      </c>
      <c r="M45" s="143">
        <f t="shared" si="80"/>
        <v>0</v>
      </c>
      <c r="N45" s="143">
        <f t="shared" si="80"/>
        <v>0</v>
      </c>
      <c r="O45" s="143">
        <f t="shared" si="80"/>
        <v>0</v>
      </c>
      <c r="P45" s="143">
        <f t="shared" si="80"/>
        <v>0</v>
      </c>
      <c r="Q45" s="143">
        <f t="shared" si="80"/>
        <v>0</v>
      </c>
      <c r="R45" s="143">
        <f t="shared" si="80"/>
        <v>0</v>
      </c>
      <c r="S45" s="143">
        <f t="shared" si="80"/>
        <v>0</v>
      </c>
      <c r="T45" s="143">
        <f t="shared" si="80"/>
        <v>0</v>
      </c>
      <c r="U45" s="143">
        <f t="shared" si="80"/>
        <v>0</v>
      </c>
      <c r="V45" s="143">
        <f t="shared" si="80"/>
        <v>0</v>
      </c>
      <c r="W45" s="143">
        <f t="shared" si="80"/>
        <v>0</v>
      </c>
      <c r="X45" s="143">
        <f t="shared" si="80"/>
        <v>0</v>
      </c>
      <c r="Y45" s="176">
        <f t="shared" si="3"/>
        <v>82600</v>
      </c>
    </row>
    <row r="46" spans="1:25">
      <c r="A46" s="168">
        <f t="shared" ref="A46:B46" si="81">A137</f>
        <v>37</v>
      </c>
      <c r="B46" s="148" t="str">
        <f t="shared" si="81"/>
        <v>Stern, udskiftning</v>
      </c>
      <c r="C46" s="143">
        <f t="shared" ref="C46:X46" si="82">IF(C$1&lt;=$I137,IF($M137=0,0,(IF(MOD(($I137-C$1),$M137)=0,$G137,0))),0)</f>
        <v>0</v>
      </c>
      <c r="D46" s="143">
        <f t="shared" si="82"/>
        <v>0</v>
      </c>
      <c r="E46" s="143">
        <f t="shared" si="82"/>
        <v>0</v>
      </c>
      <c r="F46" s="143">
        <f t="shared" si="82"/>
        <v>0</v>
      </c>
      <c r="G46" s="143">
        <f t="shared" si="82"/>
        <v>0</v>
      </c>
      <c r="H46" s="143">
        <f t="shared" si="82"/>
        <v>0</v>
      </c>
      <c r="I46" s="143">
        <f t="shared" si="82"/>
        <v>0</v>
      </c>
      <c r="J46" s="143">
        <f t="shared" si="82"/>
        <v>0</v>
      </c>
      <c r="K46" s="143">
        <f t="shared" si="82"/>
        <v>0</v>
      </c>
      <c r="L46" s="143">
        <f t="shared" si="82"/>
        <v>48125</v>
      </c>
      <c r="M46" s="143">
        <f t="shared" si="82"/>
        <v>0</v>
      </c>
      <c r="N46" s="143">
        <f t="shared" si="82"/>
        <v>0</v>
      </c>
      <c r="O46" s="143">
        <f t="shared" si="82"/>
        <v>0</v>
      </c>
      <c r="P46" s="143">
        <f t="shared" si="82"/>
        <v>0</v>
      </c>
      <c r="Q46" s="143">
        <f t="shared" si="82"/>
        <v>0</v>
      </c>
      <c r="R46" s="143">
        <f t="shared" si="82"/>
        <v>0</v>
      </c>
      <c r="S46" s="143">
        <f t="shared" si="82"/>
        <v>0</v>
      </c>
      <c r="T46" s="143">
        <f t="shared" si="82"/>
        <v>0</v>
      </c>
      <c r="U46" s="143">
        <f t="shared" si="82"/>
        <v>0</v>
      </c>
      <c r="V46" s="143">
        <f t="shared" si="82"/>
        <v>0</v>
      </c>
      <c r="W46" s="143">
        <f t="shared" si="82"/>
        <v>0</v>
      </c>
      <c r="X46" s="143">
        <f t="shared" si="82"/>
        <v>0</v>
      </c>
      <c r="Y46" s="176">
        <f t="shared" si="3"/>
        <v>48125</v>
      </c>
    </row>
    <row r="47" spans="1:25">
      <c r="A47" s="168">
        <f t="shared" ref="A47:B47" si="83">A138</f>
        <v>41</v>
      </c>
      <c r="B47" s="148" t="str">
        <f t="shared" si="83"/>
        <v>Udhæng, malerbehandling</v>
      </c>
      <c r="C47" s="143">
        <f t="shared" ref="C47:X47" si="84">IF(C$1&lt;=$I138,IF($M138=0,0,(IF(MOD(($I138-C$1),$M138)=0,$G138,0))),0)</f>
        <v>0</v>
      </c>
      <c r="D47" s="143">
        <f t="shared" si="84"/>
        <v>0</v>
      </c>
      <c r="E47" s="143">
        <f t="shared" si="84"/>
        <v>0</v>
      </c>
      <c r="F47" s="143">
        <f t="shared" si="84"/>
        <v>0</v>
      </c>
      <c r="G47" s="143">
        <f t="shared" si="84"/>
        <v>0</v>
      </c>
      <c r="H47" s="143">
        <f t="shared" si="84"/>
        <v>0</v>
      </c>
      <c r="I47" s="143">
        <f t="shared" si="84"/>
        <v>0</v>
      </c>
      <c r="J47" s="143">
        <f t="shared" si="84"/>
        <v>0</v>
      </c>
      <c r="K47" s="143">
        <f t="shared" si="84"/>
        <v>0</v>
      </c>
      <c r="L47" s="143">
        <f t="shared" si="84"/>
        <v>9800</v>
      </c>
      <c r="M47" s="143">
        <f t="shared" si="84"/>
        <v>0</v>
      </c>
      <c r="N47" s="143">
        <f t="shared" si="84"/>
        <v>0</v>
      </c>
      <c r="O47" s="143">
        <f t="shared" si="84"/>
        <v>0</v>
      </c>
      <c r="P47" s="143">
        <f t="shared" si="84"/>
        <v>0</v>
      </c>
      <c r="Q47" s="143">
        <f t="shared" si="84"/>
        <v>0</v>
      </c>
      <c r="R47" s="143">
        <f t="shared" si="84"/>
        <v>0</v>
      </c>
      <c r="S47" s="143">
        <f t="shared" si="84"/>
        <v>0</v>
      </c>
      <c r="T47" s="143">
        <f t="shared" si="84"/>
        <v>0</v>
      </c>
      <c r="U47" s="143">
        <f t="shared" si="84"/>
        <v>0</v>
      </c>
      <c r="V47" s="143">
        <f t="shared" si="84"/>
        <v>0</v>
      </c>
      <c r="W47" s="143">
        <f t="shared" si="84"/>
        <v>0</v>
      </c>
      <c r="X47" s="143">
        <f t="shared" si="84"/>
        <v>0</v>
      </c>
      <c r="Y47" s="176">
        <f t="shared" si="3"/>
        <v>9800</v>
      </c>
    </row>
    <row r="48" spans="1:25">
      <c r="A48" s="168">
        <f t="shared" ref="A48:B48" si="85">A139</f>
        <v>31</v>
      </c>
      <c r="B48" s="148" t="str">
        <f t="shared" si="85"/>
        <v>Døre, udskiftning</v>
      </c>
      <c r="C48" s="143">
        <f t="shared" ref="C48:X48" si="86">IF(C$1&lt;=$I139,IF($M139=0,0,(IF(MOD(($I139-C$1),$M139)=0,$G139,0))),0)</f>
        <v>0</v>
      </c>
      <c r="D48" s="143">
        <f t="shared" si="86"/>
        <v>0</v>
      </c>
      <c r="E48" s="143">
        <f t="shared" si="86"/>
        <v>17600</v>
      </c>
      <c r="F48" s="143">
        <f t="shared" si="86"/>
        <v>0</v>
      </c>
      <c r="G48" s="143">
        <f t="shared" si="86"/>
        <v>0</v>
      </c>
      <c r="H48" s="143">
        <f t="shared" si="86"/>
        <v>0</v>
      </c>
      <c r="I48" s="143">
        <f t="shared" si="86"/>
        <v>0</v>
      </c>
      <c r="J48" s="143">
        <f t="shared" si="86"/>
        <v>0</v>
      </c>
      <c r="K48" s="143">
        <f t="shared" si="86"/>
        <v>0</v>
      </c>
      <c r="L48" s="143">
        <f t="shared" si="86"/>
        <v>0</v>
      </c>
      <c r="M48" s="143">
        <f t="shared" si="86"/>
        <v>0</v>
      </c>
      <c r="N48" s="143">
        <f t="shared" si="86"/>
        <v>0</v>
      </c>
      <c r="O48" s="143">
        <f t="shared" si="86"/>
        <v>0</v>
      </c>
      <c r="P48" s="143">
        <f t="shared" si="86"/>
        <v>0</v>
      </c>
      <c r="Q48" s="143">
        <f t="shared" si="86"/>
        <v>0</v>
      </c>
      <c r="R48" s="143">
        <f t="shared" si="86"/>
        <v>0</v>
      </c>
      <c r="S48" s="143">
        <f t="shared" si="86"/>
        <v>0</v>
      </c>
      <c r="T48" s="143">
        <f t="shared" si="86"/>
        <v>0</v>
      </c>
      <c r="U48" s="143">
        <f t="shared" si="86"/>
        <v>0</v>
      </c>
      <c r="V48" s="143">
        <f t="shared" si="86"/>
        <v>0</v>
      </c>
      <c r="W48" s="143">
        <f t="shared" si="86"/>
        <v>0</v>
      </c>
      <c r="X48" s="143">
        <f t="shared" si="86"/>
        <v>0</v>
      </c>
      <c r="Y48" s="176">
        <f t="shared" si="3"/>
        <v>17600</v>
      </c>
    </row>
    <row r="49" spans="1:25">
      <c r="A49" s="168">
        <f t="shared" ref="A49:B49" si="87">A140</f>
        <v>41</v>
      </c>
      <c r="B49" s="148" t="str">
        <f t="shared" si="87"/>
        <v>Fundament, malerbehandling</v>
      </c>
      <c r="C49" s="143">
        <f t="shared" ref="C49:X49" si="88">IF(C$1&lt;=$I140,IF($M140=0,0,(IF(MOD(($I140-C$1),$M140)=0,$G140,0))),0)</f>
        <v>1210</v>
      </c>
      <c r="D49" s="143">
        <f t="shared" si="88"/>
        <v>0</v>
      </c>
      <c r="E49" s="143">
        <f t="shared" si="88"/>
        <v>0</v>
      </c>
      <c r="F49" s="143">
        <f t="shared" si="88"/>
        <v>0</v>
      </c>
      <c r="G49" s="143">
        <f t="shared" si="88"/>
        <v>0</v>
      </c>
      <c r="H49" s="143">
        <f t="shared" si="88"/>
        <v>0</v>
      </c>
      <c r="I49" s="143">
        <f t="shared" si="88"/>
        <v>0</v>
      </c>
      <c r="J49" s="143">
        <f t="shared" si="88"/>
        <v>0</v>
      </c>
      <c r="K49" s="143">
        <f t="shared" si="88"/>
        <v>0</v>
      </c>
      <c r="L49" s="143">
        <f t="shared" si="88"/>
        <v>0</v>
      </c>
      <c r="M49" s="143">
        <f t="shared" si="88"/>
        <v>0</v>
      </c>
      <c r="N49" s="143">
        <f t="shared" si="88"/>
        <v>0</v>
      </c>
      <c r="O49" s="143">
        <f t="shared" si="88"/>
        <v>0</v>
      </c>
      <c r="P49" s="143">
        <f t="shared" si="88"/>
        <v>0</v>
      </c>
      <c r="Q49" s="143">
        <f t="shared" si="88"/>
        <v>0</v>
      </c>
      <c r="R49" s="143">
        <f t="shared" si="88"/>
        <v>0</v>
      </c>
      <c r="S49" s="143">
        <f t="shared" si="88"/>
        <v>0</v>
      </c>
      <c r="T49" s="143">
        <f t="shared" si="88"/>
        <v>0</v>
      </c>
      <c r="U49" s="143">
        <f t="shared" si="88"/>
        <v>0</v>
      </c>
      <c r="V49" s="143">
        <f t="shared" si="88"/>
        <v>0</v>
      </c>
      <c r="W49" s="143">
        <f t="shared" si="88"/>
        <v>0</v>
      </c>
      <c r="X49" s="143">
        <f t="shared" si="88"/>
        <v>0</v>
      </c>
      <c r="Y49" s="176">
        <f t="shared" si="3"/>
        <v>1210</v>
      </c>
    </row>
    <row r="50" spans="1:25">
      <c r="A50" s="169">
        <f t="shared" ref="A50:B50" si="89">A141</f>
        <v>0</v>
      </c>
      <c r="B50" s="149" t="str">
        <f t="shared" si="89"/>
        <v>Bygning 5</v>
      </c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</row>
    <row r="51" spans="1:25">
      <c r="A51" s="168">
        <f t="shared" ref="A51:B51" si="90">A142</f>
        <v>47</v>
      </c>
      <c r="B51" s="148" t="str">
        <f t="shared" si="90"/>
        <v>Tagflade, udskiftning - 2 lag tagpap,plader&amp; lægter</v>
      </c>
      <c r="C51" s="143">
        <f t="shared" ref="C51:X51" si="91">IF(C$1&lt;=$I142,IF($M142=0,0,(IF(MOD(($I142-C$1),$M142)=0,$G142,0))),0)</f>
        <v>0</v>
      </c>
      <c r="D51" s="143">
        <f t="shared" si="91"/>
        <v>0</v>
      </c>
      <c r="E51" s="143">
        <f t="shared" si="91"/>
        <v>0</v>
      </c>
      <c r="F51" s="143">
        <f t="shared" si="91"/>
        <v>1620000</v>
      </c>
      <c r="G51" s="143">
        <f t="shared" si="91"/>
        <v>0</v>
      </c>
      <c r="H51" s="143">
        <f t="shared" si="91"/>
        <v>0</v>
      </c>
      <c r="I51" s="143">
        <f t="shared" si="91"/>
        <v>0</v>
      </c>
      <c r="J51" s="143">
        <f t="shared" si="91"/>
        <v>0</v>
      </c>
      <c r="K51" s="143">
        <f t="shared" si="91"/>
        <v>0</v>
      </c>
      <c r="L51" s="143">
        <f t="shared" si="91"/>
        <v>0</v>
      </c>
      <c r="M51" s="143">
        <f t="shared" si="91"/>
        <v>0</v>
      </c>
      <c r="N51" s="143">
        <f t="shared" si="91"/>
        <v>0</v>
      </c>
      <c r="O51" s="143">
        <f t="shared" si="91"/>
        <v>0</v>
      </c>
      <c r="P51" s="143">
        <f t="shared" si="91"/>
        <v>0</v>
      </c>
      <c r="Q51" s="143">
        <f t="shared" si="91"/>
        <v>0</v>
      </c>
      <c r="R51" s="143">
        <f t="shared" si="91"/>
        <v>0</v>
      </c>
      <c r="S51" s="143">
        <f t="shared" si="91"/>
        <v>0</v>
      </c>
      <c r="T51" s="143">
        <f t="shared" si="91"/>
        <v>0</v>
      </c>
      <c r="U51" s="143">
        <f t="shared" si="91"/>
        <v>0</v>
      </c>
      <c r="V51" s="143">
        <f t="shared" si="91"/>
        <v>0</v>
      </c>
      <c r="W51" s="143">
        <f t="shared" si="91"/>
        <v>0</v>
      </c>
      <c r="X51" s="143">
        <f t="shared" si="91"/>
        <v>0</v>
      </c>
      <c r="Y51" s="176">
        <f t="shared" si="3"/>
        <v>1620000</v>
      </c>
    </row>
    <row r="52" spans="1:25">
      <c r="A52" s="168">
        <f t="shared" ref="A52:B52" si="92">A143</f>
        <v>37</v>
      </c>
      <c r="B52" s="148" t="str">
        <f t="shared" si="92"/>
        <v>Ovenlys, udskiftning - 60x60</v>
      </c>
      <c r="C52" s="143">
        <f t="shared" ref="C52:X52" si="93">IF(C$1&lt;=$I143,IF($M143=0,0,(IF(MOD(($I143-C$1),$M143)=0,$G143,0))),0)</f>
        <v>0</v>
      </c>
      <c r="D52" s="143">
        <f t="shared" si="93"/>
        <v>0</v>
      </c>
      <c r="E52" s="143">
        <f t="shared" si="93"/>
        <v>0</v>
      </c>
      <c r="F52" s="143">
        <f t="shared" si="93"/>
        <v>64800</v>
      </c>
      <c r="G52" s="143">
        <f t="shared" si="93"/>
        <v>0</v>
      </c>
      <c r="H52" s="143">
        <f t="shared" si="93"/>
        <v>0</v>
      </c>
      <c r="I52" s="143">
        <f t="shared" si="93"/>
        <v>0</v>
      </c>
      <c r="J52" s="143">
        <f t="shared" si="93"/>
        <v>0</v>
      </c>
      <c r="K52" s="143">
        <f t="shared" si="93"/>
        <v>0</v>
      </c>
      <c r="L52" s="143">
        <f t="shared" si="93"/>
        <v>0</v>
      </c>
      <c r="M52" s="143">
        <f t="shared" si="93"/>
        <v>0</v>
      </c>
      <c r="N52" s="143">
        <f t="shared" si="93"/>
        <v>0</v>
      </c>
      <c r="O52" s="143">
        <f t="shared" si="93"/>
        <v>0</v>
      </c>
      <c r="P52" s="143">
        <f t="shared" si="93"/>
        <v>0</v>
      </c>
      <c r="Q52" s="143">
        <f t="shared" si="93"/>
        <v>0</v>
      </c>
      <c r="R52" s="143">
        <f t="shared" si="93"/>
        <v>0</v>
      </c>
      <c r="S52" s="143">
        <f t="shared" si="93"/>
        <v>0</v>
      </c>
      <c r="T52" s="143">
        <f t="shared" si="93"/>
        <v>0</v>
      </c>
      <c r="U52" s="143">
        <f t="shared" si="93"/>
        <v>0</v>
      </c>
      <c r="V52" s="143">
        <f t="shared" si="93"/>
        <v>0</v>
      </c>
      <c r="W52" s="143">
        <f t="shared" si="93"/>
        <v>0</v>
      </c>
      <c r="X52" s="143">
        <f t="shared" si="93"/>
        <v>0</v>
      </c>
      <c r="Y52" s="176">
        <f t="shared" si="3"/>
        <v>64800</v>
      </c>
    </row>
    <row r="53" spans="1:25">
      <c r="A53" s="168">
        <f t="shared" ref="A53:B53" si="94">A144</f>
        <v>31</v>
      </c>
      <c r="B53" s="148" t="str">
        <f t="shared" si="94"/>
        <v>Vinduer, udskiftning - gående</v>
      </c>
      <c r="C53" s="143">
        <f t="shared" ref="C53:X53" si="95">IF(C$1&lt;=$I144,IF($M144=0,0,(IF(MOD(($I144-C$1),$M144)=0,$G144,0))),0)</f>
        <v>0</v>
      </c>
      <c r="D53" s="143">
        <f t="shared" si="95"/>
        <v>0</v>
      </c>
      <c r="E53" s="143">
        <f t="shared" si="95"/>
        <v>0</v>
      </c>
      <c r="F53" s="143">
        <f t="shared" si="95"/>
        <v>0</v>
      </c>
      <c r="G53" s="143">
        <f t="shared" si="95"/>
        <v>0</v>
      </c>
      <c r="H53" s="143">
        <f t="shared" si="95"/>
        <v>0</v>
      </c>
      <c r="I53" s="143">
        <f t="shared" si="95"/>
        <v>96118</v>
      </c>
      <c r="J53" s="143">
        <f t="shared" si="95"/>
        <v>0</v>
      </c>
      <c r="K53" s="143">
        <f t="shared" si="95"/>
        <v>0</v>
      </c>
      <c r="L53" s="143">
        <f t="shared" si="95"/>
        <v>0</v>
      </c>
      <c r="M53" s="143">
        <f t="shared" si="95"/>
        <v>0</v>
      </c>
      <c r="N53" s="143">
        <f t="shared" si="95"/>
        <v>0</v>
      </c>
      <c r="O53" s="143">
        <f t="shared" si="95"/>
        <v>0</v>
      </c>
      <c r="P53" s="143">
        <f t="shared" si="95"/>
        <v>0</v>
      </c>
      <c r="Q53" s="143">
        <f t="shared" si="95"/>
        <v>0</v>
      </c>
      <c r="R53" s="143">
        <f t="shared" si="95"/>
        <v>0</v>
      </c>
      <c r="S53" s="143">
        <f t="shared" si="95"/>
        <v>0</v>
      </c>
      <c r="T53" s="143">
        <f t="shared" si="95"/>
        <v>0</v>
      </c>
      <c r="U53" s="143">
        <f t="shared" si="95"/>
        <v>0</v>
      </c>
      <c r="V53" s="143">
        <f t="shared" si="95"/>
        <v>0</v>
      </c>
      <c r="W53" s="143">
        <f t="shared" si="95"/>
        <v>0</v>
      </c>
      <c r="X53" s="143">
        <f t="shared" si="95"/>
        <v>0</v>
      </c>
      <c r="Y53" s="176">
        <f t="shared" si="3"/>
        <v>96118</v>
      </c>
    </row>
    <row r="54" spans="1:25">
      <c r="A54" s="168">
        <f t="shared" ref="A54:B54" si="96">A145</f>
        <v>47</v>
      </c>
      <c r="B54" s="148" t="str">
        <f t="shared" si="96"/>
        <v>Tagflade, udskiftning - eternitskifer</v>
      </c>
      <c r="C54" s="143">
        <f t="shared" ref="C54:X54" si="97">IF(C$1&lt;=$I145,IF($M145=0,0,(IF(MOD(($I145-C$1),$M145)=0,$G145,0))),0)</f>
        <v>0</v>
      </c>
      <c r="D54" s="143">
        <f t="shared" si="97"/>
        <v>0</v>
      </c>
      <c r="E54" s="143">
        <f t="shared" si="97"/>
        <v>0</v>
      </c>
      <c r="F54" s="143">
        <f t="shared" si="97"/>
        <v>0</v>
      </c>
      <c r="G54" s="143">
        <f t="shared" si="97"/>
        <v>0</v>
      </c>
      <c r="H54" s="143">
        <f t="shared" si="97"/>
        <v>0</v>
      </c>
      <c r="I54" s="143">
        <f t="shared" si="97"/>
        <v>27000</v>
      </c>
      <c r="J54" s="143">
        <f t="shared" si="97"/>
        <v>0</v>
      </c>
      <c r="K54" s="143">
        <f t="shared" si="97"/>
        <v>0</v>
      </c>
      <c r="L54" s="143">
        <f t="shared" si="97"/>
        <v>0</v>
      </c>
      <c r="M54" s="143">
        <f t="shared" si="97"/>
        <v>0</v>
      </c>
      <c r="N54" s="143">
        <f t="shared" si="97"/>
        <v>0</v>
      </c>
      <c r="O54" s="143">
        <f t="shared" si="97"/>
        <v>0</v>
      </c>
      <c r="P54" s="143">
        <f t="shared" si="97"/>
        <v>0</v>
      </c>
      <c r="Q54" s="143">
        <f t="shared" si="97"/>
        <v>0</v>
      </c>
      <c r="R54" s="143">
        <f t="shared" si="97"/>
        <v>0</v>
      </c>
      <c r="S54" s="143">
        <f t="shared" si="97"/>
        <v>0</v>
      </c>
      <c r="T54" s="143">
        <f t="shared" si="97"/>
        <v>0</v>
      </c>
      <c r="U54" s="143">
        <f t="shared" si="97"/>
        <v>0</v>
      </c>
      <c r="V54" s="143">
        <f t="shared" si="97"/>
        <v>0</v>
      </c>
      <c r="W54" s="143">
        <f t="shared" si="97"/>
        <v>0</v>
      </c>
      <c r="X54" s="143">
        <f t="shared" si="97"/>
        <v>0</v>
      </c>
      <c r="Y54" s="176">
        <f t="shared" si="3"/>
        <v>27000</v>
      </c>
    </row>
    <row r="55" spans="1:25">
      <c r="A55" s="169">
        <f t="shared" ref="A55:B55" si="98">A146</f>
        <v>0</v>
      </c>
      <c r="B55" s="149" t="str">
        <f t="shared" si="98"/>
        <v>Bygning 6</v>
      </c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</row>
    <row r="56" spans="1:25">
      <c r="A56" s="168">
        <f t="shared" ref="A56:B56" si="99">A147</f>
        <v>47</v>
      </c>
      <c r="B56" s="148" t="str">
        <f t="shared" si="99"/>
        <v>Tagflade, udskiftning - 2 lag tagpap,plader&amp; lægter</v>
      </c>
      <c r="C56" s="143">
        <f t="shared" ref="C56:X56" si="100">IF(C$1&lt;=$I147,IF($M147=0,0,(IF(MOD(($I147-C$1),$M147)=0,$G147,0))),0)</f>
        <v>0</v>
      </c>
      <c r="D56" s="143">
        <f t="shared" si="100"/>
        <v>0</v>
      </c>
      <c r="E56" s="143">
        <f t="shared" si="100"/>
        <v>0</v>
      </c>
      <c r="F56" s="143">
        <f t="shared" si="100"/>
        <v>534000</v>
      </c>
      <c r="G56" s="143">
        <f t="shared" si="100"/>
        <v>0</v>
      </c>
      <c r="H56" s="143">
        <f t="shared" si="100"/>
        <v>0</v>
      </c>
      <c r="I56" s="143">
        <f t="shared" si="100"/>
        <v>0</v>
      </c>
      <c r="J56" s="143">
        <f t="shared" si="100"/>
        <v>0</v>
      </c>
      <c r="K56" s="143">
        <f t="shared" si="100"/>
        <v>0</v>
      </c>
      <c r="L56" s="143">
        <f t="shared" si="100"/>
        <v>0</v>
      </c>
      <c r="M56" s="143">
        <f t="shared" si="100"/>
        <v>0</v>
      </c>
      <c r="N56" s="143">
        <f t="shared" si="100"/>
        <v>0</v>
      </c>
      <c r="O56" s="143">
        <f t="shared" si="100"/>
        <v>0</v>
      </c>
      <c r="P56" s="143">
        <f t="shared" si="100"/>
        <v>0</v>
      </c>
      <c r="Q56" s="143">
        <f t="shared" si="100"/>
        <v>0</v>
      </c>
      <c r="R56" s="143">
        <f t="shared" si="100"/>
        <v>0</v>
      </c>
      <c r="S56" s="143">
        <f t="shared" si="100"/>
        <v>0</v>
      </c>
      <c r="T56" s="143">
        <f t="shared" si="100"/>
        <v>0</v>
      </c>
      <c r="U56" s="143">
        <f t="shared" si="100"/>
        <v>0</v>
      </c>
      <c r="V56" s="143">
        <f t="shared" si="100"/>
        <v>0</v>
      </c>
      <c r="W56" s="143">
        <f t="shared" si="100"/>
        <v>0</v>
      </c>
      <c r="X56" s="143">
        <f t="shared" si="100"/>
        <v>0</v>
      </c>
      <c r="Y56" s="176">
        <f t="shared" si="3"/>
        <v>534000</v>
      </c>
    </row>
    <row r="57" spans="1:25">
      <c r="A57" s="168">
        <f t="shared" ref="A57:B68" si="101">A148</f>
        <v>37</v>
      </c>
      <c r="B57" s="148" t="str">
        <f t="shared" si="101"/>
        <v>Ovenlys, udskiftning - 60x60</v>
      </c>
      <c r="C57" s="143">
        <f t="shared" ref="C57:X57" si="102">IF(C$1&lt;=$I148,IF($M148=0,0,(IF(MOD(($I148-C$1),$M148)=0,$G148,0))),0)</f>
        <v>0</v>
      </c>
      <c r="D57" s="143">
        <f t="shared" si="102"/>
        <v>0</v>
      </c>
      <c r="E57" s="143">
        <f t="shared" si="102"/>
        <v>0</v>
      </c>
      <c r="F57" s="143">
        <f t="shared" si="102"/>
        <v>18000</v>
      </c>
      <c r="G57" s="143">
        <f t="shared" si="102"/>
        <v>0</v>
      </c>
      <c r="H57" s="143">
        <f t="shared" si="102"/>
        <v>0</v>
      </c>
      <c r="I57" s="143">
        <f t="shared" si="102"/>
        <v>0</v>
      </c>
      <c r="J57" s="143">
        <f t="shared" si="102"/>
        <v>0</v>
      </c>
      <c r="K57" s="143">
        <f t="shared" si="102"/>
        <v>0</v>
      </c>
      <c r="L57" s="143">
        <f t="shared" si="102"/>
        <v>0</v>
      </c>
      <c r="M57" s="143">
        <f t="shared" si="102"/>
        <v>0</v>
      </c>
      <c r="N57" s="143">
        <f t="shared" si="102"/>
        <v>0</v>
      </c>
      <c r="O57" s="143">
        <f t="shared" si="102"/>
        <v>0</v>
      </c>
      <c r="P57" s="143">
        <f t="shared" si="102"/>
        <v>0</v>
      </c>
      <c r="Q57" s="143">
        <f t="shared" si="102"/>
        <v>0</v>
      </c>
      <c r="R57" s="143">
        <f t="shared" si="102"/>
        <v>0</v>
      </c>
      <c r="S57" s="143">
        <f t="shared" si="102"/>
        <v>0</v>
      </c>
      <c r="T57" s="143">
        <f t="shared" si="102"/>
        <v>0</v>
      </c>
      <c r="U57" s="143">
        <f t="shared" si="102"/>
        <v>0</v>
      </c>
      <c r="V57" s="143">
        <f t="shared" si="102"/>
        <v>0</v>
      </c>
      <c r="W57" s="143">
        <f t="shared" si="102"/>
        <v>0</v>
      </c>
      <c r="X57" s="143">
        <f t="shared" si="102"/>
        <v>0</v>
      </c>
      <c r="Y57" s="176">
        <f>SUM(C57:X57)</f>
        <v>18000</v>
      </c>
    </row>
    <row r="58" spans="1:25">
      <c r="A58" s="168">
        <f t="shared" si="101"/>
        <v>37</v>
      </c>
      <c r="B58" s="148" t="str">
        <f t="shared" si="101"/>
        <v>Stern, udskiftning</v>
      </c>
      <c r="C58" s="143">
        <f t="shared" ref="C58:X58" si="103">IF(C$1&lt;=$I149,IF($M149=0,0,(IF(MOD(($I149-C$1),$M149)=0,$G149,0))),0)</f>
        <v>0</v>
      </c>
      <c r="D58" s="143">
        <f t="shared" si="103"/>
        <v>26250</v>
      </c>
      <c r="E58" s="143">
        <f t="shared" si="103"/>
        <v>0</v>
      </c>
      <c r="F58" s="143">
        <f t="shared" si="103"/>
        <v>0</v>
      </c>
      <c r="G58" s="143">
        <f t="shared" si="103"/>
        <v>0</v>
      </c>
      <c r="H58" s="143">
        <f t="shared" si="103"/>
        <v>0</v>
      </c>
      <c r="I58" s="143">
        <f t="shared" si="103"/>
        <v>0</v>
      </c>
      <c r="J58" s="143">
        <f t="shared" si="103"/>
        <v>0</v>
      </c>
      <c r="K58" s="143">
        <f t="shared" si="103"/>
        <v>0</v>
      </c>
      <c r="L58" s="143">
        <f t="shared" si="103"/>
        <v>0</v>
      </c>
      <c r="M58" s="143">
        <f t="shared" si="103"/>
        <v>0</v>
      </c>
      <c r="N58" s="143">
        <f t="shared" si="103"/>
        <v>0</v>
      </c>
      <c r="O58" s="143">
        <f t="shared" si="103"/>
        <v>0</v>
      </c>
      <c r="P58" s="143">
        <f t="shared" si="103"/>
        <v>0</v>
      </c>
      <c r="Q58" s="143">
        <f t="shared" si="103"/>
        <v>0</v>
      </c>
      <c r="R58" s="143">
        <f t="shared" si="103"/>
        <v>0</v>
      </c>
      <c r="S58" s="143">
        <f t="shared" si="103"/>
        <v>0</v>
      </c>
      <c r="T58" s="143">
        <f t="shared" si="103"/>
        <v>0</v>
      </c>
      <c r="U58" s="143">
        <f t="shared" si="103"/>
        <v>0</v>
      </c>
      <c r="V58" s="143">
        <f t="shared" si="103"/>
        <v>0</v>
      </c>
      <c r="W58" s="143">
        <f t="shared" si="103"/>
        <v>0</v>
      </c>
      <c r="X58" s="143">
        <f t="shared" si="103"/>
        <v>0</v>
      </c>
      <c r="Y58" s="176">
        <f>SUM(C58:X58)</f>
        <v>26250</v>
      </c>
    </row>
    <row r="59" spans="1:25">
      <c r="A59" s="168">
        <f t="shared" si="101"/>
        <v>41</v>
      </c>
      <c r="B59" s="148" t="str">
        <f t="shared" si="101"/>
        <v>Udhæng, malerbehandling</v>
      </c>
      <c r="C59" s="143">
        <f t="shared" ref="C59:X59" si="104">IF(C$1&lt;=$I150,IF($M150=0,0,(IF(MOD(($I150-C$1),$M150)=0,$G150,0))),0)</f>
        <v>8400</v>
      </c>
      <c r="D59" s="143">
        <f t="shared" si="104"/>
        <v>0</v>
      </c>
      <c r="E59" s="143">
        <f t="shared" si="104"/>
        <v>0</v>
      </c>
      <c r="F59" s="143">
        <f t="shared" si="104"/>
        <v>0</v>
      </c>
      <c r="G59" s="143">
        <f t="shared" si="104"/>
        <v>0</v>
      </c>
      <c r="H59" s="143">
        <f t="shared" si="104"/>
        <v>0</v>
      </c>
      <c r="I59" s="143">
        <f t="shared" si="104"/>
        <v>0</v>
      </c>
      <c r="J59" s="143">
        <f t="shared" si="104"/>
        <v>0</v>
      </c>
      <c r="K59" s="143">
        <f t="shared" si="104"/>
        <v>0</v>
      </c>
      <c r="L59" s="143">
        <f t="shared" si="104"/>
        <v>0</v>
      </c>
      <c r="M59" s="143">
        <f t="shared" si="104"/>
        <v>0</v>
      </c>
      <c r="N59" s="143">
        <f t="shared" si="104"/>
        <v>0</v>
      </c>
      <c r="O59" s="143">
        <f t="shared" si="104"/>
        <v>0</v>
      </c>
      <c r="P59" s="143">
        <f t="shared" si="104"/>
        <v>0</v>
      </c>
      <c r="Q59" s="143">
        <f t="shared" si="104"/>
        <v>0</v>
      </c>
      <c r="R59" s="143">
        <f t="shared" si="104"/>
        <v>0</v>
      </c>
      <c r="S59" s="143">
        <f t="shared" si="104"/>
        <v>0</v>
      </c>
      <c r="T59" s="143">
        <f t="shared" si="104"/>
        <v>0</v>
      </c>
      <c r="U59" s="143">
        <f t="shared" si="104"/>
        <v>0</v>
      </c>
      <c r="V59" s="143">
        <f t="shared" si="104"/>
        <v>0</v>
      </c>
      <c r="W59" s="143">
        <f t="shared" si="104"/>
        <v>0</v>
      </c>
      <c r="X59" s="143">
        <f t="shared" si="104"/>
        <v>0</v>
      </c>
      <c r="Y59" s="176">
        <f>SUM(C59:X59)</f>
        <v>8400</v>
      </c>
    </row>
    <row r="60" spans="1:25">
      <c r="A60" s="168">
        <f t="shared" si="101"/>
        <v>41</v>
      </c>
      <c r="B60" s="148" t="str">
        <f t="shared" si="101"/>
        <v>Fundament, malerbehandling</v>
      </c>
      <c r="C60" s="143">
        <f t="shared" ref="C60:X60" si="105">IF(C$1&lt;=$I151,IF($M151=0,0,(IF(MOD(($I151-C$1),$M151)=0,$G151,0))),0)</f>
        <v>1815</v>
      </c>
      <c r="D60" s="143">
        <f t="shared" si="105"/>
        <v>0</v>
      </c>
      <c r="E60" s="143">
        <f t="shared" si="105"/>
        <v>0</v>
      </c>
      <c r="F60" s="143">
        <f t="shared" si="105"/>
        <v>0</v>
      </c>
      <c r="G60" s="143">
        <f t="shared" si="105"/>
        <v>0</v>
      </c>
      <c r="H60" s="143">
        <f t="shared" si="105"/>
        <v>0</v>
      </c>
      <c r="I60" s="143">
        <f t="shared" si="105"/>
        <v>0</v>
      </c>
      <c r="J60" s="143">
        <f t="shared" si="105"/>
        <v>0</v>
      </c>
      <c r="K60" s="143">
        <f t="shared" si="105"/>
        <v>0</v>
      </c>
      <c r="L60" s="143">
        <f t="shared" si="105"/>
        <v>0</v>
      </c>
      <c r="M60" s="143">
        <f t="shared" si="105"/>
        <v>0</v>
      </c>
      <c r="N60" s="143">
        <f t="shared" si="105"/>
        <v>0</v>
      </c>
      <c r="O60" s="143">
        <f t="shared" si="105"/>
        <v>0</v>
      </c>
      <c r="P60" s="143">
        <f t="shared" si="105"/>
        <v>0</v>
      </c>
      <c r="Q60" s="143">
        <f t="shared" si="105"/>
        <v>0</v>
      </c>
      <c r="R60" s="143">
        <f t="shared" si="105"/>
        <v>0</v>
      </c>
      <c r="S60" s="143">
        <f t="shared" si="105"/>
        <v>0</v>
      </c>
      <c r="T60" s="143">
        <f t="shared" si="105"/>
        <v>0</v>
      </c>
      <c r="U60" s="143">
        <f t="shared" si="105"/>
        <v>0</v>
      </c>
      <c r="V60" s="143">
        <f t="shared" si="105"/>
        <v>0</v>
      </c>
      <c r="W60" s="143">
        <f t="shared" si="105"/>
        <v>0</v>
      </c>
      <c r="X60" s="143">
        <f t="shared" si="105"/>
        <v>0</v>
      </c>
      <c r="Y60" s="176">
        <f>SUM(C60:X60)</f>
        <v>1815</v>
      </c>
    </row>
    <row r="61" spans="1:25">
      <c r="A61" s="169">
        <f t="shared" si="101"/>
        <v>0</v>
      </c>
      <c r="B61" s="149" t="str">
        <f t="shared" si="101"/>
        <v xml:space="preserve">Generelt </v>
      </c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</row>
    <row r="62" spans="1:25">
      <c r="A62" s="168">
        <f t="shared" si="101"/>
        <v>21</v>
      </c>
      <c r="B62" s="148" t="str">
        <f t="shared" si="101"/>
        <v>Lyskasser, rensning</v>
      </c>
      <c r="C62" s="143">
        <f t="shared" ref="C62:X62" si="106">IF(C$1&lt;=$I153,IF($M153=0,0,(IF(MOD(($I153-C$1),$M153)=0,$G153,0))),0)</f>
        <v>3000</v>
      </c>
      <c r="D62" s="143">
        <f t="shared" si="106"/>
        <v>0</v>
      </c>
      <c r="E62" s="143">
        <f t="shared" si="106"/>
        <v>0</v>
      </c>
      <c r="F62" s="143">
        <f t="shared" si="106"/>
        <v>0</v>
      </c>
      <c r="G62" s="143">
        <f t="shared" si="106"/>
        <v>0</v>
      </c>
      <c r="H62" s="143">
        <f t="shared" si="106"/>
        <v>0</v>
      </c>
      <c r="I62" s="143">
        <f t="shared" si="106"/>
        <v>0</v>
      </c>
      <c r="J62" s="143">
        <f t="shared" si="106"/>
        <v>0</v>
      </c>
      <c r="K62" s="143">
        <f t="shared" si="106"/>
        <v>0</v>
      </c>
      <c r="L62" s="143">
        <f t="shared" si="106"/>
        <v>0</v>
      </c>
      <c r="M62" s="143">
        <f t="shared" si="106"/>
        <v>0</v>
      </c>
      <c r="N62" s="143">
        <f t="shared" si="106"/>
        <v>0</v>
      </c>
      <c r="O62" s="143">
        <f t="shared" si="106"/>
        <v>0</v>
      </c>
      <c r="P62" s="143">
        <f t="shared" si="106"/>
        <v>0</v>
      </c>
      <c r="Q62" s="143">
        <f t="shared" si="106"/>
        <v>0</v>
      </c>
      <c r="R62" s="143">
        <f t="shared" si="106"/>
        <v>0</v>
      </c>
      <c r="S62" s="143">
        <f t="shared" si="106"/>
        <v>0</v>
      </c>
      <c r="T62" s="143">
        <f t="shared" si="106"/>
        <v>0</v>
      </c>
      <c r="U62" s="143">
        <f t="shared" si="106"/>
        <v>0</v>
      </c>
      <c r="V62" s="143">
        <f t="shared" si="106"/>
        <v>0</v>
      </c>
      <c r="W62" s="143">
        <f t="shared" si="106"/>
        <v>0</v>
      </c>
      <c r="X62" s="143">
        <f t="shared" si="106"/>
        <v>0</v>
      </c>
      <c r="Y62" s="176">
        <f>SUM(C62:X62)</f>
        <v>3000</v>
      </c>
    </row>
    <row r="63" spans="1:25">
      <c r="A63" s="168">
        <f t="shared" si="101"/>
        <v>37</v>
      </c>
      <c r="B63" s="148" t="str">
        <f t="shared" si="101"/>
        <v>Tage og komplementering - tagrende, rensning</v>
      </c>
      <c r="C63" s="143">
        <f t="shared" ref="C63:X63" si="107">IF(C$1&lt;=$I154,IF($M154=0,0,(IF(MOD(($I154-C$1),$M154)=0,$G154,0))),0)</f>
        <v>34450</v>
      </c>
      <c r="D63" s="143">
        <f t="shared" si="107"/>
        <v>0</v>
      </c>
      <c r="E63" s="143">
        <f t="shared" si="107"/>
        <v>0</v>
      </c>
      <c r="F63" s="143">
        <f t="shared" si="107"/>
        <v>0</v>
      </c>
      <c r="G63" s="143">
        <f t="shared" si="107"/>
        <v>0</v>
      </c>
      <c r="H63" s="143">
        <f t="shared" si="107"/>
        <v>0</v>
      </c>
      <c r="I63" s="143">
        <f t="shared" si="107"/>
        <v>0</v>
      </c>
      <c r="J63" s="143">
        <f t="shared" si="107"/>
        <v>0</v>
      </c>
      <c r="K63" s="143">
        <f t="shared" si="107"/>
        <v>0</v>
      </c>
      <c r="L63" s="143">
        <f t="shared" si="107"/>
        <v>0</v>
      </c>
      <c r="M63" s="143">
        <f t="shared" si="107"/>
        <v>0</v>
      </c>
      <c r="N63" s="143">
        <f t="shared" si="107"/>
        <v>0</v>
      </c>
      <c r="O63" s="143">
        <f t="shared" si="107"/>
        <v>0</v>
      </c>
      <c r="P63" s="143">
        <f t="shared" si="107"/>
        <v>0</v>
      </c>
      <c r="Q63" s="143">
        <f t="shared" si="107"/>
        <v>0</v>
      </c>
      <c r="R63" s="143">
        <f t="shared" si="107"/>
        <v>0</v>
      </c>
      <c r="S63" s="143">
        <f t="shared" si="107"/>
        <v>0</v>
      </c>
      <c r="T63" s="143">
        <f t="shared" si="107"/>
        <v>0</v>
      </c>
      <c r="U63" s="143">
        <f t="shared" si="107"/>
        <v>0</v>
      </c>
      <c r="V63" s="143">
        <f t="shared" si="107"/>
        <v>0</v>
      </c>
      <c r="W63" s="143">
        <f t="shared" si="107"/>
        <v>0</v>
      </c>
      <c r="X63" s="143">
        <f t="shared" si="107"/>
        <v>0</v>
      </c>
      <c r="Y63" s="176">
        <f>SUM(C63:X63)</f>
        <v>34450</v>
      </c>
    </row>
    <row r="64" spans="1:25">
      <c r="A64" s="169">
        <f t="shared" si="101"/>
        <v>0</v>
      </c>
      <c r="B64" s="149" t="str">
        <f t="shared" si="101"/>
        <v>Ind. Vedligehold</v>
      </c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</row>
    <row r="65" spans="1:25">
      <c r="A65" s="168">
        <f t="shared" si="101"/>
        <v>66</v>
      </c>
      <c r="B65" s="148" t="str">
        <f t="shared" si="101"/>
        <v>Elevatorer/lifte, inspektion - lovpligtigt</v>
      </c>
      <c r="C65" s="143">
        <f t="shared" ref="C65:X65" si="108">IF(C$1&lt;=$I156,IF($M156=0,0,(IF(MOD(($I156-C$1),$M156)=0,$G156,0))),0)</f>
        <v>2500</v>
      </c>
      <c r="D65" s="143">
        <f t="shared" si="108"/>
        <v>0</v>
      </c>
      <c r="E65" s="143">
        <f t="shared" si="108"/>
        <v>0</v>
      </c>
      <c r="F65" s="143">
        <f t="shared" si="108"/>
        <v>0</v>
      </c>
      <c r="G65" s="143">
        <f t="shared" si="108"/>
        <v>0</v>
      </c>
      <c r="H65" s="143">
        <f t="shared" si="108"/>
        <v>0</v>
      </c>
      <c r="I65" s="143">
        <f t="shared" si="108"/>
        <v>0</v>
      </c>
      <c r="J65" s="143">
        <f t="shared" si="108"/>
        <v>0</v>
      </c>
      <c r="K65" s="143">
        <f t="shared" si="108"/>
        <v>0</v>
      </c>
      <c r="L65" s="143">
        <f t="shared" si="108"/>
        <v>0</v>
      </c>
      <c r="M65" s="143">
        <f t="shared" si="108"/>
        <v>0</v>
      </c>
      <c r="N65" s="143">
        <f t="shared" si="108"/>
        <v>0</v>
      </c>
      <c r="O65" s="143">
        <f t="shared" si="108"/>
        <v>0</v>
      </c>
      <c r="P65" s="143">
        <f t="shared" si="108"/>
        <v>0</v>
      </c>
      <c r="Q65" s="143">
        <f t="shared" si="108"/>
        <v>0</v>
      </c>
      <c r="R65" s="143">
        <f t="shared" si="108"/>
        <v>0</v>
      </c>
      <c r="S65" s="143">
        <f t="shared" si="108"/>
        <v>0</v>
      </c>
      <c r="T65" s="143">
        <f t="shared" si="108"/>
        <v>0</v>
      </c>
      <c r="U65" s="143">
        <f t="shared" si="108"/>
        <v>0</v>
      </c>
      <c r="V65" s="143">
        <f t="shared" si="108"/>
        <v>0</v>
      </c>
      <c r="W65" s="143">
        <f t="shared" si="108"/>
        <v>0</v>
      </c>
      <c r="X65" s="143">
        <f t="shared" si="108"/>
        <v>0</v>
      </c>
      <c r="Y65" s="176">
        <f>SUM(C65:X65)</f>
        <v>2500</v>
      </c>
    </row>
    <row r="66" spans="1:25">
      <c r="A66" s="168">
        <f t="shared" si="101"/>
        <v>42</v>
      </c>
      <c r="B66" s="148" t="str">
        <f t="shared" si="101"/>
        <v>Indvendigt malerarbejde, rullende aktivitet</v>
      </c>
      <c r="C66" s="143">
        <f t="shared" ref="C66:X66" si="109">IF(C$1&lt;=$I157,IF($M157=0,0,(IF(MOD(($I157-C$1),$M157)=0,$G157,0))),0)</f>
        <v>25000</v>
      </c>
      <c r="D66" s="143">
        <f t="shared" si="109"/>
        <v>0</v>
      </c>
      <c r="E66" s="143">
        <f t="shared" si="109"/>
        <v>0</v>
      </c>
      <c r="F66" s="143">
        <f t="shared" si="109"/>
        <v>0</v>
      </c>
      <c r="G66" s="143">
        <f t="shared" si="109"/>
        <v>0</v>
      </c>
      <c r="H66" s="143">
        <f t="shared" si="109"/>
        <v>0</v>
      </c>
      <c r="I66" s="143">
        <f t="shared" si="109"/>
        <v>0</v>
      </c>
      <c r="J66" s="143">
        <f t="shared" si="109"/>
        <v>0</v>
      </c>
      <c r="K66" s="143">
        <f t="shared" si="109"/>
        <v>0</v>
      </c>
      <c r="L66" s="143">
        <f t="shared" si="109"/>
        <v>0</v>
      </c>
      <c r="M66" s="143">
        <f t="shared" si="109"/>
        <v>0</v>
      </c>
      <c r="N66" s="143">
        <f t="shared" si="109"/>
        <v>0</v>
      </c>
      <c r="O66" s="143">
        <f t="shared" si="109"/>
        <v>0</v>
      </c>
      <c r="P66" s="143">
        <f t="shared" si="109"/>
        <v>0</v>
      </c>
      <c r="Q66" s="143">
        <f t="shared" si="109"/>
        <v>0</v>
      </c>
      <c r="R66" s="143">
        <f t="shared" si="109"/>
        <v>0</v>
      </c>
      <c r="S66" s="143">
        <f t="shared" si="109"/>
        <v>0</v>
      </c>
      <c r="T66" s="143">
        <f t="shared" si="109"/>
        <v>0</v>
      </c>
      <c r="U66" s="143">
        <f t="shared" si="109"/>
        <v>0</v>
      </c>
      <c r="V66" s="143">
        <f t="shared" si="109"/>
        <v>0</v>
      </c>
      <c r="W66" s="143">
        <f t="shared" si="109"/>
        <v>0</v>
      </c>
      <c r="X66" s="143">
        <f t="shared" si="109"/>
        <v>0</v>
      </c>
      <c r="Y66" s="176">
        <f>SUM(C66:X66)</f>
        <v>25000</v>
      </c>
    </row>
    <row r="67" spans="1:25">
      <c r="A67" s="168">
        <f t="shared" si="101"/>
        <v>43</v>
      </c>
      <c r="B67" s="148" t="str">
        <f t="shared" si="101"/>
        <v>Gulve, overfladebehandling - rullende aktivitet</v>
      </c>
      <c r="C67" s="143">
        <f t="shared" ref="C67:X67" si="110">IF(C$1&lt;=$I158,IF($M158=0,0,(IF(MOD(($I158-C$1),$M158)=0,$G158,0))),0)</f>
        <v>26000</v>
      </c>
      <c r="D67" s="143">
        <f t="shared" si="110"/>
        <v>0</v>
      </c>
      <c r="E67" s="143">
        <f t="shared" si="110"/>
        <v>0</v>
      </c>
      <c r="F67" s="143">
        <f t="shared" si="110"/>
        <v>0</v>
      </c>
      <c r="G67" s="143">
        <f t="shared" si="110"/>
        <v>0</v>
      </c>
      <c r="H67" s="143">
        <f t="shared" si="110"/>
        <v>0</v>
      </c>
      <c r="I67" s="143">
        <f t="shared" si="110"/>
        <v>0</v>
      </c>
      <c r="J67" s="143">
        <f t="shared" si="110"/>
        <v>0</v>
      </c>
      <c r="K67" s="143">
        <f t="shared" si="110"/>
        <v>0</v>
      </c>
      <c r="L67" s="143">
        <f t="shared" si="110"/>
        <v>0</v>
      </c>
      <c r="M67" s="143">
        <f t="shared" si="110"/>
        <v>0</v>
      </c>
      <c r="N67" s="143">
        <f t="shared" si="110"/>
        <v>0</v>
      </c>
      <c r="O67" s="143">
        <f t="shared" si="110"/>
        <v>0</v>
      </c>
      <c r="P67" s="143">
        <f t="shared" si="110"/>
        <v>0</v>
      </c>
      <c r="Q67" s="143">
        <f t="shared" si="110"/>
        <v>0</v>
      </c>
      <c r="R67" s="143">
        <f t="shared" si="110"/>
        <v>0</v>
      </c>
      <c r="S67" s="143">
        <f t="shared" si="110"/>
        <v>0</v>
      </c>
      <c r="T67" s="143">
        <f t="shared" si="110"/>
        <v>0</v>
      </c>
      <c r="U67" s="143">
        <f t="shared" si="110"/>
        <v>0</v>
      </c>
      <c r="V67" s="143">
        <f t="shared" si="110"/>
        <v>0</v>
      </c>
      <c r="W67" s="143">
        <f t="shared" si="110"/>
        <v>0</v>
      </c>
      <c r="X67" s="143">
        <f t="shared" si="110"/>
        <v>0</v>
      </c>
      <c r="Y67" s="176">
        <f>SUM(C67:X67)</f>
        <v>26000</v>
      </c>
    </row>
    <row r="68" spans="1:25">
      <c r="A68" s="168">
        <f t="shared" si="101"/>
        <v>45</v>
      </c>
      <c r="B68" s="148" t="str">
        <f t="shared" si="101"/>
        <v>Lofter, udskiftning - akustik</v>
      </c>
      <c r="C68" s="143">
        <f t="shared" ref="C68:X68" si="111">IF(C$1&lt;=$I159,IF($M159=0,0,(IF(MOD(($I159-C$1),$M159)=0,$G159,0))),0)</f>
        <v>8700</v>
      </c>
      <c r="D68" s="143">
        <f t="shared" si="111"/>
        <v>0</v>
      </c>
      <c r="E68" s="143">
        <f t="shared" si="111"/>
        <v>0</v>
      </c>
      <c r="F68" s="143">
        <f t="shared" si="111"/>
        <v>0</v>
      </c>
      <c r="G68" s="143">
        <f t="shared" si="111"/>
        <v>0</v>
      </c>
      <c r="H68" s="143">
        <f t="shared" si="111"/>
        <v>0</v>
      </c>
      <c r="I68" s="143">
        <f t="shared" si="111"/>
        <v>0</v>
      </c>
      <c r="J68" s="143">
        <f t="shared" si="111"/>
        <v>0</v>
      </c>
      <c r="K68" s="143">
        <f t="shared" si="111"/>
        <v>0</v>
      </c>
      <c r="L68" s="143">
        <f t="shared" si="111"/>
        <v>0</v>
      </c>
      <c r="M68" s="143">
        <f t="shared" si="111"/>
        <v>0</v>
      </c>
      <c r="N68" s="143">
        <f t="shared" si="111"/>
        <v>0</v>
      </c>
      <c r="O68" s="143">
        <f t="shared" si="111"/>
        <v>0</v>
      </c>
      <c r="P68" s="143">
        <f t="shared" si="111"/>
        <v>0</v>
      </c>
      <c r="Q68" s="143">
        <f t="shared" si="111"/>
        <v>0</v>
      </c>
      <c r="R68" s="143">
        <f t="shared" si="111"/>
        <v>0</v>
      </c>
      <c r="S68" s="143">
        <f t="shared" si="111"/>
        <v>0</v>
      </c>
      <c r="T68" s="143">
        <f t="shared" si="111"/>
        <v>0</v>
      </c>
      <c r="U68" s="143">
        <f t="shared" si="111"/>
        <v>0</v>
      </c>
      <c r="V68" s="143">
        <f t="shared" si="111"/>
        <v>0</v>
      </c>
      <c r="W68" s="143">
        <f t="shared" si="111"/>
        <v>0</v>
      </c>
      <c r="X68" s="143">
        <f t="shared" si="111"/>
        <v>0</v>
      </c>
      <c r="Y68" s="176">
        <f>SUM(C68:X68)</f>
        <v>8700</v>
      </c>
    </row>
    <row r="69" spans="1:25">
      <c r="A69" s="169"/>
      <c r="B69" s="149" t="str">
        <f t="shared" ref="B69:B70" si="112">B160</f>
        <v>Tekniske Installationer</v>
      </c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</row>
    <row r="70" spans="1:25">
      <c r="A70" s="168" t="e">
        <f>A161</f>
        <v>#N/A</v>
      </c>
      <c r="B70" s="148">
        <f t="shared" si="112"/>
        <v>0</v>
      </c>
      <c r="C70" s="143">
        <f t="shared" ref="C70:X70" si="113">IF(C$1&lt;=$I161,IF($M161=0,0,(IF(MOD(($I161-C$1),$M161)=0,$G161,0))),0)</f>
        <v>0</v>
      </c>
      <c r="D70" s="143">
        <f t="shared" si="113"/>
        <v>0</v>
      </c>
      <c r="E70" s="143">
        <f t="shared" si="113"/>
        <v>0</v>
      </c>
      <c r="F70" s="143">
        <f t="shared" si="113"/>
        <v>0</v>
      </c>
      <c r="G70" s="143">
        <f t="shared" si="113"/>
        <v>0</v>
      </c>
      <c r="H70" s="143">
        <f t="shared" si="113"/>
        <v>0</v>
      </c>
      <c r="I70" s="143">
        <f t="shared" si="113"/>
        <v>0</v>
      </c>
      <c r="J70" s="143">
        <f t="shared" si="113"/>
        <v>0</v>
      </c>
      <c r="K70" s="143">
        <f t="shared" si="113"/>
        <v>0</v>
      </c>
      <c r="L70" s="143">
        <f t="shared" si="113"/>
        <v>0</v>
      </c>
      <c r="M70" s="143">
        <f t="shared" si="113"/>
        <v>0</v>
      </c>
      <c r="N70" s="143">
        <f t="shared" si="113"/>
        <v>0</v>
      </c>
      <c r="O70" s="143">
        <f t="shared" si="113"/>
        <v>0</v>
      </c>
      <c r="P70" s="143">
        <f t="shared" si="113"/>
        <v>0</v>
      </c>
      <c r="Q70" s="143">
        <f t="shared" si="113"/>
        <v>0</v>
      </c>
      <c r="R70" s="143">
        <f t="shared" si="113"/>
        <v>0</v>
      </c>
      <c r="S70" s="143">
        <f t="shared" si="113"/>
        <v>0</v>
      </c>
      <c r="T70" s="143">
        <f t="shared" si="113"/>
        <v>0</v>
      </c>
      <c r="U70" s="143">
        <f t="shared" si="113"/>
        <v>0</v>
      </c>
      <c r="V70" s="143">
        <f t="shared" si="113"/>
        <v>0</v>
      </c>
      <c r="W70" s="143">
        <f t="shared" si="113"/>
        <v>0</v>
      </c>
      <c r="X70" s="143">
        <f t="shared" si="113"/>
        <v>0</v>
      </c>
      <c r="Y70" s="176">
        <f t="shared" ref="Y70:Y80" si="114">SUM(C70:X70)</f>
        <v>0</v>
      </c>
    </row>
    <row r="71" spans="1:25">
      <c r="A71" s="168" t="e">
        <f t="shared" ref="A71:B81" si="115">A162</f>
        <v>#N/A</v>
      </c>
      <c r="B71" s="148">
        <f t="shared" si="115"/>
        <v>0</v>
      </c>
      <c r="C71" s="143">
        <f t="shared" ref="C71:X71" si="116">IF(C$1&lt;=$I162,IF($M162=0,0,(IF(MOD(($I162-C$1),$M162)=0,$G162,0))),0)</f>
        <v>0</v>
      </c>
      <c r="D71" s="143">
        <f t="shared" si="116"/>
        <v>0</v>
      </c>
      <c r="E71" s="143">
        <f t="shared" si="116"/>
        <v>0</v>
      </c>
      <c r="F71" s="143">
        <f t="shared" si="116"/>
        <v>0</v>
      </c>
      <c r="G71" s="143">
        <f t="shared" si="116"/>
        <v>0</v>
      </c>
      <c r="H71" s="143">
        <f t="shared" si="116"/>
        <v>0</v>
      </c>
      <c r="I71" s="143">
        <f t="shared" si="116"/>
        <v>0</v>
      </c>
      <c r="J71" s="143">
        <f t="shared" si="116"/>
        <v>0</v>
      </c>
      <c r="K71" s="143">
        <f t="shared" si="116"/>
        <v>0</v>
      </c>
      <c r="L71" s="143">
        <f t="shared" si="116"/>
        <v>0</v>
      </c>
      <c r="M71" s="143">
        <f t="shared" si="116"/>
        <v>0</v>
      </c>
      <c r="N71" s="143">
        <f t="shared" si="116"/>
        <v>0</v>
      </c>
      <c r="O71" s="143">
        <f t="shared" si="116"/>
        <v>0</v>
      </c>
      <c r="P71" s="143">
        <f t="shared" si="116"/>
        <v>0</v>
      </c>
      <c r="Q71" s="143">
        <f t="shared" si="116"/>
        <v>0</v>
      </c>
      <c r="R71" s="143">
        <f t="shared" si="116"/>
        <v>0</v>
      </c>
      <c r="S71" s="143">
        <f t="shared" si="116"/>
        <v>0</v>
      </c>
      <c r="T71" s="143">
        <f t="shared" si="116"/>
        <v>0</v>
      </c>
      <c r="U71" s="143">
        <f t="shared" si="116"/>
        <v>0</v>
      </c>
      <c r="V71" s="143">
        <f t="shared" si="116"/>
        <v>0</v>
      </c>
      <c r="W71" s="143">
        <f t="shared" si="116"/>
        <v>0</v>
      </c>
      <c r="X71" s="143">
        <f t="shared" si="116"/>
        <v>0</v>
      </c>
      <c r="Y71" s="176">
        <f t="shared" si="114"/>
        <v>0</v>
      </c>
    </row>
    <row r="72" spans="1:25">
      <c r="A72" s="168" t="e">
        <f t="shared" si="115"/>
        <v>#N/A</v>
      </c>
      <c r="B72" s="148">
        <f t="shared" si="115"/>
        <v>0</v>
      </c>
      <c r="C72" s="143">
        <f t="shared" ref="C72:X72" si="117">IF(C$1&lt;=$I163,IF($M163=0,0,(IF(MOD(($I163-C$1),$M163)=0,$G163,0))),0)</f>
        <v>0</v>
      </c>
      <c r="D72" s="143">
        <f t="shared" si="117"/>
        <v>0</v>
      </c>
      <c r="E72" s="143">
        <f t="shared" si="117"/>
        <v>0</v>
      </c>
      <c r="F72" s="143">
        <f t="shared" si="117"/>
        <v>0</v>
      </c>
      <c r="G72" s="143">
        <f t="shared" si="117"/>
        <v>0</v>
      </c>
      <c r="H72" s="143">
        <f t="shared" si="117"/>
        <v>0</v>
      </c>
      <c r="I72" s="143">
        <f t="shared" si="117"/>
        <v>0</v>
      </c>
      <c r="J72" s="143">
        <f t="shared" si="117"/>
        <v>0</v>
      </c>
      <c r="K72" s="143">
        <f t="shared" si="117"/>
        <v>0</v>
      </c>
      <c r="L72" s="143">
        <f t="shared" si="117"/>
        <v>0</v>
      </c>
      <c r="M72" s="143">
        <f t="shared" si="117"/>
        <v>0</v>
      </c>
      <c r="N72" s="143">
        <f t="shared" si="117"/>
        <v>0</v>
      </c>
      <c r="O72" s="143">
        <f t="shared" si="117"/>
        <v>0</v>
      </c>
      <c r="P72" s="143">
        <f t="shared" si="117"/>
        <v>0</v>
      </c>
      <c r="Q72" s="143">
        <f t="shared" si="117"/>
        <v>0</v>
      </c>
      <c r="R72" s="143">
        <f t="shared" si="117"/>
        <v>0</v>
      </c>
      <c r="S72" s="143">
        <f t="shared" si="117"/>
        <v>0</v>
      </c>
      <c r="T72" s="143">
        <f t="shared" si="117"/>
        <v>0</v>
      </c>
      <c r="U72" s="143">
        <f t="shared" si="117"/>
        <v>0</v>
      </c>
      <c r="V72" s="143">
        <f t="shared" si="117"/>
        <v>0</v>
      </c>
      <c r="W72" s="143">
        <f t="shared" si="117"/>
        <v>0</v>
      </c>
      <c r="X72" s="143">
        <f t="shared" si="117"/>
        <v>0</v>
      </c>
      <c r="Y72" s="176">
        <f t="shared" si="114"/>
        <v>0</v>
      </c>
    </row>
    <row r="73" spans="1:25">
      <c r="A73" s="169"/>
      <c r="B73" s="149" t="str">
        <f t="shared" si="115"/>
        <v>Sikringsanlæg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</row>
    <row r="74" spans="1:25">
      <c r="A74" s="168" t="e">
        <f t="shared" si="115"/>
        <v>#N/A</v>
      </c>
      <c r="B74" s="148">
        <f t="shared" si="115"/>
        <v>0</v>
      </c>
      <c r="C74" s="143">
        <f t="shared" ref="C74:X74" si="118">IF(C$1&lt;=$I165,IF($M165=0,0,(IF(MOD(($I165-C$1),$M165)=0,$G165,0))),0)</f>
        <v>0</v>
      </c>
      <c r="D74" s="143">
        <f t="shared" si="118"/>
        <v>0</v>
      </c>
      <c r="E74" s="143">
        <f t="shared" si="118"/>
        <v>0</v>
      </c>
      <c r="F74" s="143">
        <f t="shared" si="118"/>
        <v>0</v>
      </c>
      <c r="G74" s="143">
        <f t="shared" si="118"/>
        <v>0</v>
      </c>
      <c r="H74" s="143">
        <f t="shared" si="118"/>
        <v>0</v>
      </c>
      <c r="I74" s="143">
        <f t="shared" si="118"/>
        <v>0</v>
      </c>
      <c r="J74" s="143">
        <f t="shared" si="118"/>
        <v>0</v>
      </c>
      <c r="K74" s="143">
        <f t="shared" si="118"/>
        <v>0</v>
      </c>
      <c r="L74" s="143">
        <f t="shared" si="118"/>
        <v>0</v>
      </c>
      <c r="M74" s="143">
        <f t="shared" si="118"/>
        <v>0</v>
      </c>
      <c r="N74" s="143">
        <f t="shared" si="118"/>
        <v>0</v>
      </c>
      <c r="O74" s="143">
        <f t="shared" si="118"/>
        <v>0</v>
      </c>
      <c r="P74" s="143">
        <f t="shared" si="118"/>
        <v>0</v>
      </c>
      <c r="Q74" s="143">
        <f t="shared" si="118"/>
        <v>0</v>
      </c>
      <c r="R74" s="143">
        <f t="shared" si="118"/>
        <v>0</v>
      </c>
      <c r="S74" s="143">
        <f t="shared" si="118"/>
        <v>0</v>
      </c>
      <c r="T74" s="143">
        <f t="shared" si="118"/>
        <v>0</v>
      </c>
      <c r="U74" s="143">
        <f t="shared" si="118"/>
        <v>0</v>
      </c>
      <c r="V74" s="143">
        <f t="shared" si="118"/>
        <v>0</v>
      </c>
      <c r="W74" s="143">
        <f t="shared" si="118"/>
        <v>0</v>
      </c>
      <c r="X74" s="143">
        <f t="shared" si="118"/>
        <v>0</v>
      </c>
      <c r="Y74" s="176">
        <f t="shared" si="114"/>
        <v>0</v>
      </c>
    </row>
    <row r="75" spans="1:25">
      <c r="A75" s="168" t="e">
        <f t="shared" si="115"/>
        <v>#N/A</v>
      </c>
      <c r="B75" s="148">
        <f t="shared" si="115"/>
        <v>0</v>
      </c>
      <c r="C75" s="143">
        <f t="shared" ref="C75:X75" si="119">IF(C$1&lt;=$I166,IF($M166=0,0,(IF(MOD(($I166-C$1),$M166)=0,$G166,0))),0)</f>
        <v>0</v>
      </c>
      <c r="D75" s="143">
        <f t="shared" si="119"/>
        <v>0</v>
      </c>
      <c r="E75" s="143">
        <f t="shared" si="119"/>
        <v>0</v>
      </c>
      <c r="F75" s="143">
        <f t="shared" si="119"/>
        <v>0</v>
      </c>
      <c r="G75" s="143">
        <f t="shared" si="119"/>
        <v>0</v>
      </c>
      <c r="H75" s="143">
        <f t="shared" si="119"/>
        <v>0</v>
      </c>
      <c r="I75" s="143">
        <f t="shared" si="119"/>
        <v>0</v>
      </c>
      <c r="J75" s="143">
        <f t="shared" si="119"/>
        <v>0</v>
      </c>
      <c r="K75" s="143">
        <f t="shared" si="119"/>
        <v>0</v>
      </c>
      <c r="L75" s="143">
        <f t="shared" si="119"/>
        <v>0</v>
      </c>
      <c r="M75" s="143">
        <f t="shared" si="119"/>
        <v>0</v>
      </c>
      <c r="N75" s="143">
        <f t="shared" si="119"/>
        <v>0</v>
      </c>
      <c r="O75" s="143">
        <f t="shared" si="119"/>
        <v>0</v>
      </c>
      <c r="P75" s="143">
        <f t="shared" si="119"/>
        <v>0</v>
      </c>
      <c r="Q75" s="143">
        <f t="shared" si="119"/>
        <v>0</v>
      </c>
      <c r="R75" s="143">
        <f t="shared" si="119"/>
        <v>0</v>
      </c>
      <c r="S75" s="143">
        <f t="shared" si="119"/>
        <v>0</v>
      </c>
      <c r="T75" s="143">
        <f t="shared" si="119"/>
        <v>0</v>
      </c>
      <c r="U75" s="143">
        <f t="shared" si="119"/>
        <v>0</v>
      </c>
      <c r="V75" s="143">
        <f t="shared" si="119"/>
        <v>0</v>
      </c>
      <c r="W75" s="143">
        <f t="shared" si="119"/>
        <v>0</v>
      </c>
      <c r="X75" s="143">
        <f t="shared" si="119"/>
        <v>0</v>
      </c>
      <c r="Y75" s="176">
        <f t="shared" si="114"/>
        <v>0</v>
      </c>
    </row>
    <row r="76" spans="1:25">
      <c r="A76" s="168" t="e">
        <f t="shared" si="115"/>
        <v>#N/A</v>
      </c>
      <c r="B76" s="148">
        <f t="shared" si="115"/>
        <v>0</v>
      </c>
      <c r="C76" s="143">
        <f t="shared" ref="C76:X76" si="120">IF(C$1&lt;=$I167,IF($M167=0,0,(IF(MOD(($I167-C$1),$M167)=0,$G167,0))),0)</f>
        <v>0</v>
      </c>
      <c r="D76" s="143">
        <f t="shared" si="120"/>
        <v>0</v>
      </c>
      <c r="E76" s="143">
        <f t="shared" si="120"/>
        <v>0</v>
      </c>
      <c r="F76" s="143">
        <f t="shared" si="120"/>
        <v>0</v>
      </c>
      <c r="G76" s="143">
        <f t="shared" si="120"/>
        <v>0</v>
      </c>
      <c r="H76" s="143">
        <f t="shared" si="120"/>
        <v>0</v>
      </c>
      <c r="I76" s="143">
        <f t="shared" si="120"/>
        <v>0</v>
      </c>
      <c r="J76" s="143">
        <f t="shared" si="120"/>
        <v>0</v>
      </c>
      <c r="K76" s="143">
        <f t="shared" si="120"/>
        <v>0</v>
      </c>
      <c r="L76" s="143">
        <f t="shared" si="120"/>
        <v>0</v>
      </c>
      <c r="M76" s="143">
        <f t="shared" si="120"/>
        <v>0</v>
      </c>
      <c r="N76" s="143">
        <f t="shared" si="120"/>
        <v>0</v>
      </c>
      <c r="O76" s="143">
        <f t="shared" si="120"/>
        <v>0</v>
      </c>
      <c r="P76" s="143">
        <f t="shared" si="120"/>
        <v>0</v>
      </c>
      <c r="Q76" s="143">
        <f t="shared" si="120"/>
        <v>0</v>
      </c>
      <c r="R76" s="143">
        <f t="shared" si="120"/>
        <v>0</v>
      </c>
      <c r="S76" s="143">
        <f t="shared" si="120"/>
        <v>0</v>
      </c>
      <c r="T76" s="143">
        <f t="shared" si="120"/>
        <v>0</v>
      </c>
      <c r="U76" s="143">
        <f t="shared" si="120"/>
        <v>0</v>
      </c>
      <c r="V76" s="143">
        <f t="shared" si="120"/>
        <v>0</v>
      </c>
      <c r="W76" s="143">
        <f t="shared" si="120"/>
        <v>0</v>
      </c>
      <c r="X76" s="143">
        <f t="shared" si="120"/>
        <v>0</v>
      </c>
      <c r="Y76" s="176">
        <f t="shared" si="114"/>
        <v>0</v>
      </c>
    </row>
    <row r="77" spans="1:25">
      <c r="A77" s="169"/>
      <c r="B77" s="149" t="str">
        <f t="shared" si="115"/>
        <v>Andet</v>
      </c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</row>
    <row r="78" spans="1:25">
      <c r="A78" s="168" t="e">
        <f t="shared" si="115"/>
        <v>#N/A</v>
      </c>
      <c r="B78" s="148">
        <f t="shared" si="115"/>
        <v>0</v>
      </c>
      <c r="C78" s="143">
        <f t="shared" ref="C78:X78" si="121">IF(C$1&lt;=$I169,IF($M169=0,0,(IF(MOD(($I169-C$1),$M169)=0,$G169,0))),0)</f>
        <v>0</v>
      </c>
      <c r="D78" s="143">
        <f t="shared" si="121"/>
        <v>0</v>
      </c>
      <c r="E78" s="143">
        <f t="shared" si="121"/>
        <v>0</v>
      </c>
      <c r="F78" s="143">
        <f t="shared" si="121"/>
        <v>0</v>
      </c>
      <c r="G78" s="143">
        <f t="shared" si="121"/>
        <v>0</v>
      </c>
      <c r="H78" s="143">
        <f t="shared" si="121"/>
        <v>0</v>
      </c>
      <c r="I78" s="143">
        <f t="shared" si="121"/>
        <v>0</v>
      </c>
      <c r="J78" s="143">
        <f t="shared" si="121"/>
        <v>0</v>
      </c>
      <c r="K78" s="143">
        <f t="shared" si="121"/>
        <v>0</v>
      </c>
      <c r="L78" s="143">
        <f t="shared" si="121"/>
        <v>0</v>
      </c>
      <c r="M78" s="143">
        <f t="shared" si="121"/>
        <v>0</v>
      </c>
      <c r="N78" s="143">
        <f t="shared" si="121"/>
        <v>0</v>
      </c>
      <c r="O78" s="143">
        <f t="shared" si="121"/>
        <v>0</v>
      </c>
      <c r="P78" s="143">
        <f t="shared" si="121"/>
        <v>0</v>
      </c>
      <c r="Q78" s="143">
        <f t="shared" si="121"/>
        <v>0</v>
      </c>
      <c r="R78" s="143">
        <f t="shared" si="121"/>
        <v>0</v>
      </c>
      <c r="S78" s="143">
        <f t="shared" si="121"/>
        <v>0</v>
      </c>
      <c r="T78" s="143">
        <f t="shared" si="121"/>
        <v>0</v>
      </c>
      <c r="U78" s="143">
        <f t="shared" si="121"/>
        <v>0</v>
      </c>
      <c r="V78" s="143">
        <f t="shared" si="121"/>
        <v>0</v>
      </c>
      <c r="W78" s="143">
        <f t="shared" si="121"/>
        <v>0</v>
      </c>
      <c r="X78" s="143">
        <f t="shared" si="121"/>
        <v>0</v>
      </c>
      <c r="Y78" s="176">
        <f t="shared" si="114"/>
        <v>0</v>
      </c>
    </row>
    <row r="79" spans="1:25">
      <c r="A79" s="168" t="e">
        <f t="shared" si="115"/>
        <v>#N/A</v>
      </c>
      <c r="B79" s="148">
        <f t="shared" si="115"/>
        <v>0</v>
      </c>
      <c r="C79" s="143">
        <f t="shared" ref="C79:X79" si="122">IF(C$1&lt;=$I170,IF($M170=0,0,(IF(MOD(($I170-C$1),$M170)=0,$G170,0))),0)</f>
        <v>0</v>
      </c>
      <c r="D79" s="143">
        <f t="shared" si="122"/>
        <v>0</v>
      </c>
      <c r="E79" s="143">
        <f t="shared" si="122"/>
        <v>0</v>
      </c>
      <c r="F79" s="143">
        <f t="shared" si="122"/>
        <v>0</v>
      </c>
      <c r="G79" s="143">
        <f t="shared" si="122"/>
        <v>0</v>
      </c>
      <c r="H79" s="143">
        <f t="shared" si="122"/>
        <v>0</v>
      </c>
      <c r="I79" s="143">
        <f t="shared" si="122"/>
        <v>0</v>
      </c>
      <c r="J79" s="143">
        <f t="shared" si="122"/>
        <v>0</v>
      </c>
      <c r="K79" s="143">
        <f t="shared" si="122"/>
        <v>0</v>
      </c>
      <c r="L79" s="143">
        <f t="shared" si="122"/>
        <v>0</v>
      </c>
      <c r="M79" s="143">
        <f t="shared" si="122"/>
        <v>0</v>
      </c>
      <c r="N79" s="143">
        <f t="shared" si="122"/>
        <v>0</v>
      </c>
      <c r="O79" s="143">
        <f t="shared" si="122"/>
        <v>0</v>
      </c>
      <c r="P79" s="143">
        <f t="shared" si="122"/>
        <v>0</v>
      </c>
      <c r="Q79" s="143">
        <f t="shared" si="122"/>
        <v>0</v>
      </c>
      <c r="R79" s="143">
        <f t="shared" si="122"/>
        <v>0</v>
      </c>
      <c r="S79" s="143">
        <f t="shared" si="122"/>
        <v>0</v>
      </c>
      <c r="T79" s="143">
        <f t="shared" si="122"/>
        <v>0</v>
      </c>
      <c r="U79" s="143">
        <f t="shared" si="122"/>
        <v>0</v>
      </c>
      <c r="V79" s="143">
        <f t="shared" si="122"/>
        <v>0</v>
      </c>
      <c r="W79" s="143">
        <f t="shared" si="122"/>
        <v>0</v>
      </c>
      <c r="X79" s="143">
        <f t="shared" si="122"/>
        <v>0</v>
      </c>
      <c r="Y79" s="176">
        <f t="shared" si="114"/>
        <v>0</v>
      </c>
    </row>
    <row r="80" spans="1:25">
      <c r="A80" s="168" t="e">
        <f t="shared" si="115"/>
        <v>#N/A</v>
      </c>
      <c r="B80" s="148">
        <f t="shared" si="115"/>
        <v>0</v>
      </c>
      <c r="C80" s="143">
        <f>IF(C$1&lt;=$I171,IF($M171=0,0,(IF(MOD(($I171-C$1),$M171)=0,$G171,0))),0)</f>
        <v>0</v>
      </c>
      <c r="D80" s="143">
        <f>IF(D$1&lt;=$I171,IF($M171=0,0,(IF(MOD(($I171-D$1),$M171)=0,$G171,0))),0)</f>
        <v>0</v>
      </c>
      <c r="E80" s="143">
        <f>IF(E$1&lt;=$I171,IF($M171=0,0,(IF(MOD(($I171-E$1),$M171)=0,$G171,0))),0)</f>
        <v>0</v>
      </c>
      <c r="F80" s="143">
        <f>IF(F$1&lt;=$I171,IF($M171=0,0,(IF(MOD(($I171-F$1),$M171)=0,$G171,0))),0)</f>
        <v>0</v>
      </c>
      <c r="G80" s="143">
        <f>IF(G$1&lt;=$I171,IF($M171=0,0,(IF(MOD(($I171-G$1),$M171)=0,$G171,0))),0)</f>
        <v>0</v>
      </c>
      <c r="H80" s="143">
        <f>IF(H$1&lt;=$I171,IF($M171=0,0,(IF(MOD(($I171-H$1),$M171)=0,$G171,0))),0)</f>
        <v>0</v>
      </c>
      <c r="I80" s="143">
        <f>IF(I$1&lt;=$I171,IF($M171=0,0,(IF(MOD(($I171-I$1),$M171)=0,$G171,0))),0)</f>
        <v>0</v>
      </c>
      <c r="J80" s="143">
        <f>IF(J$1&lt;=$I171,IF($M171=0,0,(IF(MOD(($I171-J$1),$M171)=0,$G171,0))),0)</f>
        <v>0</v>
      </c>
      <c r="K80" s="143">
        <f>IF(K$1&lt;=$I171,IF($M171=0,0,(IF(MOD(($I171-K$1),$M171)=0,$G171,0))),0)</f>
        <v>0</v>
      </c>
      <c r="L80" s="143">
        <f>IF(L$1&lt;=$I171,IF($M171=0,0,(IF(MOD(($I171-L$1),$M171)=0,$G171,0))),0)</f>
        <v>0</v>
      </c>
      <c r="M80" s="143">
        <f>IF(M$1&lt;=$I171,IF($M171=0,0,(IF(MOD(($I171-M$1),$M171)=0,$G171,0))),0)</f>
        <v>0</v>
      </c>
      <c r="N80" s="143">
        <f>IF(N$1&lt;=$I171,IF($M171=0,0,(IF(MOD(($I171-N$1),$M171)=0,$G171,0))),0)</f>
        <v>0</v>
      </c>
      <c r="O80" s="143">
        <f>IF(O$1&lt;=$I171,IF($M171=0,0,(IF(MOD(($I171-O$1),$M171)=0,$G171,0))),0)</f>
        <v>0</v>
      </c>
      <c r="P80" s="143">
        <f>IF(P$1&lt;=$I171,IF($M171=0,0,(IF(MOD(($I171-P$1),$M171)=0,$G171,0))),0)</f>
        <v>0</v>
      </c>
      <c r="Q80" s="143">
        <f>IF(Q$1&lt;=$I171,IF($M171=0,0,(IF(MOD(($I171-Q$1),$M171)=0,$G171,0))),0)</f>
        <v>0</v>
      </c>
      <c r="R80" s="143">
        <f>IF(R$1&lt;=$I171,IF($M171=0,0,(IF(MOD(($I171-R$1),$M171)=0,$G171,0))),0)</f>
        <v>0</v>
      </c>
      <c r="S80" s="143">
        <f>IF(S$1&lt;=$I171,IF($M171=0,0,(IF(MOD(($I171-S$1),$M171)=0,$G171,0))),0)</f>
        <v>0</v>
      </c>
      <c r="T80" s="143">
        <f>IF(T$1&lt;=$I171,IF($M171=0,0,(IF(MOD(($I171-T$1),$M171)=0,$G171,0))),0)</f>
        <v>0</v>
      </c>
      <c r="U80" s="143">
        <f>IF(U$1&lt;=$I171,IF($M171=0,0,(IF(MOD(($I171-U$1),$M171)=0,$G171,0))),0)</f>
        <v>0</v>
      </c>
      <c r="V80" s="143">
        <f>IF(V$1&lt;=$I171,IF($M171=0,0,(IF(MOD(($I171-V$1),$M171)=0,$G171,0))),0)</f>
        <v>0</v>
      </c>
      <c r="W80" s="143">
        <f>IF(W$1&lt;=$I171,IF($M171=0,0,(IF(MOD(($I171-W$1),$M171)=0,$G171,0))),0)</f>
        <v>0</v>
      </c>
      <c r="X80" s="143">
        <f>IF(X$1&lt;=$I171,IF($M171=0,0,(IF(MOD(($I171-X$1),$M171)=0,$G171,0))),0)</f>
        <v>0</v>
      </c>
      <c r="Y80" s="176">
        <f t="shared" si="114"/>
        <v>0</v>
      </c>
    </row>
    <row r="81" spans="1:25">
      <c r="A81" s="168" t="e">
        <f t="shared" si="115"/>
        <v>#N/A</v>
      </c>
      <c r="B81" s="148">
        <f t="shared" si="115"/>
        <v>0</v>
      </c>
      <c r="C81" s="143">
        <f>IF(C$1&lt;=$I172,IF($M172=0,0,(IF(MOD(($I172-C$1),$M172)=0,$G172,0))),0)</f>
        <v>0</v>
      </c>
      <c r="D81" s="143">
        <f>IF(D$1&lt;=$I172,IF($M172=0,0,(IF(MOD(($I172-D$1),$M172)=0,$G172,0))),0)</f>
        <v>0</v>
      </c>
      <c r="E81" s="143">
        <f>IF(E$1&lt;=$I172,IF($M172=0,0,(IF(MOD(($I172-E$1),$M172)=0,$G172,0))),0)</f>
        <v>0</v>
      </c>
      <c r="F81" s="143">
        <f>IF(F$1&lt;=$I172,IF($M172=0,0,(IF(MOD(($I172-F$1),$M172)=0,$G172,0))),0)</f>
        <v>0</v>
      </c>
      <c r="G81" s="143">
        <f>IF(G$1&lt;=$I172,IF($M172=0,0,(IF(MOD(($I172-G$1),$M172)=0,$G172,0))),0)</f>
        <v>0</v>
      </c>
      <c r="H81" s="143">
        <f>IF(H$1&lt;=$I172,IF($M172=0,0,(IF(MOD(($I172-H$1),$M172)=0,$G172,0))),0)</f>
        <v>0</v>
      </c>
      <c r="I81" s="143">
        <f>IF(I$1&lt;=$I172,IF($M172=0,0,(IF(MOD(($I172-I$1),$M172)=0,$G172,0))),0)</f>
        <v>0</v>
      </c>
      <c r="J81" s="143">
        <f>IF(J$1&lt;=$I172,IF($M172=0,0,(IF(MOD(($I172-J$1),$M172)=0,$G172,0))),0)</f>
        <v>0</v>
      </c>
      <c r="K81" s="143">
        <f>IF(K$1&lt;=$I172,IF($M172=0,0,(IF(MOD(($I172-K$1),$M172)=0,$G172,0))),0)</f>
        <v>0</v>
      </c>
      <c r="L81" s="143">
        <f>IF(L$1&lt;=$I172,IF($M172=0,0,(IF(MOD(($I172-L$1),$M172)=0,$G172,0))),0)</f>
        <v>0</v>
      </c>
      <c r="M81" s="143">
        <f>IF(M$1&lt;=$I172,IF($M172=0,0,(IF(MOD(($I172-M$1),$M172)=0,$G172,0))),0)</f>
        <v>0</v>
      </c>
      <c r="N81" s="143">
        <f>IF(N$1&lt;=$I172,IF($M172=0,0,(IF(MOD(($I172-N$1),$M172)=0,$G172,0))),0)</f>
        <v>0</v>
      </c>
      <c r="O81" s="143">
        <f>IF(O$1&lt;=$I172,IF($M172=0,0,(IF(MOD(($I172-O$1),$M172)=0,$G172,0))),0)</f>
        <v>0</v>
      </c>
      <c r="P81" s="143">
        <f>IF(P$1&lt;=$I172,IF($M172=0,0,(IF(MOD(($I172-P$1),$M172)=0,$G172,0))),0)</f>
        <v>0</v>
      </c>
      <c r="Q81" s="143">
        <f>IF(Q$1&lt;=$I172,IF($M172=0,0,(IF(MOD(($I172-Q$1),$M172)=0,$G172,0))),0)</f>
        <v>0</v>
      </c>
      <c r="R81" s="143">
        <f>IF(R$1&lt;=$I172,IF($M172=0,0,(IF(MOD(($I172-R$1),$M172)=0,$G172,0))),0)</f>
        <v>0</v>
      </c>
      <c r="S81" s="143">
        <f>IF(S$1&lt;=$I172,IF($M172=0,0,(IF(MOD(($I172-S$1),$M172)=0,$G172,0))),0)</f>
        <v>0</v>
      </c>
      <c r="T81" s="143">
        <f>IF(T$1&lt;=$I172,IF($M172=0,0,(IF(MOD(($I172-T$1),$M172)=0,$G172,0))),0)</f>
        <v>0</v>
      </c>
      <c r="U81" s="143">
        <f>IF(U$1&lt;=$I172,IF($M172=0,0,(IF(MOD(($I172-U$1),$M172)=0,$G172,0))),0)</f>
        <v>0</v>
      </c>
      <c r="V81" s="143">
        <f>IF(V$1&lt;=$I172,IF($M172=0,0,(IF(MOD(($I172-V$1),$M172)=0,$G172,0))),0)</f>
        <v>0</v>
      </c>
      <c r="W81" s="143">
        <f>IF(W$1&lt;=$I172,IF($M172=0,0,(IF(MOD(($I172-W$1),$M172)=0,$G172,0))),0)</f>
        <v>0</v>
      </c>
      <c r="X81" s="143">
        <f>IF(X$1&lt;=$I172,IF($M172=0,0,(IF(MOD(($I172-X$1),$M172)=0,$G172,0))),0)</f>
        <v>0</v>
      </c>
      <c r="Y81" s="176">
        <f t="shared" ref="Y81" si="123">SUM(C81:X81)</f>
        <v>0</v>
      </c>
    </row>
    <row r="82" spans="1:25">
      <c r="A82" s="168" t="e">
        <f t="shared" ref="A82:B82" si="124">A173</f>
        <v>#N/A</v>
      </c>
      <c r="B82" s="148">
        <f t="shared" si="124"/>
        <v>0</v>
      </c>
      <c r="C82" s="143">
        <f t="shared" ref="C82:X82" si="125">IF(C$1&lt;=$I173,IF($M173=0,0,(IF(MOD(($I173-C$1),$M173)=0,$G173,0))),0)</f>
        <v>0</v>
      </c>
      <c r="D82" s="143">
        <f t="shared" si="125"/>
        <v>0</v>
      </c>
      <c r="E82" s="143">
        <f t="shared" si="125"/>
        <v>0</v>
      </c>
      <c r="F82" s="143">
        <f t="shared" si="125"/>
        <v>0</v>
      </c>
      <c r="G82" s="143">
        <f t="shared" si="125"/>
        <v>0</v>
      </c>
      <c r="H82" s="143">
        <f t="shared" si="125"/>
        <v>0</v>
      </c>
      <c r="I82" s="143">
        <f t="shared" si="125"/>
        <v>0</v>
      </c>
      <c r="J82" s="143">
        <f t="shared" si="125"/>
        <v>0</v>
      </c>
      <c r="K82" s="143">
        <f t="shared" si="125"/>
        <v>0</v>
      </c>
      <c r="L82" s="143">
        <f t="shared" si="125"/>
        <v>0</v>
      </c>
      <c r="M82" s="143">
        <f t="shared" si="125"/>
        <v>0</v>
      </c>
      <c r="N82" s="143">
        <f t="shared" si="125"/>
        <v>0</v>
      </c>
      <c r="O82" s="143">
        <f t="shared" si="125"/>
        <v>0</v>
      </c>
      <c r="P82" s="143">
        <f t="shared" si="125"/>
        <v>0</v>
      </c>
      <c r="Q82" s="143">
        <f t="shared" si="125"/>
        <v>0</v>
      </c>
      <c r="R82" s="143">
        <f t="shared" si="125"/>
        <v>0</v>
      </c>
      <c r="S82" s="143">
        <f t="shared" si="125"/>
        <v>0</v>
      </c>
      <c r="T82" s="143">
        <f t="shared" si="125"/>
        <v>0</v>
      </c>
      <c r="U82" s="143">
        <f t="shared" si="125"/>
        <v>0</v>
      </c>
      <c r="V82" s="143">
        <f t="shared" si="125"/>
        <v>0</v>
      </c>
      <c r="W82" s="143">
        <f t="shared" si="125"/>
        <v>0</v>
      </c>
      <c r="X82" s="143">
        <f t="shared" si="125"/>
        <v>0</v>
      </c>
      <c r="Y82" s="176">
        <f t="shared" ref="Y82:Y89" si="126">SUM(C82:X82)</f>
        <v>0</v>
      </c>
    </row>
    <row r="83" spans="1:25">
      <c r="A83" s="168" t="e">
        <f t="shared" ref="A83:B83" si="127">A174</f>
        <v>#N/A</v>
      </c>
      <c r="B83" s="148">
        <f t="shared" si="127"/>
        <v>0</v>
      </c>
      <c r="C83" s="143">
        <f t="shared" ref="C83:X83" si="128">IF(C$1&lt;=$I174,IF($M174=0,0,(IF(MOD(($I174-C$1),$M174)=0,$G174,0))),0)</f>
        <v>0</v>
      </c>
      <c r="D83" s="143">
        <f t="shared" si="128"/>
        <v>0</v>
      </c>
      <c r="E83" s="143">
        <f t="shared" si="128"/>
        <v>0</v>
      </c>
      <c r="F83" s="143">
        <f t="shared" si="128"/>
        <v>0</v>
      </c>
      <c r="G83" s="143">
        <f t="shared" si="128"/>
        <v>0</v>
      </c>
      <c r="H83" s="143">
        <f t="shared" si="128"/>
        <v>0</v>
      </c>
      <c r="I83" s="143">
        <f t="shared" si="128"/>
        <v>0</v>
      </c>
      <c r="J83" s="143">
        <f t="shared" si="128"/>
        <v>0</v>
      </c>
      <c r="K83" s="143">
        <f t="shared" si="128"/>
        <v>0</v>
      </c>
      <c r="L83" s="143">
        <f t="shared" si="128"/>
        <v>0</v>
      </c>
      <c r="M83" s="143">
        <f t="shared" si="128"/>
        <v>0</v>
      </c>
      <c r="N83" s="143">
        <f t="shared" si="128"/>
        <v>0</v>
      </c>
      <c r="O83" s="143">
        <f t="shared" si="128"/>
        <v>0</v>
      </c>
      <c r="P83" s="143">
        <f t="shared" si="128"/>
        <v>0</v>
      </c>
      <c r="Q83" s="143">
        <f t="shared" si="128"/>
        <v>0</v>
      </c>
      <c r="R83" s="143">
        <f t="shared" si="128"/>
        <v>0</v>
      </c>
      <c r="S83" s="143">
        <f t="shared" si="128"/>
        <v>0</v>
      </c>
      <c r="T83" s="143">
        <f t="shared" si="128"/>
        <v>0</v>
      </c>
      <c r="U83" s="143">
        <f t="shared" si="128"/>
        <v>0</v>
      </c>
      <c r="V83" s="143">
        <f t="shared" si="128"/>
        <v>0</v>
      </c>
      <c r="W83" s="143">
        <f t="shared" si="128"/>
        <v>0</v>
      </c>
      <c r="X83" s="143">
        <f t="shared" si="128"/>
        <v>0</v>
      </c>
      <c r="Y83" s="176">
        <f t="shared" si="126"/>
        <v>0</v>
      </c>
    </row>
    <row r="84" spans="1:25">
      <c r="A84" s="168" t="e">
        <f t="shared" ref="A84:B84" si="129">A175</f>
        <v>#N/A</v>
      </c>
      <c r="B84" s="148">
        <f t="shared" si="129"/>
        <v>0</v>
      </c>
      <c r="C84" s="143">
        <f t="shared" ref="C84:X84" si="130">IF(C$1&lt;=$I175,IF($M175=0,0,(IF(MOD(($I175-C$1),$M175)=0,$G175,0))),0)</f>
        <v>0</v>
      </c>
      <c r="D84" s="143">
        <f t="shared" si="130"/>
        <v>0</v>
      </c>
      <c r="E84" s="143">
        <f t="shared" si="130"/>
        <v>0</v>
      </c>
      <c r="F84" s="143">
        <f t="shared" si="130"/>
        <v>0</v>
      </c>
      <c r="G84" s="143">
        <f t="shared" si="130"/>
        <v>0</v>
      </c>
      <c r="H84" s="143">
        <f t="shared" si="130"/>
        <v>0</v>
      </c>
      <c r="I84" s="143">
        <f t="shared" si="130"/>
        <v>0</v>
      </c>
      <c r="J84" s="143">
        <f t="shared" si="130"/>
        <v>0</v>
      </c>
      <c r="K84" s="143">
        <f t="shared" si="130"/>
        <v>0</v>
      </c>
      <c r="L84" s="143">
        <f t="shared" si="130"/>
        <v>0</v>
      </c>
      <c r="M84" s="143">
        <f t="shared" si="130"/>
        <v>0</v>
      </c>
      <c r="N84" s="143">
        <f t="shared" si="130"/>
        <v>0</v>
      </c>
      <c r="O84" s="143">
        <f t="shared" si="130"/>
        <v>0</v>
      </c>
      <c r="P84" s="143">
        <f t="shared" si="130"/>
        <v>0</v>
      </c>
      <c r="Q84" s="143">
        <f t="shared" si="130"/>
        <v>0</v>
      </c>
      <c r="R84" s="143">
        <f t="shared" si="130"/>
        <v>0</v>
      </c>
      <c r="S84" s="143">
        <f t="shared" si="130"/>
        <v>0</v>
      </c>
      <c r="T84" s="143">
        <f t="shared" si="130"/>
        <v>0</v>
      </c>
      <c r="U84" s="143">
        <f t="shared" si="130"/>
        <v>0</v>
      </c>
      <c r="V84" s="143">
        <f t="shared" si="130"/>
        <v>0</v>
      </c>
      <c r="W84" s="143">
        <f t="shared" si="130"/>
        <v>0</v>
      </c>
      <c r="X84" s="143">
        <f t="shared" si="130"/>
        <v>0</v>
      </c>
      <c r="Y84" s="176">
        <f t="shared" si="126"/>
        <v>0</v>
      </c>
    </row>
    <row r="85" spans="1:25">
      <c r="A85" s="168" t="e">
        <f t="shared" ref="A85:B85" si="131">A176</f>
        <v>#N/A</v>
      </c>
      <c r="B85" s="148">
        <f t="shared" si="131"/>
        <v>0</v>
      </c>
      <c r="C85" s="143">
        <f t="shared" ref="C85:X85" si="132">IF(C$1&lt;=$I176,IF($M176=0,0,(IF(MOD(($I176-C$1),$M176)=0,$G176,0))),0)</f>
        <v>0</v>
      </c>
      <c r="D85" s="143">
        <f t="shared" si="132"/>
        <v>0</v>
      </c>
      <c r="E85" s="143">
        <f t="shared" si="132"/>
        <v>0</v>
      </c>
      <c r="F85" s="143">
        <f t="shared" si="132"/>
        <v>0</v>
      </c>
      <c r="G85" s="143">
        <f t="shared" si="132"/>
        <v>0</v>
      </c>
      <c r="H85" s="143">
        <f t="shared" si="132"/>
        <v>0</v>
      </c>
      <c r="I85" s="143">
        <f t="shared" si="132"/>
        <v>0</v>
      </c>
      <c r="J85" s="143">
        <f t="shared" si="132"/>
        <v>0</v>
      </c>
      <c r="K85" s="143">
        <f t="shared" si="132"/>
        <v>0</v>
      </c>
      <c r="L85" s="143">
        <f t="shared" si="132"/>
        <v>0</v>
      </c>
      <c r="M85" s="143">
        <f t="shared" si="132"/>
        <v>0</v>
      </c>
      <c r="N85" s="143">
        <f t="shared" si="132"/>
        <v>0</v>
      </c>
      <c r="O85" s="143">
        <f t="shared" si="132"/>
        <v>0</v>
      </c>
      <c r="P85" s="143">
        <f t="shared" si="132"/>
        <v>0</v>
      </c>
      <c r="Q85" s="143">
        <f t="shared" si="132"/>
        <v>0</v>
      </c>
      <c r="R85" s="143">
        <f t="shared" si="132"/>
        <v>0</v>
      </c>
      <c r="S85" s="143">
        <f t="shared" si="132"/>
        <v>0</v>
      </c>
      <c r="T85" s="143">
        <f t="shared" si="132"/>
        <v>0</v>
      </c>
      <c r="U85" s="143">
        <f t="shared" si="132"/>
        <v>0</v>
      </c>
      <c r="V85" s="143">
        <f t="shared" si="132"/>
        <v>0</v>
      </c>
      <c r="W85" s="143">
        <f t="shared" si="132"/>
        <v>0</v>
      </c>
      <c r="X85" s="143">
        <f t="shared" si="132"/>
        <v>0</v>
      </c>
      <c r="Y85" s="176">
        <f t="shared" si="126"/>
        <v>0</v>
      </c>
    </row>
    <row r="86" spans="1:25">
      <c r="A86" s="168" t="e">
        <f t="shared" ref="A86:B86" si="133">A177</f>
        <v>#N/A</v>
      </c>
      <c r="B86" s="148">
        <f t="shared" si="133"/>
        <v>0</v>
      </c>
      <c r="C86" s="143">
        <f t="shared" ref="C86:X86" si="134">IF(C$1&lt;=$I177,IF($M177=0,0,(IF(MOD(($I177-C$1),$M177)=0,$G177,0))),0)</f>
        <v>0</v>
      </c>
      <c r="D86" s="143">
        <f t="shared" si="134"/>
        <v>0</v>
      </c>
      <c r="E86" s="143">
        <f t="shared" si="134"/>
        <v>0</v>
      </c>
      <c r="F86" s="143">
        <f t="shared" si="134"/>
        <v>0</v>
      </c>
      <c r="G86" s="143">
        <f t="shared" si="134"/>
        <v>0</v>
      </c>
      <c r="H86" s="143">
        <f t="shared" si="134"/>
        <v>0</v>
      </c>
      <c r="I86" s="143">
        <f t="shared" si="134"/>
        <v>0</v>
      </c>
      <c r="J86" s="143">
        <f t="shared" si="134"/>
        <v>0</v>
      </c>
      <c r="K86" s="143">
        <f t="shared" si="134"/>
        <v>0</v>
      </c>
      <c r="L86" s="143">
        <f t="shared" si="134"/>
        <v>0</v>
      </c>
      <c r="M86" s="143">
        <f t="shared" si="134"/>
        <v>0</v>
      </c>
      <c r="N86" s="143">
        <f t="shared" si="134"/>
        <v>0</v>
      </c>
      <c r="O86" s="143">
        <f t="shared" si="134"/>
        <v>0</v>
      </c>
      <c r="P86" s="143">
        <f t="shared" si="134"/>
        <v>0</v>
      </c>
      <c r="Q86" s="143">
        <f t="shared" si="134"/>
        <v>0</v>
      </c>
      <c r="R86" s="143">
        <f t="shared" si="134"/>
        <v>0</v>
      </c>
      <c r="S86" s="143">
        <f t="shared" si="134"/>
        <v>0</v>
      </c>
      <c r="T86" s="143">
        <f t="shared" si="134"/>
        <v>0</v>
      </c>
      <c r="U86" s="143">
        <f t="shared" si="134"/>
        <v>0</v>
      </c>
      <c r="V86" s="143">
        <f t="shared" si="134"/>
        <v>0</v>
      </c>
      <c r="W86" s="143">
        <f t="shared" si="134"/>
        <v>0</v>
      </c>
      <c r="X86" s="143">
        <f t="shared" si="134"/>
        <v>0</v>
      </c>
      <c r="Y86" s="176">
        <f t="shared" si="126"/>
        <v>0</v>
      </c>
    </row>
    <row r="87" spans="1:25">
      <c r="A87" s="168" t="e">
        <f t="shared" ref="A87:B87" si="135">A178</f>
        <v>#N/A</v>
      </c>
      <c r="B87" s="148">
        <f t="shared" si="135"/>
        <v>0</v>
      </c>
      <c r="C87" s="143">
        <f t="shared" ref="C87:X87" si="136">IF(C$1&lt;=$I178,IF($M178=0,0,(IF(MOD(($I178-C$1),$M178)=0,$G178,0))),0)</f>
        <v>0</v>
      </c>
      <c r="D87" s="143">
        <f t="shared" si="136"/>
        <v>0</v>
      </c>
      <c r="E87" s="143">
        <f t="shared" si="136"/>
        <v>0</v>
      </c>
      <c r="F87" s="143">
        <f t="shared" si="136"/>
        <v>0</v>
      </c>
      <c r="G87" s="143">
        <f t="shared" si="136"/>
        <v>0</v>
      </c>
      <c r="H87" s="143">
        <f t="shared" si="136"/>
        <v>0</v>
      </c>
      <c r="I87" s="143">
        <f t="shared" si="136"/>
        <v>0</v>
      </c>
      <c r="J87" s="143">
        <f t="shared" si="136"/>
        <v>0</v>
      </c>
      <c r="K87" s="143">
        <f t="shared" si="136"/>
        <v>0</v>
      </c>
      <c r="L87" s="143">
        <f t="shared" si="136"/>
        <v>0</v>
      </c>
      <c r="M87" s="143">
        <f t="shared" si="136"/>
        <v>0</v>
      </c>
      <c r="N87" s="143">
        <f t="shared" si="136"/>
        <v>0</v>
      </c>
      <c r="O87" s="143">
        <f t="shared" si="136"/>
        <v>0</v>
      </c>
      <c r="P87" s="143">
        <f t="shared" si="136"/>
        <v>0</v>
      </c>
      <c r="Q87" s="143">
        <f t="shared" si="136"/>
        <v>0</v>
      </c>
      <c r="R87" s="143">
        <f t="shared" si="136"/>
        <v>0</v>
      </c>
      <c r="S87" s="143">
        <f t="shared" si="136"/>
        <v>0</v>
      </c>
      <c r="T87" s="143">
        <f t="shared" si="136"/>
        <v>0</v>
      </c>
      <c r="U87" s="143">
        <f t="shared" si="136"/>
        <v>0</v>
      </c>
      <c r="V87" s="143">
        <f t="shared" si="136"/>
        <v>0</v>
      </c>
      <c r="W87" s="143">
        <f t="shared" si="136"/>
        <v>0</v>
      </c>
      <c r="X87" s="143">
        <f t="shared" si="136"/>
        <v>0</v>
      </c>
      <c r="Y87" s="176">
        <f t="shared" si="126"/>
        <v>0</v>
      </c>
    </row>
    <row r="88" spans="1:25">
      <c r="A88" s="168" t="e">
        <f t="shared" ref="A88:B88" si="137">A179</f>
        <v>#N/A</v>
      </c>
      <c r="B88" s="148">
        <f t="shared" si="137"/>
        <v>0</v>
      </c>
      <c r="C88" s="143">
        <f t="shared" ref="C88:X88" si="138">IF(C$1&lt;=$I179,IF($M179=0,0,(IF(MOD(($I179-C$1),$M179)=0,$G179,0))),0)</f>
        <v>0</v>
      </c>
      <c r="D88" s="143">
        <f t="shared" si="138"/>
        <v>0</v>
      </c>
      <c r="E88" s="143">
        <f t="shared" si="138"/>
        <v>0</v>
      </c>
      <c r="F88" s="143">
        <f t="shared" si="138"/>
        <v>0</v>
      </c>
      <c r="G88" s="143">
        <f t="shared" si="138"/>
        <v>0</v>
      </c>
      <c r="H88" s="143">
        <f t="shared" si="138"/>
        <v>0</v>
      </c>
      <c r="I88" s="143">
        <f t="shared" si="138"/>
        <v>0</v>
      </c>
      <c r="J88" s="143">
        <f t="shared" si="138"/>
        <v>0</v>
      </c>
      <c r="K88" s="143">
        <f t="shared" si="138"/>
        <v>0</v>
      </c>
      <c r="L88" s="143">
        <f t="shared" si="138"/>
        <v>0</v>
      </c>
      <c r="M88" s="143">
        <f t="shared" si="138"/>
        <v>0</v>
      </c>
      <c r="N88" s="143">
        <f t="shared" si="138"/>
        <v>0</v>
      </c>
      <c r="O88" s="143">
        <f t="shared" si="138"/>
        <v>0</v>
      </c>
      <c r="P88" s="143">
        <f t="shared" si="138"/>
        <v>0</v>
      </c>
      <c r="Q88" s="143">
        <f t="shared" si="138"/>
        <v>0</v>
      </c>
      <c r="R88" s="143">
        <f t="shared" si="138"/>
        <v>0</v>
      </c>
      <c r="S88" s="143">
        <f t="shared" si="138"/>
        <v>0</v>
      </c>
      <c r="T88" s="143">
        <f t="shared" si="138"/>
        <v>0</v>
      </c>
      <c r="U88" s="143">
        <f t="shared" si="138"/>
        <v>0</v>
      </c>
      <c r="V88" s="143">
        <f t="shared" si="138"/>
        <v>0</v>
      </c>
      <c r="W88" s="143">
        <f t="shared" si="138"/>
        <v>0</v>
      </c>
      <c r="X88" s="143">
        <f t="shared" si="138"/>
        <v>0</v>
      </c>
      <c r="Y88" s="176">
        <f t="shared" si="126"/>
        <v>0</v>
      </c>
    </row>
    <row r="89" spans="1:25">
      <c r="A89" s="168" t="e">
        <f t="shared" ref="A89:B89" si="139">A180</f>
        <v>#N/A</v>
      </c>
      <c r="B89" s="148">
        <f t="shared" si="139"/>
        <v>0</v>
      </c>
      <c r="C89" s="143">
        <f t="shared" ref="C89:X89" si="140">IF(C$1&lt;=$I180,IF($M180=0,0,(IF(MOD(($I180-C$1),$M180)=0,$G180,0))),0)</f>
        <v>0</v>
      </c>
      <c r="D89" s="143">
        <f t="shared" si="140"/>
        <v>0</v>
      </c>
      <c r="E89" s="143">
        <f t="shared" si="140"/>
        <v>0</v>
      </c>
      <c r="F89" s="143">
        <f t="shared" si="140"/>
        <v>0</v>
      </c>
      <c r="G89" s="143">
        <f t="shared" si="140"/>
        <v>0</v>
      </c>
      <c r="H89" s="143">
        <f t="shared" si="140"/>
        <v>0</v>
      </c>
      <c r="I89" s="143">
        <f t="shared" si="140"/>
        <v>0</v>
      </c>
      <c r="J89" s="143">
        <f t="shared" si="140"/>
        <v>0</v>
      </c>
      <c r="K89" s="143">
        <f t="shared" si="140"/>
        <v>0</v>
      </c>
      <c r="L89" s="143">
        <f t="shared" si="140"/>
        <v>0</v>
      </c>
      <c r="M89" s="143">
        <f t="shared" si="140"/>
        <v>0</v>
      </c>
      <c r="N89" s="143">
        <f t="shared" si="140"/>
        <v>0</v>
      </c>
      <c r="O89" s="143">
        <f t="shared" si="140"/>
        <v>0</v>
      </c>
      <c r="P89" s="143">
        <f t="shared" si="140"/>
        <v>0</v>
      </c>
      <c r="Q89" s="143">
        <f t="shared" si="140"/>
        <v>0</v>
      </c>
      <c r="R89" s="143">
        <f t="shared" si="140"/>
        <v>0</v>
      </c>
      <c r="S89" s="143">
        <f t="shared" si="140"/>
        <v>0</v>
      </c>
      <c r="T89" s="143">
        <f t="shared" si="140"/>
        <v>0</v>
      </c>
      <c r="U89" s="143">
        <f t="shared" si="140"/>
        <v>0</v>
      </c>
      <c r="V89" s="143">
        <f t="shared" si="140"/>
        <v>0</v>
      </c>
      <c r="W89" s="143">
        <f t="shared" si="140"/>
        <v>0</v>
      </c>
      <c r="X89" s="143">
        <f t="shared" si="140"/>
        <v>0</v>
      </c>
      <c r="Y89" s="176">
        <f t="shared" si="126"/>
        <v>0</v>
      </c>
    </row>
    <row r="90" spans="1:25">
      <c r="A90" s="170"/>
      <c r="B90" s="150" t="s">
        <v>1017</v>
      </c>
      <c r="C90" s="151">
        <f>SUM(C4:C77)</f>
        <v>130205</v>
      </c>
      <c r="D90" s="89">
        <f t="shared" ref="D90:Y90" si="141">SUM(D4:D77)</f>
        <v>50415</v>
      </c>
      <c r="E90" s="89">
        <f t="shared" si="141"/>
        <v>309610</v>
      </c>
      <c r="F90" s="89">
        <f t="shared" si="141"/>
        <v>2392300</v>
      </c>
      <c r="G90" s="89">
        <f t="shared" si="141"/>
        <v>961950</v>
      </c>
      <c r="H90" s="89">
        <f t="shared" si="141"/>
        <v>1611725</v>
      </c>
      <c r="I90" s="89">
        <f t="shared" si="141"/>
        <v>123118</v>
      </c>
      <c r="J90" s="89">
        <f t="shared" si="141"/>
        <v>1611725</v>
      </c>
      <c r="K90" s="89">
        <f t="shared" si="141"/>
        <v>0</v>
      </c>
      <c r="L90" s="89">
        <f t="shared" si="141"/>
        <v>1611725</v>
      </c>
      <c r="M90" s="89">
        <f t="shared" si="141"/>
        <v>0</v>
      </c>
      <c r="N90" s="89">
        <f t="shared" si="141"/>
        <v>0</v>
      </c>
      <c r="O90" s="89">
        <f t="shared" si="141"/>
        <v>0</v>
      </c>
      <c r="P90" s="89">
        <f t="shared" si="141"/>
        <v>0</v>
      </c>
      <c r="Q90" s="89">
        <f t="shared" si="141"/>
        <v>0</v>
      </c>
      <c r="R90" s="89">
        <f t="shared" si="141"/>
        <v>0</v>
      </c>
      <c r="S90" s="89">
        <f t="shared" si="141"/>
        <v>1390800</v>
      </c>
      <c r="T90" s="89">
        <f t="shared" si="141"/>
        <v>0</v>
      </c>
      <c r="U90" s="89">
        <f t="shared" si="141"/>
        <v>0</v>
      </c>
      <c r="V90" s="89">
        <f t="shared" si="141"/>
        <v>0</v>
      </c>
      <c r="W90" s="89">
        <f t="shared" si="141"/>
        <v>0</v>
      </c>
      <c r="X90" s="89">
        <f t="shared" si="141"/>
        <v>0</v>
      </c>
      <c r="Y90" s="4">
        <f t="shared" si="141"/>
        <v>10193573</v>
      </c>
    </row>
    <row r="91" spans="1:25">
      <c r="A91" s="166"/>
    </row>
    <row r="92" spans="1:25">
      <c r="A92" s="171"/>
      <c r="B92" s="110"/>
      <c r="C92" s="16" t="s">
        <v>1018</v>
      </c>
      <c r="D92" s="16" t="s">
        <v>1019</v>
      </c>
      <c r="E92" s="383" t="s">
        <v>1020</v>
      </c>
      <c r="F92" s="384"/>
      <c r="G92" s="383" t="s">
        <v>1021</v>
      </c>
      <c r="H92" s="384"/>
      <c r="I92" s="383" t="s">
        <v>1022</v>
      </c>
      <c r="J92" s="384"/>
      <c r="K92" s="383" t="s">
        <v>1023</v>
      </c>
      <c r="L92" s="384"/>
      <c r="M92" s="383" t="s">
        <v>321</v>
      </c>
      <c r="N92" s="384"/>
      <c r="O92" s="385" t="s">
        <v>1024</v>
      </c>
      <c r="P92" s="386"/>
      <c r="Q92" s="97" t="s">
        <v>1025</v>
      </c>
      <c r="R92" s="16"/>
      <c r="S92" s="16"/>
      <c r="T92" s="382" t="s">
        <v>1026</v>
      </c>
      <c r="U92" s="382"/>
      <c r="V92" s="382"/>
      <c r="W92" s="382"/>
      <c r="X92" s="382"/>
      <c r="Y92" s="382"/>
    </row>
    <row r="93" spans="1:25">
      <c r="A93" s="172"/>
      <c r="B93" s="92" t="s">
        <v>1016</v>
      </c>
      <c r="C93" s="87"/>
      <c r="D93" s="87"/>
      <c r="E93" s="377"/>
      <c r="F93" s="378"/>
      <c r="G93" s="379"/>
      <c r="H93" s="380"/>
      <c r="I93" s="377"/>
      <c r="J93" s="378"/>
      <c r="K93" s="377"/>
      <c r="L93" s="378"/>
      <c r="M93" s="87"/>
      <c r="N93" s="101"/>
      <c r="O93" s="516"/>
      <c r="P93" s="517"/>
      <c r="Q93" s="102"/>
      <c r="R93" s="55"/>
      <c r="S93" s="55"/>
      <c r="T93" s="381"/>
      <c r="U93" s="381"/>
      <c r="V93" s="381"/>
      <c r="W93" s="381"/>
      <c r="X93" s="381"/>
      <c r="Y93" s="381"/>
    </row>
    <row r="94" spans="1:25">
      <c r="A94" s="173"/>
      <c r="B94" s="92" t="s">
        <v>1035</v>
      </c>
      <c r="C94" s="87"/>
      <c r="D94" s="88"/>
      <c r="E94" s="377"/>
      <c r="F94" s="378"/>
      <c r="G94" s="379"/>
      <c r="H94" s="380"/>
      <c r="I94" s="377"/>
      <c r="J94" s="378"/>
      <c r="K94" s="377"/>
      <c r="L94" s="378"/>
      <c r="M94" s="87"/>
      <c r="N94" s="101"/>
      <c r="O94" s="516"/>
      <c r="P94" s="517"/>
      <c r="Q94" s="102"/>
      <c r="R94" s="55"/>
      <c r="S94" s="55"/>
      <c r="T94" s="381"/>
      <c r="U94" s="381"/>
      <c r="V94" s="381"/>
      <c r="W94" s="381"/>
      <c r="X94" s="381"/>
      <c r="Y94" s="381"/>
    </row>
    <row r="95" spans="1:25">
      <c r="A95" s="174">
        <f>VLOOKUP(B95,Priskatalog!A:J,10,FALSE)</f>
        <v>47</v>
      </c>
      <c r="B95" s="146" t="s">
        <v>485</v>
      </c>
      <c r="C95" s="7">
        <v>630</v>
      </c>
      <c r="D95" s="2" t="s">
        <v>337</v>
      </c>
      <c r="E95" s="387">
        <v>1200</v>
      </c>
      <c r="F95" s="388"/>
      <c r="G95" s="389">
        <f>C95*E95</f>
        <v>756000</v>
      </c>
      <c r="H95" s="390"/>
      <c r="I95" s="391">
        <v>2028</v>
      </c>
      <c r="J95" s="388"/>
      <c r="K95" s="391">
        <v>2030</v>
      </c>
      <c r="L95" s="388"/>
      <c r="M95" s="11">
        <v>20</v>
      </c>
      <c r="N95" s="123" t="s">
        <v>1028</v>
      </c>
      <c r="O95" s="518" t="s">
        <v>1068</v>
      </c>
      <c r="P95" s="519"/>
      <c r="Q95" s="95"/>
      <c r="R95" s="2"/>
      <c r="S95" s="2"/>
      <c r="T95" s="392" t="s">
        <v>1338</v>
      </c>
      <c r="U95" s="392"/>
      <c r="V95" s="392"/>
      <c r="W95" s="392"/>
      <c r="X95" s="392"/>
      <c r="Y95" s="392"/>
    </row>
    <row r="96" spans="1:25">
      <c r="A96" s="174">
        <f>VLOOKUP(B96,Priskatalog!A:J,10,FALSE)</f>
        <v>47</v>
      </c>
      <c r="B96" s="147" t="s">
        <v>485</v>
      </c>
      <c r="C96" s="22">
        <v>60</v>
      </c>
      <c r="D96" s="5" t="s">
        <v>337</v>
      </c>
      <c r="E96" s="387">
        <v>1200</v>
      </c>
      <c r="F96" s="388"/>
      <c r="G96" s="389">
        <f t="shared" ref="G96:G169" si="142">C96*E96</f>
        <v>72000</v>
      </c>
      <c r="H96" s="390"/>
      <c r="I96" s="391">
        <v>2026</v>
      </c>
      <c r="J96" s="388"/>
      <c r="K96" s="391">
        <v>2028</v>
      </c>
      <c r="L96" s="388"/>
      <c r="M96" s="5">
        <v>20</v>
      </c>
      <c r="N96" s="123" t="s">
        <v>1028</v>
      </c>
      <c r="O96" s="518" t="s">
        <v>1068</v>
      </c>
      <c r="P96" s="519"/>
      <c r="Q96" s="5"/>
      <c r="R96" s="5"/>
      <c r="S96" s="5"/>
      <c r="T96" s="393" t="s">
        <v>1339</v>
      </c>
      <c r="U96" s="394"/>
      <c r="V96" s="394"/>
      <c r="W96" s="394"/>
      <c r="X96" s="394"/>
      <c r="Y96" s="395"/>
    </row>
    <row r="97" spans="1:25">
      <c r="A97" s="174">
        <f>VLOOKUP(B97,Priskatalog!A:J,10,FALSE)</f>
        <v>37</v>
      </c>
      <c r="B97" s="147" t="s">
        <v>444</v>
      </c>
      <c r="C97" s="22">
        <v>10</v>
      </c>
      <c r="D97" s="5" t="s">
        <v>349</v>
      </c>
      <c r="E97" s="387">
        <v>3600</v>
      </c>
      <c r="F97" s="388"/>
      <c r="G97" s="389">
        <f t="shared" ref="G97" si="143">C97*E97</f>
        <v>36000</v>
      </c>
      <c r="H97" s="390"/>
      <c r="I97" s="391">
        <v>2026</v>
      </c>
      <c r="J97" s="388"/>
      <c r="K97" s="391">
        <v>2028</v>
      </c>
      <c r="L97" s="388"/>
      <c r="M97" s="5">
        <v>30</v>
      </c>
      <c r="N97" s="123" t="s">
        <v>1028</v>
      </c>
      <c r="O97" s="518" t="s">
        <v>1059</v>
      </c>
      <c r="P97" s="519"/>
      <c r="Q97" s="5"/>
      <c r="R97" s="5"/>
      <c r="S97" s="5"/>
      <c r="T97" s="393"/>
      <c r="U97" s="394"/>
      <c r="V97" s="394"/>
      <c r="W97" s="394"/>
      <c r="X97" s="394"/>
      <c r="Y97" s="395"/>
    </row>
    <row r="98" spans="1:25">
      <c r="A98" s="174">
        <f>VLOOKUP(B98,Priskatalog!A:J,10,FALSE)</f>
        <v>47</v>
      </c>
      <c r="B98" s="19" t="s">
        <v>485</v>
      </c>
      <c r="C98" s="22">
        <v>1000</v>
      </c>
      <c r="D98" s="5" t="s">
        <v>337</v>
      </c>
      <c r="E98" s="387">
        <v>1200</v>
      </c>
      <c r="F98" s="388"/>
      <c r="G98" s="389">
        <f t="shared" si="142"/>
        <v>1200000</v>
      </c>
      <c r="H98" s="390"/>
      <c r="I98" s="391">
        <v>2040</v>
      </c>
      <c r="J98" s="388"/>
      <c r="K98" s="391">
        <v>2042</v>
      </c>
      <c r="L98" s="388"/>
      <c r="M98" s="5">
        <v>20</v>
      </c>
      <c r="N98" s="123" t="s">
        <v>1028</v>
      </c>
      <c r="O98" s="518" t="s">
        <v>1068</v>
      </c>
      <c r="P98" s="519"/>
      <c r="Q98" s="5"/>
      <c r="R98" s="5"/>
      <c r="S98" s="5"/>
      <c r="T98" s="393" t="s">
        <v>1340</v>
      </c>
      <c r="U98" s="394"/>
      <c r="V98" s="394"/>
      <c r="W98" s="394"/>
      <c r="X98" s="394"/>
      <c r="Y98" s="395"/>
    </row>
    <row r="99" spans="1:25">
      <c r="A99" s="174">
        <f>VLOOKUP(B99,Priskatalog!A:J,10,FALSE)</f>
        <v>37</v>
      </c>
      <c r="B99" s="152" t="s">
        <v>444</v>
      </c>
      <c r="C99" s="22">
        <v>20</v>
      </c>
      <c r="D99" s="5" t="s">
        <v>349</v>
      </c>
      <c r="E99" s="387">
        <v>3600</v>
      </c>
      <c r="F99" s="388"/>
      <c r="G99" s="389">
        <f t="shared" si="142"/>
        <v>72000</v>
      </c>
      <c r="H99" s="390"/>
      <c r="I99" s="391">
        <v>2040</v>
      </c>
      <c r="J99" s="388"/>
      <c r="K99" s="391">
        <v>2042</v>
      </c>
      <c r="L99" s="388"/>
      <c r="M99" s="5">
        <v>30</v>
      </c>
      <c r="N99" s="123" t="s">
        <v>1028</v>
      </c>
      <c r="O99" s="518" t="s">
        <v>1059</v>
      </c>
      <c r="P99" s="519"/>
      <c r="Q99" s="5"/>
      <c r="R99" s="5"/>
      <c r="S99" s="5"/>
      <c r="T99" s="393"/>
      <c r="U99" s="394"/>
      <c r="V99" s="394"/>
      <c r="W99" s="394"/>
      <c r="X99" s="394"/>
      <c r="Y99" s="395"/>
    </row>
    <row r="100" spans="1:25">
      <c r="A100" s="174">
        <f>VLOOKUP(B100,Priskatalog!A:J,10,FALSE)</f>
        <v>37</v>
      </c>
      <c r="B100" s="152" t="s">
        <v>444</v>
      </c>
      <c r="C100" s="22">
        <v>33</v>
      </c>
      <c r="D100" s="5" t="s">
        <v>349</v>
      </c>
      <c r="E100" s="387">
        <v>3600</v>
      </c>
      <c r="F100" s="388"/>
      <c r="G100" s="389">
        <f t="shared" ref="G100:G115" si="144">C100*E100</f>
        <v>118800</v>
      </c>
      <c r="H100" s="390"/>
      <c r="I100" s="391">
        <v>2040</v>
      </c>
      <c r="J100" s="388"/>
      <c r="K100" s="391">
        <v>2042</v>
      </c>
      <c r="L100" s="388"/>
      <c r="M100" s="5">
        <v>30</v>
      </c>
      <c r="N100" s="123" t="s">
        <v>1028</v>
      </c>
      <c r="O100" s="518" t="s">
        <v>1059</v>
      </c>
      <c r="P100" s="519"/>
      <c r="Q100" s="5"/>
      <c r="R100" s="5"/>
      <c r="S100" s="5"/>
      <c r="T100" s="393" t="s">
        <v>1341</v>
      </c>
      <c r="U100" s="394"/>
      <c r="V100" s="394"/>
      <c r="W100" s="394"/>
      <c r="X100" s="394"/>
      <c r="Y100" s="395"/>
    </row>
    <row r="101" spans="1:25">
      <c r="A101" s="174">
        <f>VLOOKUP(B101,Priskatalog!A:J,10,FALSE)</f>
        <v>47</v>
      </c>
      <c r="B101" s="152" t="s">
        <v>441</v>
      </c>
      <c r="C101" s="22">
        <v>1</v>
      </c>
      <c r="D101" s="5" t="s">
        <v>349</v>
      </c>
      <c r="E101" s="387">
        <v>5000</v>
      </c>
      <c r="F101" s="388"/>
      <c r="G101" s="389">
        <f t="shared" si="144"/>
        <v>5000</v>
      </c>
      <c r="H101" s="390"/>
      <c r="I101" s="391">
        <v>2024</v>
      </c>
      <c r="J101" s="388"/>
      <c r="K101" s="391">
        <v>2045</v>
      </c>
      <c r="L101" s="388"/>
      <c r="M101" s="5">
        <v>1</v>
      </c>
      <c r="N101" s="123" t="s">
        <v>1028</v>
      </c>
      <c r="O101" s="518" t="s">
        <v>1059</v>
      </c>
      <c r="P101" s="519"/>
      <c r="Q101" s="5"/>
      <c r="R101" s="5"/>
      <c r="S101" s="5"/>
      <c r="T101" s="393"/>
      <c r="U101" s="394"/>
      <c r="V101" s="394"/>
      <c r="W101" s="394"/>
      <c r="X101" s="394"/>
      <c r="Y101" s="395"/>
    </row>
    <row r="102" spans="1:25">
      <c r="A102" s="174">
        <f>VLOOKUP(B102,Priskatalog!A:J,10,FALSE)</f>
        <v>37</v>
      </c>
      <c r="B102" s="152" t="s">
        <v>449</v>
      </c>
      <c r="C102" s="22">
        <v>80</v>
      </c>
      <c r="D102" s="5" t="s">
        <v>345</v>
      </c>
      <c r="E102" s="387">
        <v>390</v>
      </c>
      <c r="F102" s="388"/>
      <c r="G102" s="389">
        <f t="shared" ref="G102:G107" si="145">C102*E102</f>
        <v>31200</v>
      </c>
      <c r="H102" s="390"/>
      <c r="I102" s="391">
        <v>2028</v>
      </c>
      <c r="J102" s="388"/>
      <c r="K102" s="391">
        <v>2030</v>
      </c>
      <c r="L102" s="388"/>
      <c r="M102" s="5">
        <v>20</v>
      </c>
      <c r="N102" s="123" t="s">
        <v>1028</v>
      </c>
      <c r="O102" s="518" t="s">
        <v>1059</v>
      </c>
      <c r="P102" s="519"/>
      <c r="Q102" s="5"/>
      <c r="R102" s="5"/>
      <c r="S102" s="5"/>
      <c r="T102" s="393"/>
      <c r="U102" s="394"/>
      <c r="V102" s="394"/>
      <c r="W102" s="394"/>
      <c r="X102" s="394"/>
      <c r="Y102" s="395"/>
    </row>
    <row r="103" spans="1:25">
      <c r="A103" s="174">
        <f>VLOOKUP(B103,Priskatalog!A:J,10,FALSE)</f>
        <v>37</v>
      </c>
      <c r="B103" s="152" t="s">
        <v>453</v>
      </c>
      <c r="C103" s="22">
        <v>105</v>
      </c>
      <c r="D103" s="5" t="s">
        <v>345</v>
      </c>
      <c r="E103" s="387">
        <v>590</v>
      </c>
      <c r="F103" s="388"/>
      <c r="G103" s="389">
        <f t="shared" ref="G103" si="146">C103*E103</f>
        <v>61950</v>
      </c>
      <c r="H103" s="390"/>
      <c r="I103" s="391">
        <v>2028</v>
      </c>
      <c r="J103" s="388"/>
      <c r="K103" s="391">
        <v>2030</v>
      </c>
      <c r="L103" s="388"/>
      <c r="M103" s="5">
        <v>20</v>
      </c>
      <c r="N103" s="123" t="s">
        <v>1028</v>
      </c>
      <c r="O103" s="518" t="s">
        <v>1059</v>
      </c>
      <c r="P103" s="519"/>
      <c r="Q103" s="5"/>
      <c r="R103" s="5"/>
      <c r="S103" s="5"/>
      <c r="T103" s="393" t="s">
        <v>1338</v>
      </c>
      <c r="U103" s="394"/>
      <c r="V103" s="394"/>
      <c r="W103" s="394"/>
      <c r="X103" s="394"/>
      <c r="Y103" s="395"/>
    </row>
    <row r="104" spans="1:25">
      <c r="A104" s="174">
        <f>VLOOKUP(B104,Priskatalog!A:J,10,FALSE)</f>
        <v>37</v>
      </c>
      <c r="B104" s="152" t="s">
        <v>459</v>
      </c>
      <c r="C104" s="22">
        <v>15</v>
      </c>
      <c r="D104" s="5" t="s">
        <v>337</v>
      </c>
      <c r="E104" s="387">
        <v>875</v>
      </c>
      <c r="F104" s="388"/>
      <c r="G104" s="389">
        <f t="shared" si="145"/>
        <v>13125</v>
      </c>
      <c r="H104" s="390"/>
      <c r="I104" s="391">
        <v>2025</v>
      </c>
      <c r="J104" s="388"/>
      <c r="K104" s="391">
        <v>2025</v>
      </c>
      <c r="L104" s="388"/>
      <c r="M104" s="5">
        <v>5</v>
      </c>
      <c r="N104" s="123" t="s">
        <v>1028</v>
      </c>
      <c r="O104" s="518" t="s">
        <v>1059</v>
      </c>
      <c r="P104" s="519"/>
      <c r="Q104" s="5"/>
      <c r="R104" s="5"/>
      <c r="S104" s="5"/>
      <c r="T104" s="393"/>
      <c r="U104" s="394"/>
      <c r="V104" s="394"/>
      <c r="W104" s="394"/>
      <c r="X104" s="394"/>
      <c r="Y104" s="395"/>
    </row>
    <row r="105" spans="1:25">
      <c r="A105" s="174">
        <f>VLOOKUP(B105,Priskatalog!A:J,10,FALSE)</f>
        <v>41</v>
      </c>
      <c r="B105" s="152" t="s">
        <v>469</v>
      </c>
      <c r="C105" s="22">
        <v>45</v>
      </c>
      <c r="D105" s="5" t="s">
        <v>337</v>
      </c>
      <c r="E105" s="387">
        <v>140</v>
      </c>
      <c r="F105" s="388"/>
      <c r="G105" s="389">
        <f t="shared" si="145"/>
        <v>6300</v>
      </c>
      <c r="H105" s="390"/>
      <c r="I105" s="391">
        <v>2024</v>
      </c>
      <c r="J105" s="388"/>
      <c r="K105" s="391">
        <v>2045</v>
      </c>
      <c r="L105" s="388"/>
      <c r="M105" s="5">
        <v>5</v>
      </c>
      <c r="N105" s="123" t="s">
        <v>1028</v>
      </c>
      <c r="O105" s="518" t="s">
        <v>1059</v>
      </c>
      <c r="P105" s="519"/>
      <c r="Q105" s="5"/>
      <c r="R105" s="5"/>
      <c r="S105" s="5"/>
      <c r="T105" s="393"/>
      <c r="U105" s="394"/>
      <c r="V105" s="394"/>
      <c r="W105" s="394"/>
      <c r="X105" s="394"/>
      <c r="Y105" s="395"/>
    </row>
    <row r="106" spans="1:25">
      <c r="A106" s="174">
        <f>VLOOKUP(B106,Priskatalog!A:J,10,FALSE)</f>
        <v>41</v>
      </c>
      <c r="B106" s="152" t="s">
        <v>376</v>
      </c>
      <c r="C106" s="22">
        <v>70</v>
      </c>
      <c r="D106" s="5" t="s">
        <v>337</v>
      </c>
      <c r="E106" s="387">
        <v>60</v>
      </c>
      <c r="F106" s="388"/>
      <c r="G106" s="389">
        <f t="shared" si="145"/>
        <v>4200</v>
      </c>
      <c r="H106" s="390"/>
      <c r="I106" s="391">
        <v>2024</v>
      </c>
      <c r="J106" s="388"/>
      <c r="K106" s="391">
        <v>2025</v>
      </c>
      <c r="L106" s="388"/>
      <c r="M106" s="5">
        <v>1</v>
      </c>
      <c r="N106" s="123" t="s">
        <v>1028</v>
      </c>
      <c r="O106" s="518" t="s">
        <v>1059</v>
      </c>
      <c r="P106" s="519"/>
      <c r="Q106" s="5"/>
      <c r="R106" s="5"/>
      <c r="S106" s="5"/>
      <c r="T106" s="393"/>
      <c r="U106" s="394"/>
      <c r="V106" s="394"/>
      <c r="W106" s="394"/>
      <c r="X106" s="394"/>
      <c r="Y106" s="395"/>
    </row>
    <row r="107" spans="1:25">
      <c r="A107" s="174">
        <f>VLOOKUP(B107,Priskatalog!A:J,10,FALSE)</f>
        <v>41</v>
      </c>
      <c r="B107" s="152" t="s">
        <v>353</v>
      </c>
      <c r="C107" s="22">
        <v>240</v>
      </c>
      <c r="D107" s="5" t="s">
        <v>337</v>
      </c>
      <c r="E107" s="387">
        <v>46</v>
      </c>
      <c r="F107" s="388"/>
      <c r="G107" s="389">
        <f t="shared" si="145"/>
        <v>11040</v>
      </c>
      <c r="H107" s="390"/>
      <c r="I107" s="391">
        <v>2025</v>
      </c>
      <c r="J107" s="388"/>
      <c r="K107" s="391">
        <v>2026</v>
      </c>
      <c r="L107" s="388"/>
      <c r="M107" s="5">
        <v>10</v>
      </c>
      <c r="N107" s="123" t="s">
        <v>1028</v>
      </c>
      <c r="O107" s="518" t="s">
        <v>1059</v>
      </c>
      <c r="P107" s="519"/>
      <c r="Q107" s="5"/>
      <c r="R107" s="5"/>
      <c r="S107" s="5"/>
      <c r="T107" s="393"/>
      <c r="U107" s="394"/>
      <c r="V107" s="394"/>
      <c r="W107" s="394"/>
      <c r="X107" s="394"/>
      <c r="Y107" s="395"/>
    </row>
    <row r="108" spans="1:25">
      <c r="A108" s="174">
        <f>VLOOKUP(B108,Priskatalog!A:J,10,FALSE)</f>
        <v>41</v>
      </c>
      <c r="B108" s="152" t="s">
        <v>367</v>
      </c>
      <c r="C108" s="22">
        <v>65</v>
      </c>
      <c r="D108" s="5" t="s">
        <v>337</v>
      </c>
      <c r="E108" s="387">
        <v>554</v>
      </c>
      <c r="F108" s="388"/>
      <c r="G108" s="389">
        <f t="shared" ref="G108:G110" si="147">C108*E108</f>
        <v>36010</v>
      </c>
      <c r="H108" s="390"/>
      <c r="I108" s="391">
        <v>2026</v>
      </c>
      <c r="J108" s="388"/>
      <c r="K108" s="391">
        <v>2028</v>
      </c>
      <c r="L108" s="388"/>
      <c r="M108" s="5">
        <v>30</v>
      </c>
      <c r="N108" s="123" t="s">
        <v>1028</v>
      </c>
      <c r="O108" s="518" t="s">
        <v>1059</v>
      </c>
      <c r="P108" s="519"/>
      <c r="Q108" s="5"/>
      <c r="R108" s="5"/>
      <c r="S108" s="5"/>
      <c r="T108" s="393"/>
      <c r="U108" s="394"/>
      <c r="V108" s="394"/>
      <c r="W108" s="394"/>
      <c r="X108" s="394"/>
      <c r="Y108" s="395"/>
    </row>
    <row r="109" spans="1:25">
      <c r="A109" s="174">
        <f>VLOOKUP(B109,Priskatalog!A:J,10,FALSE)</f>
        <v>31</v>
      </c>
      <c r="B109" s="152" t="s">
        <v>393</v>
      </c>
      <c r="C109" s="22">
        <v>25</v>
      </c>
      <c r="D109" s="5" t="s">
        <v>337</v>
      </c>
      <c r="E109" s="387">
        <v>1708</v>
      </c>
      <c r="F109" s="388"/>
      <c r="G109" s="389">
        <f t="shared" si="147"/>
        <v>42700</v>
      </c>
      <c r="H109" s="390"/>
      <c r="I109" s="391">
        <v>2027</v>
      </c>
      <c r="J109" s="388"/>
      <c r="K109" s="391">
        <v>2029</v>
      </c>
      <c r="L109" s="388"/>
      <c r="M109" s="5">
        <v>30</v>
      </c>
      <c r="N109" s="123" t="s">
        <v>1028</v>
      </c>
      <c r="O109" s="518" t="s">
        <v>1059</v>
      </c>
      <c r="P109" s="519"/>
      <c r="Q109" s="5"/>
      <c r="R109" s="5"/>
      <c r="S109" s="5"/>
      <c r="T109" s="393"/>
      <c r="U109" s="394"/>
      <c r="V109" s="394"/>
      <c r="W109" s="394"/>
      <c r="X109" s="394"/>
      <c r="Y109" s="395"/>
    </row>
    <row r="110" spans="1:25" ht="14.45" customHeight="1">
      <c r="A110" s="174">
        <f>VLOOKUP(B110,Priskatalog!A:J,10,FALSE)</f>
        <v>41</v>
      </c>
      <c r="B110" s="152" t="s">
        <v>350</v>
      </c>
      <c r="C110" s="22">
        <v>10</v>
      </c>
      <c r="D110" s="5" t="s">
        <v>337</v>
      </c>
      <c r="E110" s="387">
        <v>121</v>
      </c>
      <c r="F110" s="388"/>
      <c r="G110" s="389">
        <f t="shared" si="147"/>
        <v>1210</v>
      </c>
      <c r="H110" s="390"/>
      <c r="I110" s="391">
        <v>2024</v>
      </c>
      <c r="J110" s="388"/>
      <c r="K110" s="391">
        <v>2045</v>
      </c>
      <c r="L110" s="388"/>
      <c r="M110" s="5">
        <v>1</v>
      </c>
      <c r="N110" s="123" t="s">
        <v>1028</v>
      </c>
      <c r="O110" s="518" t="s">
        <v>1059</v>
      </c>
      <c r="P110" s="519"/>
      <c r="Q110" s="5"/>
      <c r="R110" s="5"/>
      <c r="S110" s="5"/>
      <c r="T110" s="393"/>
      <c r="U110" s="394"/>
      <c r="V110" s="394"/>
      <c r="W110" s="394"/>
      <c r="X110" s="394"/>
      <c r="Y110" s="395"/>
    </row>
    <row r="111" spans="1:25">
      <c r="A111" s="175"/>
      <c r="B111" s="144" t="s">
        <v>1067</v>
      </c>
      <c r="C111" s="145"/>
      <c r="D111" s="24"/>
      <c r="E111" s="396"/>
      <c r="F111" s="378"/>
      <c r="G111" s="379"/>
      <c r="H111" s="380"/>
      <c r="I111" s="377"/>
      <c r="J111" s="378"/>
      <c r="K111" s="377"/>
      <c r="L111" s="378"/>
      <c r="M111" s="24"/>
      <c r="N111" s="24"/>
      <c r="O111" s="516"/>
      <c r="P111" s="517"/>
      <c r="Q111" s="24"/>
      <c r="R111" s="24"/>
      <c r="S111" s="24"/>
      <c r="T111" s="512"/>
      <c r="U111" s="513"/>
      <c r="V111" s="513"/>
      <c r="W111" s="513"/>
      <c r="X111" s="513"/>
      <c r="Y111" s="514"/>
    </row>
    <row r="112" spans="1:25">
      <c r="A112" s="174">
        <f>VLOOKUP(B112,Priskatalog!A:J,10,FALSE)</f>
        <v>47</v>
      </c>
      <c r="B112" s="152" t="s">
        <v>483</v>
      </c>
      <c r="C112" s="22">
        <v>105</v>
      </c>
      <c r="D112" s="5" t="s">
        <v>337</v>
      </c>
      <c r="E112" s="387">
        <v>800</v>
      </c>
      <c r="F112" s="388"/>
      <c r="G112" s="389">
        <f t="shared" si="144"/>
        <v>84000</v>
      </c>
      <c r="H112" s="390"/>
      <c r="I112" s="391">
        <v>2026</v>
      </c>
      <c r="J112" s="388"/>
      <c r="K112" s="391">
        <v>2028</v>
      </c>
      <c r="L112" s="388"/>
      <c r="M112" s="5">
        <v>20</v>
      </c>
      <c r="N112" s="123" t="s">
        <v>1028</v>
      </c>
      <c r="O112" s="518" t="s">
        <v>1068</v>
      </c>
      <c r="P112" s="519"/>
      <c r="Q112" s="5"/>
      <c r="R112" s="5"/>
      <c r="S112" s="5"/>
      <c r="T112" s="393" t="s">
        <v>1342</v>
      </c>
      <c r="U112" s="394"/>
      <c r="V112" s="394"/>
      <c r="W112" s="394"/>
      <c r="X112" s="394"/>
      <c r="Y112" s="395"/>
    </row>
    <row r="113" spans="1:25">
      <c r="A113" s="174">
        <f>VLOOKUP(B113,Priskatalog!A:J,10,FALSE)</f>
        <v>47</v>
      </c>
      <c r="B113" s="152" t="s">
        <v>485</v>
      </c>
      <c r="C113" s="22">
        <v>1200</v>
      </c>
      <c r="D113" s="5" t="s">
        <v>337</v>
      </c>
      <c r="E113" s="387">
        <v>1200</v>
      </c>
      <c r="F113" s="388"/>
      <c r="G113" s="389">
        <f t="shared" si="144"/>
        <v>1440000</v>
      </c>
      <c r="H113" s="390"/>
      <c r="I113" s="391">
        <v>2029</v>
      </c>
      <c r="J113" s="388"/>
      <c r="K113" s="391">
        <v>2031</v>
      </c>
      <c r="L113" s="388"/>
      <c r="M113" s="5">
        <v>20</v>
      </c>
      <c r="N113" s="123" t="s">
        <v>1028</v>
      </c>
      <c r="O113" s="518" t="s">
        <v>1068</v>
      </c>
      <c r="P113" s="519"/>
      <c r="Q113" s="5"/>
      <c r="R113" s="5"/>
      <c r="S113" s="5"/>
      <c r="T113" s="393"/>
      <c r="U113" s="394"/>
      <c r="V113" s="394"/>
      <c r="W113" s="394"/>
      <c r="X113" s="394"/>
      <c r="Y113" s="395"/>
    </row>
    <row r="114" spans="1:25">
      <c r="A114" s="174">
        <f>VLOOKUP(B114,Priskatalog!A:J,10,FALSE)</f>
        <v>37</v>
      </c>
      <c r="B114" s="152" t="s">
        <v>444</v>
      </c>
      <c r="C114" s="22">
        <v>8</v>
      </c>
      <c r="D114" s="5" t="s">
        <v>349</v>
      </c>
      <c r="E114" s="387">
        <v>3600</v>
      </c>
      <c r="F114" s="388"/>
      <c r="G114" s="389">
        <f t="shared" si="144"/>
        <v>28800</v>
      </c>
      <c r="H114" s="390"/>
      <c r="I114" s="391">
        <v>2026</v>
      </c>
      <c r="J114" s="388"/>
      <c r="K114" s="391">
        <v>2028</v>
      </c>
      <c r="L114" s="388"/>
      <c r="M114" s="5">
        <v>30</v>
      </c>
      <c r="N114" s="123" t="s">
        <v>1028</v>
      </c>
      <c r="O114" s="518" t="s">
        <v>1059</v>
      </c>
      <c r="P114" s="519"/>
      <c r="Q114" s="5"/>
      <c r="R114" s="5"/>
      <c r="S114" s="5"/>
      <c r="T114" s="393"/>
      <c r="U114" s="394"/>
      <c r="V114" s="394"/>
      <c r="W114" s="394"/>
      <c r="X114" s="394"/>
      <c r="Y114" s="395"/>
    </row>
    <row r="115" spans="1:25">
      <c r="A115" s="174">
        <f>VLOOKUP(B115,Priskatalog!A:J,10,FALSE)</f>
        <v>37</v>
      </c>
      <c r="B115" s="152" t="s">
        <v>449</v>
      </c>
      <c r="C115" s="22">
        <v>80</v>
      </c>
      <c r="D115" s="5" t="s">
        <v>345</v>
      </c>
      <c r="E115" s="387">
        <v>390</v>
      </c>
      <c r="F115" s="388"/>
      <c r="G115" s="389">
        <f t="shared" si="144"/>
        <v>31200</v>
      </c>
      <c r="H115" s="390"/>
      <c r="I115" s="391">
        <v>2029</v>
      </c>
      <c r="J115" s="388"/>
      <c r="K115" s="391">
        <v>2031</v>
      </c>
      <c r="L115" s="388"/>
      <c r="M115" s="5">
        <v>20</v>
      </c>
      <c r="N115" s="123" t="s">
        <v>1028</v>
      </c>
      <c r="O115" s="518" t="s">
        <v>1059</v>
      </c>
      <c r="P115" s="519"/>
      <c r="Q115" s="5"/>
      <c r="R115" s="5"/>
      <c r="S115" s="5"/>
      <c r="T115" s="393"/>
      <c r="U115" s="394"/>
      <c r="V115" s="394"/>
      <c r="W115" s="394"/>
      <c r="X115" s="394"/>
      <c r="Y115" s="395"/>
    </row>
    <row r="116" spans="1:25">
      <c r="A116" s="174">
        <f>VLOOKUP(B116,Priskatalog!A:J,10,FALSE)</f>
        <v>37</v>
      </c>
      <c r="B116" s="152" t="s">
        <v>453</v>
      </c>
      <c r="C116" s="22">
        <v>140</v>
      </c>
      <c r="D116" s="5" t="s">
        <v>345</v>
      </c>
      <c r="E116" s="387">
        <v>590</v>
      </c>
      <c r="F116" s="388"/>
      <c r="G116" s="389">
        <f t="shared" ref="G116:G120" si="148">C116*E116</f>
        <v>82600</v>
      </c>
      <c r="H116" s="390"/>
      <c r="I116" s="391">
        <v>2029</v>
      </c>
      <c r="J116" s="388"/>
      <c r="K116" s="391">
        <v>2031</v>
      </c>
      <c r="L116" s="388"/>
      <c r="M116" s="5">
        <v>20</v>
      </c>
      <c r="N116" s="123" t="s">
        <v>1028</v>
      </c>
      <c r="O116" s="518" t="s">
        <v>1059</v>
      </c>
      <c r="P116" s="519"/>
      <c r="Q116" s="5"/>
      <c r="R116" s="5"/>
      <c r="S116" s="5"/>
      <c r="T116" s="393"/>
      <c r="U116" s="394"/>
      <c r="V116" s="394"/>
      <c r="W116" s="394"/>
      <c r="X116" s="394"/>
      <c r="Y116" s="395"/>
    </row>
    <row r="117" spans="1:25">
      <c r="A117" s="174">
        <f>VLOOKUP(B117,Priskatalog!A:J,10,FALSE)</f>
        <v>37</v>
      </c>
      <c r="B117" s="152" t="s">
        <v>459</v>
      </c>
      <c r="C117" s="22">
        <v>55</v>
      </c>
      <c r="D117" s="5" t="s">
        <v>337</v>
      </c>
      <c r="E117" s="387">
        <v>875</v>
      </c>
      <c r="F117" s="388"/>
      <c r="G117" s="389">
        <f t="shared" si="148"/>
        <v>48125</v>
      </c>
      <c r="H117" s="390"/>
      <c r="I117" s="391">
        <v>2029</v>
      </c>
      <c r="J117" s="388"/>
      <c r="K117" s="391">
        <v>2031</v>
      </c>
      <c r="L117" s="388"/>
      <c r="M117" s="5">
        <v>10</v>
      </c>
      <c r="N117" s="123" t="s">
        <v>1028</v>
      </c>
      <c r="O117" s="518" t="s">
        <v>1059</v>
      </c>
      <c r="P117" s="519"/>
      <c r="Q117" s="5"/>
      <c r="R117" s="5"/>
      <c r="S117" s="5"/>
      <c r="T117" s="393"/>
      <c r="U117" s="394"/>
      <c r="V117" s="394"/>
      <c r="W117" s="394"/>
      <c r="X117" s="394"/>
      <c r="Y117" s="395"/>
    </row>
    <row r="118" spans="1:25">
      <c r="A118" s="174">
        <f>VLOOKUP(B118,Priskatalog!A:J,10,FALSE)</f>
        <v>41</v>
      </c>
      <c r="B118" s="152" t="s">
        <v>469</v>
      </c>
      <c r="C118" s="22">
        <v>70</v>
      </c>
      <c r="D118" s="5" t="s">
        <v>337</v>
      </c>
      <c r="E118" s="387">
        <v>140</v>
      </c>
      <c r="F118" s="388"/>
      <c r="G118" s="389">
        <f t="shared" si="148"/>
        <v>9800</v>
      </c>
      <c r="H118" s="390"/>
      <c r="I118" s="391">
        <v>2029</v>
      </c>
      <c r="J118" s="388"/>
      <c r="K118" s="391">
        <v>2031</v>
      </c>
      <c r="L118" s="388"/>
      <c r="M118" s="5">
        <v>10</v>
      </c>
      <c r="N118" s="123" t="s">
        <v>1028</v>
      </c>
      <c r="O118" s="518" t="s">
        <v>1059</v>
      </c>
      <c r="P118" s="519"/>
      <c r="Q118" s="5"/>
      <c r="R118" s="5"/>
      <c r="S118" s="5"/>
      <c r="T118" s="393"/>
      <c r="U118" s="394"/>
      <c r="V118" s="394"/>
      <c r="W118" s="394"/>
      <c r="X118" s="394"/>
      <c r="Y118" s="395"/>
    </row>
    <row r="119" spans="1:25">
      <c r="A119" s="174">
        <f>VLOOKUP(B119,Priskatalog!A:J,10,FALSE)</f>
        <v>31</v>
      </c>
      <c r="B119" s="152" t="s">
        <v>378</v>
      </c>
      <c r="C119" s="22">
        <v>2</v>
      </c>
      <c r="D119" s="5" t="s">
        <v>349</v>
      </c>
      <c r="E119" s="387">
        <v>8800</v>
      </c>
      <c r="F119" s="388"/>
      <c r="G119" s="389">
        <f t="shared" si="148"/>
        <v>17600</v>
      </c>
      <c r="H119" s="390"/>
      <c r="I119" s="391">
        <v>2026</v>
      </c>
      <c r="J119" s="388"/>
      <c r="K119" s="391">
        <v>2027</v>
      </c>
      <c r="L119" s="388"/>
      <c r="M119" s="5">
        <v>30</v>
      </c>
      <c r="N119" s="123" t="s">
        <v>1028</v>
      </c>
      <c r="O119" s="518" t="s">
        <v>1059</v>
      </c>
      <c r="P119" s="519"/>
      <c r="Q119" s="5"/>
      <c r="R119" s="5"/>
      <c r="S119" s="5"/>
      <c r="T119" s="393"/>
      <c r="U119" s="394"/>
      <c r="V119" s="394"/>
      <c r="W119" s="394"/>
      <c r="X119" s="394"/>
      <c r="Y119" s="395"/>
    </row>
    <row r="120" spans="1:25">
      <c r="A120" s="174">
        <f>VLOOKUP(B120,Priskatalog!A:J,10,FALSE)</f>
        <v>41</v>
      </c>
      <c r="B120" s="152" t="s">
        <v>350</v>
      </c>
      <c r="C120" s="22">
        <v>10</v>
      </c>
      <c r="D120" s="5" t="s">
        <v>337</v>
      </c>
      <c r="E120" s="387">
        <v>121</v>
      </c>
      <c r="F120" s="388"/>
      <c r="G120" s="389">
        <f t="shared" si="148"/>
        <v>1210</v>
      </c>
      <c r="H120" s="390"/>
      <c r="I120" s="391">
        <v>2024</v>
      </c>
      <c r="J120" s="388"/>
      <c r="K120" s="391">
        <v>2045</v>
      </c>
      <c r="L120" s="388"/>
      <c r="M120" s="5">
        <v>1</v>
      </c>
      <c r="N120" s="123" t="s">
        <v>1028</v>
      </c>
      <c r="O120" s="518"/>
      <c r="P120" s="519"/>
      <c r="Q120" s="5"/>
      <c r="R120" s="5"/>
      <c r="S120" s="5"/>
      <c r="T120" s="393"/>
      <c r="U120" s="394"/>
      <c r="V120" s="394"/>
      <c r="W120" s="394"/>
      <c r="X120" s="394"/>
      <c r="Y120" s="395"/>
    </row>
    <row r="121" spans="1:25">
      <c r="A121" s="175"/>
      <c r="B121" s="144" t="s">
        <v>1077</v>
      </c>
      <c r="C121" s="145"/>
      <c r="D121" s="24"/>
      <c r="E121" s="396"/>
      <c r="F121" s="378"/>
      <c r="G121" s="379"/>
      <c r="H121" s="380"/>
      <c r="I121" s="377"/>
      <c r="J121" s="378"/>
      <c r="K121" s="377"/>
      <c r="L121" s="378"/>
      <c r="M121" s="24"/>
      <c r="N121" s="24"/>
      <c r="O121" s="516"/>
      <c r="P121" s="517"/>
      <c r="Q121" s="24"/>
      <c r="R121" s="24"/>
      <c r="S121" s="24"/>
      <c r="T121" s="512"/>
      <c r="U121" s="513"/>
      <c r="V121" s="513"/>
      <c r="W121" s="513"/>
      <c r="X121" s="513"/>
      <c r="Y121" s="514"/>
    </row>
    <row r="122" spans="1:25" ht="14.45" customHeight="1">
      <c r="A122" s="174">
        <f>VLOOKUP(B122,Priskatalog!A:J,10,FALSE)</f>
        <v>47</v>
      </c>
      <c r="B122" s="152" t="s">
        <v>483</v>
      </c>
      <c r="C122" s="22">
        <v>105</v>
      </c>
      <c r="D122" s="5" t="s">
        <v>337</v>
      </c>
      <c r="E122" s="387">
        <v>800</v>
      </c>
      <c r="F122" s="388"/>
      <c r="G122" s="389">
        <f t="shared" ref="G122:G130" si="149">C122*E122</f>
        <v>84000</v>
      </c>
      <c r="H122" s="390"/>
      <c r="I122" s="391">
        <v>2027</v>
      </c>
      <c r="J122" s="388"/>
      <c r="K122" s="391">
        <v>2029</v>
      </c>
      <c r="L122" s="388"/>
      <c r="M122" s="5">
        <v>20</v>
      </c>
      <c r="N122" s="123" t="s">
        <v>1028</v>
      </c>
      <c r="O122" s="518" t="s">
        <v>1068</v>
      </c>
      <c r="P122" s="519"/>
      <c r="Q122" s="5"/>
      <c r="R122" s="5"/>
      <c r="S122" s="5"/>
      <c r="T122" s="393" t="s">
        <v>1342</v>
      </c>
      <c r="U122" s="394"/>
      <c r="V122" s="394"/>
      <c r="W122" s="394"/>
      <c r="X122" s="394"/>
      <c r="Y122" s="395"/>
    </row>
    <row r="123" spans="1:25" ht="14.45" customHeight="1">
      <c r="A123" s="174">
        <f>VLOOKUP(B123,Priskatalog!A:J,10,FALSE)</f>
        <v>47</v>
      </c>
      <c r="B123" s="152" t="s">
        <v>485</v>
      </c>
      <c r="C123" s="22">
        <v>1200</v>
      </c>
      <c r="D123" s="5" t="s">
        <v>337</v>
      </c>
      <c r="E123" s="387">
        <v>1200</v>
      </c>
      <c r="F123" s="388"/>
      <c r="G123" s="389">
        <f t="shared" si="149"/>
        <v>1440000</v>
      </c>
      <c r="H123" s="390"/>
      <c r="I123" s="391">
        <v>2031</v>
      </c>
      <c r="J123" s="388"/>
      <c r="K123" s="391">
        <v>2033</v>
      </c>
      <c r="L123" s="388"/>
      <c r="M123" s="5">
        <v>20</v>
      </c>
      <c r="N123" s="123" t="s">
        <v>1028</v>
      </c>
      <c r="O123" s="518" t="s">
        <v>1068</v>
      </c>
      <c r="P123" s="519"/>
      <c r="Q123" s="5"/>
      <c r="R123" s="5"/>
      <c r="S123" s="5"/>
      <c r="T123" s="393"/>
      <c r="U123" s="394"/>
      <c r="V123" s="394"/>
      <c r="W123" s="394"/>
      <c r="X123" s="394"/>
      <c r="Y123" s="395"/>
    </row>
    <row r="124" spans="1:25" ht="14.45" customHeight="1">
      <c r="A124" s="174">
        <f>VLOOKUP(B124,Priskatalog!A:J,10,FALSE)</f>
        <v>37</v>
      </c>
      <c r="B124" s="152" t="s">
        <v>444</v>
      </c>
      <c r="C124" s="22">
        <v>8</v>
      </c>
      <c r="D124" s="5" t="s">
        <v>349</v>
      </c>
      <c r="E124" s="387">
        <v>3600</v>
      </c>
      <c r="F124" s="388"/>
      <c r="G124" s="389">
        <f t="shared" si="149"/>
        <v>28800</v>
      </c>
      <c r="H124" s="390"/>
      <c r="I124" s="391">
        <v>2027</v>
      </c>
      <c r="J124" s="388"/>
      <c r="K124" s="391">
        <v>2029</v>
      </c>
      <c r="L124" s="388"/>
      <c r="M124" s="5">
        <v>30</v>
      </c>
      <c r="N124" s="123" t="s">
        <v>1028</v>
      </c>
      <c r="O124" s="518" t="s">
        <v>1059</v>
      </c>
      <c r="P124" s="519"/>
      <c r="Q124" s="5"/>
      <c r="R124" s="5"/>
      <c r="S124" s="5"/>
      <c r="T124" s="393"/>
      <c r="U124" s="394"/>
      <c r="V124" s="394"/>
      <c r="W124" s="394"/>
      <c r="X124" s="394"/>
      <c r="Y124" s="395"/>
    </row>
    <row r="125" spans="1:25" ht="14.45" customHeight="1">
      <c r="A125" s="174">
        <f>VLOOKUP(B125,Priskatalog!A:J,10,FALSE)</f>
        <v>37</v>
      </c>
      <c r="B125" s="152" t="s">
        <v>449</v>
      </c>
      <c r="C125" s="22">
        <v>80</v>
      </c>
      <c r="D125" s="5" t="s">
        <v>345</v>
      </c>
      <c r="E125" s="387">
        <v>390</v>
      </c>
      <c r="F125" s="388"/>
      <c r="G125" s="389">
        <f t="shared" si="149"/>
        <v>31200</v>
      </c>
      <c r="H125" s="390"/>
      <c r="I125" s="391">
        <v>2031</v>
      </c>
      <c r="J125" s="388"/>
      <c r="K125" s="391">
        <v>2033</v>
      </c>
      <c r="L125" s="388"/>
      <c r="M125" s="5">
        <v>20</v>
      </c>
      <c r="N125" s="123" t="s">
        <v>1028</v>
      </c>
      <c r="O125" s="518" t="s">
        <v>1059</v>
      </c>
      <c r="P125" s="519"/>
      <c r="Q125" s="5"/>
      <c r="R125" s="5"/>
      <c r="S125" s="5"/>
      <c r="T125" s="393"/>
      <c r="U125" s="394"/>
      <c r="V125" s="394"/>
      <c r="W125" s="394"/>
      <c r="X125" s="394"/>
      <c r="Y125" s="395"/>
    </row>
    <row r="126" spans="1:25" ht="14.45" customHeight="1">
      <c r="A126" s="174">
        <f>VLOOKUP(B126,Priskatalog!A:J,10,FALSE)</f>
        <v>37</v>
      </c>
      <c r="B126" s="152" t="s">
        <v>453</v>
      </c>
      <c r="C126" s="22">
        <v>140</v>
      </c>
      <c r="D126" s="5" t="s">
        <v>345</v>
      </c>
      <c r="E126" s="387">
        <v>590</v>
      </c>
      <c r="F126" s="388"/>
      <c r="G126" s="389">
        <f t="shared" si="149"/>
        <v>82600</v>
      </c>
      <c r="H126" s="390"/>
      <c r="I126" s="391">
        <v>2031</v>
      </c>
      <c r="J126" s="388"/>
      <c r="K126" s="391">
        <v>2033</v>
      </c>
      <c r="L126" s="388"/>
      <c r="M126" s="5">
        <v>20</v>
      </c>
      <c r="N126" s="123" t="s">
        <v>1028</v>
      </c>
      <c r="O126" s="518" t="s">
        <v>1059</v>
      </c>
      <c r="P126" s="519"/>
      <c r="Q126" s="5"/>
      <c r="R126" s="5"/>
      <c r="S126" s="5"/>
      <c r="T126" s="393"/>
      <c r="U126" s="394"/>
      <c r="V126" s="394"/>
      <c r="W126" s="394"/>
      <c r="X126" s="394"/>
      <c r="Y126" s="395"/>
    </row>
    <row r="127" spans="1:25" ht="14.45" customHeight="1">
      <c r="A127" s="174">
        <f>VLOOKUP(B127,Priskatalog!A:J,10,FALSE)</f>
        <v>37</v>
      </c>
      <c r="B127" s="152" t="s">
        <v>459</v>
      </c>
      <c r="C127" s="22">
        <v>55</v>
      </c>
      <c r="D127" s="5" t="s">
        <v>337</v>
      </c>
      <c r="E127" s="387">
        <v>875</v>
      </c>
      <c r="F127" s="388"/>
      <c r="G127" s="389">
        <f>C127*E127</f>
        <v>48125</v>
      </c>
      <c r="H127" s="390"/>
      <c r="I127" s="391">
        <v>2031</v>
      </c>
      <c r="J127" s="388"/>
      <c r="K127" s="391">
        <v>2033</v>
      </c>
      <c r="L127" s="388"/>
      <c r="M127" s="5">
        <v>10</v>
      </c>
      <c r="N127" s="123" t="s">
        <v>1028</v>
      </c>
      <c r="O127" s="518" t="s">
        <v>1059</v>
      </c>
      <c r="P127" s="519"/>
      <c r="Q127" s="5"/>
      <c r="R127" s="5"/>
      <c r="S127" s="5"/>
      <c r="T127" s="393"/>
      <c r="U127" s="394"/>
      <c r="V127" s="394"/>
      <c r="W127" s="394"/>
      <c r="X127" s="394"/>
      <c r="Y127" s="395"/>
    </row>
    <row r="128" spans="1:25" ht="14.45" customHeight="1">
      <c r="A128" s="174">
        <f>VLOOKUP(B128,Priskatalog!A:J,10,FALSE)</f>
        <v>41</v>
      </c>
      <c r="B128" s="152" t="s">
        <v>469</v>
      </c>
      <c r="C128" s="22">
        <v>70</v>
      </c>
      <c r="D128" s="5" t="s">
        <v>337</v>
      </c>
      <c r="E128" s="387">
        <v>140</v>
      </c>
      <c r="F128" s="388"/>
      <c r="G128" s="389">
        <f t="shared" si="149"/>
        <v>9800</v>
      </c>
      <c r="H128" s="390"/>
      <c r="I128" s="391">
        <v>2031</v>
      </c>
      <c r="J128" s="388"/>
      <c r="K128" s="391">
        <v>2033</v>
      </c>
      <c r="L128" s="388"/>
      <c r="M128" s="5">
        <v>10</v>
      </c>
      <c r="N128" s="123" t="s">
        <v>1028</v>
      </c>
      <c r="O128" s="518" t="s">
        <v>1059</v>
      </c>
      <c r="P128" s="519"/>
      <c r="Q128" s="5"/>
      <c r="R128" s="5"/>
      <c r="S128" s="5"/>
      <c r="T128" s="393"/>
      <c r="U128" s="394"/>
      <c r="V128" s="394"/>
      <c r="W128" s="394"/>
      <c r="X128" s="394"/>
      <c r="Y128" s="395"/>
    </row>
    <row r="129" spans="1:25" ht="14.45" customHeight="1">
      <c r="A129" s="174">
        <f>VLOOKUP(B129,Priskatalog!A:J,10,FALSE)</f>
        <v>31</v>
      </c>
      <c r="B129" s="152" t="s">
        <v>378</v>
      </c>
      <c r="C129" s="22">
        <v>2</v>
      </c>
      <c r="D129" s="5" t="s">
        <v>349</v>
      </c>
      <c r="E129" s="387">
        <v>8800</v>
      </c>
      <c r="F129" s="388"/>
      <c r="G129" s="389">
        <f t="shared" si="149"/>
        <v>17600</v>
      </c>
      <c r="H129" s="390"/>
      <c r="I129" s="391">
        <v>2026</v>
      </c>
      <c r="J129" s="388"/>
      <c r="K129" s="391">
        <v>2027</v>
      </c>
      <c r="L129" s="388"/>
      <c r="M129" s="5">
        <v>30</v>
      </c>
      <c r="N129" s="123" t="s">
        <v>1028</v>
      </c>
      <c r="O129" s="518" t="s">
        <v>1059</v>
      </c>
      <c r="P129" s="519"/>
      <c r="Q129" s="5"/>
      <c r="R129" s="5"/>
      <c r="S129" s="5"/>
      <c r="T129" s="393"/>
      <c r="U129" s="394"/>
      <c r="V129" s="394"/>
      <c r="W129" s="394"/>
      <c r="X129" s="394"/>
      <c r="Y129" s="395"/>
    </row>
    <row r="130" spans="1:25" ht="14.45" customHeight="1">
      <c r="A130" s="174">
        <f>VLOOKUP(B130,Priskatalog!A:J,10,FALSE)</f>
        <v>41</v>
      </c>
      <c r="B130" s="152" t="s">
        <v>350</v>
      </c>
      <c r="C130" s="22">
        <v>10</v>
      </c>
      <c r="D130" s="5" t="s">
        <v>337</v>
      </c>
      <c r="E130" s="387">
        <v>121</v>
      </c>
      <c r="F130" s="388"/>
      <c r="G130" s="389">
        <f t="shared" si="149"/>
        <v>1210</v>
      </c>
      <c r="H130" s="390"/>
      <c r="I130" s="391">
        <v>2024</v>
      </c>
      <c r="J130" s="388"/>
      <c r="K130" s="391">
        <v>2045</v>
      </c>
      <c r="L130" s="388"/>
      <c r="M130" s="5">
        <v>1</v>
      </c>
      <c r="N130" s="123" t="s">
        <v>1028</v>
      </c>
      <c r="O130" s="518"/>
      <c r="P130" s="519"/>
      <c r="Q130" s="5"/>
      <c r="R130" s="5"/>
      <c r="S130" s="5"/>
      <c r="T130" s="393"/>
      <c r="U130" s="394"/>
      <c r="V130" s="394"/>
      <c r="W130" s="394"/>
      <c r="X130" s="394"/>
      <c r="Y130" s="395"/>
    </row>
    <row r="131" spans="1:25">
      <c r="A131" s="175"/>
      <c r="B131" s="144" t="s">
        <v>1043</v>
      </c>
      <c r="C131" s="145"/>
      <c r="D131" s="24"/>
      <c r="E131" s="396"/>
      <c r="F131" s="378"/>
      <c r="G131" s="379"/>
      <c r="H131" s="380"/>
      <c r="I131" s="377"/>
      <c r="J131" s="378"/>
      <c r="K131" s="377"/>
      <c r="L131" s="378"/>
      <c r="M131" s="24"/>
      <c r="N131" s="24"/>
      <c r="O131" s="516"/>
      <c r="P131" s="517"/>
      <c r="Q131" s="24"/>
      <c r="R131" s="24"/>
      <c r="S131" s="24"/>
      <c r="T131" s="512"/>
      <c r="U131" s="513"/>
      <c r="V131" s="513"/>
      <c r="W131" s="513"/>
      <c r="X131" s="513"/>
      <c r="Y131" s="514"/>
    </row>
    <row r="132" spans="1:25" ht="14.45" customHeight="1">
      <c r="A132" s="174">
        <f>VLOOKUP(B132,Priskatalog!A:J,10,FALSE)</f>
        <v>47</v>
      </c>
      <c r="B132" s="152" t="s">
        <v>483</v>
      </c>
      <c r="C132" s="22">
        <v>105</v>
      </c>
      <c r="D132" s="5" t="s">
        <v>337</v>
      </c>
      <c r="E132" s="387">
        <v>800</v>
      </c>
      <c r="F132" s="388"/>
      <c r="G132" s="389">
        <f t="shared" ref="G132:G136" si="150">C132*E132</f>
        <v>84000</v>
      </c>
      <c r="H132" s="390"/>
      <c r="I132" s="391">
        <v>2028</v>
      </c>
      <c r="J132" s="388"/>
      <c r="K132" s="391">
        <v>2030</v>
      </c>
      <c r="L132" s="388"/>
      <c r="M132" s="5">
        <v>20</v>
      </c>
      <c r="N132" s="123" t="s">
        <v>1028</v>
      </c>
      <c r="O132" s="518" t="s">
        <v>1068</v>
      </c>
      <c r="P132" s="519"/>
      <c r="Q132" s="5"/>
      <c r="R132" s="5"/>
      <c r="S132" s="5"/>
      <c r="T132" s="393" t="s">
        <v>1342</v>
      </c>
      <c r="U132" s="394"/>
      <c r="V132" s="394"/>
      <c r="W132" s="394"/>
      <c r="X132" s="394"/>
      <c r="Y132" s="395"/>
    </row>
    <row r="133" spans="1:25" ht="14.45" customHeight="1">
      <c r="A133" s="174">
        <f>VLOOKUP(B133,Priskatalog!A:J,10,FALSE)</f>
        <v>47</v>
      </c>
      <c r="B133" s="152" t="s">
        <v>485</v>
      </c>
      <c r="C133" s="22">
        <v>1200</v>
      </c>
      <c r="D133" s="5" t="s">
        <v>337</v>
      </c>
      <c r="E133" s="387">
        <v>1200</v>
      </c>
      <c r="F133" s="388"/>
      <c r="G133" s="389">
        <f t="shared" si="150"/>
        <v>1440000</v>
      </c>
      <c r="H133" s="390"/>
      <c r="I133" s="391">
        <v>2033</v>
      </c>
      <c r="J133" s="388"/>
      <c r="K133" s="391">
        <v>2035</v>
      </c>
      <c r="L133" s="388"/>
      <c r="M133" s="5">
        <v>20</v>
      </c>
      <c r="N133" s="123" t="s">
        <v>1028</v>
      </c>
      <c r="O133" s="518" t="s">
        <v>1068</v>
      </c>
      <c r="P133" s="519"/>
      <c r="Q133" s="5"/>
      <c r="R133" s="5"/>
      <c r="S133" s="5"/>
      <c r="T133" s="393"/>
      <c r="U133" s="394"/>
      <c r="V133" s="394"/>
      <c r="W133" s="394"/>
      <c r="X133" s="394"/>
      <c r="Y133" s="395"/>
    </row>
    <row r="134" spans="1:25" ht="14.45" customHeight="1">
      <c r="A134" s="174">
        <f>VLOOKUP(B134,Priskatalog!A:J,10,FALSE)</f>
        <v>37</v>
      </c>
      <c r="B134" s="152" t="s">
        <v>444</v>
      </c>
      <c r="C134" s="22">
        <v>8</v>
      </c>
      <c r="D134" s="5" t="s">
        <v>349</v>
      </c>
      <c r="E134" s="387">
        <v>3600</v>
      </c>
      <c r="F134" s="388"/>
      <c r="G134" s="389">
        <f t="shared" si="150"/>
        <v>28800</v>
      </c>
      <c r="H134" s="390"/>
      <c r="I134" s="391">
        <v>2028</v>
      </c>
      <c r="J134" s="388"/>
      <c r="K134" s="391">
        <v>2030</v>
      </c>
      <c r="L134" s="388"/>
      <c r="M134" s="5">
        <v>30</v>
      </c>
      <c r="N134" s="123" t="s">
        <v>1028</v>
      </c>
      <c r="O134" s="518" t="s">
        <v>1059</v>
      </c>
      <c r="P134" s="519"/>
      <c r="Q134" s="5"/>
      <c r="R134" s="5"/>
      <c r="S134" s="5"/>
      <c r="T134" s="393"/>
      <c r="U134" s="394"/>
      <c r="V134" s="394"/>
      <c r="W134" s="394"/>
      <c r="X134" s="394"/>
      <c r="Y134" s="395"/>
    </row>
    <row r="135" spans="1:25" ht="14.45" customHeight="1">
      <c r="A135" s="174">
        <f>VLOOKUP(B135,Priskatalog!A:J,10,FALSE)</f>
        <v>37</v>
      </c>
      <c r="B135" s="152" t="s">
        <v>449</v>
      </c>
      <c r="C135" s="22">
        <v>80</v>
      </c>
      <c r="D135" s="5" t="s">
        <v>345</v>
      </c>
      <c r="E135" s="387">
        <v>390</v>
      </c>
      <c r="F135" s="388"/>
      <c r="G135" s="389">
        <f t="shared" si="150"/>
        <v>31200</v>
      </c>
      <c r="H135" s="390"/>
      <c r="I135" s="391">
        <v>2033</v>
      </c>
      <c r="J135" s="388"/>
      <c r="K135" s="391">
        <v>2035</v>
      </c>
      <c r="L135" s="388"/>
      <c r="M135" s="5">
        <v>20</v>
      </c>
      <c r="N135" s="123" t="s">
        <v>1028</v>
      </c>
      <c r="O135" s="518" t="s">
        <v>1059</v>
      </c>
      <c r="P135" s="519"/>
      <c r="Q135" s="5"/>
      <c r="R135" s="5"/>
      <c r="S135" s="5"/>
      <c r="T135" s="393"/>
      <c r="U135" s="394"/>
      <c r="V135" s="394"/>
      <c r="W135" s="394"/>
      <c r="X135" s="394"/>
      <c r="Y135" s="395"/>
    </row>
    <row r="136" spans="1:25" ht="14.45" customHeight="1">
      <c r="A136" s="174">
        <f>VLOOKUP(B136,Priskatalog!A:J,10,FALSE)</f>
        <v>37</v>
      </c>
      <c r="B136" s="152" t="s">
        <v>453</v>
      </c>
      <c r="C136" s="22">
        <v>140</v>
      </c>
      <c r="D136" s="5" t="s">
        <v>345</v>
      </c>
      <c r="E136" s="387">
        <v>590</v>
      </c>
      <c r="F136" s="388"/>
      <c r="G136" s="389">
        <f t="shared" si="150"/>
        <v>82600</v>
      </c>
      <c r="H136" s="390"/>
      <c r="I136" s="391">
        <v>2033</v>
      </c>
      <c r="J136" s="388"/>
      <c r="K136" s="391">
        <v>2035</v>
      </c>
      <c r="L136" s="388"/>
      <c r="M136" s="5">
        <v>20</v>
      </c>
      <c r="N136" s="123" t="s">
        <v>1028</v>
      </c>
      <c r="O136" s="518" t="s">
        <v>1059</v>
      </c>
      <c r="P136" s="519"/>
      <c r="Q136" s="5"/>
      <c r="R136" s="5"/>
      <c r="S136" s="5"/>
      <c r="T136" s="393"/>
      <c r="U136" s="394"/>
      <c r="V136" s="394"/>
      <c r="W136" s="394"/>
      <c r="X136" s="394"/>
      <c r="Y136" s="395"/>
    </row>
    <row r="137" spans="1:25" ht="14.45" customHeight="1">
      <c r="A137" s="174">
        <f>VLOOKUP(B137,Priskatalog!A:J,10,FALSE)</f>
        <v>37</v>
      </c>
      <c r="B137" s="152" t="s">
        <v>459</v>
      </c>
      <c r="C137" s="22">
        <v>55</v>
      </c>
      <c r="D137" s="5" t="s">
        <v>337</v>
      </c>
      <c r="E137" s="387">
        <v>875</v>
      </c>
      <c r="F137" s="388"/>
      <c r="G137" s="389">
        <f>C137*E137</f>
        <v>48125</v>
      </c>
      <c r="H137" s="390"/>
      <c r="I137" s="391">
        <v>2033</v>
      </c>
      <c r="J137" s="388"/>
      <c r="K137" s="391">
        <v>2035</v>
      </c>
      <c r="L137" s="388"/>
      <c r="M137" s="5">
        <v>10</v>
      </c>
      <c r="N137" s="123" t="s">
        <v>1028</v>
      </c>
      <c r="O137" s="518" t="s">
        <v>1059</v>
      </c>
      <c r="P137" s="519"/>
      <c r="Q137" s="5"/>
      <c r="R137" s="5"/>
      <c r="S137" s="5"/>
      <c r="T137" s="393"/>
      <c r="U137" s="394"/>
      <c r="V137" s="394"/>
      <c r="W137" s="394"/>
      <c r="X137" s="394"/>
      <c r="Y137" s="395"/>
    </row>
    <row r="138" spans="1:25" ht="14.45" customHeight="1">
      <c r="A138" s="174">
        <f>VLOOKUP(B138,Priskatalog!A:J,10,FALSE)</f>
        <v>41</v>
      </c>
      <c r="B138" s="152" t="s">
        <v>469</v>
      </c>
      <c r="C138" s="22">
        <v>70</v>
      </c>
      <c r="D138" s="5" t="s">
        <v>337</v>
      </c>
      <c r="E138" s="387">
        <v>140</v>
      </c>
      <c r="F138" s="388"/>
      <c r="G138" s="389">
        <f t="shared" ref="G138:G140" si="151">C138*E138</f>
        <v>9800</v>
      </c>
      <c r="H138" s="390"/>
      <c r="I138" s="391">
        <v>2033</v>
      </c>
      <c r="J138" s="388"/>
      <c r="K138" s="391">
        <v>2035</v>
      </c>
      <c r="L138" s="388"/>
      <c r="M138" s="5">
        <v>10</v>
      </c>
      <c r="N138" s="123" t="s">
        <v>1028</v>
      </c>
      <c r="O138" s="518" t="s">
        <v>1059</v>
      </c>
      <c r="P138" s="519"/>
      <c r="Q138" s="5"/>
      <c r="R138" s="5"/>
      <c r="S138" s="5"/>
      <c r="T138" s="393"/>
      <c r="U138" s="394"/>
      <c r="V138" s="394"/>
      <c r="W138" s="394"/>
      <c r="X138" s="394"/>
      <c r="Y138" s="395"/>
    </row>
    <row r="139" spans="1:25" ht="14.45" customHeight="1">
      <c r="A139" s="174">
        <f>VLOOKUP(B139,Priskatalog!A:J,10,FALSE)</f>
        <v>31</v>
      </c>
      <c r="B139" s="152" t="s">
        <v>378</v>
      </c>
      <c r="C139" s="22">
        <v>2</v>
      </c>
      <c r="D139" s="5" t="s">
        <v>349</v>
      </c>
      <c r="E139" s="387">
        <v>8800</v>
      </c>
      <c r="F139" s="388"/>
      <c r="G139" s="389">
        <f t="shared" si="151"/>
        <v>17600</v>
      </c>
      <c r="H139" s="390"/>
      <c r="I139" s="391">
        <v>2026</v>
      </c>
      <c r="J139" s="388"/>
      <c r="K139" s="391">
        <v>2027</v>
      </c>
      <c r="L139" s="388"/>
      <c r="M139" s="5">
        <v>30</v>
      </c>
      <c r="N139" s="123" t="s">
        <v>1028</v>
      </c>
      <c r="O139" s="518" t="s">
        <v>1059</v>
      </c>
      <c r="P139" s="519"/>
      <c r="Q139" s="5"/>
      <c r="R139" s="5"/>
      <c r="S139" s="5"/>
      <c r="T139" s="393"/>
      <c r="U139" s="394"/>
      <c r="V139" s="394"/>
      <c r="W139" s="394"/>
      <c r="X139" s="394"/>
      <c r="Y139" s="395"/>
    </row>
    <row r="140" spans="1:25" ht="14.45" customHeight="1">
      <c r="A140" s="174">
        <f>VLOOKUP(B140,Priskatalog!A:J,10,FALSE)</f>
        <v>41</v>
      </c>
      <c r="B140" s="152" t="s">
        <v>350</v>
      </c>
      <c r="C140" s="22">
        <v>10</v>
      </c>
      <c r="D140" s="5" t="s">
        <v>337</v>
      </c>
      <c r="E140" s="387">
        <v>121</v>
      </c>
      <c r="F140" s="388"/>
      <c r="G140" s="389">
        <f t="shared" si="151"/>
        <v>1210</v>
      </c>
      <c r="H140" s="390"/>
      <c r="I140" s="391">
        <v>2024</v>
      </c>
      <c r="J140" s="388"/>
      <c r="K140" s="391">
        <v>2045</v>
      </c>
      <c r="L140" s="388"/>
      <c r="M140" s="5">
        <v>1</v>
      </c>
      <c r="N140" s="123" t="s">
        <v>1028</v>
      </c>
      <c r="O140" s="518"/>
      <c r="P140" s="519"/>
      <c r="Q140" s="5"/>
      <c r="R140" s="5"/>
      <c r="S140" s="5"/>
      <c r="T140" s="393"/>
      <c r="U140" s="394"/>
      <c r="V140" s="394"/>
      <c r="W140" s="394"/>
      <c r="X140" s="394"/>
      <c r="Y140" s="395"/>
    </row>
    <row r="141" spans="1:25">
      <c r="A141" s="175"/>
      <c r="B141" s="144" t="s">
        <v>1039</v>
      </c>
      <c r="C141" s="145"/>
      <c r="D141" s="24"/>
      <c r="E141" s="396"/>
      <c r="F141" s="378"/>
      <c r="G141" s="379"/>
      <c r="H141" s="380"/>
      <c r="I141" s="377"/>
      <c r="J141" s="378"/>
      <c r="K141" s="377"/>
      <c r="L141" s="378"/>
      <c r="M141" s="24"/>
      <c r="N141" s="24"/>
      <c r="O141" s="516"/>
      <c r="P141" s="517"/>
      <c r="Q141" s="24"/>
      <c r="R141" s="24"/>
      <c r="S141" s="24"/>
      <c r="T141" s="512"/>
      <c r="U141" s="513"/>
      <c r="V141" s="513"/>
      <c r="W141" s="513"/>
      <c r="X141" s="513"/>
      <c r="Y141" s="514"/>
    </row>
    <row r="142" spans="1:25">
      <c r="A142" s="174">
        <f>VLOOKUP(B142,Priskatalog!A:J,10,FALSE)</f>
        <v>47</v>
      </c>
      <c r="B142" s="152" t="s">
        <v>485</v>
      </c>
      <c r="C142" s="22">
        <v>1350</v>
      </c>
      <c r="D142" s="5" t="s">
        <v>337</v>
      </c>
      <c r="E142" s="387">
        <v>1200</v>
      </c>
      <c r="F142" s="388"/>
      <c r="G142" s="389">
        <f t="shared" ref="G142" si="152">C142*E142</f>
        <v>1620000</v>
      </c>
      <c r="H142" s="390"/>
      <c r="I142" s="391">
        <v>2027</v>
      </c>
      <c r="J142" s="388"/>
      <c r="K142" s="391">
        <v>2029</v>
      </c>
      <c r="L142" s="388"/>
      <c r="M142" s="5">
        <v>20</v>
      </c>
      <c r="N142" s="123" t="s">
        <v>1028</v>
      </c>
      <c r="O142" s="518" t="s">
        <v>1068</v>
      </c>
      <c r="P142" s="519"/>
      <c r="Q142" s="5"/>
      <c r="R142" s="5"/>
      <c r="S142" s="5"/>
      <c r="T142" s="393"/>
      <c r="U142" s="394"/>
      <c r="V142" s="394"/>
      <c r="W142" s="394"/>
      <c r="X142" s="394"/>
      <c r="Y142" s="395"/>
    </row>
    <row r="143" spans="1:25">
      <c r="A143" s="174">
        <f>VLOOKUP(B143,Priskatalog!A:J,10,FALSE)</f>
        <v>37</v>
      </c>
      <c r="B143" s="152" t="s">
        <v>444</v>
      </c>
      <c r="C143" s="22">
        <v>18</v>
      </c>
      <c r="D143" s="5" t="s">
        <v>349</v>
      </c>
      <c r="E143" s="387">
        <v>3600</v>
      </c>
      <c r="F143" s="388"/>
      <c r="G143" s="389">
        <f t="shared" ref="G143:G145" si="153">C143*E143</f>
        <v>64800</v>
      </c>
      <c r="H143" s="390"/>
      <c r="I143" s="391">
        <v>2027</v>
      </c>
      <c r="J143" s="388"/>
      <c r="K143" s="391">
        <v>2029</v>
      </c>
      <c r="L143" s="388"/>
      <c r="M143" s="5">
        <v>30</v>
      </c>
      <c r="N143" s="123" t="s">
        <v>1028</v>
      </c>
      <c r="O143" s="518" t="s">
        <v>1059</v>
      </c>
      <c r="P143" s="519"/>
      <c r="Q143" s="5"/>
      <c r="R143" s="5"/>
      <c r="S143" s="5"/>
      <c r="T143" s="393"/>
      <c r="U143" s="394"/>
      <c r="V143" s="394"/>
      <c r="W143" s="394"/>
      <c r="X143" s="394"/>
      <c r="Y143" s="395"/>
    </row>
    <row r="144" spans="1:25">
      <c r="A144" s="174">
        <f>VLOOKUP(B144,Priskatalog!A:J,10,FALSE)</f>
        <v>31</v>
      </c>
      <c r="B144" s="152" t="s">
        <v>399</v>
      </c>
      <c r="C144" s="22">
        <v>34</v>
      </c>
      <c r="D144" s="5" t="s">
        <v>337</v>
      </c>
      <c r="E144" s="387">
        <v>2827</v>
      </c>
      <c r="F144" s="388"/>
      <c r="G144" s="389">
        <f t="shared" ref="G144" si="154">C144*E144</f>
        <v>96118</v>
      </c>
      <c r="H144" s="390"/>
      <c r="I144" s="391">
        <v>2030</v>
      </c>
      <c r="J144" s="388"/>
      <c r="K144" s="391">
        <v>2032</v>
      </c>
      <c r="L144" s="388"/>
      <c r="M144" s="5">
        <v>30</v>
      </c>
      <c r="N144" s="123" t="s">
        <v>1028</v>
      </c>
      <c r="O144" s="518" t="s">
        <v>1059</v>
      </c>
      <c r="P144" s="519"/>
      <c r="Q144" s="5"/>
      <c r="R144" s="5"/>
      <c r="S144" s="5"/>
      <c r="T144" s="393" t="s">
        <v>1343</v>
      </c>
      <c r="U144" s="394"/>
      <c r="V144" s="394"/>
      <c r="W144" s="394"/>
      <c r="X144" s="394"/>
      <c r="Y144" s="395"/>
    </row>
    <row r="145" spans="1:25" ht="14.45" customHeight="1">
      <c r="A145" s="174">
        <f>VLOOKUP(B145,Priskatalog!A:J,10,FALSE)</f>
        <v>47</v>
      </c>
      <c r="B145" s="152" t="s">
        <v>479</v>
      </c>
      <c r="C145" s="22">
        <v>45</v>
      </c>
      <c r="D145" s="5" t="s">
        <v>337</v>
      </c>
      <c r="E145" s="387">
        <v>600</v>
      </c>
      <c r="F145" s="388"/>
      <c r="G145" s="389">
        <f t="shared" si="153"/>
        <v>27000</v>
      </c>
      <c r="H145" s="390"/>
      <c r="I145" s="391">
        <v>2030</v>
      </c>
      <c r="J145" s="388"/>
      <c r="K145" s="391">
        <v>2032</v>
      </c>
      <c r="L145" s="388"/>
      <c r="M145" s="5">
        <v>40</v>
      </c>
      <c r="N145" s="123" t="s">
        <v>1028</v>
      </c>
      <c r="O145" s="518" t="s">
        <v>1059</v>
      </c>
      <c r="P145" s="519"/>
      <c r="Q145" s="5"/>
      <c r="R145" s="5"/>
      <c r="S145" s="5"/>
      <c r="T145" s="393" t="s">
        <v>1343</v>
      </c>
      <c r="U145" s="394"/>
      <c r="V145" s="394"/>
      <c r="W145" s="394"/>
      <c r="X145" s="394"/>
      <c r="Y145" s="395"/>
    </row>
    <row r="146" spans="1:25">
      <c r="A146" s="175"/>
      <c r="B146" s="144" t="s">
        <v>1324</v>
      </c>
      <c r="C146" s="145"/>
      <c r="D146" s="24"/>
      <c r="E146" s="511"/>
      <c r="F146" s="378"/>
      <c r="G146" s="379"/>
      <c r="H146" s="380"/>
      <c r="I146" s="379"/>
      <c r="J146" s="380"/>
      <c r="K146" s="379"/>
      <c r="L146" s="380"/>
      <c r="M146" s="24"/>
      <c r="N146" s="24"/>
      <c r="O146" s="516"/>
      <c r="P146" s="517"/>
      <c r="Q146" s="24"/>
      <c r="R146" s="24"/>
      <c r="S146" s="24"/>
      <c r="T146" s="381"/>
      <c r="U146" s="381"/>
      <c r="V146" s="381"/>
      <c r="W146" s="381"/>
      <c r="X146" s="381"/>
      <c r="Y146" s="381"/>
    </row>
    <row r="147" spans="1:25">
      <c r="A147" s="174">
        <f>VLOOKUP(B147,Priskatalog!A:J,10,FALSE)</f>
        <v>47</v>
      </c>
      <c r="B147" s="146" t="s">
        <v>485</v>
      </c>
      <c r="C147" s="121">
        <v>445</v>
      </c>
      <c r="D147" s="5" t="s">
        <v>337</v>
      </c>
      <c r="E147" s="387">
        <v>1200</v>
      </c>
      <c r="F147" s="388"/>
      <c r="G147" s="389">
        <f t="shared" si="142"/>
        <v>534000</v>
      </c>
      <c r="H147" s="390"/>
      <c r="I147" s="391">
        <v>2027</v>
      </c>
      <c r="J147" s="388"/>
      <c r="K147" s="391">
        <v>2029</v>
      </c>
      <c r="L147" s="388"/>
      <c r="M147" s="5">
        <v>20</v>
      </c>
      <c r="N147" s="123" t="s">
        <v>1028</v>
      </c>
      <c r="O147" s="548" t="s">
        <v>1068</v>
      </c>
      <c r="P147" s="549"/>
      <c r="Q147" s="5"/>
      <c r="R147" s="5"/>
      <c r="S147" s="5"/>
      <c r="T147" s="392"/>
      <c r="U147" s="392"/>
      <c r="V147" s="392"/>
      <c r="W147" s="392"/>
      <c r="X147" s="392"/>
      <c r="Y147" s="392"/>
    </row>
    <row r="148" spans="1:25">
      <c r="A148" s="174">
        <f>VLOOKUP(B148,Priskatalog!A:J,10,FALSE)</f>
        <v>37</v>
      </c>
      <c r="B148" s="146" t="s">
        <v>444</v>
      </c>
      <c r="C148" s="121">
        <v>5</v>
      </c>
      <c r="D148" s="5" t="s">
        <v>349</v>
      </c>
      <c r="E148" s="387">
        <v>3600</v>
      </c>
      <c r="F148" s="388"/>
      <c r="G148" s="389">
        <f t="shared" si="142"/>
        <v>18000</v>
      </c>
      <c r="H148" s="390"/>
      <c r="I148" s="391">
        <v>2027</v>
      </c>
      <c r="J148" s="388"/>
      <c r="K148" s="391">
        <v>2027</v>
      </c>
      <c r="L148" s="388"/>
      <c r="M148" s="5">
        <v>30</v>
      </c>
      <c r="N148" s="123" t="s">
        <v>1028</v>
      </c>
      <c r="O148" s="518" t="s">
        <v>1059</v>
      </c>
      <c r="P148" s="519"/>
      <c r="Q148" s="5"/>
      <c r="R148" s="5"/>
      <c r="S148" s="5"/>
      <c r="T148" s="392"/>
      <c r="U148" s="392"/>
      <c r="V148" s="392"/>
      <c r="W148" s="392"/>
      <c r="X148" s="392"/>
      <c r="Y148" s="392"/>
    </row>
    <row r="149" spans="1:25">
      <c r="A149" s="174">
        <f>VLOOKUP(B149,Priskatalog!A:J,10,FALSE)</f>
        <v>37</v>
      </c>
      <c r="B149" s="146" t="s">
        <v>459</v>
      </c>
      <c r="C149" s="121">
        <v>30</v>
      </c>
      <c r="D149" s="5" t="s">
        <v>337</v>
      </c>
      <c r="E149" s="387">
        <v>875</v>
      </c>
      <c r="F149" s="388"/>
      <c r="G149" s="389">
        <f t="shared" ref="G149:G150" si="155">C149*E149</f>
        <v>26250</v>
      </c>
      <c r="H149" s="390"/>
      <c r="I149" s="391">
        <v>2025</v>
      </c>
      <c r="J149" s="388"/>
      <c r="K149" s="391">
        <v>2026</v>
      </c>
      <c r="L149" s="387"/>
      <c r="M149" s="5">
        <v>20</v>
      </c>
      <c r="N149" s="123" t="s">
        <v>1028</v>
      </c>
      <c r="O149" s="518" t="s">
        <v>1059</v>
      </c>
      <c r="P149" s="519"/>
      <c r="Q149" s="5"/>
      <c r="R149" s="5"/>
      <c r="S149" s="5"/>
      <c r="T149" s="392"/>
      <c r="U149" s="392"/>
      <c r="V149" s="392"/>
      <c r="W149" s="392"/>
      <c r="X149" s="392"/>
      <c r="Y149" s="392"/>
    </row>
    <row r="150" spans="1:25">
      <c r="A150" s="174">
        <f>VLOOKUP(B150,Priskatalog!A:J,10,FALSE)</f>
        <v>41</v>
      </c>
      <c r="B150" s="146" t="s">
        <v>469</v>
      </c>
      <c r="C150" s="121">
        <v>60</v>
      </c>
      <c r="D150" s="5" t="s">
        <v>337</v>
      </c>
      <c r="E150" s="387">
        <v>140</v>
      </c>
      <c r="F150" s="388"/>
      <c r="G150" s="389">
        <f t="shared" si="155"/>
        <v>8400</v>
      </c>
      <c r="H150" s="390"/>
      <c r="I150" s="391">
        <v>2024</v>
      </c>
      <c r="J150" s="388"/>
      <c r="K150" s="391">
        <v>2026</v>
      </c>
      <c r="L150" s="387"/>
      <c r="M150" s="5">
        <v>10</v>
      </c>
      <c r="N150" s="123" t="s">
        <v>1028</v>
      </c>
      <c r="O150" s="518" t="s">
        <v>1059</v>
      </c>
      <c r="P150" s="519"/>
      <c r="Q150" s="5"/>
      <c r="R150" s="5"/>
      <c r="S150" s="5"/>
      <c r="T150" s="392"/>
      <c r="U150" s="392"/>
      <c r="V150" s="392"/>
      <c r="W150" s="392"/>
      <c r="X150" s="392"/>
      <c r="Y150" s="392"/>
    </row>
    <row r="151" spans="1:25">
      <c r="A151" s="174">
        <f>VLOOKUP(B151,Priskatalog!A:J,10,FALSE)</f>
        <v>41</v>
      </c>
      <c r="B151" s="146" t="s">
        <v>350</v>
      </c>
      <c r="C151" s="121">
        <v>15</v>
      </c>
      <c r="D151" s="5" t="s">
        <v>337</v>
      </c>
      <c r="E151" s="387">
        <v>121</v>
      </c>
      <c r="F151" s="388"/>
      <c r="G151" s="389">
        <f t="shared" si="142"/>
        <v>1815</v>
      </c>
      <c r="H151" s="390"/>
      <c r="I151" s="391">
        <v>2024</v>
      </c>
      <c r="J151" s="388"/>
      <c r="K151" s="391">
        <v>2045</v>
      </c>
      <c r="L151" s="387"/>
      <c r="M151" s="5">
        <v>1</v>
      </c>
      <c r="N151" s="123" t="s">
        <v>1028</v>
      </c>
      <c r="O151" s="518" t="s">
        <v>1059</v>
      </c>
      <c r="P151" s="519"/>
      <c r="Q151" s="5"/>
      <c r="R151" s="5"/>
      <c r="S151" s="5"/>
      <c r="T151" s="392"/>
      <c r="U151" s="392"/>
      <c r="V151" s="392"/>
      <c r="W151" s="392"/>
      <c r="X151" s="392"/>
      <c r="Y151" s="392"/>
    </row>
    <row r="152" spans="1:25">
      <c r="A152" s="175"/>
      <c r="B152" s="144" t="s">
        <v>1344</v>
      </c>
      <c r="C152" s="145"/>
      <c r="D152" s="24"/>
      <c r="E152" s="396"/>
      <c r="F152" s="378"/>
      <c r="G152" s="379"/>
      <c r="H152" s="380"/>
      <c r="I152" s="377"/>
      <c r="J152" s="378"/>
      <c r="K152" s="377"/>
      <c r="L152" s="396"/>
      <c r="M152" s="24"/>
      <c r="N152" s="24"/>
      <c r="O152" s="516"/>
      <c r="P152" s="517"/>
      <c r="Q152" s="24"/>
      <c r="R152" s="24"/>
      <c r="S152" s="24"/>
      <c r="T152" s="381"/>
      <c r="U152" s="381"/>
      <c r="V152" s="381"/>
      <c r="W152" s="381"/>
      <c r="X152" s="381"/>
      <c r="Y152" s="381"/>
    </row>
    <row r="153" spans="1:25">
      <c r="A153" s="174">
        <f>VLOOKUP(B153,Priskatalog!A:J,10,FALSE)</f>
        <v>21</v>
      </c>
      <c r="B153" s="146" t="s">
        <v>347</v>
      </c>
      <c r="C153" s="121">
        <v>30</v>
      </c>
      <c r="D153" s="5" t="s">
        <v>349</v>
      </c>
      <c r="E153" s="387">
        <v>100</v>
      </c>
      <c r="F153" s="388"/>
      <c r="G153" s="389">
        <f t="shared" si="142"/>
        <v>3000</v>
      </c>
      <c r="H153" s="390"/>
      <c r="I153" s="391">
        <v>2024</v>
      </c>
      <c r="J153" s="388"/>
      <c r="K153" s="391">
        <v>2045</v>
      </c>
      <c r="L153" s="387"/>
      <c r="M153" s="5">
        <v>1</v>
      </c>
      <c r="N153" s="5" t="s">
        <v>1028</v>
      </c>
      <c r="O153" s="518" t="s">
        <v>1068</v>
      </c>
      <c r="P153" s="519"/>
      <c r="Q153" s="5"/>
      <c r="R153" s="5"/>
      <c r="S153" s="5"/>
      <c r="T153" s="392"/>
      <c r="U153" s="392"/>
      <c r="V153" s="392"/>
      <c r="W153" s="392"/>
      <c r="X153" s="392"/>
      <c r="Y153" s="392"/>
    </row>
    <row r="154" spans="1:25">
      <c r="A154" s="174">
        <f>VLOOKUP(B154,Priskatalog!A:J,10,FALSE)</f>
        <v>37</v>
      </c>
      <c r="B154" s="146" t="s">
        <v>457</v>
      </c>
      <c r="C154" s="121">
        <v>530</v>
      </c>
      <c r="D154" s="5" t="s">
        <v>345</v>
      </c>
      <c r="E154" s="387">
        <v>65</v>
      </c>
      <c r="F154" s="388"/>
      <c r="G154" s="389">
        <f t="shared" si="142"/>
        <v>34450</v>
      </c>
      <c r="H154" s="390"/>
      <c r="I154" s="391">
        <v>2024</v>
      </c>
      <c r="J154" s="388"/>
      <c r="K154" s="391">
        <v>2045</v>
      </c>
      <c r="L154" s="387"/>
      <c r="M154" s="5">
        <v>1</v>
      </c>
      <c r="N154" s="5" t="s">
        <v>1028</v>
      </c>
      <c r="O154" s="518" t="s">
        <v>1068</v>
      </c>
      <c r="P154" s="519"/>
      <c r="Q154" s="5"/>
      <c r="R154" s="5"/>
      <c r="S154" s="5"/>
      <c r="T154" s="392"/>
      <c r="U154" s="392"/>
      <c r="V154" s="392"/>
      <c r="W154" s="392"/>
      <c r="X154" s="392"/>
      <c r="Y154" s="392"/>
    </row>
    <row r="155" spans="1:25">
      <c r="A155" s="175"/>
      <c r="B155" s="216" t="s">
        <v>1345</v>
      </c>
      <c r="C155" s="145"/>
      <c r="D155" s="24"/>
      <c r="E155" s="396"/>
      <c r="F155" s="378"/>
      <c r="G155" s="379"/>
      <c r="H155" s="380"/>
      <c r="I155" s="377"/>
      <c r="J155" s="378"/>
      <c r="K155" s="377"/>
      <c r="L155" s="396"/>
      <c r="M155" s="24"/>
      <c r="N155" s="24"/>
      <c r="O155" s="516"/>
      <c r="P155" s="517"/>
      <c r="Q155" s="24"/>
      <c r="R155" s="24"/>
      <c r="S155" s="24"/>
      <c r="T155" s="381"/>
      <c r="U155" s="381"/>
      <c r="V155" s="381"/>
      <c r="W155" s="381"/>
      <c r="X155" s="381"/>
      <c r="Y155" s="381"/>
    </row>
    <row r="156" spans="1:25">
      <c r="A156" s="174">
        <f>VLOOKUP(B156,Priskatalog!A:J,10,FALSE)</f>
        <v>66</v>
      </c>
      <c r="B156" s="146" t="s">
        <v>677</v>
      </c>
      <c r="C156" s="122">
        <v>1</v>
      </c>
      <c r="D156" s="5" t="s">
        <v>349</v>
      </c>
      <c r="E156" s="387">
        <v>2500</v>
      </c>
      <c r="F156" s="388"/>
      <c r="G156" s="389">
        <f t="shared" si="142"/>
        <v>2500</v>
      </c>
      <c r="H156" s="390"/>
      <c r="I156" s="391">
        <v>2024</v>
      </c>
      <c r="J156" s="388"/>
      <c r="K156" s="391">
        <v>2045</v>
      </c>
      <c r="L156" s="387"/>
      <c r="M156" s="5">
        <v>1</v>
      </c>
      <c r="N156" s="5" t="s">
        <v>1028</v>
      </c>
      <c r="O156" s="518" t="s">
        <v>1068</v>
      </c>
      <c r="P156" s="519"/>
      <c r="Q156" s="5"/>
      <c r="R156" s="5"/>
      <c r="S156" s="5"/>
      <c r="T156" s="392"/>
      <c r="U156" s="392"/>
      <c r="V156" s="392"/>
      <c r="W156" s="392"/>
      <c r="X156" s="392"/>
      <c r="Y156" s="392"/>
    </row>
    <row r="157" spans="1:25">
      <c r="A157" s="174">
        <f>VLOOKUP(B157,Priskatalog!A:J,10,FALSE)</f>
        <v>42</v>
      </c>
      <c r="B157" s="146" t="s">
        <v>437</v>
      </c>
      <c r="C157" s="121">
        <v>100</v>
      </c>
      <c r="D157" s="5" t="s">
        <v>337</v>
      </c>
      <c r="E157" s="387">
        <v>250</v>
      </c>
      <c r="F157" s="388"/>
      <c r="G157" s="389">
        <f t="shared" si="142"/>
        <v>25000</v>
      </c>
      <c r="H157" s="390"/>
      <c r="I157" s="391">
        <v>2024</v>
      </c>
      <c r="J157" s="388"/>
      <c r="K157" s="391">
        <v>2045</v>
      </c>
      <c r="L157" s="387"/>
      <c r="M157" s="5">
        <v>1</v>
      </c>
      <c r="N157" s="5" t="s">
        <v>1028</v>
      </c>
      <c r="O157" s="518" t="s">
        <v>1059</v>
      </c>
      <c r="P157" s="519"/>
      <c r="Q157" s="5"/>
      <c r="R157" s="5"/>
      <c r="S157" s="5"/>
      <c r="T157" s="392" t="s">
        <v>1346</v>
      </c>
      <c r="U157" s="392"/>
      <c r="V157" s="392"/>
      <c r="W157" s="392"/>
      <c r="X157" s="392"/>
      <c r="Y157" s="392"/>
    </row>
    <row r="158" spans="1:25">
      <c r="A158" s="174">
        <f>VLOOKUP(B158,Priskatalog!A:J,10,FALSE)</f>
        <v>43</v>
      </c>
      <c r="B158" s="146" t="s">
        <v>425</v>
      </c>
      <c r="C158" s="121">
        <v>200</v>
      </c>
      <c r="D158" s="5" t="s">
        <v>337</v>
      </c>
      <c r="E158" s="387">
        <v>130</v>
      </c>
      <c r="F158" s="388"/>
      <c r="G158" s="389">
        <f>C158*E158</f>
        <v>26000</v>
      </c>
      <c r="H158" s="390"/>
      <c r="I158" s="391">
        <v>2024</v>
      </c>
      <c r="J158" s="388"/>
      <c r="K158" s="391">
        <v>2045</v>
      </c>
      <c r="L158" s="387"/>
      <c r="M158" s="5">
        <v>1</v>
      </c>
      <c r="N158" s="5" t="s">
        <v>1028</v>
      </c>
      <c r="O158" s="518" t="s">
        <v>1059</v>
      </c>
      <c r="P158" s="519"/>
      <c r="Q158" s="5"/>
      <c r="R158" s="5"/>
      <c r="S158" s="5"/>
      <c r="T158" s="392" t="s">
        <v>1347</v>
      </c>
      <c r="U158" s="392"/>
      <c r="V158" s="392"/>
      <c r="W158" s="392"/>
      <c r="X158" s="392"/>
      <c r="Y158" s="392"/>
    </row>
    <row r="159" spans="1:25">
      <c r="A159" s="174">
        <f>VLOOKUP(B159,Priskatalog!A:J,10,FALSE)</f>
        <v>45</v>
      </c>
      <c r="B159" s="146" t="s">
        <v>435</v>
      </c>
      <c r="C159" s="121">
        <v>30</v>
      </c>
      <c r="D159" s="5" t="s">
        <v>337</v>
      </c>
      <c r="E159" s="387">
        <v>290</v>
      </c>
      <c r="F159" s="388"/>
      <c r="G159" s="389">
        <f t="shared" si="142"/>
        <v>8700</v>
      </c>
      <c r="H159" s="390"/>
      <c r="I159" s="391">
        <v>2024</v>
      </c>
      <c r="J159" s="388"/>
      <c r="K159" s="391">
        <v>2045</v>
      </c>
      <c r="L159" s="387"/>
      <c r="M159" s="5">
        <v>1</v>
      </c>
      <c r="N159" s="5" t="s">
        <v>1028</v>
      </c>
      <c r="O159" s="518" t="s">
        <v>1059</v>
      </c>
      <c r="P159" s="519"/>
      <c r="Q159" s="5"/>
      <c r="R159" s="5"/>
      <c r="S159" s="5"/>
      <c r="T159" s="392" t="s">
        <v>1348</v>
      </c>
      <c r="U159" s="392"/>
      <c r="V159" s="392"/>
      <c r="W159" s="392"/>
      <c r="X159" s="392"/>
      <c r="Y159" s="392"/>
    </row>
    <row r="160" spans="1:25">
      <c r="A160" s="175"/>
      <c r="B160" s="124" t="s">
        <v>1030</v>
      </c>
      <c r="C160" s="145"/>
      <c r="D160" s="24"/>
      <c r="E160" s="396"/>
      <c r="F160" s="378"/>
      <c r="G160" s="379"/>
      <c r="H160" s="380"/>
      <c r="I160" s="377"/>
      <c r="J160" s="378"/>
      <c r="K160" s="377"/>
      <c r="L160" s="396"/>
      <c r="M160" s="24"/>
      <c r="N160" s="24"/>
      <c r="O160" s="516"/>
      <c r="P160" s="517"/>
      <c r="Q160" s="24"/>
      <c r="R160" s="24"/>
      <c r="S160" s="24"/>
      <c r="T160" s="381"/>
      <c r="U160" s="381"/>
      <c r="V160" s="381"/>
      <c r="W160" s="381"/>
      <c r="X160" s="381"/>
      <c r="Y160" s="381"/>
    </row>
    <row r="161" spans="1:25">
      <c r="A161" s="174" t="e">
        <f>VLOOKUP(B161,Priskatalog!A:J,10,FALSE)</f>
        <v>#N/A</v>
      </c>
      <c r="B161" s="146"/>
      <c r="C161" s="121"/>
      <c r="D161" s="5"/>
      <c r="E161" s="387"/>
      <c r="F161" s="388"/>
      <c r="G161" s="389">
        <f t="shared" si="142"/>
        <v>0</v>
      </c>
      <c r="H161" s="390"/>
      <c r="I161" s="391"/>
      <c r="J161" s="388"/>
      <c r="K161" s="391"/>
      <c r="L161" s="387"/>
      <c r="M161" s="5"/>
      <c r="N161" s="5" t="s">
        <v>1028</v>
      </c>
      <c r="O161" s="518"/>
      <c r="P161" s="519"/>
      <c r="Q161" s="5"/>
      <c r="R161" s="5"/>
      <c r="S161" s="5"/>
      <c r="T161" s="392"/>
      <c r="U161" s="392"/>
      <c r="V161" s="392"/>
      <c r="W161" s="392"/>
      <c r="X161" s="392"/>
      <c r="Y161" s="392"/>
    </row>
    <row r="162" spans="1:25">
      <c r="A162" s="174" t="e">
        <f>VLOOKUP(B162,Priskatalog!A:J,10,FALSE)</f>
        <v>#N/A</v>
      </c>
      <c r="B162" s="146"/>
      <c r="C162" s="121"/>
      <c r="D162" s="5"/>
      <c r="E162" s="387"/>
      <c r="F162" s="388"/>
      <c r="G162" s="389">
        <f t="shared" si="142"/>
        <v>0</v>
      </c>
      <c r="H162" s="390"/>
      <c r="I162" s="391"/>
      <c r="J162" s="388"/>
      <c r="K162" s="391"/>
      <c r="L162" s="387"/>
      <c r="M162" s="5"/>
      <c r="N162" s="5" t="s">
        <v>1028</v>
      </c>
      <c r="O162" s="518"/>
      <c r="P162" s="519"/>
      <c r="Q162" s="5"/>
      <c r="R162" s="5"/>
      <c r="S162" s="5"/>
      <c r="T162" s="392"/>
      <c r="U162" s="392"/>
      <c r="V162" s="392"/>
      <c r="W162" s="392"/>
      <c r="X162" s="392"/>
      <c r="Y162" s="392"/>
    </row>
    <row r="163" spans="1:25">
      <c r="A163" s="174" t="e">
        <f>VLOOKUP(B163,Priskatalog!A:J,10,FALSE)</f>
        <v>#N/A</v>
      </c>
      <c r="B163" s="146"/>
      <c r="C163" s="95"/>
      <c r="D163" s="5"/>
      <c r="E163" s="387"/>
      <c r="F163" s="388"/>
      <c r="G163" s="389">
        <f t="shared" si="142"/>
        <v>0</v>
      </c>
      <c r="H163" s="390"/>
      <c r="I163" s="391"/>
      <c r="J163" s="388"/>
      <c r="K163" s="391"/>
      <c r="L163" s="387"/>
      <c r="M163" s="5"/>
      <c r="N163" s="5" t="s">
        <v>1028</v>
      </c>
      <c r="O163" s="518"/>
      <c r="P163" s="519"/>
      <c r="Q163" s="5"/>
      <c r="R163" s="5"/>
      <c r="S163" s="5"/>
      <c r="T163" s="392"/>
      <c r="U163" s="392"/>
      <c r="V163" s="392"/>
      <c r="W163" s="392"/>
      <c r="X163" s="392"/>
      <c r="Y163" s="392"/>
    </row>
    <row r="164" spans="1:25">
      <c r="A164" s="175"/>
      <c r="B164" s="125" t="s">
        <v>1031</v>
      </c>
      <c r="C164" s="145"/>
      <c r="D164" s="24"/>
      <c r="E164" s="396"/>
      <c r="F164" s="378"/>
      <c r="G164" s="379"/>
      <c r="H164" s="380"/>
      <c r="I164" s="377"/>
      <c r="J164" s="378"/>
      <c r="K164" s="377"/>
      <c r="L164" s="396"/>
      <c r="M164" s="24"/>
      <c r="N164" s="24"/>
      <c r="O164" s="516"/>
      <c r="P164" s="517"/>
      <c r="Q164" s="24"/>
      <c r="R164" s="24"/>
      <c r="S164" s="24"/>
      <c r="T164" s="381"/>
      <c r="U164" s="381"/>
      <c r="V164" s="381"/>
      <c r="W164" s="381"/>
      <c r="X164" s="381"/>
      <c r="Y164" s="381"/>
    </row>
    <row r="165" spans="1:25">
      <c r="A165" s="174" t="e">
        <f>VLOOKUP(B165,Priskatalog!A:J,10,FALSE)</f>
        <v>#N/A</v>
      </c>
      <c r="B165" s="146"/>
      <c r="C165" s="121"/>
      <c r="D165" s="5"/>
      <c r="E165" s="387"/>
      <c r="F165" s="388"/>
      <c r="G165" s="389">
        <f t="shared" si="142"/>
        <v>0</v>
      </c>
      <c r="H165" s="390"/>
      <c r="I165" s="391"/>
      <c r="J165" s="388"/>
      <c r="K165" s="391"/>
      <c r="L165" s="387"/>
      <c r="M165" s="5"/>
      <c r="N165" s="5" t="s">
        <v>1028</v>
      </c>
      <c r="O165" s="518"/>
      <c r="P165" s="519"/>
      <c r="Q165" s="5"/>
      <c r="R165" s="5"/>
      <c r="S165" s="5"/>
      <c r="T165" s="392"/>
      <c r="U165" s="392"/>
      <c r="V165" s="392"/>
      <c r="W165" s="392"/>
      <c r="X165" s="392"/>
      <c r="Y165" s="392"/>
    </row>
    <row r="166" spans="1:25">
      <c r="A166" s="174" t="e">
        <f>VLOOKUP(B166,Priskatalog!A:J,10,FALSE)</f>
        <v>#N/A</v>
      </c>
      <c r="B166" s="146"/>
      <c r="C166" s="121"/>
      <c r="D166" s="5"/>
      <c r="E166" s="387"/>
      <c r="F166" s="388"/>
      <c r="G166" s="389">
        <f t="shared" si="142"/>
        <v>0</v>
      </c>
      <c r="H166" s="390"/>
      <c r="I166" s="391"/>
      <c r="J166" s="388"/>
      <c r="K166" s="391"/>
      <c r="L166" s="387"/>
      <c r="M166" s="5"/>
      <c r="N166" s="5" t="s">
        <v>1028</v>
      </c>
      <c r="O166" s="518"/>
      <c r="P166" s="519"/>
      <c r="Q166" s="5"/>
      <c r="R166" s="5"/>
      <c r="S166" s="5"/>
      <c r="T166" s="392"/>
      <c r="U166" s="392"/>
      <c r="V166" s="392"/>
      <c r="W166" s="392"/>
      <c r="X166" s="392"/>
      <c r="Y166" s="392"/>
    </row>
    <row r="167" spans="1:25">
      <c r="A167" s="174" t="e">
        <f>VLOOKUP(B167,Priskatalog!A:J,10,FALSE)</f>
        <v>#N/A</v>
      </c>
      <c r="B167" s="146"/>
      <c r="C167" s="121"/>
      <c r="D167" s="5"/>
      <c r="E167" s="387"/>
      <c r="F167" s="388"/>
      <c r="G167" s="389">
        <f t="shared" si="142"/>
        <v>0</v>
      </c>
      <c r="H167" s="390"/>
      <c r="I167" s="391"/>
      <c r="J167" s="388"/>
      <c r="K167" s="391"/>
      <c r="L167" s="387"/>
      <c r="M167" s="5"/>
      <c r="N167" s="5" t="s">
        <v>1028</v>
      </c>
      <c r="O167" s="518"/>
      <c r="P167" s="519"/>
      <c r="Q167" s="5"/>
      <c r="R167" s="5"/>
      <c r="S167" s="5"/>
      <c r="T167" s="392"/>
      <c r="U167" s="392"/>
      <c r="V167" s="392"/>
      <c r="W167" s="392"/>
      <c r="X167" s="392"/>
      <c r="Y167" s="392"/>
    </row>
    <row r="168" spans="1:25">
      <c r="A168" s="175"/>
      <c r="B168" s="144" t="s">
        <v>1032</v>
      </c>
      <c r="C168" s="145"/>
      <c r="D168" s="24"/>
      <c r="E168" s="396"/>
      <c r="F168" s="378"/>
      <c r="G168" s="379"/>
      <c r="H168" s="380"/>
      <c r="I168" s="377"/>
      <c r="J168" s="378"/>
      <c r="K168" s="377"/>
      <c r="L168" s="396"/>
      <c r="M168" s="24"/>
      <c r="N168" s="24"/>
      <c r="O168" s="516"/>
      <c r="P168" s="517"/>
      <c r="Q168" s="24"/>
      <c r="R168" s="24"/>
      <c r="S168" s="24"/>
      <c r="T168" s="381"/>
      <c r="U168" s="381"/>
      <c r="V168" s="381"/>
      <c r="W168" s="381"/>
      <c r="X168" s="381"/>
      <c r="Y168" s="381"/>
    </row>
    <row r="169" spans="1:25">
      <c r="A169" s="174" t="e">
        <f>VLOOKUP(B169,Priskatalog!A:J,10,FALSE)</f>
        <v>#N/A</v>
      </c>
      <c r="B169" s="146"/>
      <c r="C169" s="121"/>
      <c r="D169" s="5"/>
      <c r="E169" s="387"/>
      <c r="F169" s="388"/>
      <c r="G169" s="389">
        <f t="shared" si="142"/>
        <v>0</v>
      </c>
      <c r="H169" s="390"/>
      <c r="I169" s="391"/>
      <c r="J169" s="388"/>
      <c r="K169" s="391"/>
      <c r="L169" s="387"/>
      <c r="M169" s="5"/>
      <c r="N169" s="5" t="s">
        <v>1028</v>
      </c>
      <c r="O169" s="518"/>
      <c r="P169" s="519"/>
      <c r="Q169" s="5"/>
      <c r="R169" s="5"/>
      <c r="S169" s="5"/>
      <c r="T169" s="392"/>
      <c r="U169" s="392"/>
      <c r="V169" s="392"/>
      <c r="W169" s="392"/>
      <c r="X169" s="392"/>
      <c r="Y169" s="392"/>
    </row>
    <row r="170" spans="1:25">
      <c r="A170" s="174" t="e">
        <f>VLOOKUP(B170,Priskatalog!A:J,10,FALSE)</f>
        <v>#N/A</v>
      </c>
      <c r="B170" s="146"/>
      <c r="C170" s="121"/>
      <c r="D170" s="5"/>
      <c r="E170" s="397"/>
      <c r="F170" s="398"/>
      <c r="G170" s="399">
        <f t="shared" ref="G170:G180" si="156">C170*E170</f>
        <v>0</v>
      </c>
      <c r="H170" s="400"/>
      <c r="I170" s="401"/>
      <c r="J170" s="398"/>
      <c r="K170" s="401"/>
      <c r="L170" s="397"/>
      <c r="M170" s="5"/>
      <c r="N170" s="5" t="s">
        <v>1028</v>
      </c>
      <c r="O170" s="522"/>
      <c r="P170" s="523"/>
      <c r="Q170" s="5"/>
      <c r="R170" s="5"/>
      <c r="S170" s="5"/>
      <c r="T170" s="402"/>
      <c r="U170" s="402"/>
      <c r="V170" s="402"/>
      <c r="W170" s="402"/>
      <c r="X170" s="402"/>
      <c r="Y170" s="402"/>
    </row>
    <row r="171" spans="1:25">
      <c r="A171" s="174" t="e">
        <f>VLOOKUP(B171,Priskatalog!A:J,10,FALSE)</f>
        <v>#N/A</v>
      </c>
      <c r="B171" s="146"/>
      <c r="C171" s="121"/>
      <c r="D171" s="5"/>
      <c r="E171" s="397"/>
      <c r="F171" s="398"/>
      <c r="G171" s="399">
        <f t="shared" si="156"/>
        <v>0</v>
      </c>
      <c r="H171" s="400"/>
      <c r="I171" s="401"/>
      <c r="J171" s="398"/>
      <c r="K171" s="401"/>
      <c r="L171" s="397"/>
      <c r="M171" s="5"/>
      <c r="N171" s="5" t="s">
        <v>1028</v>
      </c>
      <c r="O171" s="522"/>
      <c r="P171" s="523"/>
      <c r="Q171" s="5"/>
      <c r="R171" s="5"/>
      <c r="S171" s="5"/>
      <c r="T171" s="402"/>
      <c r="U171" s="402"/>
      <c r="V171" s="402"/>
      <c r="W171" s="402"/>
      <c r="X171" s="402"/>
      <c r="Y171" s="402"/>
    </row>
    <row r="172" spans="1:25">
      <c r="A172" s="210" t="e">
        <f>VLOOKUP(B172,Priskatalog!A:J,10,FALSE)</f>
        <v>#N/A</v>
      </c>
      <c r="B172" s="211"/>
      <c r="C172" s="212"/>
      <c r="D172" s="213"/>
      <c r="E172" s="397"/>
      <c r="F172" s="398"/>
      <c r="G172" s="399">
        <f t="shared" si="156"/>
        <v>0</v>
      </c>
      <c r="H172" s="400"/>
      <c r="I172" s="401"/>
      <c r="J172" s="398"/>
      <c r="K172" s="401"/>
      <c r="L172" s="397"/>
      <c r="M172" s="213"/>
      <c r="N172" s="213" t="s">
        <v>1028</v>
      </c>
      <c r="O172" s="522"/>
      <c r="P172" s="523"/>
      <c r="Q172" s="213"/>
      <c r="R172" s="213"/>
      <c r="S172" s="213"/>
      <c r="T172" s="402"/>
      <c r="U172" s="402"/>
      <c r="V172" s="402"/>
      <c r="W172" s="402"/>
      <c r="X172" s="402"/>
      <c r="Y172" s="402"/>
    </row>
    <row r="173" spans="1:25">
      <c r="A173" s="210" t="e">
        <f>VLOOKUP(B173,Priskatalog!A:J,10,FALSE)</f>
        <v>#N/A</v>
      </c>
      <c r="B173" s="211"/>
      <c r="C173" s="212"/>
      <c r="D173" s="213"/>
      <c r="E173" s="397"/>
      <c r="F173" s="398"/>
      <c r="G173" s="399">
        <f t="shared" si="156"/>
        <v>0</v>
      </c>
      <c r="H173" s="400"/>
      <c r="I173" s="401"/>
      <c r="J173" s="398"/>
      <c r="K173" s="401"/>
      <c r="L173" s="397"/>
      <c r="M173" s="213"/>
      <c r="N173" s="213" t="s">
        <v>1028</v>
      </c>
      <c r="O173" s="522"/>
      <c r="P173" s="523"/>
      <c r="Q173" s="213"/>
      <c r="R173" s="213"/>
      <c r="S173" s="213"/>
      <c r="T173" s="402"/>
      <c r="U173" s="402"/>
      <c r="V173" s="402"/>
      <c r="W173" s="402"/>
      <c r="X173" s="402"/>
      <c r="Y173" s="402"/>
    </row>
    <row r="174" spans="1:25">
      <c r="A174" s="210" t="e">
        <f>VLOOKUP(B174,Priskatalog!A:J,10,FALSE)</f>
        <v>#N/A</v>
      </c>
      <c r="B174" s="211"/>
      <c r="C174" s="212"/>
      <c r="D174" s="213"/>
      <c r="E174" s="397"/>
      <c r="F174" s="398"/>
      <c r="G174" s="399">
        <f t="shared" si="156"/>
        <v>0</v>
      </c>
      <c r="H174" s="400"/>
      <c r="I174" s="401"/>
      <c r="J174" s="398"/>
      <c r="K174" s="401"/>
      <c r="L174" s="397"/>
      <c r="M174" s="213"/>
      <c r="N174" s="213" t="s">
        <v>1028</v>
      </c>
      <c r="O174" s="522"/>
      <c r="P174" s="523"/>
      <c r="Q174" s="213"/>
      <c r="R174" s="213"/>
      <c r="S174" s="213"/>
      <c r="T174" s="402"/>
      <c r="U174" s="402"/>
      <c r="V174" s="402"/>
      <c r="W174" s="402"/>
      <c r="X174" s="402"/>
      <c r="Y174" s="402"/>
    </row>
    <row r="175" spans="1:25">
      <c r="A175" s="210" t="e">
        <f>VLOOKUP(B175,Priskatalog!A:J,10,FALSE)</f>
        <v>#N/A</v>
      </c>
      <c r="B175" s="211"/>
      <c r="C175" s="212"/>
      <c r="D175" s="213"/>
      <c r="E175" s="397"/>
      <c r="F175" s="398"/>
      <c r="G175" s="399">
        <f t="shared" si="156"/>
        <v>0</v>
      </c>
      <c r="H175" s="400"/>
      <c r="I175" s="401"/>
      <c r="J175" s="398"/>
      <c r="K175" s="401"/>
      <c r="L175" s="397"/>
      <c r="M175" s="213"/>
      <c r="N175" s="213" t="s">
        <v>1028</v>
      </c>
      <c r="O175" s="522"/>
      <c r="P175" s="523"/>
      <c r="Q175" s="213"/>
      <c r="R175" s="213"/>
      <c r="S175" s="213"/>
      <c r="T175" s="402"/>
      <c r="U175" s="402"/>
      <c r="V175" s="402"/>
      <c r="W175" s="402"/>
      <c r="X175" s="402"/>
      <c r="Y175" s="402"/>
    </row>
    <row r="176" spans="1:25">
      <c r="A176" s="210" t="e">
        <f>VLOOKUP(B176,Priskatalog!A:J,10,FALSE)</f>
        <v>#N/A</v>
      </c>
      <c r="B176" s="211"/>
      <c r="C176" s="212"/>
      <c r="D176" s="213"/>
      <c r="E176" s="397"/>
      <c r="F176" s="398"/>
      <c r="G176" s="399">
        <f t="shared" si="156"/>
        <v>0</v>
      </c>
      <c r="H176" s="400"/>
      <c r="I176" s="401"/>
      <c r="J176" s="398"/>
      <c r="K176" s="401"/>
      <c r="L176" s="397"/>
      <c r="M176" s="213"/>
      <c r="N176" s="213" t="s">
        <v>1028</v>
      </c>
      <c r="O176" s="522"/>
      <c r="P176" s="523"/>
      <c r="Q176" s="213"/>
      <c r="R176" s="213"/>
      <c r="S176" s="213"/>
      <c r="T176" s="402"/>
      <c r="U176" s="402"/>
      <c r="V176" s="402"/>
      <c r="W176" s="402"/>
      <c r="X176" s="402"/>
      <c r="Y176" s="402"/>
    </row>
    <row r="177" spans="1:25">
      <c r="A177" s="210" t="e">
        <f>VLOOKUP(B177,Priskatalog!A:J,10,FALSE)</f>
        <v>#N/A</v>
      </c>
      <c r="B177" s="211"/>
      <c r="C177" s="212"/>
      <c r="D177" s="213"/>
      <c r="E177" s="397"/>
      <c r="F177" s="398"/>
      <c r="G177" s="399">
        <f t="shared" si="156"/>
        <v>0</v>
      </c>
      <c r="H177" s="400"/>
      <c r="I177" s="401"/>
      <c r="J177" s="398"/>
      <c r="K177" s="401"/>
      <c r="L177" s="397"/>
      <c r="M177" s="213"/>
      <c r="N177" s="213" t="s">
        <v>1028</v>
      </c>
      <c r="O177" s="522"/>
      <c r="P177" s="523"/>
      <c r="Q177" s="213"/>
      <c r="R177" s="213"/>
      <c r="S177" s="213"/>
      <c r="T177" s="402"/>
      <c r="U177" s="402"/>
      <c r="V177" s="402"/>
      <c r="W177" s="402"/>
      <c r="X177" s="402"/>
      <c r="Y177" s="402"/>
    </row>
    <row r="178" spans="1:25">
      <c r="A178" s="210" t="e">
        <f>VLOOKUP(B178,Priskatalog!A:J,10,FALSE)</f>
        <v>#N/A</v>
      </c>
      <c r="B178" s="211"/>
      <c r="C178" s="212"/>
      <c r="D178" s="213"/>
      <c r="E178" s="397"/>
      <c r="F178" s="398"/>
      <c r="G178" s="399">
        <f t="shared" si="156"/>
        <v>0</v>
      </c>
      <c r="H178" s="400"/>
      <c r="I178" s="401"/>
      <c r="J178" s="398"/>
      <c r="K178" s="401"/>
      <c r="L178" s="397"/>
      <c r="M178" s="213"/>
      <c r="N178" s="213" t="s">
        <v>1028</v>
      </c>
      <c r="O178" s="522"/>
      <c r="P178" s="523"/>
      <c r="Q178" s="213"/>
      <c r="R178" s="213"/>
      <c r="S178" s="213"/>
      <c r="T178" s="402"/>
      <c r="U178" s="402"/>
      <c r="V178" s="402"/>
      <c r="W178" s="402"/>
      <c r="X178" s="402"/>
      <c r="Y178" s="402"/>
    </row>
    <row r="179" spans="1:25">
      <c r="A179" s="210" t="e">
        <f>VLOOKUP(B179,Priskatalog!A:J,10,FALSE)</f>
        <v>#N/A</v>
      </c>
      <c r="B179" s="211"/>
      <c r="C179" s="212"/>
      <c r="D179" s="213"/>
      <c r="E179" s="397"/>
      <c r="F179" s="398"/>
      <c r="G179" s="399">
        <f t="shared" si="156"/>
        <v>0</v>
      </c>
      <c r="H179" s="400"/>
      <c r="I179" s="401"/>
      <c r="J179" s="398"/>
      <c r="K179" s="401"/>
      <c r="L179" s="397"/>
      <c r="M179" s="213"/>
      <c r="N179" s="213" t="s">
        <v>1028</v>
      </c>
      <c r="O179" s="522"/>
      <c r="P179" s="523"/>
      <c r="Q179" s="213"/>
      <c r="R179" s="213"/>
      <c r="S179" s="213"/>
      <c r="T179" s="402"/>
      <c r="U179" s="402"/>
      <c r="V179" s="402"/>
      <c r="W179" s="402"/>
      <c r="X179" s="402"/>
      <c r="Y179" s="402"/>
    </row>
    <row r="180" spans="1:25">
      <c r="A180" s="210" t="e">
        <f>VLOOKUP(B180,Priskatalog!A:J,10,FALSE)</f>
        <v>#N/A</v>
      </c>
      <c r="B180" s="211"/>
      <c r="C180" s="212"/>
      <c r="D180" s="213"/>
      <c r="E180" s="397"/>
      <c r="F180" s="398"/>
      <c r="G180" s="399">
        <f t="shared" si="156"/>
        <v>0</v>
      </c>
      <c r="H180" s="400"/>
      <c r="I180" s="401"/>
      <c r="J180" s="398"/>
      <c r="K180" s="401"/>
      <c r="L180" s="397"/>
      <c r="M180" s="213"/>
      <c r="N180" s="213" t="s">
        <v>1028</v>
      </c>
      <c r="O180" s="522"/>
      <c r="P180" s="523"/>
      <c r="Q180" s="213"/>
      <c r="R180" s="213"/>
      <c r="S180" s="213"/>
      <c r="T180" s="402"/>
      <c r="U180" s="402"/>
      <c r="V180" s="402"/>
      <c r="W180" s="402"/>
      <c r="X180" s="402"/>
      <c r="Y180" s="402"/>
    </row>
  </sheetData>
  <mergeCells count="535">
    <mergeCell ref="E150:F150"/>
    <mergeCell ref="G150:H150"/>
    <mergeCell ref="I150:J150"/>
    <mergeCell ref="K150:L150"/>
    <mergeCell ref="O150:P150"/>
    <mergeCell ref="T150:Y150"/>
    <mergeCell ref="E110:F110"/>
    <mergeCell ref="G110:H110"/>
    <mergeCell ref="I110:J110"/>
    <mergeCell ref="K110:L110"/>
    <mergeCell ref="O110:P110"/>
    <mergeCell ref="T110:Y110"/>
    <mergeCell ref="T122:Y122"/>
    <mergeCell ref="G121:H121"/>
    <mergeCell ref="T121:Y121"/>
    <mergeCell ref="T123:Y123"/>
    <mergeCell ref="G111:H111"/>
    <mergeCell ref="T111:Y111"/>
    <mergeCell ref="G112:H112"/>
    <mergeCell ref="T112:Y112"/>
    <mergeCell ref="G113:H113"/>
    <mergeCell ref="T113:Y113"/>
    <mergeCell ref="T114:Y114"/>
    <mergeCell ref="G116:H116"/>
    <mergeCell ref="E107:F107"/>
    <mergeCell ref="G107:H107"/>
    <mergeCell ref="I107:J107"/>
    <mergeCell ref="K107:L107"/>
    <mergeCell ref="O107:P107"/>
    <mergeCell ref="T107:Y107"/>
    <mergeCell ref="E108:F108"/>
    <mergeCell ref="G108:H108"/>
    <mergeCell ref="I108:J108"/>
    <mergeCell ref="K108:L108"/>
    <mergeCell ref="O108:P108"/>
    <mergeCell ref="T108:Y108"/>
    <mergeCell ref="E109:F109"/>
    <mergeCell ref="G109:H109"/>
    <mergeCell ref="I109:J109"/>
    <mergeCell ref="K109:L109"/>
    <mergeCell ref="O109:P109"/>
    <mergeCell ref="T109:Y109"/>
    <mergeCell ref="E104:F104"/>
    <mergeCell ref="G104:H104"/>
    <mergeCell ref="I104:J104"/>
    <mergeCell ref="K104:L104"/>
    <mergeCell ref="O104:P104"/>
    <mergeCell ref="T104:Y104"/>
    <mergeCell ref="E105:F105"/>
    <mergeCell ref="G105:H105"/>
    <mergeCell ref="I105:J105"/>
    <mergeCell ref="K105:L105"/>
    <mergeCell ref="O105:P105"/>
    <mergeCell ref="T105:Y105"/>
    <mergeCell ref="E106:F106"/>
    <mergeCell ref="G106:H106"/>
    <mergeCell ref="I106:J106"/>
    <mergeCell ref="K106:L106"/>
    <mergeCell ref="O106:P106"/>
    <mergeCell ref="T106:Y106"/>
    <mergeCell ref="E103:F103"/>
    <mergeCell ref="G103:H103"/>
    <mergeCell ref="I103:J103"/>
    <mergeCell ref="K103:L103"/>
    <mergeCell ref="O103:P103"/>
    <mergeCell ref="T103:Y103"/>
    <mergeCell ref="E180:F180"/>
    <mergeCell ref="G180:H180"/>
    <mergeCell ref="I180:J180"/>
    <mergeCell ref="K180:L180"/>
    <mergeCell ref="O180:P180"/>
    <mergeCell ref="T180:Y180"/>
    <mergeCell ref="E178:F178"/>
    <mergeCell ref="G178:H178"/>
    <mergeCell ref="I178:J178"/>
    <mergeCell ref="K178:L178"/>
    <mergeCell ref="O178:P178"/>
    <mergeCell ref="T178:Y178"/>
    <mergeCell ref="E179:F179"/>
    <mergeCell ref="G179:H179"/>
    <mergeCell ref="I179:J179"/>
    <mergeCell ref="K179:L179"/>
    <mergeCell ref="O179:P179"/>
    <mergeCell ref="T179:Y179"/>
    <mergeCell ref="E176:F176"/>
    <mergeCell ref="G176:H176"/>
    <mergeCell ref="I176:J176"/>
    <mergeCell ref="K176:L176"/>
    <mergeCell ref="O176:P176"/>
    <mergeCell ref="T176:Y176"/>
    <mergeCell ref="E177:F177"/>
    <mergeCell ref="G177:H177"/>
    <mergeCell ref="I177:J177"/>
    <mergeCell ref="K177:L177"/>
    <mergeCell ref="O177:P177"/>
    <mergeCell ref="T177:Y177"/>
    <mergeCell ref="E174:F174"/>
    <mergeCell ref="G174:H174"/>
    <mergeCell ref="I174:J174"/>
    <mergeCell ref="K174:L174"/>
    <mergeCell ref="O174:P174"/>
    <mergeCell ref="T174:Y174"/>
    <mergeCell ref="E175:F175"/>
    <mergeCell ref="G175:H175"/>
    <mergeCell ref="I175:J175"/>
    <mergeCell ref="K175:L175"/>
    <mergeCell ref="O175:P175"/>
    <mergeCell ref="T175:Y175"/>
    <mergeCell ref="E172:F172"/>
    <mergeCell ref="G172:H172"/>
    <mergeCell ref="I172:J172"/>
    <mergeCell ref="K172:L172"/>
    <mergeCell ref="O172:P172"/>
    <mergeCell ref="T172:Y172"/>
    <mergeCell ref="E173:F173"/>
    <mergeCell ref="G173:H173"/>
    <mergeCell ref="I173:J173"/>
    <mergeCell ref="K173:L173"/>
    <mergeCell ref="O173:P173"/>
    <mergeCell ref="T173:Y173"/>
    <mergeCell ref="T170:Y170"/>
    <mergeCell ref="E171:F171"/>
    <mergeCell ref="G171:H171"/>
    <mergeCell ref="I171:J171"/>
    <mergeCell ref="K171:L171"/>
    <mergeCell ref="O171:P171"/>
    <mergeCell ref="T171:Y171"/>
    <mergeCell ref="E170:F170"/>
    <mergeCell ref="G170:H170"/>
    <mergeCell ref="I170:J170"/>
    <mergeCell ref="K170:L170"/>
    <mergeCell ref="O170:P170"/>
    <mergeCell ref="T168:Y168"/>
    <mergeCell ref="E169:F169"/>
    <mergeCell ref="G169:H169"/>
    <mergeCell ref="I169:J169"/>
    <mergeCell ref="K169:L169"/>
    <mergeCell ref="O169:P169"/>
    <mergeCell ref="T169:Y169"/>
    <mergeCell ref="E168:F168"/>
    <mergeCell ref="G168:H168"/>
    <mergeCell ref="I168:J168"/>
    <mergeCell ref="K168:L168"/>
    <mergeCell ref="O168:P168"/>
    <mergeCell ref="T166:Y166"/>
    <mergeCell ref="E167:F167"/>
    <mergeCell ref="G167:H167"/>
    <mergeCell ref="I167:J167"/>
    <mergeCell ref="K167:L167"/>
    <mergeCell ref="O167:P167"/>
    <mergeCell ref="T167:Y167"/>
    <mergeCell ref="E166:F166"/>
    <mergeCell ref="G166:H166"/>
    <mergeCell ref="I166:J166"/>
    <mergeCell ref="K166:L166"/>
    <mergeCell ref="O166:P166"/>
    <mergeCell ref="I164:J164"/>
    <mergeCell ref="K164:L164"/>
    <mergeCell ref="O164:P164"/>
    <mergeCell ref="T164:Y164"/>
    <mergeCell ref="E165:F165"/>
    <mergeCell ref="G165:H165"/>
    <mergeCell ref="I165:J165"/>
    <mergeCell ref="K165:L165"/>
    <mergeCell ref="O165:P165"/>
    <mergeCell ref="T165:Y165"/>
    <mergeCell ref="E164:F164"/>
    <mergeCell ref="G164:H164"/>
    <mergeCell ref="T162:Y162"/>
    <mergeCell ref="E163:F163"/>
    <mergeCell ref="G163:H163"/>
    <mergeCell ref="I163:J163"/>
    <mergeCell ref="K163:L163"/>
    <mergeCell ref="O163:P163"/>
    <mergeCell ref="T163:Y163"/>
    <mergeCell ref="T160:Y160"/>
    <mergeCell ref="E161:F161"/>
    <mergeCell ref="G161:H161"/>
    <mergeCell ref="I161:J161"/>
    <mergeCell ref="K161:L161"/>
    <mergeCell ref="O161:P161"/>
    <mergeCell ref="T161:Y161"/>
    <mergeCell ref="E160:F160"/>
    <mergeCell ref="G160:H160"/>
    <mergeCell ref="I160:J160"/>
    <mergeCell ref="K160:L160"/>
    <mergeCell ref="O160:P160"/>
    <mergeCell ref="E162:F162"/>
    <mergeCell ref="G162:H162"/>
    <mergeCell ref="I162:J162"/>
    <mergeCell ref="K162:L162"/>
    <mergeCell ref="O162:P162"/>
    <mergeCell ref="T158:Y158"/>
    <mergeCell ref="E159:F159"/>
    <mergeCell ref="G159:H159"/>
    <mergeCell ref="I159:J159"/>
    <mergeCell ref="K159:L159"/>
    <mergeCell ref="O159:P159"/>
    <mergeCell ref="T159:Y159"/>
    <mergeCell ref="E158:F158"/>
    <mergeCell ref="G158:H158"/>
    <mergeCell ref="I158:J158"/>
    <mergeCell ref="K158:L158"/>
    <mergeCell ref="O158:P158"/>
    <mergeCell ref="T156:Y156"/>
    <mergeCell ref="E157:F157"/>
    <mergeCell ref="G157:H157"/>
    <mergeCell ref="I157:J157"/>
    <mergeCell ref="K157:L157"/>
    <mergeCell ref="O157:P157"/>
    <mergeCell ref="T157:Y157"/>
    <mergeCell ref="E156:F156"/>
    <mergeCell ref="G156:H156"/>
    <mergeCell ref="I156:J156"/>
    <mergeCell ref="K156:L156"/>
    <mergeCell ref="O156:P156"/>
    <mergeCell ref="T154:Y154"/>
    <mergeCell ref="E155:F155"/>
    <mergeCell ref="G155:H155"/>
    <mergeCell ref="I155:J155"/>
    <mergeCell ref="K155:L155"/>
    <mergeCell ref="O155:P155"/>
    <mergeCell ref="T155:Y155"/>
    <mergeCell ref="E154:F154"/>
    <mergeCell ref="G154:H154"/>
    <mergeCell ref="I154:J154"/>
    <mergeCell ref="K154:L154"/>
    <mergeCell ref="O154:P154"/>
    <mergeCell ref="T152:Y152"/>
    <mergeCell ref="E153:F153"/>
    <mergeCell ref="G153:H153"/>
    <mergeCell ref="I153:J153"/>
    <mergeCell ref="K153:L153"/>
    <mergeCell ref="O153:P153"/>
    <mergeCell ref="T153:Y153"/>
    <mergeCell ref="E152:F152"/>
    <mergeCell ref="G152:H152"/>
    <mergeCell ref="I152:J152"/>
    <mergeCell ref="K152:L152"/>
    <mergeCell ref="O152:P152"/>
    <mergeCell ref="E151:F151"/>
    <mergeCell ref="G151:H151"/>
    <mergeCell ref="I151:J151"/>
    <mergeCell ref="K151:L151"/>
    <mergeCell ref="O151:P151"/>
    <mergeCell ref="T151:Y151"/>
    <mergeCell ref="G99:H99"/>
    <mergeCell ref="T99:Y99"/>
    <mergeCell ref="E147:F147"/>
    <mergeCell ref="G147:H147"/>
    <mergeCell ref="I147:J147"/>
    <mergeCell ref="K147:L147"/>
    <mergeCell ref="O147:P147"/>
    <mergeCell ref="T147:Y147"/>
    <mergeCell ref="E148:F148"/>
    <mergeCell ref="G148:H148"/>
    <mergeCell ref="I148:J148"/>
    <mergeCell ref="K148:L148"/>
    <mergeCell ref="G100:H100"/>
    <mergeCell ref="T100:Y100"/>
    <mergeCell ref="G101:H101"/>
    <mergeCell ref="T101:Y101"/>
    <mergeCell ref="E102:F102"/>
    <mergeCell ref="G102:H102"/>
    <mergeCell ref="E98:F98"/>
    <mergeCell ref="G98:H98"/>
    <mergeCell ref="I98:J98"/>
    <mergeCell ref="K98:L98"/>
    <mergeCell ref="O98:P98"/>
    <mergeCell ref="T98:Y98"/>
    <mergeCell ref="E96:F96"/>
    <mergeCell ref="G96:H96"/>
    <mergeCell ref="I96:J96"/>
    <mergeCell ref="K96:L96"/>
    <mergeCell ref="O96:P96"/>
    <mergeCell ref="E97:F97"/>
    <mergeCell ref="G97:H97"/>
    <mergeCell ref="I97:J97"/>
    <mergeCell ref="K97:L97"/>
    <mergeCell ref="O97:P97"/>
    <mergeCell ref="T97:Y97"/>
    <mergeCell ref="E95:F95"/>
    <mergeCell ref="G95:H95"/>
    <mergeCell ref="I95:J95"/>
    <mergeCell ref="K95:L95"/>
    <mergeCell ref="O95:P95"/>
    <mergeCell ref="T95:Y95"/>
    <mergeCell ref="E94:F94"/>
    <mergeCell ref="G94:H94"/>
    <mergeCell ref="I94:J94"/>
    <mergeCell ref="K94:L94"/>
    <mergeCell ref="O94:P94"/>
    <mergeCell ref="E93:F93"/>
    <mergeCell ref="G93:H93"/>
    <mergeCell ref="I93:J93"/>
    <mergeCell ref="K93:L93"/>
    <mergeCell ref="O93:P93"/>
    <mergeCell ref="T93:Y93"/>
    <mergeCell ref="E92:F92"/>
    <mergeCell ref="G92:H92"/>
    <mergeCell ref="I92:J92"/>
    <mergeCell ref="K92:L92"/>
    <mergeCell ref="M92:N92"/>
    <mergeCell ref="T116:Y116"/>
    <mergeCell ref="T115:Y115"/>
    <mergeCell ref="G117:H117"/>
    <mergeCell ref="I117:J117"/>
    <mergeCell ref="K117:L117"/>
    <mergeCell ref="O117:P117"/>
    <mergeCell ref="T117:Y117"/>
    <mergeCell ref="O92:P92"/>
    <mergeCell ref="T92:Y92"/>
    <mergeCell ref="T94:Y94"/>
    <mergeCell ref="T96:Y96"/>
    <mergeCell ref="I102:J102"/>
    <mergeCell ref="K102:L102"/>
    <mergeCell ref="O102:P102"/>
    <mergeCell ref="T102:Y102"/>
    <mergeCell ref="E111:F111"/>
    <mergeCell ref="I111:J111"/>
    <mergeCell ref="K111:L111"/>
    <mergeCell ref="O111:P111"/>
    <mergeCell ref="E121:F121"/>
    <mergeCell ref="I121:J121"/>
    <mergeCell ref="K121:L121"/>
    <mergeCell ref="O121:P121"/>
    <mergeCell ref="G125:H125"/>
    <mergeCell ref="G114:H114"/>
    <mergeCell ref="G115:H115"/>
    <mergeCell ref="I116:J116"/>
    <mergeCell ref="K116:L116"/>
    <mergeCell ref="O116:P116"/>
    <mergeCell ref="E112:F112"/>
    <mergeCell ref="I112:J112"/>
    <mergeCell ref="K112:L112"/>
    <mergeCell ref="O112:P112"/>
    <mergeCell ref="E113:F113"/>
    <mergeCell ref="I113:J113"/>
    <mergeCell ref="K113:L113"/>
    <mergeCell ref="O113:P113"/>
    <mergeCell ref="E122:F122"/>
    <mergeCell ref="I122:J122"/>
    <mergeCell ref="T132:Y132"/>
    <mergeCell ref="G133:H133"/>
    <mergeCell ref="T133:Y133"/>
    <mergeCell ref="G134:H134"/>
    <mergeCell ref="T134:Y134"/>
    <mergeCell ref="K134:L134"/>
    <mergeCell ref="O134:P134"/>
    <mergeCell ref="T124:Y124"/>
    <mergeCell ref="G146:H146"/>
    <mergeCell ref="T146:Y146"/>
    <mergeCell ref="T125:Y125"/>
    <mergeCell ref="G126:H126"/>
    <mergeCell ref="T126:Y126"/>
    <mergeCell ref="G127:H127"/>
    <mergeCell ref="T127:Y127"/>
    <mergeCell ref="G128:H128"/>
    <mergeCell ref="T128:Y128"/>
    <mergeCell ref="T129:Y129"/>
    <mergeCell ref="G144:H144"/>
    <mergeCell ref="I144:J144"/>
    <mergeCell ref="K144:L144"/>
    <mergeCell ref="O144:P144"/>
    <mergeCell ref="T141:Y141"/>
    <mergeCell ref="G142:H142"/>
    <mergeCell ref="T142:Y142"/>
    <mergeCell ref="G135:H135"/>
    <mergeCell ref="T135:Y135"/>
    <mergeCell ref="G136:H136"/>
    <mergeCell ref="T136:Y136"/>
    <mergeCell ref="G137:H137"/>
    <mergeCell ref="T137:Y137"/>
    <mergeCell ref="K135:L135"/>
    <mergeCell ref="O135:P135"/>
    <mergeCell ref="T138:Y138"/>
    <mergeCell ref="G139:H139"/>
    <mergeCell ref="T139:Y139"/>
    <mergeCell ref="G140:H140"/>
    <mergeCell ref="T140:Y140"/>
    <mergeCell ref="O140:P140"/>
    <mergeCell ref="E123:F123"/>
    <mergeCell ref="I123:J123"/>
    <mergeCell ref="K123:L123"/>
    <mergeCell ref="O123:P123"/>
    <mergeCell ref="T130:Y130"/>
    <mergeCell ref="G131:H131"/>
    <mergeCell ref="T131:Y131"/>
    <mergeCell ref="E131:F131"/>
    <mergeCell ref="I131:J131"/>
    <mergeCell ref="K131:L131"/>
    <mergeCell ref="O131:P131"/>
    <mergeCell ref="E124:F124"/>
    <mergeCell ref="I124:J124"/>
    <mergeCell ref="K124:L124"/>
    <mergeCell ref="O124:P124"/>
    <mergeCell ref="E125:F125"/>
    <mergeCell ref="I125:J125"/>
    <mergeCell ref="K125:L125"/>
    <mergeCell ref="O125:P125"/>
    <mergeCell ref="G123:H123"/>
    <mergeCell ref="G124:H124"/>
    <mergeCell ref="E126:F126"/>
    <mergeCell ref="I126:J126"/>
    <mergeCell ref="K126:L126"/>
    <mergeCell ref="E142:F142"/>
    <mergeCell ref="I142:J142"/>
    <mergeCell ref="K142:L142"/>
    <mergeCell ref="O142:P142"/>
    <mergeCell ref="E143:F143"/>
    <mergeCell ref="G143:H143"/>
    <mergeCell ref="I143:J143"/>
    <mergeCell ref="O133:P133"/>
    <mergeCell ref="E135:F135"/>
    <mergeCell ref="I135:J135"/>
    <mergeCell ref="G138:H138"/>
    <mergeCell ref="E139:F139"/>
    <mergeCell ref="I139:J139"/>
    <mergeCell ref="K139:L139"/>
    <mergeCell ref="O139:P139"/>
    <mergeCell ref="E134:F134"/>
    <mergeCell ref="I134:J134"/>
    <mergeCell ref="E138:F138"/>
    <mergeCell ref="I138:J138"/>
    <mergeCell ref="K138:L138"/>
    <mergeCell ref="O138:P138"/>
    <mergeCell ref="E140:F140"/>
    <mergeCell ref="I140:J140"/>
    <mergeCell ref="K140:L140"/>
    <mergeCell ref="E132:F132"/>
    <mergeCell ref="I132:J132"/>
    <mergeCell ref="K132:L132"/>
    <mergeCell ref="O132:P132"/>
    <mergeCell ref="E133:F133"/>
    <mergeCell ref="I133:J133"/>
    <mergeCell ref="K133:L133"/>
    <mergeCell ref="G132:H132"/>
    <mergeCell ref="E99:F99"/>
    <mergeCell ref="I99:J99"/>
    <mergeCell ref="K99:L99"/>
    <mergeCell ref="O99:P99"/>
    <mergeCell ref="E100:F100"/>
    <mergeCell ref="I100:J100"/>
    <mergeCell ref="K100:L100"/>
    <mergeCell ref="O100:P100"/>
    <mergeCell ref="E101:F101"/>
    <mergeCell ref="I101:J101"/>
    <mergeCell ref="K101:L101"/>
    <mergeCell ref="O101:P101"/>
    <mergeCell ref="E114:F114"/>
    <mergeCell ref="I114:J114"/>
    <mergeCell ref="K114:L114"/>
    <mergeCell ref="O114:P114"/>
    <mergeCell ref="E115:F115"/>
    <mergeCell ref="I115:J115"/>
    <mergeCell ref="K115:L115"/>
    <mergeCell ref="O115:P115"/>
    <mergeCell ref="G122:H122"/>
    <mergeCell ref="E116:F116"/>
    <mergeCell ref="E117:F117"/>
    <mergeCell ref="E120:F120"/>
    <mergeCell ref="G120:H120"/>
    <mergeCell ref="I120:J120"/>
    <mergeCell ref="K120:L120"/>
    <mergeCell ref="O120:P120"/>
    <mergeCell ref="K122:L122"/>
    <mergeCell ref="O122:P122"/>
    <mergeCell ref="O126:P126"/>
    <mergeCell ref="E127:F127"/>
    <mergeCell ref="I127:J127"/>
    <mergeCell ref="K127:L127"/>
    <mergeCell ref="O127:P127"/>
    <mergeCell ref="I128:J128"/>
    <mergeCell ref="K128:L128"/>
    <mergeCell ref="O128:P128"/>
    <mergeCell ref="E128:F128"/>
    <mergeCell ref="E129:F129"/>
    <mergeCell ref="I129:J129"/>
    <mergeCell ref="K129:L129"/>
    <mergeCell ref="O129:P129"/>
    <mergeCell ref="E130:F130"/>
    <mergeCell ref="I130:J130"/>
    <mergeCell ref="K130:L130"/>
    <mergeCell ref="O130:P130"/>
    <mergeCell ref="G129:H129"/>
    <mergeCell ref="G130:H130"/>
    <mergeCell ref="E141:F141"/>
    <mergeCell ref="I141:J141"/>
    <mergeCell ref="K141:L141"/>
    <mergeCell ref="O141:P141"/>
    <mergeCell ref="G141:H141"/>
    <mergeCell ref="E136:F136"/>
    <mergeCell ref="I136:J136"/>
    <mergeCell ref="K136:L136"/>
    <mergeCell ref="O136:P136"/>
    <mergeCell ref="E137:F137"/>
    <mergeCell ref="I137:J137"/>
    <mergeCell ref="K137:L137"/>
    <mergeCell ref="O137:P137"/>
    <mergeCell ref="T120:Y120"/>
    <mergeCell ref="E118:F118"/>
    <mergeCell ref="G118:H118"/>
    <mergeCell ref="I118:J118"/>
    <mergeCell ref="K118:L118"/>
    <mergeCell ref="O118:P118"/>
    <mergeCell ref="T118:Y118"/>
    <mergeCell ref="E119:F119"/>
    <mergeCell ref="G119:H119"/>
    <mergeCell ref="I119:J119"/>
    <mergeCell ref="K119:L119"/>
    <mergeCell ref="O119:P119"/>
    <mergeCell ref="T119:Y119"/>
    <mergeCell ref="K143:L143"/>
    <mergeCell ref="O143:P143"/>
    <mergeCell ref="T143:Y143"/>
    <mergeCell ref="E149:F149"/>
    <mergeCell ref="G149:H149"/>
    <mergeCell ref="I149:J149"/>
    <mergeCell ref="K149:L149"/>
    <mergeCell ref="O149:P149"/>
    <mergeCell ref="T149:Y149"/>
    <mergeCell ref="E145:F145"/>
    <mergeCell ref="I145:J145"/>
    <mergeCell ref="K145:L145"/>
    <mergeCell ref="O145:P145"/>
    <mergeCell ref="G145:H145"/>
    <mergeCell ref="E146:F146"/>
    <mergeCell ref="I146:J146"/>
    <mergeCell ref="K146:L146"/>
    <mergeCell ref="O146:P146"/>
    <mergeCell ref="O148:P148"/>
    <mergeCell ref="T148:Y148"/>
    <mergeCell ref="T145:Y145"/>
    <mergeCell ref="E144:F144"/>
    <mergeCell ref="T144:Y144"/>
  </mergeCells>
  <hyperlinks>
    <hyperlink ref="B1" location="'_Planlagt_drift'!A1" display="Tilbage til årsoversigt" xr:uid="{39024B7B-DD1B-476B-8ACA-7BF14EEA704B}"/>
  </hyperlinks>
  <pageMargins left="0.70000000000000007" right="0.70000000000000007" top="0.75" bottom="0.75" header="0.30000000000000004" footer="0.30000000000000004"/>
  <pageSetup paperSize="9"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1A4006-AA22-4179-A1B2-95EE50CEC4EE}">
          <x14:formula1>
            <xm:f>Priskatalog!$A$2:$A$167</xm:f>
          </x14:formula1>
          <xm:sqref>B95:B110 B169:B180 A3:B68 B161:B163 B165:B167 B147:B151 B142:B145 B122:B130 B132:B140 B112:B120 B153:B154 B156:B159 A69:A89</xm:sqref>
        </x14:dataValidation>
      </x14:dataValidations>
    </ext>
  </extLst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62BC-3E2D-4518-8AB4-F6B20BCDD2E1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3D6EC5F9-FADC-4886-B03B-24235C70ED7D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E66C2A-12BF-4BA6-88AB-3FF50C89989F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9EC0-80F9-45C4-B318-433FB730F8CE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12113826-427F-404D-AAEB-A812F314FC17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815770-E59D-4B73-871F-C2CCF1BCDF75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7638-6305-4BF7-8837-A3767E41C993}">
  <dimension ref="A1:Y148"/>
  <sheetViews>
    <sheetView workbookViewId="0">
      <selection activeCell="B1" sqref="B1"/>
    </sheetView>
  </sheetViews>
  <sheetFormatPr defaultColWidth="8.85546875" defaultRowHeight="15"/>
  <cols>
    <col min="1" max="1" width="13.85546875" style="18" customWidth="1"/>
    <col min="2" max="2" width="49.5703125" style="18" bestFit="1" customWidth="1"/>
    <col min="3" max="3" width="13.28515625" style="18" customWidth="1"/>
    <col min="4" max="4" width="10.140625" style="18" customWidth="1"/>
    <col min="5" max="6" width="13.7109375" style="18" bestFit="1" customWidth="1"/>
    <col min="7" max="7" width="12.42578125" style="18" bestFit="1" customWidth="1"/>
    <col min="8" max="12" width="13.7109375" style="18" bestFit="1" customWidth="1"/>
    <col min="13" max="13" width="14.7109375" style="18" bestFit="1" customWidth="1"/>
    <col min="14" max="20" width="13.7109375" style="18" bestFit="1" customWidth="1"/>
    <col min="21" max="21" width="14.7109375" style="18" bestFit="1" customWidth="1"/>
    <col min="22" max="24" width="13.7109375" style="18" bestFit="1" customWidth="1"/>
    <col min="25" max="25" width="14.7109375" style="18" bestFit="1" customWidth="1"/>
    <col min="26" max="16384" width="8.85546875" style="18"/>
  </cols>
  <sheetData>
    <row r="1" spans="1:25" s="25" customFormat="1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>
        <f>A75</f>
        <v>47</v>
      </c>
      <c r="B3" s="148" t="str">
        <f>B75</f>
        <v>Tagflade, udskiftning - bølgeeternit</v>
      </c>
      <c r="C3" s="143">
        <f>IF(C$1&gt;=$I75,IF($M75=0,0,(IF(MOD(($I75-C$1),$M75)=0,$G75,0))),0)</f>
        <v>0</v>
      </c>
      <c r="D3" s="143">
        <f t="shared" ref="D3:X3" si="0">IF(D$1&gt;=$I75,IF($M75=0,0,(IF(MOD(($I75-D$1),$M75)=0,$G75,0))),0)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845000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845000</v>
      </c>
    </row>
    <row r="4" spans="1:25">
      <c r="A4" s="168">
        <f t="shared" ref="A4:B4" si="1">A76</f>
        <v>37</v>
      </c>
      <c r="B4" s="148" t="str">
        <f t="shared" si="1"/>
        <v>Tagrende, udskiftning - zink</v>
      </c>
      <c r="C4" s="143">
        <f t="shared" ref="C4:X4" si="2">IF(C$1&gt;=$I76,IF($M76=0,0,(IF(MOD(($I76-C$1),$M76)=0,$G76,0))),0)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56000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67" si="3">SUM(C4:X4)</f>
        <v>56000</v>
      </c>
    </row>
    <row r="5" spans="1:25">
      <c r="A5" s="168">
        <f t="shared" ref="A5:B5" si="4">A77</f>
        <v>37</v>
      </c>
      <c r="B5" s="148" t="str">
        <f t="shared" si="4"/>
        <v>Ovenlys, udskiftning - 60x60</v>
      </c>
      <c r="C5" s="143">
        <f t="shared" ref="C5:X5" si="5">IF(C$1&gt;=$I77,IF($M77=0,0,(IF(MOD(($I77-C$1),$M77)=0,$G77,0))),0)</f>
        <v>0</v>
      </c>
      <c r="D5" s="143">
        <f t="shared" si="5"/>
        <v>0</v>
      </c>
      <c r="E5" s="143">
        <f t="shared" si="5"/>
        <v>0</v>
      </c>
      <c r="F5" s="143">
        <f t="shared" si="5"/>
        <v>0</v>
      </c>
      <c r="G5" s="143">
        <f t="shared" si="5"/>
        <v>0</v>
      </c>
      <c r="H5" s="143">
        <f t="shared" si="5"/>
        <v>0</v>
      </c>
      <c r="I5" s="143">
        <f t="shared" si="5"/>
        <v>0</v>
      </c>
      <c r="J5" s="143">
        <f t="shared" si="5"/>
        <v>0</v>
      </c>
      <c r="K5" s="143">
        <f t="shared" si="5"/>
        <v>0</v>
      </c>
      <c r="L5" s="143">
        <f t="shared" si="5"/>
        <v>0</v>
      </c>
      <c r="M5" s="143">
        <f t="shared" si="5"/>
        <v>0</v>
      </c>
      <c r="N5" s="143">
        <f t="shared" si="5"/>
        <v>0</v>
      </c>
      <c r="O5" s="143">
        <f t="shared" si="5"/>
        <v>0</v>
      </c>
      <c r="P5" s="143">
        <f t="shared" si="5"/>
        <v>0</v>
      </c>
      <c r="Q5" s="143">
        <f t="shared" si="5"/>
        <v>0</v>
      </c>
      <c r="R5" s="143">
        <f t="shared" si="5"/>
        <v>0</v>
      </c>
      <c r="S5" s="143">
        <f t="shared" si="5"/>
        <v>0</v>
      </c>
      <c r="T5" s="143">
        <f t="shared" si="5"/>
        <v>0</v>
      </c>
      <c r="U5" s="143">
        <f t="shared" si="5"/>
        <v>16000</v>
      </c>
      <c r="V5" s="143">
        <f t="shared" si="5"/>
        <v>0</v>
      </c>
      <c r="W5" s="143">
        <f t="shared" si="5"/>
        <v>0</v>
      </c>
      <c r="X5" s="143">
        <f t="shared" si="5"/>
        <v>0</v>
      </c>
      <c r="Y5" s="176">
        <f t="shared" si="3"/>
        <v>16000</v>
      </c>
    </row>
    <row r="6" spans="1:25">
      <c r="A6" s="168">
        <f t="shared" ref="A6:B6" si="6">A78</f>
        <v>47</v>
      </c>
      <c r="B6" s="148" t="str">
        <f t="shared" si="6"/>
        <v>Tagflade, udskiftning - bølgeeternit</v>
      </c>
      <c r="C6" s="143">
        <f t="shared" ref="C6:X6" si="7">IF(C$1&gt;=$I78,IF($M78=0,0,(IF(MOD(($I78-C$1),$M78)=0,$G78,0))),0)</f>
        <v>0</v>
      </c>
      <c r="D6" s="143">
        <f t="shared" si="7"/>
        <v>0</v>
      </c>
      <c r="E6" s="143">
        <f t="shared" si="7"/>
        <v>0</v>
      </c>
      <c r="F6" s="143">
        <f t="shared" si="7"/>
        <v>0</v>
      </c>
      <c r="G6" s="143">
        <f t="shared" si="7"/>
        <v>0</v>
      </c>
      <c r="H6" s="143">
        <f t="shared" si="7"/>
        <v>0</v>
      </c>
      <c r="I6" s="143">
        <f t="shared" si="7"/>
        <v>0</v>
      </c>
      <c r="J6" s="143">
        <f t="shared" si="7"/>
        <v>0</v>
      </c>
      <c r="K6" s="143">
        <f t="shared" si="7"/>
        <v>0</v>
      </c>
      <c r="L6" s="143">
        <f t="shared" si="7"/>
        <v>0</v>
      </c>
      <c r="M6" s="143">
        <f t="shared" si="7"/>
        <v>390000</v>
      </c>
      <c r="N6" s="143">
        <f t="shared" si="7"/>
        <v>0</v>
      </c>
      <c r="O6" s="143">
        <f t="shared" si="7"/>
        <v>0</v>
      </c>
      <c r="P6" s="143">
        <f t="shared" si="7"/>
        <v>0</v>
      </c>
      <c r="Q6" s="143">
        <f t="shared" si="7"/>
        <v>0</v>
      </c>
      <c r="R6" s="143">
        <f t="shared" si="7"/>
        <v>0</v>
      </c>
      <c r="S6" s="143">
        <f t="shared" si="7"/>
        <v>0</v>
      </c>
      <c r="T6" s="143">
        <f t="shared" si="7"/>
        <v>0</v>
      </c>
      <c r="U6" s="143">
        <f t="shared" si="7"/>
        <v>0</v>
      </c>
      <c r="V6" s="143">
        <f t="shared" si="7"/>
        <v>0</v>
      </c>
      <c r="W6" s="143">
        <f t="shared" si="7"/>
        <v>0</v>
      </c>
      <c r="X6" s="143">
        <f t="shared" si="7"/>
        <v>0</v>
      </c>
      <c r="Y6" s="176">
        <f t="shared" si="3"/>
        <v>390000</v>
      </c>
    </row>
    <row r="7" spans="1:25">
      <c r="A7" s="168">
        <f t="shared" ref="A7:B7" si="8">A79</f>
        <v>37</v>
      </c>
      <c r="B7" s="148" t="str">
        <f t="shared" si="8"/>
        <v>Tagrende, udskiftning - zink</v>
      </c>
      <c r="C7" s="143">
        <f t="shared" ref="C7:X7" si="9">IF(C$1&gt;=$I79,IF($M79=0,0,(IF(MOD(($I79-C$1),$M79)=0,$G79,0))),0)</f>
        <v>0</v>
      </c>
      <c r="D7" s="143">
        <f t="shared" si="9"/>
        <v>0</v>
      </c>
      <c r="E7" s="143">
        <f t="shared" si="9"/>
        <v>0</v>
      </c>
      <c r="F7" s="143">
        <f t="shared" si="9"/>
        <v>0</v>
      </c>
      <c r="G7" s="143">
        <f t="shared" si="9"/>
        <v>0</v>
      </c>
      <c r="H7" s="143">
        <f t="shared" si="9"/>
        <v>0</v>
      </c>
      <c r="I7" s="143">
        <f t="shared" si="9"/>
        <v>0</v>
      </c>
      <c r="J7" s="143">
        <f t="shared" si="9"/>
        <v>0</v>
      </c>
      <c r="K7" s="143">
        <f t="shared" si="9"/>
        <v>0</v>
      </c>
      <c r="L7" s="143">
        <f t="shared" si="9"/>
        <v>0</v>
      </c>
      <c r="M7" s="143">
        <f t="shared" si="9"/>
        <v>35000</v>
      </c>
      <c r="N7" s="143">
        <f t="shared" si="9"/>
        <v>0</v>
      </c>
      <c r="O7" s="143">
        <f t="shared" si="9"/>
        <v>0</v>
      </c>
      <c r="P7" s="143">
        <f t="shared" si="9"/>
        <v>0</v>
      </c>
      <c r="Q7" s="143">
        <f t="shared" si="9"/>
        <v>0</v>
      </c>
      <c r="R7" s="143">
        <f t="shared" si="9"/>
        <v>0</v>
      </c>
      <c r="S7" s="143">
        <f t="shared" si="9"/>
        <v>0</v>
      </c>
      <c r="T7" s="143">
        <f t="shared" si="9"/>
        <v>0</v>
      </c>
      <c r="U7" s="143">
        <f t="shared" si="9"/>
        <v>0</v>
      </c>
      <c r="V7" s="143">
        <f t="shared" si="9"/>
        <v>0</v>
      </c>
      <c r="W7" s="143">
        <f t="shared" si="9"/>
        <v>0</v>
      </c>
      <c r="X7" s="143">
        <f t="shared" si="9"/>
        <v>0</v>
      </c>
      <c r="Y7" s="176">
        <f t="shared" si="3"/>
        <v>35000</v>
      </c>
    </row>
    <row r="8" spans="1:25">
      <c r="A8" s="168">
        <f t="shared" ref="A8:B8" si="10">A80</f>
        <v>37</v>
      </c>
      <c r="B8" s="148" t="str">
        <f t="shared" si="10"/>
        <v>Ovenlys, udskiftning - 60x60</v>
      </c>
      <c r="C8" s="143">
        <f t="shared" ref="C8:X8" si="11">IF(C$1&gt;=$I80,IF($M80=0,0,(IF(MOD(($I80-C$1),$M80)=0,$G80,0))),0)</f>
        <v>0</v>
      </c>
      <c r="D8" s="143">
        <f t="shared" si="11"/>
        <v>0</v>
      </c>
      <c r="E8" s="143">
        <f t="shared" si="11"/>
        <v>0</v>
      </c>
      <c r="F8" s="143">
        <f t="shared" si="11"/>
        <v>0</v>
      </c>
      <c r="G8" s="143">
        <f t="shared" si="11"/>
        <v>0</v>
      </c>
      <c r="H8" s="143">
        <f t="shared" si="11"/>
        <v>0</v>
      </c>
      <c r="I8" s="143">
        <f t="shared" si="11"/>
        <v>0</v>
      </c>
      <c r="J8" s="143">
        <f t="shared" si="11"/>
        <v>0</v>
      </c>
      <c r="K8" s="143">
        <f t="shared" si="11"/>
        <v>0</v>
      </c>
      <c r="L8" s="143">
        <f t="shared" si="11"/>
        <v>0</v>
      </c>
      <c r="M8" s="143">
        <f t="shared" si="11"/>
        <v>32000</v>
      </c>
      <c r="N8" s="143">
        <f t="shared" si="11"/>
        <v>0</v>
      </c>
      <c r="O8" s="143">
        <f t="shared" si="11"/>
        <v>0</v>
      </c>
      <c r="P8" s="143">
        <f t="shared" si="11"/>
        <v>0</v>
      </c>
      <c r="Q8" s="143">
        <f t="shared" si="11"/>
        <v>0</v>
      </c>
      <c r="R8" s="143">
        <f t="shared" si="11"/>
        <v>0</v>
      </c>
      <c r="S8" s="143">
        <f t="shared" si="11"/>
        <v>0</v>
      </c>
      <c r="T8" s="143">
        <f t="shared" si="11"/>
        <v>0</v>
      </c>
      <c r="U8" s="143">
        <f t="shared" si="11"/>
        <v>0</v>
      </c>
      <c r="V8" s="143">
        <f t="shared" si="11"/>
        <v>0</v>
      </c>
      <c r="W8" s="143">
        <f t="shared" si="11"/>
        <v>0</v>
      </c>
      <c r="X8" s="143">
        <f t="shared" si="11"/>
        <v>0</v>
      </c>
      <c r="Y8" s="176">
        <f t="shared" si="3"/>
        <v>32000</v>
      </c>
    </row>
    <row r="9" spans="1:25">
      <c r="A9" s="168">
        <f t="shared" ref="A9:B9" si="12">A81</f>
        <v>41</v>
      </c>
      <c r="B9" s="148" t="str">
        <f t="shared" si="12"/>
        <v>Facader, beklædning - Fibercement</v>
      </c>
      <c r="C9" s="143">
        <f t="shared" ref="C9:X9" si="13">IF(C$1&gt;=$I81,IF($M81=0,0,(IF(MOD(($I81-C$1),$M81)=0,$G81,0))),0)</f>
        <v>0</v>
      </c>
      <c r="D9" s="143">
        <f t="shared" si="13"/>
        <v>0</v>
      </c>
      <c r="E9" s="143">
        <f t="shared" si="13"/>
        <v>0</v>
      </c>
      <c r="F9" s="143">
        <f t="shared" si="13"/>
        <v>0</v>
      </c>
      <c r="G9" s="143">
        <f t="shared" si="13"/>
        <v>42000</v>
      </c>
      <c r="H9" s="143">
        <f t="shared" si="13"/>
        <v>0</v>
      </c>
      <c r="I9" s="143">
        <f t="shared" si="13"/>
        <v>0</v>
      </c>
      <c r="J9" s="143">
        <f t="shared" si="13"/>
        <v>0</v>
      </c>
      <c r="K9" s="143">
        <f t="shared" si="13"/>
        <v>0</v>
      </c>
      <c r="L9" s="143">
        <f t="shared" si="13"/>
        <v>0</v>
      </c>
      <c r="M9" s="143">
        <f t="shared" si="13"/>
        <v>0</v>
      </c>
      <c r="N9" s="143">
        <f t="shared" si="13"/>
        <v>0</v>
      </c>
      <c r="O9" s="143">
        <f t="shared" si="13"/>
        <v>0</v>
      </c>
      <c r="P9" s="143">
        <f t="shared" si="13"/>
        <v>0</v>
      </c>
      <c r="Q9" s="143">
        <f t="shared" si="13"/>
        <v>0</v>
      </c>
      <c r="R9" s="143">
        <f t="shared" si="13"/>
        <v>0</v>
      </c>
      <c r="S9" s="143">
        <f t="shared" si="13"/>
        <v>0</v>
      </c>
      <c r="T9" s="143">
        <f t="shared" si="13"/>
        <v>0</v>
      </c>
      <c r="U9" s="143">
        <f t="shared" si="13"/>
        <v>0</v>
      </c>
      <c r="V9" s="143">
        <f t="shared" si="13"/>
        <v>0</v>
      </c>
      <c r="W9" s="143">
        <f t="shared" si="13"/>
        <v>0</v>
      </c>
      <c r="X9" s="143">
        <f t="shared" si="13"/>
        <v>0</v>
      </c>
      <c r="Y9" s="176">
        <f t="shared" si="3"/>
        <v>42000</v>
      </c>
    </row>
    <row r="10" spans="1:25">
      <c r="A10" s="168">
        <f t="shared" ref="A10:B10" si="14">A82</f>
        <v>31</v>
      </c>
      <c r="B10" s="148" t="str">
        <f t="shared" si="14"/>
        <v>Vinduer, udskiftning - gående</v>
      </c>
      <c r="C10" s="143">
        <f t="shared" ref="C10:X10" si="15">IF(C$1&gt;=$I82,IF($M82=0,0,(IF(MOD(($I82-C$1),$M82)=0,$G82,0))),0)</f>
        <v>0</v>
      </c>
      <c r="D10" s="143">
        <f t="shared" si="15"/>
        <v>0</v>
      </c>
      <c r="E10" s="143">
        <f t="shared" si="15"/>
        <v>0</v>
      </c>
      <c r="F10" s="143">
        <f t="shared" si="15"/>
        <v>0</v>
      </c>
      <c r="G10" s="143">
        <f t="shared" si="15"/>
        <v>80000</v>
      </c>
      <c r="H10" s="143">
        <f t="shared" si="15"/>
        <v>0</v>
      </c>
      <c r="I10" s="143">
        <f t="shared" si="15"/>
        <v>0</v>
      </c>
      <c r="J10" s="143">
        <f t="shared" si="15"/>
        <v>0</v>
      </c>
      <c r="K10" s="143">
        <f t="shared" si="15"/>
        <v>0</v>
      </c>
      <c r="L10" s="143">
        <f t="shared" si="15"/>
        <v>0</v>
      </c>
      <c r="M10" s="143">
        <f t="shared" si="15"/>
        <v>0</v>
      </c>
      <c r="N10" s="143">
        <f t="shared" si="15"/>
        <v>0</v>
      </c>
      <c r="O10" s="143">
        <f t="shared" si="15"/>
        <v>0</v>
      </c>
      <c r="P10" s="143">
        <f t="shared" si="15"/>
        <v>0</v>
      </c>
      <c r="Q10" s="143">
        <f t="shared" si="15"/>
        <v>0</v>
      </c>
      <c r="R10" s="143">
        <f t="shared" si="15"/>
        <v>0</v>
      </c>
      <c r="S10" s="143">
        <f t="shared" si="15"/>
        <v>0</v>
      </c>
      <c r="T10" s="143">
        <f t="shared" si="15"/>
        <v>0</v>
      </c>
      <c r="U10" s="143">
        <f t="shared" si="15"/>
        <v>0</v>
      </c>
      <c r="V10" s="143">
        <f t="shared" si="15"/>
        <v>0</v>
      </c>
      <c r="W10" s="143">
        <f t="shared" si="15"/>
        <v>0</v>
      </c>
      <c r="X10" s="143">
        <f t="shared" si="15"/>
        <v>0</v>
      </c>
      <c r="Y10" s="176">
        <f t="shared" si="3"/>
        <v>80000</v>
      </c>
    </row>
    <row r="11" spans="1:25">
      <c r="A11" s="168">
        <f t="shared" ref="A11:B11" si="16">A83</f>
        <v>31</v>
      </c>
      <c r="B11" s="148" t="str">
        <f t="shared" si="16"/>
        <v>Døre, udskiftning</v>
      </c>
      <c r="C11" s="143">
        <f t="shared" ref="C11:X11" si="17">IF(C$1&gt;=$I83,IF($M83=0,0,(IF(MOD(($I83-C$1),$M83)=0,$G83,0))),0)</f>
        <v>0</v>
      </c>
      <c r="D11" s="143">
        <f t="shared" si="17"/>
        <v>0</v>
      </c>
      <c r="E11" s="143">
        <f t="shared" si="17"/>
        <v>8800</v>
      </c>
      <c r="F11" s="143">
        <f t="shared" si="17"/>
        <v>0</v>
      </c>
      <c r="G11" s="143">
        <f t="shared" si="17"/>
        <v>0</v>
      </c>
      <c r="H11" s="143">
        <f t="shared" si="17"/>
        <v>0</v>
      </c>
      <c r="I11" s="143">
        <f t="shared" si="17"/>
        <v>0</v>
      </c>
      <c r="J11" s="143">
        <f t="shared" si="17"/>
        <v>0</v>
      </c>
      <c r="K11" s="143">
        <f t="shared" si="17"/>
        <v>0</v>
      </c>
      <c r="L11" s="143">
        <f t="shared" si="17"/>
        <v>0</v>
      </c>
      <c r="M11" s="143">
        <f t="shared" si="17"/>
        <v>0</v>
      </c>
      <c r="N11" s="143">
        <f t="shared" si="17"/>
        <v>0</v>
      </c>
      <c r="O11" s="143">
        <f t="shared" si="17"/>
        <v>0</v>
      </c>
      <c r="P11" s="143">
        <f t="shared" si="17"/>
        <v>0</v>
      </c>
      <c r="Q11" s="143">
        <f t="shared" si="17"/>
        <v>0</v>
      </c>
      <c r="R11" s="143">
        <f t="shared" si="17"/>
        <v>0</v>
      </c>
      <c r="S11" s="143">
        <f t="shared" si="17"/>
        <v>0</v>
      </c>
      <c r="T11" s="143">
        <f t="shared" si="17"/>
        <v>0</v>
      </c>
      <c r="U11" s="143">
        <f t="shared" si="17"/>
        <v>0</v>
      </c>
      <c r="V11" s="143">
        <f t="shared" si="17"/>
        <v>0</v>
      </c>
      <c r="W11" s="143">
        <f t="shared" si="17"/>
        <v>0</v>
      </c>
      <c r="X11" s="143">
        <f t="shared" si="17"/>
        <v>0</v>
      </c>
      <c r="Y11" s="176">
        <f t="shared" si="3"/>
        <v>8800</v>
      </c>
    </row>
    <row r="12" spans="1:25">
      <c r="A12" s="168">
        <f t="shared" ref="A12:B12" si="18">A84</f>
        <v>31</v>
      </c>
      <c r="B12" s="148" t="str">
        <f t="shared" si="18"/>
        <v>Vinduer, udskiftning - gående</v>
      </c>
      <c r="C12" s="143">
        <f t="shared" ref="C12:X12" si="19">IF(C$1&gt;=$I84,IF($M84=0,0,(IF(MOD(($I84-C$1),$M84)=0,$G84,0))),0)</f>
        <v>0</v>
      </c>
      <c r="D12" s="143">
        <f t="shared" si="19"/>
        <v>0</v>
      </c>
      <c r="E12" s="143">
        <f t="shared" si="19"/>
        <v>38400</v>
      </c>
      <c r="F12" s="143">
        <f t="shared" si="19"/>
        <v>0</v>
      </c>
      <c r="G12" s="143">
        <f t="shared" si="19"/>
        <v>0</v>
      </c>
      <c r="H12" s="143">
        <f t="shared" si="19"/>
        <v>0</v>
      </c>
      <c r="I12" s="143">
        <f t="shared" si="19"/>
        <v>0</v>
      </c>
      <c r="J12" s="143">
        <f t="shared" si="19"/>
        <v>0</v>
      </c>
      <c r="K12" s="143">
        <f t="shared" si="19"/>
        <v>0</v>
      </c>
      <c r="L12" s="143">
        <f t="shared" si="19"/>
        <v>0</v>
      </c>
      <c r="M12" s="143">
        <f t="shared" si="19"/>
        <v>0</v>
      </c>
      <c r="N12" s="143">
        <f t="shared" si="19"/>
        <v>0</v>
      </c>
      <c r="O12" s="143">
        <f t="shared" si="19"/>
        <v>0</v>
      </c>
      <c r="P12" s="143">
        <f t="shared" si="19"/>
        <v>0</v>
      </c>
      <c r="Q12" s="143">
        <f t="shared" si="19"/>
        <v>0</v>
      </c>
      <c r="R12" s="143">
        <f t="shared" si="19"/>
        <v>0</v>
      </c>
      <c r="S12" s="143">
        <f t="shared" si="19"/>
        <v>0</v>
      </c>
      <c r="T12" s="143">
        <f t="shared" si="19"/>
        <v>0</v>
      </c>
      <c r="U12" s="143">
        <f t="shared" si="19"/>
        <v>0</v>
      </c>
      <c r="V12" s="143">
        <f t="shared" si="19"/>
        <v>0</v>
      </c>
      <c r="W12" s="143">
        <f t="shared" si="19"/>
        <v>0</v>
      </c>
      <c r="X12" s="143">
        <f t="shared" si="19"/>
        <v>0</v>
      </c>
      <c r="Y12" s="176">
        <f t="shared" si="3"/>
        <v>38400</v>
      </c>
    </row>
    <row r="13" spans="1:25">
      <c r="A13" s="168">
        <f t="shared" ref="A13:B13" si="20">A85</f>
        <v>31</v>
      </c>
      <c r="B13" s="148" t="str">
        <f t="shared" si="20"/>
        <v>Døre, udskiftning</v>
      </c>
      <c r="C13" s="143">
        <f t="shared" ref="C13:X13" si="21">IF(C$1&gt;=$I85,IF($M85=0,0,(IF(MOD(($I85-C$1),$M85)=0,$G85,0))),0)</f>
        <v>0</v>
      </c>
      <c r="D13" s="143">
        <f t="shared" si="21"/>
        <v>0</v>
      </c>
      <c r="E13" s="143">
        <f t="shared" si="21"/>
        <v>0</v>
      </c>
      <c r="F13" s="143">
        <f t="shared" si="21"/>
        <v>0</v>
      </c>
      <c r="G13" s="143">
        <f t="shared" si="21"/>
        <v>8800</v>
      </c>
      <c r="H13" s="143">
        <f t="shared" si="21"/>
        <v>0</v>
      </c>
      <c r="I13" s="143">
        <f t="shared" si="21"/>
        <v>0</v>
      </c>
      <c r="J13" s="143">
        <f t="shared" si="21"/>
        <v>0</v>
      </c>
      <c r="K13" s="143">
        <f t="shared" si="21"/>
        <v>0</v>
      </c>
      <c r="L13" s="143">
        <f t="shared" si="21"/>
        <v>0</v>
      </c>
      <c r="M13" s="143">
        <f t="shared" si="21"/>
        <v>0</v>
      </c>
      <c r="N13" s="143">
        <f t="shared" si="21"/>
        <v>0</v>
      </c>
      <c r="O13" s="143">
        <f t="shared" si="21"/>
        <v>0</v>
      </c>
      <c r="P13" s="143">
        <f t="shared" si="21"/>
        <v>0</v>
      </c>
      <c r="Q13" s="143">
        <f t="shared" si="21"/>
        <v>0</v>
      </c>
      <c r="R13" s="143">
        <f t="shared" si="21"/>
        <v>0</v>
      </c>
      <c r="S13" s="143">
        <f t="shared" si="21"/>
        <v>0</v>
      </c>
      <c r="T13" s="143">
        <f t="shared" si="21"/>
        <v>0</v>
      </c>
      <c r="U13" s="143">
        <f t="shared" si="21"/>
        <v>0</v>
      </c>
      <c r="V13" s="143">
        <f t="shared" si="21"/>
        <v>0</v>
      </c>
      <c r="W13" s="143">
        <f t="shared" si="21"/>
        <v>0</v>
      </c>
      <c r="X13" s="143">
        <f t="shared" si="21"/>
        <v>0</v>
      </c>
      <c r="Y13" s="176">
        <f t="shared" si="3"/>
        <v>8800</v>
      </c>
    </row>
    <row r="14" spans="1:25">
      <c r="A14" s="168">
        <f t="shared" ref="A14:B14" si="22">A86</f>
        <v>31</v>
      </c>
      <c r="B14" s="148" t="str">
        <f t="shared" si="22"/>
        <v>Vinduer, udskiftning - gående</v>
      </c>
      <c r="C14" s="143">
        <f t="shared" ref="C14:X14" si="23">IF(C$1&gt;=$I86,IF($M86=0,0,(IF(MOD(($I86-C$1),$M86)=0,$G86,0))),0)</f>
        <v>0</v>
      </c>
      <c r="D14" s="143">
        <f t="shared" si="23"/>
        <v>0</v>
      </c>
      <c r="E14" s="143">
        <f t="shared" si="23"/>
        <v>0</v>
      </c>
      <c r="F14" s="143">
        <f t="shared" si="23"/>
        <v>0</v>
      </c>
      <c r="G14" s="143">
        <f t="shared" si="23"/>
        <v>57600</v>
      </c>
      <c r="H14" s="143">
        <f t="shared" si="23"/>
        <v>0</v>
      </c>
      <c r="I14" s="143">
        <f t="shared" si="23"/>
        <v>0</v>
      </c>
      <c r="J14" s="143">
        <f t="shared" si="23"/>
        <v>0</v>
      </c>
      <c r="K14" s="143">
        <f t="shared" si="23"/>
        <v>0</v>
      </c>
      <c r="L14" s="143">
        <f t="shared" si="23"/>
        <v>0</v>
      </c>
      <c r="M14" s="143">
        <f t="shared" si="23"/>
        <v>0</v>
      </c>
      <c r="N14" s="143">
        <f t="shared" si="23"/>
        <v>0</v>
      </c>
      <c r="O14" s="143">
        <f t="shared" si="23"/>
        <v>0</v>
      </c>
      <c r="P14" s="143">
        <f t="shared" si="23"/>
        <v>0</v>
      </c>
      <c r="Q14" s="143">
        <f t="shared" si="23"/>
        <v>0</v>
      </c>
      <c r="R14" s="143">
        <f t="shared" si="23"/>
        <v>0</v>
      </c>
      <c r="S14" s="143">
        <f t="shared" si="23"/>
        <v>0</v>
      </c>
      <c r="T14" s="143">
        <f t="shared" si="23"/>
        <v>0</v>
      </c>
      <c r="U14" s="143">
        <f t="shared" si="23"/>
        <v>0</v>
      </c>
      <c r="V14" s="143">
        <f t="shared" si="23"/>
        <v>0</v>
      </c>
      <c r="W14" s="143">
        <f t="shared" si="23"/>
        <v>0</v>
      </c>
      <c r="X14" s="143">
        <f t="shared" si="23"/>
        <v>0</v>
      </c>
      <c r="Y14" s="176">
        <f t="shared" si="3"/>
        <v>57600</v>
      </c>
    </row>
    <row r="15" spans="1:25">
      <c r="A15" s="168">
        <f t="shared" ref="A15:B15" si="24">A87</f>
        <v>31</v>
      </c>
      <c r="B15" s="148" t="str">
        <f t="shared" si="24"/>
        <v>Vinduer, udskiftning - gående</v>
      </c>
      <c r="C15" s="143">
        <f t="shared" ref="C15:X15" si="25">IF(C$1&gt;=$I87,IF($M87=0,0,(IF(MOD(($I87-C$1),$M87)=0,$G87,0))),0)</f>
        <v>0</v>
      </c>
      <c r="D15" s="143">
        <f t="shared" si="25"/>
        <v>0</v>
      </c>
      <c r="E15" s="143">
        <f t="shared" si="25"/>
        <v>0</v>
      </c>
      <c r="F15" s="143">
        <f t="shared" si="25"/>
        <v>0</v>
      </c>
      <c r="G15" s="143">
        <f t="shared" si="25"/>
        <v>0</v>
      </c>
      <c r="H15" s="143">
        <f t="shared" si="25"/>
        <v>0</v>
      </c>
      <c r="I15" s="143">
        <f t="shared" si="25"/>
        <v>0</v>
      </c>
      <c r="J15" s="143">
        <f t="shared" si="25"/>
        <v>0</v>
      </c>
      <c r="K15" s="143">
        <f t="shared" si="25"/>
        <v>44800</v>
      </c>
      <c r="L15" s="143">
        <f t="shared" si="25"/>
        <v>0</v>
      </c>
      <c r="M15" s="143">
        <f t="shared" si="25"/>
        <v>0</v>
      </c>
      <c r="N15" s="143">
        <f t="shared" si="25"/>
        <v>0</v>
      </c>
      <c r="O15" s="143">
        <f t="shared" si="25"/>
        <v>0</v>
      </c>
      <c r="P15" s="143">
        <f t="shared" si="25"/>
        <v>0</v>
      </c>
      <c r="Q15" s="143">
        <f t="shared" si="25"/>
        <v>0</v>
      </c>
      <c r="R15" s="143">
        <f t="shared" si="25"/>
        <v>0</v>
      </c>
      <c r="S15" s="143">
        <f t="shared" si="25"/>
        <v>0</v>
      </c>
      <c r="T15" s="143">
        <f t="shared" si="25"/>
        <v>0</v>
      </c>
      <c r="U15" s="143">
        <f t="shared" si="25"/>
        <v>0</v>
      </c>
      <c r="V15" s="143">
        <f t="shared" si="25"/>
        <v>0</v>
      </c>
      <c r="W15" s="143">
        <f t="shared" si="25"/>
        <v>0</v>
      </c>
      <c r="X15" s="143">
        <f t="shared" si="25"/>
        <v>0</v>
      </c>
      <c r="Y15" s="176">
        <f t="shared" si="3"/>
        <v>44800</v>
      </c>
    </row>
    <row r="16" spans="1:25">
      <c r="A16" s="168">
        <f t="shared" ref="A16:B16" si="26">A88</f>
        <v>31</v>
      </c>
      <c r="B16" s="148" t="str">
        <f t="shared" si="26"/>
        <v>Døre, udskiftning</v>
      </c>
      <c r="C16" s="143">
        <f t="shared" ref="C16:X16" si="27">IF(C$1&gt;=$I88,IF($M88=0,0,(IF(MOD(($I88-C$1),$M88)=0,$G88,0))),0)</f>
        <v>0</v>
      </c>
      <c r="D16" s="143">
        <f t="shared" si="27"/>
        <v>0</v>
      </c>
      <c r="E16" s="143">
        <f t="shared" si="27"/>
        <v>0</v>
      </c>
      <c r="F16" s="143">
        <f t="shared" si="27"/>
        <v>0</v>
      </c>
      <c r="G16" s="143">
        <f t="shared" si="27"/>
        <v>0</v>
      </c>
      <c r="H16" s="143">
        <f t="shared" si="27"/>
        <v>0</v>
      </c>
      <c r="I16" s="143">
        <f t="shared" si="27"/>
        <v>44000</v>
      </c>
      <c r="J16" s="143">
        <f t="shared" si="27"/>
        <v>0</v>
      </c>
      <c r="K16" s="143">
        <f t="shared" si="27"/>
        <v>0</v>
      </c>
      <c r="L16" s="143">
        <f t="shared" si="27"/>
        <v>0</v>
      </c>
      <c r="M16" s="143">
        <f t="shared" si="27"/>
        <v>0</v>
      </c>
      <c r="N16" s="143">
        <f t="shared" si="27"/>
        <v>0</v>
      </c>
      <c r="O16" s="143">
        <f t="shared" si="27"/>
        <v>0</v>
      </c>
      <c r="P16" s="143">
        <f t="shared" si="27"/>
        <v>0</v>
      </c>
      <c r="Q16" s="143">
        <f t="shared" si="27"/>
        <v>0</v>
      </c>
      <c r="R16" s="143">
        <f t="shared" si="27"/>
        <v>0</v>
      </c>
      <c r="S16" s="143">
        <f t="shared" si="27"/>
        <v>0</v>
      </c>
      <c r="T16" s="143">
        <f t="shared" si="27"/>
        <v>0</v>
      </c>
      <c r="U16" s="143">
        <f t="shared" si="27"/>
        <v>0</v>
      </c>
      <c r="V16" s="143">
        <f t="shared" si="27"/>
        <v>0</v>
      </c>
      <c r="W16" s="143">
        <f t="shared" si="27"/>
        <v>0</v>
      </c>
      <c r="X16" s="143">
        <f t="shared" si="27"/>
        <v>0</v>
      </c>
      <c r="Y16" s="176">
        <f t="shared" si="3"/>
        <v>44000</v>
      </c>
    </row>
    <row r="17" spans="1:25">
      <c r="A17" s="168">
        <f t="shared" ref="A17:B17" si="28">A89</f>
        <v>31</v>
      </c>
      <c r="B17" s="148" t="str">
        <f t="shared" si="28"/>
        <v>Vinduer, udskiftning - gående</v>
      </c>
      <c r="C17" s="143">
        <f t="shared" ref="C17:X17" si="29">IF(C$1&gt;=$I89,IF($M89=0,0,(IF(MOD(($I89-C$1),$M89)=0,$G89,0))),0)</f>
        <v>0</v>
      </c>
      <c r="D17" s="143">
        <f t="shared" si="29"/>
        <v>0</v>
      </c>
      <c r="E17" s="143">
        <f t="shared" si="29"/>
        <v>0</v>
      </c>
      <c r="F17" s="143">
        <f t="shared" si="29"/>
        <v>0</v>
      </c>
      <c r="G17" s="143">
        <f t="shared" si="29"/>
        <v>0</v>
      </c>
      <c r="H17" s="143">
        <f t="shared" si="29"/>
        <v>0</v>
      </c>
      <c r="I17" s="143">
        <f t="shared" si="29"/>
        <v>22400</v>
      </c>
      <c r="J17" s="143">
        <f t="shared" si="29"/>
        <v>0</v>
      </c>
      <c r="K17" s="143">
        <f t="shared" si="29"/>
        <v>0</v>
      </c>
      <c r="L17" s="143">
        <f t="shared" si="29"/>
        <v>0</v>
      </c>
      <c r="M17" s="143">
        <f t="shared" si="29"/>
        <v>0</v>
      </c>
      <c r="N17" s="143">
        <f t="shared" si="29"/>
        <v>0</v>
      </c>
      <c r="O17" s="143">
        <f t="shared" si="29"/>
        <v>0</v>
      </c>
      <c r="P17" s="143">
        <f t="shared" si="29"/>
        <v>0</v>
      </c>
      <c r="Q17" s="143">
        <f t="shared" si="29"/>
        <v>0</v>
      </c>
      <c r="R17" s="143">
        <f t="shared" si="29"/>
        <v>0</v>
      </c>
      <c r="S17" s="143">
        <f t="shared" si="29"/>
        <v>0</v>
      </c>
      <c r="T17" s="143">
        <f t="shared" si="29"/>
        <v>0</v>
      </c>
      <c r="U17" s="143">
        <f t="shared" si="29"/>
        <v>0</v>
      </c>
      <c r="V17" s="143">
        <f t="shared" si="29"/>
        <v>0</v>
      </c>
      <c r="W17" s="143">
        <f t="shared" si="29"/>
        <v>0</v>
      </c>
      <c r="X17" s="143">
        <f t="shared" si="29"/>
        <v>0</v>
      </c>
      <c r="Y17" s="176">
        <f t="shared" si="3"/>
        <v>22400</v>
      </c>
    </row>
    <row r="18" spans="1:25">
      <c r="A18" s="168">
        <f t="shared" ref="A18:B18" si="30">A90</f>
        <v>21</v>
      </c>
      <c r="B18" s="148" t="str">
        <f t="shared" si="30"/>
        <v>Facader, eftergang af murværk og fuger</v>
      </c>
      <c r="C18" s="143">
        <f t="shared" ref="C18:X18" si="31">IF(C$1&gt;=$I90,IF($M90=0,0,(IF(MOD(($I90-C$1),$M90)=0,$G90,0))),0)</f>
        <v>0</v>
      </c>
      <c r="D18" s="143">
        <f t="shared" si="31"/>
        <v>0</v>
      </c>
      <c r="E18" s="143">
        <f t="shared" si="31"/>
        <v>17000</v>
      </c>
      <c r="F18" s="143">
        <f t="shared" si="31"/>
        <v>17000</v>
      </c>
      <c r="G18" s="143">
        <f t="shared" si="31"/>
        <v>17000</v>
      </c>
      <c r="H18" s="143">
        <f t="shared" si="31"/>
        <v>17000</v>
      </c>
      <c r="I18" s="143">
        <f t="shared" si="31"/>
        <v>17000</v>
      </c>
      <c r="J18" s="143">
        <f t="shared" si="31"/>
        <v>17000</v>
      </c>
      <c r="K18" s="143">
        <f t="shared" si="31"/>
        <v>17000</v>
      </c>
      <c r="L18" s="143">
        <f t="shared" si="31"/>
        <v>17000</v>
      </c>
      <c r="M18" s="143">
        <f t="shared" si="31"/>
        <v>17000</v>
      </c>
      <c r="N18" s="143">
        <f t="shared" si="31"/>
        <v>17000</v>
      </c>
      <c r="O18" s="143">
        <f t="shared" si="31"/>
        <v>17000</v>
      </c>
      <c r="P18" s="143">
        <f t="shared" si="31"/>
        <v>17000</v>
      </c>
      <c r="Q18" s="143">
        <f t="shared" si="31"/>
        <v>17000</v>
      </c>
      <c r="R18" s="143">
        <f t="shared" si="31"/>
        <v>17000</v>
      </c>
      <c r="S18" s="143">
        <f t="shared" si="31"/>
        <v>17000</v>
      </c>
      <c r="T18" s="143">
        <f t="shared" si="31"/>
        <v>17000</v>
      </c>
      <c r="U18" s="143">
        <f t="shared" si="31"/>
        <v>17000</v>
      </c>
      <c r="V18" s="143">
        <f t="shared" si="31"/>
        <v>17000</v>
      </c>
      <c r="W18" s="143">
        <f t="shared" si="31"/>
        <v>17000</v>
      </c>
      <c r="X18" s="143">
        <f t="shared" si="31"/>
        <v>17000</v>
      </c>
      <c r="Y18" s="176">
        <f t="shared" si="3"/>
        <v>340000</v>
      </c>
    </row>
    <row r="19" spans="1:25">
      <c r="A19" s="168">
        <f t="shared" ref="A19:B19" si="32">A91</f>
        <v>41</v>
      </c>
      <c r="B19" s="148" t="str">
        <f t="shared" si="32"/>
        <v>Fundament, malerbehandling</v>
      </c>
      <c r="C19" s="143">
        <f t="shared" ref="C19:X19" si="33">IF(C$1&gt;=$I91,IF($M91=0,0,(IF(MOD(($I91-C$1),$M91)=0,$G91,0))),0)</f>
        <v>0</v>
      </c>
      <c r="D19" s="143">
        <f t="shared" si="33"/>
        <v>0</v>
      </c>
      <c r="E19" s="143">
        <f t="shared" si="33"/>
        <v>13000</v>
      </c>
      <c r="F19" s="143">
        <f t="shared" si="33"/>
        <v>0</v>
      </c>
      <c r="G19" s="143">
        <f t="shared" si="33"/>
        <v>0</v>
      </c>
      <c r="H19" s="143">
        <f t="shared" si="33"/>
        <v>0</v>
      </c>
      <c r="I19" s="143">
        <f t="shared" si="33"/>
        <v>0</v>
      </c>
      <c r="J19" s="143">
        <f t="shared" si="33"/>
        <v>13000</v>
      </c>
      <c r="K19" s="143">
        <f t="shared" si="33"/>
        <v>0</v>
      </c>
      <c r="L19" s="143">
        <f t="shared" si="33"/>
        <v>0</v>
      </c>
      <c r="M19" s="143">
        <f t="shared" si="33"/>
        <v>0</v>
      </c>
      <c r="N19" s="143">
        <f t="shared" si="33"/>
        <v>0</v>
      </c>
      <c r="O19" s="143">
        <f t="shared" si="33"/>
        <v>13000</v>
      </c>
      <c r="P19" s="143">
        <f t="shared" si="33"/>
        <v>0</v>
      </c>
      <c r="Q19" s="143">
        <f t="shared" si="33"/>
        <v>0</v>
      </c>
      <c r="R19" s="143">
        <f t="shared" si="33"/>
        <v>0</v>
      </c>
      <c r="S19" s="143">
        <f t="shared" si="33"/>
        <v>0</v>
      </c>
      <c r="T19" s="143">
        <f t="shared" si="33"/>
        <v>13000</v>
      </c>
      <c r="U19" s="143">
        <f t="shared" si="33"/>
        <v>0</v>
      </c>
      <c r="V19" s="143">
        <f t="shared" si="33"/>
        <v>0</v>
      </c>
      <c r="W19" s="143">
        <f t="shared" si="33"/>
        <v>0</v>
      </c>
      <c r="X19" s="143">
        <f t="shared" si="33"/>
        <v>0</v>
      </c>
      <c r="Y19" s="176">
        <f t="shared" si="3"/>
        <v>52000</v>
      </c>
    </row>
    <row r="20" spans="1:25">
      <c r="A20" s="168">
        <f t="shared" ref="A20:B20" si="34">A92</f>
        <v>31</v>
      </c>
      <c r="B20" s="148" t="str">
        <f t="shared" si="34"/>
        <v>Vinduer, udskiftning - gående</v>
      </c>
      <c r="C20" s="143">
        <f t="shared" ref="C20:X20" si="35">IF(C$1&gt;=$I92,IF($M92=0,0,(IF(MOD(($I92-C$1),$M92)=0,$G92,0))),0)</f>
        <v>0</v>
      </c>
      <c r="D20" s="143">
        <f t="shared" si="35"/>
        <v>0</v>
      </c>
      <c r="E20" s="143">
        <f t="shared" si="35"/>
        <v>0</v>
      </c>
      <c r="F20" s="143">
        <f t="shared" si="35"/>
        <v>0</v>
      </c>
      <c r="G20" s="143">
        <f t="shared" si="35"/>
        <v>0</v>
      </c>
      <c r="H20" s="143">
        <f t="shared" si="35"/>
        <v>0</v>
      </c>
      <c r="I20" s="143">
        <f t="shared" si="35"/>
        <v>0</v>
      </c>
      <c r="J20" s="143">
        <f t="shared" si="35"/>
        <v>72000</v>
      </c>
      <c r="K20" s="143">
        <f t="shared" si="35"/>
        <v>0</v>
      </c>
      <c r="L20" s="143">
        <f t="shared" si="35"/>
        <v>0</v>
      </c>
      <c r="M20" s="143">
        <f t="shared" si="35"/>
        <v>0</v>
      </c>
      <c r="N20" s="143">
        <f t="shared" si="35"/>
        <v>0</v>
      </c>
      <c r="O20" s="143">
        <f t="shared" si="35"/>
        <v>0</v>
      </c>
      <c r="P20" s="143">
        <f t="shared" si="35"/>
        <v>0</v>
      </c>
      <c r="Q20" s="143">
        <f t="shared" si="35"/>
        <v>0</v>
      </c>
      <c r="R20" s="143">
        <f t="shared" si="35"/>
        <v>0</v>
      </c>
      <c r="S20" s="143">
        <f t="shared" si="35"/>
        <v>0</v>
      </c>
      <c r="T20" s="143">
        <f t="shared" si="35"/>
        <v>0</v>
      </c>
      <c r="U20" s="143">
        <f t="shared" si="35"/>
        <v>0</v>
      </c>
      <c r="V20" s="143">
        <f t="shared" si="35"/>
        <v>0</v>
      </c>
      <c r="W20" s="143">
        <f t="shared" si="35"/>
        <v>0</v>
      </c>
      <c r="X20" s="143">
        <f t="shared" si="35"/>
        <v>0</v>
      </c>
      <c r="Y20" s="176">
        <f t="shared" si="3"/>
        <v>72000</v>
      </c>
    </row>
    <row r="21" spans="1:25">
      <c r="A21" s="168">
        <f t="shared" ref="A21:B21" si="36">A93</f>
        <v>31</v>
      </c>
      <c r="B21" s="148" t="str">
        <f t="shared" si="36"/>
        <v>Døre, udskiftning</v>
      </c>
      <c r="C21" s="143">
        <f t="shared" ref="C21:X21" si="37">IF(C$1&gt;=$I93,IF($M93=0,0,(IF(MOD(($I93-C$1),$M93)=0,$G93,0))),0)</f>
        <v>0</v>
      </c>
      <c r="D21" s="143">
        <f t="shared" si="37"/>
        <v>0</v>
      </c>
      <c r="E21" s="143">
        <f t="shared" si="37"/>
        <v>0</v>
      </c>
      <c r="F21" s="143">
        <f t="shared" si="37"/>
        <v>0</v>
      </c>
      <c r="G21" s="143">
        <f t="shared" si="37"/>
        <v>0</v>
      </c>
      <c r="H21" s="143">
        <f t="shared" si="37"/>
        <v>0</v>
      </c>
      <c r="I21" s="143">
        <f t="shared" si="37"/>
        <v>26400</v>
      </c>
      <c r="J21" s="143">
        <f t="shared" si="37"/>
        <v>0</v>
      </c>
      <c r="K21" s="143">
        <f t="shared" si="37"/>
        <v>0</v>
      </c>
      <c r="L21" s="143">
        <f t="shared" si="37"/>
        <v>0</v>
      </c>
      <c r="M21" s="143">
        <f t="shared" si="37"/>
        <v>0</v>
      </c>
      <c r="N21" s="143">
        <f t="shared" si="37"/>
        <v>0</v>
      </c>
      <c r="O21" s="143">
        <f t="shared" si="37"/>
        <v>0</v>
      </c>
      <c r="P21" s="143">
        <f t="shared" si="37"/>
        <v>0</v>
      </c>
      <c r="Q21" s="143">
        <f t="shared" si="37"/>
        <v>0</v>
      </c>
      <c r="R21" s="143">
        <f t="shared" si="37"/>
        <v>0</v>
      </c>
      <c r="S21" s="143">
        <f t="shared" si="37"/>
        <v>0</v>
      </c>
      <c r="T21" s="143">
        <f t="shared" si="37"/>
        <v>0</v>
      </c>
      <c r="U21" s="143">
        <f t="shared" si="37"/>
        <v>0</v>
      </c>
      <c r="V21" s="143">
        <f t="shared" si="37"/>
        <v>0</v>
      </c>
      <c r="W21" s="143">
        <f t="shared" si="37"/>
        <v>0</v>
      </c>
      <c r="X21" s="143">
        <f t="shared" si="37"/>
        <v>0</v>
      </c>
      <c r="Y21" s="176">
        <f t="shared" si="3"/>
        <v>26400</v>
      </c>
    </row>
    <row r="22" spans="1:25">
      <c r="A22" s="168">
        <f t="shared" ref="A22:B22" si="38">A94</f>
        <v>31</v>
      </c>
      <c r="B22" s="148" t="str">
        <f t="shared" si="38"/>
        <v>Døre, udskiftning</v>
      </c>
      <c r="C22" s="143">
        <f t="shared" ref="C22:X22" si="39">IF(C$1&gt;=$I94,IF($M94=0,0,(IF(MOD(($I94-C$1),$M94)=0,$G94,0))),0)</f>
        <v>0</v>
      </c>
      <c r="D22" s="143">
        <f t="shared" si="39"/>
        <v>0</v>
      </c>
      <c r="E22" s="143">
        <f t="shared" si="39"/>
        <v>0</v>
      </c>
      <c r="F22" s="143">
        <f t="shared" si="39"/>
        <v>20000</v>
      </c>
      <c r="G22" s="143">
        <f t="shared" si="39"/>
        <v>0</v>
      </c>
      <c r="H22" s="143">
        <f t="shared" si="39"/>
        <v>0</v>
      </c>
      <c r="I22" s="143">
        <f t="shared" si="39"/>
        <v>0</v>
      </c>
      <c r="J22" s="143">
        <f t="shared" si="39"/>
        <v>0</v>
      </c>
      <c r="K22" s="143">
        <f t="shared" si="39"/>
        <v>0</v>
      </c>
      <c r="L22" s="143">
        <f t="shared" si="39"/>
        <v>0</v>
      </c>
      <c r="M22" s="143">
        <f t="shared" si="39"/>
        <v>0</v>
      </c>
      <c r="N22" s="143">
        <f t="shared" si="39"/>
        <v>0</v>
      </c>
      <c r="O22" s="143">
        <f t="shared" si="39"/>
        <v>0</v>
      </c>
      <c r="P22" s="143">
        <f t="shared" si="39"/>
        <v>0</v>
      </c>
      <c r="Q22" s="143">
        <f t="shared" si="39"/>
        <v>0</v>
      </c>
      <c r="R22" s="143">
        <f t="shared" si="39"/>
        <v>0</v>
      </c>
      <c r="S22" s="143">
        <f t="shared" si="39"/>
        <v>0</v>
      </c>
      <c r="T22" s="143">
        <f t="shared" si="39"/>
        <v>0</v>
      </c>
      <c r="U22" s="143">
        <f t="shared" si="39"/>
        <v>0</v>
      </c>
      <c r="V22" s="143">
        <f t="shared" si="39"/>
        <v>0</v>
      </c>
      <c r="W22" s="143">
        <f t="shared" si="39"/>
        <v>0</v>
      </c>
      <c r="X22" s="143">
        <f t="shared" si="39"/>
        <v>0</v>
      </c>
      <c r="Y22" s="176">
        <f t="shared" si="3"/>
        <v>20000</v>
      </c>
    </row>
    <row r="23" spans="1:25">
      <c r="A23" s="168" t="e">
        <f t="shared" ref="A23:B23" si="40">A95</f>
        <v>#N/A</v>
      </c>
      <c r="B23" s="148">
        <f t="shared" si="40"/>
        <v>0</v>
      </c>
      <c r="C23" s="143">
        <f t="shared" ref="C23:X23" si="41">IF(C$1&gt;=$I95,IF($M95=0,0,(IF(MOD(($I95-C$1),$M95)=0,$G95,0))),0)</f>
        <v>0</v>
      </c>
      <c r="D23" s="143">
        <f t="shared" si="41"/>
        <v>0</v>
      </c>
      <c r="E23" s="143">
        <f t="shared" si="41"/>
        <v>0</v>
      </c>
      <c r="F23" s="143">
        <f t="shared" si="41"/>
        <v>0</v>
      </c>
      <c r="G23" s="143">
        <f t="shared" si="41"/>
        <v>0</v>
      </c>
      <c r="H23" s="143">
        <f t="shared" si="41"/>
        <v>0</v>
      </c>
      <c r="I23" s="143">
        <f t="shared" si="41"/>
        <v>0</v>
      </c>
      <c r="J23" s="143">
        <f t="shared" si="41"/>
        <v>0</v>
      </c>
      <c r="K23" s="143">
        <f t="shared" si="41"/>
        <v>0</v>
      </c>
      <c r="L23" s="143">
        <f t="shared" si="41"/>
        <v>0</v>
      </c>
      <c r="M23" s="143">
        <f t="shared" si="41"/>
        <v>0</v>
      </c>
      <c r="N23" s="143">
        <f t="shared" si="41"/>
        <v>0</v>
      </c>
      <c r="O23" s="143">
        <f t="shared" si="41"/>
        <v>0</v>
      </c>
      <c r="P23" s="143">
        <f t="shared" si="41"/>
        <v>0</v>
      </c>
      <c r="Q23" s="143">
        <f t="shared" si="41"/>
        <v>0</v>
      </c>
      <c r="R23" s="143">
        <f t="shared" si="41"/>
        <v>0</v>
      </c>
      <c r="S23" s="143">
        <f t="shared" si="41"/>
        <v>0</v>
      </c>
      <c r="T23" s="143">
        <f t="shared" si="41"/>
        <v>0</v>
      </c>
      <c r="U23" s="143">
        <f t="shared" si="41"/>
        <v>0</v>
      </c>
      <c r="V23" s="143">
        <f t="shared" si="41"/>
        <v>0</v>
      </c>
      <c r="W23" s="143">
        <f t="shared" si="41"/>
        <v>0</v>
      </c>
      <c r="X23" s="143">
        <f t="shared" si="41"/>
        <v>0</v>
      </c>
      <c r="Y23" s="176">
        <f t="shared" si="3"/>
        <v>0</v>
      </c>
    </row>
    <row r="24" spans="1:25">
      <c r="A24" s="168" t="e">
        <f t="shared" ref="A24:B24" si="42">A96</f>
        <v>#N/A</v>
      </c>
      <c r="B24" s="148">
        <f t="shared" si="42"/>
        <v>0</v>
      </c>
      <c r="C24" s="143">
        <f t="shared" ref="C24:X24" si="43">IF(C$1&gt;=$I96,IF($M96=0,0,(IF(MOD(($I96-C$1),$M96)=0,$G96,0))),0)</f>
        <v>0</v>
      </c>
      <c r="D24" s="143">
        <f t="shared" si="43"/>
        <v>0</v>
      </c>
      <c r="E24" s="143">
        <f t="shared" si="43"/>
        <v>0</v>
      </c>
      <c r="F24" s="143">
        <f t="shared" si="43"/>
        <v>0</v>
      </c>
      <c r="G24" s="143">
        <f t="shared" si="43"/>
        <v>0</v>
      </c>
      <c r="H24" s="143">
        <f t="shared" si="43"/>
        <v>0</v>
      </c>
      <c r="I24" s="143">
        <f t="shared" si="43"/>
        <v>0</v>
      </c>
      <c r="J24" s="143">
        <f t="shared" si="43"/>
        <v>0</v>
      </c>
      <c r="K24" s="143">
        <f t="shared" si="43"/>
        <v>0</v>
      </c>
      <c r="L24" s="143">
        <f t="shared" si="43"/>
        <v>0</v>
      </c>
      <c r="M24" s="143">
        <f t="shared" si="43"/>
        <v>0</v>
      </c>
      <c r="N24" s="143">
        <f t="shared" si="43"/>
        <v>0</v>
      </c>
      <c r="O24" s="143">
        <f t="shared" si="43"/>
        <v>0</v>
      </c>
      <c r="P24" s="143">
        <f t="shared" si="43"/>
        <v>0</v>
      </c>
      <c r="Q24" s="143">
        <f t="shared" si="43"/>
        <v>0</v>
      </c>
      <c r="R24" s="143">
        <f t="shared" si="43"/>
        <v>0</v>
      </c>
      <c r="S24" s="143">
        <f t="shared" si="43"/>
        <v>0</v>
      </c>
      <c r="T24" s="143">
        <f t="shared" si="43"/>
        <v>0</v>
      </c>
      <c r="U24" s="143">
        <f t="shared" si="43"/>
        <v>0</v>
      </c>
      <c r="V24" s="143">
        <f t="shared" si="43"/>
        <v>0</v>
      </c>
      <c r="W24" s="143">
        <f t="shared" si="43"/>
        <v>0</v>
      </c>
      <c r="X24" s="143">
        <f t="shared" si="43"/>
        <v>0</v>
      </c>
      <c r="Y24" s="176">
        <f t="shared" si="3"/>
        <v>0</v>
      </c>
    </row>
    <row r="25" spans="1:25">
      <c r="A25" s="168" t="e">
        <f t="shared" ref="A25:B25" si="44">A97</f>
        <v>#N/A</v>
      </c>
      <c r="B25" s="148">
        <f t="shared" si="44"/>
        <v>0</v>
      </c>
      <c r="C25" s="143">
        <f t="shared" ref="C25:X25" si="45">IF(C$1&gt;=$I97,IF($M97=0,0,(IF(MOD(($I97-C$1),$M97)=0,$G97,0))),0)</f>
        <v>0</v>
      </c>
      <c r="D25" s="143">
        <f t="shared" si="45"/>
        <v>0</v>
      </c>
      <c r="E25" s="143">
        <f t="shared" si="45"/>
        <v>0</v>
      </c>
      <c r="F25" s="143">
        <f t="shared" si="45"/>
        <v>0</v>
      </c>
      <c r="G25" s="143">
        <f t="shared" si="45"/>
        <v>0</v>
      </c>
      <c r="H25" s="143">
        <f t="shared" si="45"/>
        <v>0</v>
      </c>
      <c r="I25" s="143">
        <f t="shared" si="45"/>
        <v>0</v>
      </c>
      <c r="J25" s="143">
        <f t="shared" si="45"/>
        <v>0</v>
      </c>
      <c r="K25" s="143">
        <f t="shared" si="45"/>
        <v>0</v>
      </c>
      <c r="L25" s="143">
        <f t="shared" si="45"/>
        <v>0</v>
      </c>
      <c r="M25" s="143">
        <f t="shared" si="45"/>
        <v>0</v>
      </c>
      <c r="N25" s="143">
        <f t="shared" si="45"/>
        <v>0</v>
      </c>
      <c r="O25" s="143">
        <f t="shared" si="45"/>
        <v>0</v>
      </c>
      <c r="P25" s="143">
        <f t="shared" si="45"/>
        <v>0</v>
      </c>
      <c r="Q25" s="143">
        <f t="shared" si="45"/>
        <v>0</v>
      </c>
      <c r="R25" s="143">
        <f t="shared" si="45"/>
        <v>0</v>
      </c>
      <c r="S25" s="143">
        <f t="shared" si="45"/>
        <v>0</v>
      </c>
      <c r="T25" s="143">
        <f t="shared" si="45"/>
        <v>0</v>
      </c>
      <c r="U25" s="143">
        <f t="shared" si="45"/>
        <v>0</v>
      </c>
      <c r="V25" s="143">
        <f t="shared" si="45"/>
        <v>0</v>
      </c>
      <c r="W25" s="143">
        <f t="shared" si="45"/>
        <v>0</v>
      </c>
      <c r="X25" s="143">
        <f t="shared" si="45"/>
        <v>0</v>
      </c>
      <c r="Y25" s="176">
        <f t="shared" si="3"/>
        <v>0</v>
      </c>
    </row>
    <row r="26" spans="1:25">
      <c r="A26" s="168" t="e">
        <f t="shared" ref="A26:B26" si="46">A98</f>
        <v>#N/A</v>
      </c>
      <c r="B26" s="148">
        <f t="shared" si="46"/>
        <v>0</v>
      </c>
      <c r="C26" s="143">
        <f t="shared" ref="C26:X26" si="47">IF(C$1&gt;=$I98,IF($M98=0,0,(IF(MOD(($I98-C$1),$M98)=0,$G98,0))),0)</f>
        <v>0</v>
      </c>
      <c r="D26" s="143">
        <f t="shared" si="47"/>
        <v>0</v>
      </c>
      <c r="E26" s="143">
        <f t="shared" si="47"/>
        <v>0</v>
      </c>
      <c r="F26" s="143">
        <f t="shared" si="47"/>
        <v>0</v>
      </c>
      <c r="G26" s="143">
        <f t="shared" si="47"/>
        <v>0</v>
      </c>
      <c r="H26" s="143">
        <f t="shared" si="47"/>
        <v>0</v>
      </c>
      <c r="I26" s="143">
        <f t="shared" si="47"/>
        <v>0</v>
      </c>
      <c r="J26" s="143">
        <f t="shared" si="47"/>
        <v>0</v>
      </c>
      <c r="K26" s="143">
        <f t="shared" si="47"/>
        <v>0</v>
      </c>
      <c r="L26" s="143">
        <f t="shared" si="47"/>
        <v>0</v>
      </c>
      <c r="M26" s="143">
        <f t="shared" si="47"/>
        <v>0</v>
      </c>
      <c r="N26" s="143">
        <f t="shared" si="47"/>
        <v>0</v>
      </c>
      <c r="O26" s="143">
        <f t="shared" si="47"/>
        <v>0</v>
      </c>
      <c r="P26" s="143">
        <f t="shared" si="47"/>
        <v>0</v>
      </c>
      <c r="Q26" s="143">
        <f t="shared" si="47"/>
        <v>0</v>
      </c>
      <c r="R26" s="143">
        <f t="shared" si="47"/>
        <v>0</v>
      </c>
      <c r="S26" s="143">
        <f t="shared" si="47"/>
        <v>0</v>
      </c>
      <c r="T26" s="143">
        <f t="shared" si="47"/>
        <v>0</v>
      </c>
      <c r="U26" s="143">
        <f t="shared" si="47"/>
        <v>0</v>
      </c>
      <c r="V26" s="143">
        <f t="shared" si="47"/>
        <v>0</v>
      </c>
      <c r="W26" s="143">
        <f t="shared" si="47"/>
        <v>0</v>
      </c>
      <c r="X26" s="143">
        <f t="shared" si="47"/>
        <v>0</v>
      </c>
      <c r="Y26" s="176">
        <f t="shared" si="3"/>
        <v>0</v>
      </c>
    </row>
    <row r="27" spans="1:25">
      <c r="A27" s="168" t="e">
        <f t="shared" ref="A27:B27" si="48">A99</f>
        <v>#N/A</v>
      </c>
      <c r="B27" s="148">
        <f t="shared" si="48"/>
        <v>0</v>
      </c>
      <c r="C27" s="143">
        <f t="shared" ref="C27:X27" si="49">IF(C$1&gt;=$I99,IF($M99=0,0,(IF(MOD(($I99-C$1),$M99)=0,$G99,0))),0)</f>
        <v>0</v>
      </c>
      <c r="D27" s="143">
        <f t="shared" si="49"/>
        <v>0</v>
      </c>
      <c r="E27" s="143">
        <f t="shared" si="49"/>
        <v>0</v>
      </c>
      <c r="F27" s="143">
        <f t="shared" si="49"/>
        <v>0</v>
      </c>
      <c r="G27" s="143">
        <f t="shared" si="49"/>
        <v>0</v>
      </c>
      <c r="H27" s="143">
        <f t="shared" si="49"/>
        <v>0</v>
      </c>
      <c r="I27" s="143">
        <f t="shared" si="49"/>
        <v>0</v>
      </c>
      <c r="J27" s="143">
        <f t="shared" si="49"/>
        <v>0</v>
      </c>
      <c r="K27" s="143">
        <f t="shared" si="49"/>
        <v>0</v>
      </c>
      <c r="L27" s="143">
        <f t="shared" si="49"/>
        <v>0</v>
      </c>
      <c r="M27" s="143">
        <f t="shared" si="49"/>
        <v>0</v>
      </c>
      <c r="N27" s="143">
        <f t="shared" si="49"/>
        <v>0</v>
      </c>
      <c r="O27" s="143">
        <f t="shared" si="49"/>
        <v>0</v>
      </c>
      <c r="P27" s="143">
        <f t="shared" si="49"/>
        <v>0</v>
      </c>
      <c r="Q27" s="143">
        <f t="shared" si="49"/>
        <v>0</v>
      </c>
      <c r="R27" s="143">
        <f t="shared" si="49"/>
        <v>0</v>
      </c>
      <c r="S27" s="143">
        <f t="shared" si="49"/>
        <v>0</v>
      </c>
      <c r="T27" s="143">
        <f t="shared" si="49"/>
        <v>0</v>
      </c>
      <c r="U27" s="143">
        <f t="shared" si="49"/>
        <v>0</v>
      </c>
      <c r="V27" s="143">
        <f t="shared" si="49"/>
        <v>0</v>
      </c>
      <c r="W27" s="143">
        <f t="shared" si="49"/>
        <v>0</v>
      </c>
      <c r="X27" s="143">
        <f t="shared" si="49"/>
        <v>0</v>
      </c>
      <c r="Y27" s="176">
        <f t="shared" si="3"/>
        <v>0</v>
      </c>
    </row>
    <row r="28" spans="1:25">
      <c r="A28" s="168" t="e">
        <f t="shared" ref="A28:B28" si="50">A100</f>
        <v>#N/A</v>
      </c>
      <c r="B28" s="148">
        <f t="shared" si="50"/>
        <v>0</v>
      </c>
      <c r="C28" s="143">
        <f t="shared" ref="C28:X28" si="51">IF(C$1&gt;=$I100,IF($M100=0,0,(IF(MOD(($I100-C$1),$M100)=0,$G100,0))),0)</f>
        <v>0</v>
      </c>
      <c r="D28" s="143">
        <f t="shared" si="51"/>
        <v>0</v>
      </c>
      <c r="E28" s="143">
        <f t="shared" si="51"/>
        <v>0</v>
      </c>
      <c r="F28" s="143">
        <f t="shared" si="51"/>
        <v>0</v>
      </c>
      <c r="G28" s="143">
        <f t="shared" si="51"/>
        <v>0</v>
      </c>
      <c r="H28" s="143">
        <f t="shared" si="51"/>
        <v>0</v>
      </c>
      <c r="I28" s="143">
        <f t="shared" si="51"/>
        <v>0</v>
      </c>
      <c r="J28" s="143">
        <f t="shared" si="51"/>
        <v>0</v>
      </c>
      <c r="K28" s="143">
        <f t="shared" si="51"/>
        <v>0</v>
      </c>
      <c r="L28" s="143">
        <f t="shared" si="51"/>
        <v>0</v>
      </c>
      <c r="M28" s="143">
        <f t="shared" si="51"/>
        <v>0</v>
      </c>
      <c r="N28" s="143">
        <f t="shared" si="51"/>
        <v>0</v>
      </c>
      <c r="O28" s="143">
        <f t="shared" si="51"/>
        <v>0</v>
      </c>
      <c r="P28" s="143">
        <f t="shared" si="51"/>
        <v>0</v>
      </c>
      <c r="Q28" s="143">
        <f t="shared" si="51"/>
        <v>0</v>
      </c>
      <c r="R28" s="143">
        <f t="shared" si="51"/>
        <v>0</v>
      </c>
      <c r="S28" s="143">
        <f t="shared" si="51"/>
        <v>0</v>
      </c>
      <c r="T28" s="143">
        <f t="shared" si="51"/>
        <v>0</v>
      </c>
      <c r="U28" s="143">
        <f t="shared" si="51"/>
        <v>0</v>
      </c>
      <c r="V28" s="143">
        <f t="shared" si="51"/>
        <v>0</v>
      </c>
      <c r="W28" s="143">
        <f t="shared" si="51"/>
        <v>0</v>
      </c>
      <c r="X28" s="143">
        <f t="shared" si="51"/>
        <v>0</v>
      </c>
      <c r="Y28" s="176">
        <f t="shared" si="3"/>
        <v>0</v>
      </c>
    </row>
    <row r="29" spans="1:25">
      <c r="A29" s="168">
        <f t="shared" ref="A29:B29" si="52">A101</f>
        <v>0</v>
      </c>
      <c r="B29" s="148" t="str">
        <f t="shared" si="52"/>
        <v>Indv. Vedligehold</v>
      </c>
      <c r="C29" s="143">
        <f t="shared" ref="C29:X29" si="53">IF(C$1&gt;=$I101,IF($M101=0,0,(IF(MOD(($I101-C$1),$M101)=0,$G101,0))),0)</f>
        <v>0</v>
      </c>
      <c r="D29" s="143">
        <f t="shared" si="53"/>
        <v>0</v>
      </c>
      <c r="E29" s="143">
        <f t="shared" si="53"/>
        <v>0</v>
      </c>
      <c r="F29" s="143">
        <f t="shared" si="53"/>
        <v>0</v>
      </c>
      <c r="G29" s="143">
        <f t="shared" si="53"/>
        <v>0</v>
      </c>
      <c r="H29" s="143">
        <f t="shared" si="53"/>
        <v>0</v>
      </c>
      <c r="I29" s="143">
        <f t="shared" si="53"/>
        <v>0</v>
      </c>
      <c r="J29" s="143">
        <f t="shared" si="53"/>
        <v>0</v>
      </c>
      <c r="K29" s="143">
        <f t="shared" si="53"/>
        <v>0</v>
      </c>
      <c r="L29" s="143">
        <f t="shared" si="53"/>
        <v>0</v>
      </c>
      <c r="M29" s="143">
        <f t="shared" si="53"/>
        <v>0</v>
      </c>
      <c r="N29" s="143">
        <f t="shared" si="53"/>
        <v>0</v>
      </c>
      <c r="O29" s="143">
        <f t="shared" si="53"/>
        <v>0</v>
      </c>
      <c r="P29" s="143">
        <f t="shared" si="53"/>
        <v>0</v>
      </c>
      <c r="Q29" s="143">
        <f t="shared" si="53"/>
        <v>0</v>
      </c>
      <c r="R29" s="143">
        <f t="shared" si="53"/>
        <v>0</v>
      </c>
      <c r="S29" s="143">
        <f t="shared" si="53"/>
        <v>0</v>
      </c>
      <c r="T29" s="143">
        <f t="shared" si="53"/>
        <v>0</v>
      </c>
      <c r="U29" s="143">
        <f t="shared" si="53"/>
        <v>0</v>
      </c>
      <c r="V29" s="143">
        <f t="shared" si="53"/>
        <v>0</v>
      </c>
      <c r="W29" s="143">
        <f t="shared" si="53"/>
        <v>0</v>
      </c>
      <c r="X29" s="143">
        <f t="shared" si="53"/>
        <v>0</v>
      </c>
      <c r="Y29" s="176">
        <f t="shared" si="3"/>
        <v>0</v>
      </c>
    </row>
    <row r="30" spans="1:25">
      <c r="A30" s="168">
        <f t="shared" ref="A30:B30" si="54">A102</f>
        <v>43</v>
      </c>
      <c r="B30" s="148" t="str">
        <f t="shared" si="54"/>
        <v>Gulve, overfladebehandling - rullende aktivitet</v>
      </c>
      <c r="C30" s="143">
        <f t="shared" ref="C30:X30" si="55">IF(C$1&gt;=$I102,IF($M102=0,0,(IF(MOD(($I102-C$1),$M102)=0,$G102,0))),0)</f>
        <v>0</v>
      </c>
      <c r="D30" s="143">
        <f t="shared" si="55"/>
        <v>0</v>
      </c>
      <c r="E30" s="143">
        <f t="shared" si="55"/>
        <v>14400</v>
      </c>
      <c r="F30" s="143">
        <f t="shared" si="55"/>
        <v>0</v>
      </c>
      <c r="G30" s="143">
        <f t="shared" si="55"/>
        <v>0</v>
      </c>
      <c r="H30" s="143">
        <f t="shared" si="55"/>
        <v>0</v>
      </c>
      <c r="I30" s="143">
        <f t="shared" si="55"/>
        <v>0</v>
      </c>
      <c r="J30" s="143">
        <f t="shared" si="55"/>
        <v>0</v>
      </c>
      <c r="K30" s="143">
        <f t="shared" si="55"/>
        <v>0</v>
      </c>
      <c r="L30" s="143">
        <f t="shared" si="55"/>
        <v>0</v>
      </c>
      <c r="M30" s="143">
        <f t="shared" si="55"/>
        <v>0</v>
      </c>
      <c r="N30" s="143">
        <f t="shared" si="55"/>
        <v>0</v>
      </c>
      <c r="O30" s="143">
        <f t="shared" si="55"/>
        <v>14400</v>
      </c>
      <c r="P30" s="143">
        <f t="shared" si="55"/>
        <v>0</v>
      </c>
      <c r="Q30" s="143">
        <f t="shared" si="55"/>
        <v>0</v>
      </c>
      <c r="R30" s="143">
        <f t="shared" si="55"/>
        <v>0</v>
      </c>
      <c r="S30" s="143">
        <f t="shared" si="55"/>
        <v>0</v>
      </c>
      <c r="T30" s="143">
        <f t="shared" si="55"/>
        <v>0</v>
      </c>
      <c r="U30" s="143">
        <f t="shared" si="55"/>
        <v>0</v>
      </c>
      <c r="V30" s="143">
        <f t="shared" si="55"/>
        <v>0</v>
      </c>
      <c r="W30" s="143">
        <f t="shared" si="55"/>
        <v>0</v>
      </c>
      <c r="X30" s="143">
        <f t="shared" si="55"/>
        <v>0</v>
      </c>
      <c r="Y30" s="176">
        <f t="shared" si="3"/>
        <v>28800</v>
      </c>
    </row>
    <row r="31" spans="1:25">
      <c r="A31" s="168">
        <f t="shared" ref="A31:B31" si="56">A103</f>
        <v>43</v>
      </c>
      <c r="B31" s="148" t="str">
        <f t="shared" si="56"/>
        <v>Gulve, overfladebehandling - rullende aktivitet</v>
      </c>
      <c r="C31" s="143">
        <f t="shared" ref="C31:X31" si="57">IF(C$1&gt;=$I103,IF($M103=0,0,(IF(MOD(($I103-C$1),$M103)=0,$G103,0))),0)</f>
        <v>0</v>
      </c>
      <c r="D31" s="143">
        <f t="shared" si="57"/>
        <v>0</v>
      </c>
      <c r="E31" s="143">
        <f t="shared" si="57"/>
        <v>0</v>
      </c>
      <c r="F31" s="143">
        <f t="shared" si="57"/>
        <v>0</v>
      </c>
      <c r="G31" s="143">
        <f t="shared" si="57"/>
        <v>0</v>
      </c>
      <c r="H31" s="143">
        <f t="shared" si="57"/>
        <v>0</v>
      </c>
      <c r="I31" s="143">
        <f t="shared" si="57"/>
        <v>13500</v>
      </c>
      <c r="J31" s="143">
        <f t="shared" si="57"/>
        <v>0</v>
      </c>
      <c r="K31" s="143">
        <f t="shared" si="57"/>
        <v>0</v>
      </c>
      <c r="L31" s="143">
        <f t="shared" si="57"/>
        <v>0</v>
      </c>
      <c r="M31" s="143">
        <f t="shared" si="57"/>
        <v>0</v>
      </c>
      <c r="N31" s="143">
        <f t="shared" si="57"/>
        <v>0</v>
      </c>
      <c r="O31" s="143">
        <f t="shared" si="57"/>
        <v>0</v>
      </c>
      <c r="P31" s="143">
        <f t="shared" si="57"/>
        <v>0</v>
      </c>
      <c r="Q31" s="143">
        <f t="shared" si="57"/>
        <v>0</v>
      </c>
      <c r="R31" s="143">
        <f t="shared" si="57"/>
        <v>0</v>
      </c>
      <c r="S31" s="143">
        <f t="shared" si="57"/>
        <v>13500</v>
      </c>
      <c r="T31" s="143">
        <f t="shared" si="57"/>
        <v>0</v>
      </c>
      <c r="U31" s="143">
        <f t="shared" si="57"/>
        <v>0</v>
      </c>
      <c r="V31" s="143">
        <f t="shared" si="57"/>
        <v>0</v>
      </c>
      <c r="W31" s="143">
        <f t="shared" si="57"/>
        <v>0</v>
      </c>
      <c r="X31" s="143">
        <f t="shared" si="57"/>
        <v>0</v>
      </c>
      <c r="Y31" s="176">
        <f t="shared" si="3"/>
        <v>27000</v>
      </c>
    </row>
    <row r="32" spans="1:25">
      <c r="A32" s="168">
        <f t="shared" ref="A32:B32" si="58">A104</f>
        <v>43</v>
      </c>
      <c r="B32" s="148" t="str">
        <f t="shared" si="58"/>
        <v>Gulve, overfladebehandling - rullende aktivitet</v>
      </c>
      <c r="C32" s="143">
        <f t="shared" ref="C32:X32" si="59">IF(C$1&gt;=$I104,IF($M104=0,0,(IF(MOD(($I104-C$1),$M104)=0,$G104,0))),0)</f>
        <v>0</v>
      </c>
      <c r="D32" s="143">
        <f t="shared" si="59"/>
        <v>0</v>
      </c>
      <c r="E32" s="143">
        <f t="shared" si="59"/>
        <v>0</v>
      </c>
      <c r="F32" s="143">
        <f t="shared" si="59"/>
        <v>0</v>
      </c>
      <c r="G32" s="143">
        <f t="shared" si="59"/>
        <v>0</v>
      </c>
      <c r="H32" s="143">
        <f t="shared" si="59"/>
        <v>0</v>
      </c>
      <c r="I32" s="143">
        <f t="shared" si="59"/>
        <v>0</v>
      </c>
      <c r="J32" s="143">
        <f t="shared" si="59"/>
        <v>0</v>
      </c>
      <c r="K32" s="143">
        <f t="shared" si="59"/>
        <v>0</v>
      </c>
      <c r="L32" s="143">
        <f t="shared" si="59"/>
        <v>0</v>
      </c>
      <c r="M32" s="143">
        <f t="shared" si="59"/>
        <v>0</v>
      </c>
      <c r="N32" s="143">
        <f t="shared" si="59"/>
        <v>12450</v>
      </c>
      <c r="O32" s="143">
        <f t="shared" si="59"/>
        <v>0</v>
      </c>
      <c r="P32" s="143">
        <f t="shared" si="59"/>
        <v>0</v>
      </c>
      <c r="Q32" s="143">
        <f t="shared" si="59"/>
        <v>0</v>
      </c>
      <c r="R32" s="143">
        <f t="shared" si="59"/>
        <v>0</v>
      </c>
      <c r="S32" s="143">
        <f t="shared" si="59"/>
        <v>0</v>
      </c>
      <c r="T32" s="143">
        <f t="shared" si="59"/>
        <v>0</v>
      </c>
      <c r="U32" s="143">
        <f t="shared" si="59"/>
        <v>0</v>
      </c>
      <c r="V32" s="143">
        <f t="shared" si="59"/>
        <v>0</v>
      </c>
      <c r="W32" s="143">
        <f t="shared" si="59"/>
        <v>0</v>
      </c>
      <c r="X32" s="143">
        <f t="shared" si="59"/>
        <v>12450</v>
      </c>
      <c r="Y32" s="176">
        <f t="shared" si="3"/>
        <v>24900</v>
      </c>
    </row>
    <row r="33" spans="1:25">
      <c r="A33" s="168">
        <f t="shared" ref="A33:B33" si="60">A105</f>
        <v>43</v>
      </c>
      <c r="B33" s="148" t="str">
        <f t="shared" si="60"/>
        <v>Gulve, overfladebehandling - rullende aktivitet</v>
      </c>
      <c r="C33" s="143">
        <f t="shared" ref="C33:X33" si="61">IF(C$1&gt;=$I105,IF($M105=0,0,(IF(MOD(($I105-C$1),$M105)=0,$G105,0))),0)</f>
        <v>0</v>
      </c>
      <c r="D33" s="143">
        <f t="shared" si="61"/>
        <v>0</v>
      </c>
      <c r="E33" s="143">
        <f t="shared" si="61"/>
        <v>0</v>
      </c>
      <c r="F33" s="143">
        <f t="shared" si="61"/>
        <v>0</v>
      </c>
      <c r="G33" s="143">
        <f t="shared" si="61"/>
        <v>12800</v>
      </c>
      <c r="H33" s="143">
        <f t="shared" si="61"/>
        <v>0</v>
      </c>
      <c r="I33" s="143">
        <f t="shared" si="61"/>
        <v>0</v>
      </c>
      <c r="J33" s="143">
        <f t="shared" si="61"/>
        <v>0</v>
      </c>
      <c r="K33" s="143">
        <f t="shared" si="61"/>
        <v>0</v>
      </c>
      <c r="L33" s="143">
        <f t="shared" si="61"/>
        <v>0</v>
      </c>
      <c r="M33" s="143">
        <f t="shared" si="61"/>
        <v>0</v>
      </c>
      <c r="N33" s="143">
        <f t="shared" si="61"/>
        <v>0</v>
      </c>
      <c r="O33" s="143">
        <f t="shared" si="61"/>
        <v>0</v>
      </c>
      <c r="P33" s="143">
        <f t="shared" si="61"/>
        <v>0</v>
      </c>
      <c r="Q33" s="143">
        <f t="shared" si="61"/>
        <v>12800</v>
      </c>
      <c r="R33" s="143">
        <f t="shared" si="61"/>
        <v>0</v>
      </c>
      <c r="S33" s="143">
        <f t="shared" si="61"/>
        <v>0</v>
      </c>
      <c r="T33" s="143">
        <f t="shared" si="61"/>
        <v>0</v>
      </c>
      <c r="U33" s="143">
        <f t="shared" si="61"/>
        <v>0</v>
      </c>
      <c r="V33" s="143">
        <f t="shared" si="61"/>
        <v>0</v>
      </c>
      <c r="W33" s="143">
        <f t="shared" si="61"/>
        <v>0</v>
      </c>
      <c r="X33" s="143">
        <f t="shared" si="61"/>
        <v>0</v>
      </c>
      <c r="Y33" s="176">
        <f t="shared" si="3"/>
        <v>25600</v>
      </c>
    </row>
    <row r="34" spans="1:25">
      <c r="A34" s="168">
        <f t="shared" ref="A34:B34" si="62">A106</f>
        <v>42</v>
      </c>
      <c r="B34" s="148" t="str">
        <f t="shared" si="62"/>
        <v>Indvendigt malerarbejde, rullende aktivitet</v>
      </c>
      <c r="C34" s="143">
        <f t="shared" ref="C34:X34" si="63">IF(C$1&gt;=$I106,IF($M106=0,0,(IF(MOD(($I106-C$1),$M106)=0,$G106,0))),0)</f>
        <v>0</v>
      </c>
      <c r="D34" s="143">
        <f t="shared" si="63"/>
        <v>0</v>
      </c>
      <c r="E34" s="143">
        <f t="shared" si="63"/>
        <v>0</v>
      </c>
      <c r="F34" s="143">
        <f t="shared" si="63"/>
        <v>28800</v>
      </c>
      <c r="G34" s="143">
        <f t="shared" si="63"/>
        <v>0</v>
      </c>
      <c r="H34" s="143">
        <f t="shared" si="63"/>
        <v>0</v>
      </c>
      <c r="I34" s="143">
        <f t="shared" si="63"/>
        <v>0</v>
      </c>
      <c r="J34" s="143">
        <f t="shared" si="63"/>
        <v>0</v>
      </c>
      <c r="K34" s="143">
        <f t="shared" si="63"/>
        <v>28800</v>
      </c>
      <c r="L34" s="143">
        <f t="shared" si="63"/>
        <v>0</v>
      </c>
      <c r="M34" s="143">
        <f t="shared" si="63"/>
        <v>0</v>
      </c>
      <c r="N34" s="143">
        <f t="shared" si="63"/>
        <v>0</v>
      </c>
      <c r="O34" s="143">
        <f t="shared" si="63"/>
        <v>0</v>
      </c>
      <c r="P34" s="143">
        <f t="shared" si="63"/>
        <v>28800</v>
      </c>
      <c r="Q34" s="143">
        <f t="shared" si="63"/>
        <v>0</v>
      </c>
      <c r="R34" s="143">
        <f t="shared" si="63"/>
        <v>0</v>
      </c>
      <c r="S34" s="143">
        <f t="shared" si="63"/>
        <v>0</v>
      </c>
      <c r="T34" s="143">
        <f t="shared" si="63"/>
        <v>0</v>
      </c>
      <c r="U34" s="143">
        <f t="shared" si="63"/>
        <v>28800</v>
      </c>
      <c r="V34" s="143">
        <f t="shared" si="63"/>
        <v>0</v>
      </c>
      <c r="W34" s="143">
        <f t="shared" si="63"/>
        <v>0</v>
      </c>
      <c r="X34" s="143">
        <f t="shared" si="63"/>
        <v>0</v>
      </c>
      <c r="Y34" s="176">
        <f t="shared" si="3"/>
        <v>115200</v>
      </c>
    </row>
    <row r="35" spans="1:25">
      <c r="A35" s="168">
        <f t="shared" ref="A35:B35" si="64">A107</f>
        <v>42</v>
      </c>
      <c r="B35" s="148" t="str">
        <f t="shared" si="64"/>
        <v>Indvendigt malerarbejde, rullende aktivitet</v>
      </c>
      <c r="C35" s="143">
        <f t="shared" ref="C35:X35" si="65">IF(C$1&gt;=$I107,IF($M107=0,0,(IF(MOD(($I107-C$1),$M107)=0,$G107,0))),0)</f>
        <v>0</v>
      </c>
      <c r="D35" s="143">
        <f t="shared" si="65"/>
        <v>0</v>
      </c>
      <c r="E35" s="143">
        <f t="shared" si="65"/>
        <v>0</v>
      </c>
      <c r="F35" s="143">
        <f t="shared" si="65"/>
        <v>0</v>
      </c>
      <c r="G35" s="143">
        <f t="shared" si="65"/>
        <v>0</v>
      </c>
      <c r="H35" s="143">
        <f t="shared" si="65"/>
        <v>0</v>
      </c>
      <c r="I35" s="143">
        <f t="shared" si="65"/>
        <v>0</v>
      </c>
      <c r="J35" s="143">
        <f t="shared" si="65"/>
        <v>27000</v>
      </c>
      <c r="K35" s="143">
        <f t="shared" si="65"/>
        <v>0</v>
      </c>
      <c r="L35" s="143">
        <f t="shared" si="65"/>
        <v>0</v>
      </c>
      <c r="M35" s="143">
        <f t="shared" si="65"/>
        <v>0</v>
      </c>
      <c r="N35" s="143">
        <f t="shared" si="65"/>
        <v>0</v>
      </c>
      <c r="O35" s="143">
        <f t="shared" si="65"/>
        <v>27000</v>
      </c>
      <c r="P35" s="143">
        <f t="shared" si="65"/>
        <v>0</v>
      </c>
      <c r="Q35" s="143">
        <f t="shared" si="65"/>
        <v>0</v>
      </c>
      <c r="R35" s="143">
        <f t="shared" si="65"/>
        <v>0</v>
      </c>
      <c r="S35" s="143">
        <f t="shared" si="65"/>
        <v>0</v>
      </c>
      <c r="T35" s="143">
        <f t="shared" si="65"/>
        <v>27000</v>
      </c>
      <c r="U35" s="143">
        <f t="shared" si="65"/>
        <v>0</v>
      </c>
      <c r="V35" s="143">
        <f t="shared" si="65"/>
        <v>0</v>
      </c>
      <c r="W35" s="143">
        <f t="shared" si="65"/>
        <v>0</v>
      </c>
      <c r="X35" s="143">
        <f t="shared" si="65"/>
        <v>0</v>
      </c>
      <c r="Y35" s="176">
        <f t="shared" si="3"/>
        <v>81000</v>
      </c>
    </row>
    <row r="36" spans="1:25">
      <c r="A36" s="168">
        <f t="shared" ref="A36:B36" si="66">A108</f>
        <v>42</v>
      </c>
      <c r="B36" s="148" t="str">
        <f t="shared" si="66"/>
        <v>Indvendigt malerarbejde, rullende aktivitet</v>
      </c>
      <c r="C36" s="143">
        <f t="shared" ref="C36:X36" si="67">IF(C$1&gt;=$I108,IF($M108=0,0,(IF(MOD(($I108-C$1),$M108)=0,$G108,0))),0)</f>
        <v>0</v>
      </c>
      <c r="D36" s="143">
        <f t="shared" si="67"/>
        <v>0</v>
      </c>
      <c r="E36" s="143">
        <f t="shared" si="67"/>
        <v>0</v>
      </c>
      <c r="F36" s="143">
        <f t="shared" si="67"/>
        <v>0</v>
      </c>
      <c r="G36" s="143">
        <f t="shared" si="67"/>
        <v>0</v>
      </c>
      <c r="H36" s="143">
        <f t="shared" si="67"/>
        <v>0</v>
      </c>
      <c r="I36" s="143">
        <f t="shared" si="67"/>
        <v>0</v>
      </c>
      <c r="J36" s="143">
        <f t="shared" si="67"/>
        <v>0</v>
      </c>
      <c r="K36" s="143">
        <f t="shared" si="67"/>
        <v>24900</v>
      </c>
      <c r="L36" s="143">
        <f t="shared" si="67"/>
        <v>0</v>
      </c>
      <c r="M36" s="143">
        <f t="shared" si="67"/>
        <v>0</v>
      </c>
      <c r="N36" s="143">
        <f t="shared" si="67"/>
        <v>0</v>
      </c>
      <c r="O36" s="143">
        <f t="shared" si="67"/>
        <v>0</v>
      </c>
      <c r="P36" s="143">
        <f t="shared" si="67"/>
        <v>24900</v>
      </c>
      <c r="Q36" s="143">
        <f t="shared" si="67"/>
        <v>0</v>
      </c>
      <c r="R36" s="143">
        <f t="shared" si="67"/>
        <v>0</v>
      </c>
      <c r="S36" s="143">
        <f t="shared" si="67"/>
        <v>0</v>
      </c>
      <c r="T36" s="143">
        <f t="shared" si="67"/>
        <v>0</v>
      </c>
      <c r="U36" s="143">
        <f t="shared" si="67"/>
        <v>24900</v>
      </c>
      <c r="V36" s="143">
        <f t="shared" si="67"/>
        <v>0</v>
      </c>
      <c r="W36" s="143">
        <f t="shared" si="67"/>
        <v>0</v>
      </c>
      <c r="X36" s="143">
        <f t="shared" si="67"/>
        <v>0</v>
      </c>
      <c r="Y36" s="176">
        <f t="shared" si="3"/>
        <v>74700</v>
      </c>
    </row>
    <row r="37" spans="1:25">
      <c r="A37" s="168">
        <f t="shared" ref="A37:B37" si="68">A109</f>
        <v>42</v>
      </c>
      <c r="B37" s="148" t="str">
        <f t="shared" si="68"/>
        <v>Indvendigt malerarbejde, rullende aktivitet</v>
      </c>
      <c r="C37" s="143">
        <f t="shared" ref="C37:X37" si="69">IF(C$1&gt;=$I109,IF($M109=0,0,(IF(MOD(($I109-C$1),$M109)=0,$G109,0))),0)</f>
        <v>0</v>
      </c>
      <c r="D37" s="143">
        <f t="shared" si="69"/>
        <v>0</v>
      </c>
      <c r="E37" s="143">
        <f t="shared" si="69"/>
        <v>0</v>
      </c>
      <c r="F37" s="143">
        <f t="shared" si="69"/>
        <v>0</v>
      </c>
      <c r="G37" s="143">
        <f t="shared" si="69"/>
        <v>0</v>
      </c>
      <c r="H37" s="143">
        <f t="shared" si="69"/>
        <v>19200</v>
      </c>
      <c r="I37" s="143">
        <f t="shared" si="69"/>
        <v>0</v>
      </c>
      <c r="J37" s="143">
        <f t="shared" si="69"/>
        <v>0</v>
      </c>
      <c r="K37" s="143">
        <f t="shared" si="69"/>
        <v>0</v>
      </c>
      <c r="L37" s="143">
        <f t="shared" si="69"/>
        <v>0</v>
      </c>
      <c r="M37" s="143">
        <f t="shared" si="69"/>
        <v>19200</v>
      </c>
      <c r="N37" s="143">
        <f t="shared" si="69"/>
        <v>0</v>
      </c>
      <c r="O37" s="143">
        <f t="shared" si="69"/>
        <v>0</v>
      </c>
      <c r="P37" s="143">
        <f t="shared" si="69"/>
        <v>0</v>
      </c>
      <c r="Q37" s="143">
        <f t="shared" si="69"/>
        <v>0</v>
      </c>
      <c r="R37" s="143">
        <f t="shared" si="69"/>
        <v>19200</v>
      </c>
      <c r="S37" s="143">
        <f t="shared" si="69"/>
        <v>0</v>
      </c>
      <c r="T37" s="143">
        <f t="shared" si="69"/>
        <v>0</v>
      </c>
      <c r="U37" s="143">
        <f t="shared" si="69"/>
        <v>0</v>
      </c>
      <c r="V37" s="143">
        <f t="shared" si="69"/>
        <v>0</v>
      </c>
      <c r="W37" s="143">
        <f t="shared" si="69"/>
        <v>19200</v>
      </c>
      <c r="X37" s="143">
        <f t="shared" si="69"/>
        <v>0</v>
      </c>
      <c r="Y37" s="176">
        <f t="shared" si="3"/>
        <v>76800</v>
      </c>
    </row>
    <row r="38" spans="1:25">
      <c r="A38" s="168" t="e">
        <f t="shared" ref="A38:B38" si="70">A110</f>
        <v>#N/A</v>
      </c>
      <c r="B38" s="148" t="str">
        <f t="shared" si="70"/>
        <v>Lofter, udskiftning - træbeton</v>
      </c>
      <c r="C38" s="143">
        <f t="shared" ref="C38:X38" si="71">IF(C$1&gt;=$I110,IF($M110=0,0,(IF(MOD(($I110-C$1),$M110)=0,$G110,0))),0)</f>
        <v>0</v>
      </c>
      <c r="D38" s="143">
        <f t="shared" si="71"/>
        <v>0</v>
      </c>
      <c r="E38" s="143">
        <f t="shared" si="71"/>
        <v>0</v>
      </c>
      <c r="F38" s="143">
        <f t="shared" si="71"/>
        <v>0</v>
      </c>
      <c r="G38" s="143">
        <f t="shared" si="71"/>
        <v>0</v>
      </c>
      <c r="H38" s="143">
        <f t="shared" si="71"/>
        <v>0</v>
      </c>
      <c r="I38" s="143">
        <f t="shared" si="71"/>
        <v>0</v>
      </c>
      <c r="J38" s="143">
        <f t="shared" si="71"/>
        <v>0</v>
      </c>
      <c r="K38" s="143">
        <f t="shared" si="71"/>
        <v>0</v>
      </c>
      <c r="L38" s="143">
        <f t="shared" si="71"/>
        <v>0</v>
      </c>
      <c r="M38" s="143">
        <f t="shared" si="71"/>
        <v>0</v>
      </c>
      <c r="N38" s="143">
        <f t="shared" si="71"/>
        <v>0</v>
      </c>
      <c r="O38" s="143">
        <f t="shared" si="71"/>
        <v>0</v>
      </c>
      <c r="P38" s="143">
        <f t="shared" si="71"/>
        <v>0</v>
      </c>
      <c r="Q38" s="143">
        <f t="shared" si="71"/>
        <v>0</v>
      </c>
      <c r="R38" s="143">
        <f t="shared" si="71"/>
        <v>0</v>
      </c>
      <c r="S38" s="143">
        <f t="shared" si="71"/>
        <v>27000</v>
      </c>
      <c r="T38" s="143">
        <f t="shared" si="71"/>
        <v>0</v>
      </c>
      <c r="U38" s="143">
        <f t="shared" si="71"/>
        <v>0</v>
      </c>
      <c r="V38" s="143">
        <f t="shared" si="71"/>
        <v>0</v>
      </c>
      <c r="W38" s="143">
        <f t="shared" si="71"/>
        <v>0</v>
      </c>
      <c r="X38" s="143">
        <f t="shared" si="71"/>
        <v>0</v>
      </c>
      <c r="Y38" s="176">
        <f t="shared" si="3"/>
        <v>27000</v>
      </c>
    </row>
    <row r="39" spans="1:25">
      <c r="A39" s="168" t="e">
        <f t="shared" ref="A39:B39" si="72">A111</f>
        <v>#N/A</v>
      </c>
      <c r="B39" s="148" t="str">
        <f t="shared" si="72"/>
        <v>Lofter, udskiftning - træbeton</v>
      </c>
      <c r="C39" s="143">
        <f t="shared" ref="C39:X39" si="73">IF(C$1&gt;=$I111,IF($M111=0,0,(IF(MOD(($I111-C$1),$M111)=0,$G111,0))),0)</f>
        <v>0</v>
      </c>
      <c r="D39" s="143">
        <f t="shared" si="73"/>
        <v>0</v>
      </c>
      <c r="E39" s="143">
        <f t="shared" si="73"/>
        <v>0</v>
      </c>
      <c r="F39" s="143">
        <f t="shared" si="73"/>
        <v>0</v>
      </c>
      <c r="G39" s="143">
        <f t="shared" si="73"/>
        <v>0</v>
      </c>
      <c r="H39" s="143">
        <f t="shared" si="73"/>
        <v>0</v>
      </c>
      <c r="I39" s="143">
        <f t="shared" si="73"/>
        <v>0</v>
      </c>
      <c r="J39" s="143">
        <f t="shared" si="73"/>
        <v>0</v>
      </c>
      <c r="K39" s="143">
        <f t="shared" si="73"/>
        <v>0</v>
      </c>
      <c r="L39" s="143">
        <f t="shared" si="73"/>
        <v>0</v>
      </c>
      <c r="M39" s="143">
        <f t="shared" si="73"/>
        <v>0</v>
      </c>
      <c r="N39" s="143">
        <f t="shared" si="73"/>
        <v>0</v>
      </c>
      <c r="O39" s="143">
        <f t="shared" si="73"/>
        <v>0</v>
      </c>
      <c r="P39" s="143">
        <f t="shared" si="73"/>
        <v>0</v>
      </c>
      <c r="Q39" s="143">
        <f t="shared" si="73"/>
        <v>0</v>
      </c>
      <c r="R39" s="143">
        <f t="shared" si="73"/>
        <v>24900</v>
      </c>
      <c r="S39" s="143">
        <f t="shared" si="73"/>
        <v>0</v>
      </c>
      <c r="T39" s="143">
        <f t="shared" si="73"/>
        <v>0</v>
      </c>
      <c r="U39" s="143">
        <f t="shared" si="73"/>
        <v>0</v>
      </c>
      <c r="V39" s="143">
        <f t="shared" si="73"/>
        <v>0</v>
      </c>
      <c r="W39" s="143">
        <f t="shared" si="73"/>
        <v>0</v>
      </c>
      <c r="X39" s="143">
        <f t="shared" si="73"/>
        <v>0</v>
      </c>
      <c r="Y39" s="176">
        <f t="shared" si="3"/>
        <v>24900</v>
      </c>
    </row>
    <row r="40" spans="1:25">
      <c r="A40" s="168">
        <f t="shared" ref="A40:B40" si="74">A112</f>
        <v>45</v>
      </c>
      <c r="B40" s="148" t="str">
        <f t="shared" si="74"/>
        <v>Lofter, udskiftning - akustik</v>
      </c>
      <c r="C40" s="143">
        <f t="shared" ref="C40:X40" si="75">IF(C$1&gt;=$I112,IF($M112=0,0,(IF(MOD(($I112-C$1),$M112)=0,$G112,0))),0)</f>
        <v>0</v>
      </c>
      <c r="D40" s="143">
        <f t="shared" si="75"/>
        <v>0</v>
      </c>
      <c r="E40" s="143">
        <f t="shared" si="75"/>
        <v>0</v>
      </c>
      <c r="F40" s="143">
        <f t="shared" si="75"/>
        <v>0</v>
      </c>
      <c r="G40" s="143">
        <f t="shared" si="75"/>
        <v>0</v>
      </c>
      <c r="H40" s="143">
        <f t="shared" si="75"/>
        <v>0</v>
      </c>
      <c r="I40" s="143">
        <f t="shared" si="75"/>
        <v>0</v>
      </c>
      <c r="J40" s="143">
        <f t="shared" si="75"/>
        <v>0</v>
      </c>
      <c r="K40" s="143">
        <f t="shared" si="75"/>
        <v>0</v>
      </c>
      <c r="L40" s="143">
        <f t="shared" si="75"/>
        <v>0</v>
      </c>
      <c r="M40" s="143">
        <f t="shared" si="75"/>
        <v>35000</v>
      </c>
      <c r="N40" s="143">
        <f t="shared" si="75"/>
        <v>0</v>
      </c>
      <c r="O40" s="143">
        <f t="shared" si="75"/>
        <v>0</v>
      </c>
      <c r="P40" s="143">
        <f t="shared" si="75"/>
        <v>0</v>
      </c>
      <c r="Q40" s="143">
        <f t="shared" si="75"/>
        <v>0</v>
      </c>
      <c r="R40" s="143">
        <f t="shared" si="75"/>
        <v>0</v>
      </c>
      <c r="S40" s="143">
        <f t="shared" si="75"/>
        <v>0</v>
      </c>
      <c r="T40" s="143">
        <f t="shared" si="75"/>
        <v>0</v>
      </c>
      <c r="U40" s="143">
        <f t="shared" si="75"/>
        <v>0</v>
      </c>
      <c r="V40" s="143">
        <f t="shared" si="75"/>
        <v>0</v>
      </c>
      <c r="W40" s="143">
        <f t="shared" si="75"/>
        <v>0</v>
      </c>
      <c r="X40" s="143">
        <f t="shared" si="75"/>
        <v>0</v>
      </c>
      <c r="Y40" s="176">
        <f t="shared" si="3"/>
        <v>35000</v>
      </c>
    </row>
    <row r="41" spans="1:25">
      <c r="A41" s="168">
        <f t="shared" ref="A41:B41" si="76">A113</f>
        <v>42</v>
      </c>
      <c r="B41" s="148" t="str">
        <f t="shared" si="76"/>
        <v>Vægge, udskiftning - Fliser</v>
      </c>
      <c r="C41" s="143">
        <f t="shared" ref="C41:X41" si="77">IF(C$1&gt;=$I113,IF($M113=0,0,(IF(MOD(($I113-C$1),$M113)=0,$G113,0))),0)</f>
        <v>0</v>
      </c>
      <c r="D41" s="143">
        <f t="shared" si="77"/>
        <v>0</v>
      </c>
      <c r="E41" s="143">
        <f t="shared" si="77"/>
        <v>0</v>
      </c>
      <c r="F41" s="143">
        <f t="shared" si="77"/>
        <v>54000</v>
      </c>
      <c r="G41" s="143">
        <f t="shared" si="77"/>
        <v>0</v>
      </c>
      <c r="H41" s="143">
        <f t="shared" si="77"/>
        <v>0</v>
      </c>
      <c r="I41" s="143">
        <f t="shared" si="77"/>
        <v>0</v>
      </c>
      <c r="J41" s="143">
        <f t="shared" si="77"/>
        <v>0</v>
      </c>
      <c r="K41" s="143">
        <f t="shared" si="77"/>
        <v>0</v>
      </c>
      <c r="L41" s="143">
        <f t="shared" si="77"/>
        <v>0</v>
      </c>
      <c r="M41" s="143">
        <f t="shared" si="77"/>
        <v>0</v>
      </c>
      <c r="N41" s="143">
        <f t="shared" si="77"/>
        <v>0</v>
      </c>
      <c r="O41" s="143">
        <f t="shared" si="77"/>
        <v>0</v>
      </c>
      <c r="P41" s="143">
        <f t="shared" si="77"/>
        <v>0</v>
      </c>
      <c r="Q41" s="143">
        <f t="shared" si="77"/>
        <v>0</v>
      </c>
      <c r="R41" s="143">
        <f t="shared" si="77"/>
        <v>0</v>
      </c>
      <c r="S41" s="143">
        <f t="shared" si="77"/>
        <v>0</v>
      </c>
      <c r="T41" s="143">
        <f t="shared" si="77"/>
        <v>0</v>
      </c>
      <c r="U41" s="143">
        <f t="shared" si="77"/>
        <v>0</v>
      </c>
      <c r="V41" s="143">
        <f t="shared" si="77"/>
        <v>0</v>
      </c>
      <c r="W41" s="143">
        <f t="shared" si="77"/>
        <v>0</v>
      </c>
      <c r="X41" s="143">
        <f t="shared" si="77"/>
        <v>0</v>
      </c>
      <c r="Y41" s="176">
        <f t="shared" si="3"/>
        <v>54000</v>
      </c>
    </row>
    <row r="42" spans="1:25">
      <c r="A42" s="168">
        <f t="shared" ref="A42:B42" si="78">A114</f>
        <v>42</v>
      </c>
      <c r="B42" s="148" t="str">
        <f t="shared" si="78"/>
        <v>Vægge, udskiftning - Fliser</v>
      </c>
      <c r="C42" s="143">
        <f t="shared" ref="C42:X42" si="79">IF(C$1&gt;=$I114,IF($M114=0,0,(IF(MOD(($I114-C$1),$M114)=0,$G114,0))),0)</f>
        <v>0</v>
      </c>
      <c r="D42" s="143">
        <f t="shared" si="79"/>
        <v>0</v>
      </c>
      <c r="E42" s="143">
        <f t="shared" si="79"/>
        <v>0</v>
      </c>
      <c r="F42" s="143">
        <f t="shared" si="79"/>
        <v>0</v>
      </c>
      <c r="G42" s="143">
        <f t="shared" si="79"/>
        <v>0</v>
      </c>
      <c r="H42" s="143">
        <f t="shared" si="79"/>
        <v>36000</v>
      </c>
      <c r="I42" s="143">
        <f t="shared" si="79"/>
        <v>0</v>
      </c>
      <c r="J42" s="143">
        <f t="shared" si="79"/>
        <v>0</v>
      </c>
      <c r="K42" s="143">
        <f t="shared" si="79"/>
        <v>0</v>
      </c>
      <c r="L42" s="143">
        <f t="shared" si="79"/>
        <v>0</v>
      </c>
      <c r="M42" s="143">
        <f t="shared" si="79"/>
        <v>0</v>
      </c>
      <c r="N42" s="143">
        <f t="shared" si="79"/>
        <v>0</v>
      </c>
      <c r="O42" s="143">
        <f t="shared" si="79"/>
        <v>0</v>
      </c>
      <c r="P42" s="143">
        <f t="shared" si="79"/>
        <v>0</v>
      </c>
      <c r="Q42" s="143">
        <f t="shared" si="79"/>
        <v>0</v>
      </c>
      <c r="R42" s="143">
        <f t="shared" si="79"/>
        <v>0</v>
      </c>
      <c r="S42" s="143">
        <f t="shared" si="79"/>
        <v>0</v>
      </c>
      <c r="T42" s="143">
        <f t="shared" si="79"/>
        <v>0</v>
      </c>
      <c r="U42" s="143">
        <f t="shared" si="79"/>
        <v>0</v>
      </c>
      <c r="V42" s="143">
        <f t="shared" si="79"/>
        <v>0</v>
      </c>
      <c r="W42" s="143">
        <f t="shared" si="79"/>
        <v>0</v>
      </c>
      <c r="X42" s="143">
        <f t="shared" si="79"/>
        <v>0</v>
      </c>
      <c r="Y42" s="176">
        <f t="shared" si="3"/>
        <v>36000</v>
      </c>
    </row>
    <row r="43" spans="1:25">
      <c r="A43" s="168">
        <f t="shared" ref="A43:B43" si="80">A115</f>
        <v>32</v>
      </c>
      <c r="B43" s="148" t="str">
        <f t="shared" si="80"/>
        <v>Døre, udskiftning - Indvendige</v>
      </c>
      <c r="C43" s="143">
        <f t="shared" ref="C43:X43" si="81">IF(C$1&gt;=$I115,IF($M115=0,0,(IF(MOD(($I115-C$1),$M115)=0,$G115,0))),0)</f>
        <v>0</v>
      </c>
      <c r="D43" s="143">
        <f t="shared" si="81"/>
        <v>0</v>
      </c>
      <c r="E43" s="143">
        <f t="shared" si="81"/>
        <v>0</v>
      </c>
      <c r="F43" s="143">
        <f t="shared" si="81"/>
        <v>0</v>
      </c>
      <c r="G43" s="143">
        <f t="shared" si="81"/>
        <v>24500</v>
      </c>
      <c r="H43" s="143">
        <f t="shared" si="81"/>
        <v>0</v>
      </c>
      <c r="I43" s="143">
        <f t="shared" si="81"/>
        <v>0</v>
      </c>
      <c r="J43" s="143">
        <f t="shared" si="81"/>
        <v>0</v>
      </c>
      <c r="K43" s="143">
        <f t="shared" si="81"/>
        <v>0</v>
      </c>
      <c r="L43" s="143">
        <f t="shared" si="81"/>
        <v>0</v>
      </c>
      <c r="M43" s="143">
        <f t="shared" si="81"/>
        <v>0</v>
      </c>
      <c r="N43" s="143">
        <f t="shared" si="81"/>
        <v>0</v>
      </c>
      <c r="O43" s="143">
        <f t="shared" si="81"/>
        <v>0</v>
      </c>
      <c r="P43" s="143">
        <f t="shared" si="81"/>
        <v>0</v>
      </c>
      <c r="Q43" s="143">
        <f t="shared" si="81"/>
        <v>0</v>
      </c>
      <c r="R43" s="143">
        <f t="shared" si="81"/>
        <v>0</v>
      </c>
      <c r="S43" s="143">
        <f t="shared" si="81"/>
        <v>0</v>
      </c>
      <c r="T43" s="143">
        <f t="shared" si="81"/>
        <v>0</v>
      </c>
      <c r="U43" s="143">
        <f t="shared" si="81"/>
        <v>0</v>
      </c>
      <c r="V43" s="143">
        <f t="shared" si="81"/>
        <v>0</v>
      </c>
      <c r="W43" s="143">
        <f t="shared" si="81"/>
        <v>0</v>
      </c>
      <c r="X43" s="143">
        <f t="shared" si="81"/>
        <v>0</v>
      </c>
      <c r="Y43" s="176">
        <f t="shared" si="3"/>
        <v>24500</v>
      </c>
    </row>
    <row r="44" spans="1:25">
      <c r="A44" s="168">
        <f t="shared" ref="A44:B44" si="82">A116</f>
        <v>32</v>
      </c>
      <c r="B44" s="148" t="str">
        <f t="shared" si="82"/>
        <v>Døre, udskiftning - Indvendige</v>
      </c>
      <c r="C44" s="143">
        <f t="shared" ref="C44:X44" si="83">IF(C$1&gt;=$I116,IF($M116=0,0,(IF(MOD(($I116-C$1),$M116)=0,$G116,0))),0)</f>
        <v>0</v>
      </c>
      <c r="D44" s="143">
        <f t="shared" si="83"/>
        <v>0</v>
      </c>
      <c r="E44" s="143">
        <f t="shared" si="83"/>
        <v>35000</v>
      </c>
      <c r="F44" s="143">
        <f t="shared" si="83"/>
        <v>0</v>
      </c>
      <c r="G44" s="143">
        <f t="shared" si="83"/>
        <v>0</v>
      </c>
      <c r="H44" s="143">
        <f t="shared" si="83"/>
        <v>0</v>
      </c>
      <c r="I44" s="143">
        <f t="shared" si="83"/>
        <v>0</v>
      </c>
      <c r="J44" s="143">
        <f t="shared" si="83"/>
        <v>0</v>
      </c>
      <c r="K44" s="143">
        <f t="shared" si="83"/>
        <v>0</v>
      </c>
      <c r="L44" s="143">
        <f t="shared" si="83"/>
        <v>0</v>
      </c>
      <c r="M44" s="143">
        <f t="shared" si="83"/>
        <v>0</v>
      </c>
      <c r="N44" s="143">
        <f t="shared" si="83"/>
        <v>0</v>
      </c>
      <c r="O44" s="143">
        <f t="shared" si="83"/>
        <v>0</v>
      </c>
      <c r="P44" s="143">
        <f t="shared" si="83"/>
        <v>0</v>
      </c>
      <c r="Q44" s="143">
        <f t="shared" si="83"/>
        <v>0</v>
      </c>
      <c r="R44" s="143">
        <f t="shared" si="83"/>
        <v>0</v>
      </c>
      <c r="S44" s="143">
        <f t="shared" si="83"/>
        <v>0</v>
      </c>
      <c r="T44" s="143">
        <f t="shared" si="83"/>
        <v>0</v>
      </c>
      <c r="U44" s="143">
        <f t="shared" si="83"/>
        <v>0</v>
      </c>
      <c r="V44" s="143">
        <f t="shared" si="83"/>
        <v>0</v>
      </c>
      <c r="W44" s="143">
        <f t="shared" si="83"/>
        <v>0</v>
      </c>
      <c r="X44" s="143">
        <f t="shared" si="83"/>
        <v>0</v>
      </c>
      <c r="Y44" s="176">
        <f t="shared" si="3"/>
        <v>35000</v>
      </c>
    </row>
    <row r="45" spans="1:25">
      <c r="A45" s="168">
        <f t="shared" ref="A45:B45" si="84">A117</f>
        <v>32</v>
      </c>
      <c r="B45" s="148" t="str">
        <f t="shared" si="84"/>
        <v>Døre, udskiftning - Indvendige</v>
      </c>
      <c r="C45" s="143">
        <f t="shared" ref="C45:X45" si="85">IF(C$1&gt;=$I117,IF($M117=0,0,(IF(MOD(($I117-C$1),$M117)=0,$G117,0))),0)</f>
        <v>0</v>
      </c>
      <c r="D45" s="143">
        <f t="shared" si="85"/>
        <v>0</v>
      </c>
      <c r="E45" s="143">
        <f t="shared" si="85"/>
        <v>0</v>
      </c>
      <c r="F45" s="143">
        <f t="shared" si="85"/>
        <v>0</v>
      </c>
      <c r="G45" s="143">
        <f t="shared" si="85"/>
        <v>0</v>
      </c>
      <c r="H45" s="143">
        <f t="shared" si="85"/>
        <v>0</v>
      </c>
      <c r="I45" s="143">
        <f t="shared" si="85"/>
        <v>0</v>
      </c>
      <c r="J45" s="143">
        <f t="shared" si="85"/>
        <v>0</v>
      </c>
      <c r="K45" s="143">
        <f t="shared" si="85"/>
        <v>0</v>
      </c>
      <c r="L45" s="143">
        <f t="shared" si="85"/>
        <v>0</v>
      </c>
      <c r="M45" s="143">
        <f t="shared" si="85"/>
        <v>0</v>
      </c>
      <c r="N45" s="143">
        <f t="shared" si="85"/>
        <v>24500</v>
      </c>
      <c r="O45" s="143">
        <f t="shared" si="85"/>
        <v>0</v>
      </c>
      <c r="P45" s="143">
        <f t="shared" si="85"/>
        <v>0</v>
      </c>
      <c r="Q45" s="143">
        <f t="shared" si="85"/>
        <v>0</v>
      </c>
      <c r="R45" s="143">
        <f t="shared" si="85"/>
        <v>0</v>
      </c>
      <c r="S45" s="143">
        <f t="shared" si="85"/>
        <v>0</v>
      </c>
      <c r="T45" s="143">
        <f t="shared" si="85"/>
        <v>0</v>
      </c>
      <c r="U45" s="143">
        <f t="shared" si="85"/>
        <v>0</v>
      </c>
      <c r="V45" s="143">
        <f t="shared" si="85"/>
        <v>0</v>
      </c>
      <c r="W45" s="143">
        <f t="shared" si="85"/>
        <v>0</v>
      </c>
      <c r="X45" s="143">
        <f t="shared" si="85"/>
        <v>0</v>
      </c>
      <c r="Y45" s="176">
        <f t="shared" si="3"/>
        <v>24500</v>
      </c>
    </row>
    <row r="46" spans="1:25">
      <c r="A46" s="168" t="e">
        <f t="shared" ref="A46:B46" si="86">A118</f>
        <v>#N/A</v>
      </c>
      <c r="B46" s="148">
        <f t="shared" si="86"/>
        <v>0</v>
      </c>
      <c r="C46" s="143">
        <f t="shared" ref="C46:X46" si="87">IF(C$1&gt;=$I118,IF($M118=0,0,(IF(MOD(($I118-C$1),$M118)=0,$G118,0))),0)</f>
        <v>0</v>
      </c>
      <c r="D46" s="143">
        <f t="shared" si="87"/>
        <v>0</v>
      </c>
      <c r="E46" s="143">
        <f t="shared" si="87"/>
        <v>0</v>
      </c>
      <c r="F46" s="143">
        <f t="shared" si="87"/>
        <v>0</v>
      </c>
      <c r="G46" s="143">
        <f t="shared" si="87"/>
        <v>0</v>
      </c>
      <c r="H46" s="143">
        <f t="shared" si="87"/>
        <v>0</v>
      </c>
      <c r="I46" s="143">
        <f t="shared" si="87"/>
        <v>0</v>
      </c>
      <c r="J46" s="143">
        <f t="shared" si="87"/>
        <v>0</v>
      </c>
      <c r="K46" s="143">
        <f t="shared" si="87"/>
        <v>0</v>
      </c>
      <c r="L46" s="143">
        <f t="shared" si="87"/>
        <v>0</v>
      </c>
      <c r="M46" s="143">
        <f t="shared" si="87"/>
        <v>0</v>
      </c>
      <c r="N46" s="143">
        <f t="shared" si="87"/>
        <v>0</v>
      </c>
      <c r="O46" s="143">
        <f t="shared" si="87"/>
        <v>0</v>
      </c>
      <c r="P46" s="143">
        <f t="shared" si="87"/>
        <v>0</v>
      </c>
      <c r="Q46" s="143">
        <f t="shared" si="87"/>
        <v>0</v>
      </c>
      <c r="R46" s="143">
        <f t="shared" si="87"/>
        <v>0</v>
      </c>
      <c r="S46" s="143">
        <f t="shared" si="87"/>
        <v>0</v>
      </c>
      <c r="T46" s="143">
        <f t="shared" si="87"/>
        <v>0</v>
      </c>
      <c r="U46" s="143">
        <f t="shared" si="87"/>
        <v>0</v>
      </c>
      <c r="V46" s="143">
        <f t="shared" si="87"/>
        <v>0</v>
      </c>
      <c r="W46" s="143">
        <f t="shared" si="87"/>
        <v>0</v>
      </c>
      <c r="X46" s="143">
        <f t="shared" si="87"/>
        <v>0</v>
      </c>
      <c r="Y46" s="176">
        <f t="shared" si="3"/>
        <v>0</v>
      </c>
    </row>
    <row r="47" spans="1:25">
      <c r="A47" s="168" t="e">
        <f t="shared" ref="A47:B47" si="88">A119</f>
        <v>#N/A</v>
      </c>
      <c r="B47" s="148">
        <f t="shared" si="88"/>
        <v>0</v>
      </c>
      <c r="C47" s="143">
        <f t="shared" ref="C47:X47" si="89">IF(C$1&gt;=$I119,IF($M119=0,0,(IF(MOD(($I119-C$1),$M119)=0,$G119,0))),0)</f>
        <v>0</v>
      </c>
      <c r="D47" s="143">
        <f t="shared" si="89"/>
        <v>0</v>
      </c>
      <c r="E47" s="143">
        <f t="shared" si="89"/>
        <v>0</v>
      </c>
      <c r="F47" s="143">
        <f t="shared" si="89"/>
        <v>0</v>
      </c>
      <c r="G47" s="143">
        <f t="shared" si="89"/>
        <v>0</v>
      </c>
      <c r="H47" s="143">
        <f t="shared" si="89"/>
        <v>0</v>
      </c>
      <c r="I47" s="143">
        <f t="shared" si="89"/>
        <v>0</v>
      </c>
      <c r="J47" s="143">
        <f t="shared" si="89"/>
        <v>0</v>
      </c>
      <c r="K47" s="143">
        <f t="shared" si="89"/>
        <v>0</v>
      </c>
      <c r="L47" s="143">
        <f t="shared" si="89"/>
        <v>0</v>
      </c>
      <c r="M47" s="143">
        <f t="shared" si="89"/>
        <v>0</v>
      </c>
      <c r="N47" s="143">
        <f t="shared" si="89"/>
        <v>0</v>
      </c>
      <c r="O47" s="143">
        <f t="shared" si="89"/>
        <v>0</v>
      </c>
      <c r="P47" s="143">
        <f t="shared" si="89"/>
        <v>0</v>
      </c>
      <c r="Q47" s="143">
        <f t="shared" si="89"/>
        <v>0</v>
      </c>
      <c r="R47" s="143">
        <f t="shared" si="89"/>
        <v>0</v>
      </c>
      <c r="S47" s="143">
        <f t="shared" si="89"/>
        <v>0</v>
      </c>
      <c r="T47" s="143">
        <f t="shared" si="89"/>
        <v>0</v>
      </c>
      <c r="U47" s="143">
        <f t="shared" si="89"/>
        <v>0</v>
      </c>
      <c r="V47" s="143">
        <f t="shared" si="89"/>
        <v>0</v>
      </c>
      <c r="W47" s="143">
        <f t="shared" si="89"/>
        <v>0</v>
      </c>
      <c r="X47" s="143">
        <f t="shared" si="89"/>
        <v>0</v>
      </c>
      <c r="Y47" s="176">
        <f t="shared" si="3"/>
        <v>0</v>
      </c>
    </row>
    <row r="48" spans="1:25">
      <c r="A48" s="168" t="e">
        <f t="shared" ref="A48:B48" si="90">A120</f>
        <v>#N/A</v>
      </c>
      <c r="B48" s="148">
        <f t="shared" si="90"/>
        <v>0</v>
      </c>
      <c r="C48" s="143">
        <f t="shared" ref="C48:X48" si="91">IF(C$1&gt;=$I120,IF($M120=0,0,(IF(MOD(($I120-C$1),$M120)=0,$G120,0))),0)</f>
        <v>0</v>
      </c>
      <c r="D48" s="143">
        <f t="shared" si="91"/>
        <v>0</v>
      </c>
      <c r="E48" s="143">
        <f t="shared" si="91"/>
        <v>0</v>
      </c>
      <c r="F48" s="143">
        <f t="shared" si="91"/>
        <v>0</v>
      </c>
      <c r="G48" s="143">
        <f t="shared" si="91"/>
        <v>0</v>
      </c>
      <c r="H48" s="143">
        <f t="shared" si="91"/>
        <v>0</v>
      </c>
      <c r="I48" s="143">
        <f t="shared" si="91"/>
        <v>0</v>
      </c>
      <c r="J48" s="143">
        <f t="shared" si="91"/>
        <v>0</v>
      </c>
      <c r="K48" s="143">
        <f t="shared" si="91"/>
        <v>0</v>
      </c>
      <c r="L48" s="143">
        <f t="shared" si="91"/>
        <v>0</v>
      </c>
      <c r="M48" s="143">
        <f t="shared" si="91"/>
        <v>0</v>
      </c>
      <c r="N48" s="143">
        <f t="shared" si="91"/>
        <v>0</v>
      </c>
      <c r="O48" s="143">
        <f t="shared" si="91"/>
        <v>0</v>
      </c>
      <c r="P48" s="143">
        <f t="shared" si="91"/>
        <v>0</v>
      </c>
      <c r="Q48" s="143">
        <f t="shared" si="91"/>
        <v>0</v>
      </c>
      <c r="R48" s="143">
        <f t="shared" si="91"/>
        <v>0</v>
      </c>
      <c r="S48" s="143">
        <f t="shared" si="91"/>
        <v>0</v>
      </c>
      <c r="T48" s="143">
        <f t="shared" si="91"/>
        <v>0</v>
      </c>
      <c r="U48" s="143">
        <f t="shared" si="91"/>
        <v>0</v>
      </c>
      <c r="V48" s="143">
        <f t="shared" si="91"/>
        <v>0</v>
      </c>
      <c r="W48" s="143">
        <f t="shared" si="91"/>
        <v>0</v>
      </c>
      <c r="X48" s="143">
        <f t="shared" si="91"/>
        <v>0</v>
      </c>
      <c r="Y48" s="176">
        <f t="shared" si="3"/>
        <v>0</v>
      </c>
    </row>
    <row r="49" spans="1:25">
      <c r="A49" s="168" t="e">
        <f t="shared" ref="A49:B49" si="92">A121</f>
        <v>#N/A</v>
      </c>
      <c r="B49" s="148">
        <f t="shared" si="92"/>
        <v>0</v>
      </c>
      <c r="C49" s="143">
        <f t="shared" ref="C49:X49" si="93">IF(C$1&gt;=$I121,IF($M121=0,0,(IF(MOD(($I121-C$1),$M121)=0,$G121,0))),0)</f>
        <v>0</v>
      </c>
      <c r="D49" s="143">
        <f t="shared" si="93"/>
        <v>0</v>
      </c>
      <c r="E49" s="143">
        <f t="shared" si="93"/>
        <v>0</v>
      </c>
      <c r="F49" s="143">
        <f t="shared" si="93"/>
        <v>0</v>
      </c>
      <c r="G49" s="143">
        <f t="shared" si="93"/>
        <v>0</v>
      </c>
      <c r="H49" s="143">
        <f t="shared" si="93"/>
        <v>0</v>
      </c>
      <c r="I49" s="143">
        <f t="shared" si="93"/>
        <v>0</v>
      </c>
      <c r="J49" s="143">
        <f t="shared" si="93"/>
        <v>0</v>
      </c>
      <c r="K49" s="143">
        <f t="shared" si="93"/>
        <v>0</v>
      </c>
      <c r="L49" s="143">
        <f t="shared" si="93"/>
        <v>0</v>
      </c>
      <c r="M49" s="143">
        <f t="shared" si="93"/>
        <v>0</v>
      </c>
      <c r="N49" s="143">
        <f t="shared" si="93"/>
        <v>0</v>
      </c>
      <c r="O49" s="143">
        <f t="shared" si="93"/>
        <v>0</v>
      </c>
      <c r="P49" s="143">
        <f t="shared" si="93"/>
        <v>0</v>
      </c>
      <c r="Q49" s="143">
        <f t="shared" si="93"/>
        <v>0</v>
      </c>
      <c r="R49" s="143">
        <f t="shared" si="93"/>
        <v>0</v>
      </c>
      <c r="S49" s="143">
        <f t="shared" si="93"/>
        <v>0</v>
      </c>
      <c r="T49" s="143">
        <f t="shared" si="93"/>
        <v>0</v>
      </c>
      <c r="U49" s="143">
        <f t="shared" si="93"/>
        <v>0</v>
      </c>
      <c r="V49" s="143">
        <f t="shared" si="93"/>
        <v>0</v>
      </c>
      <c r="W49" s="143">
        <f t="shared" si="93"/>
        <v>0</v>
      </c>
      <c r="X49" s="143">
        <f t="shared" si="93"/>
        <v>0</v>
      </c>
      <c r="Y49" s="176">
        <f t="shared" si="3"/>
        <v>0</v>
      </c>
    </row>
    <row r="50" spans="1:25">
      <c r="A50" s="168" t="e">
        <f t="shared" ref="A50:B50" si="94">A122</f>
        <v>#N/A</v>
      </c>
      <c r="B50" s="148">
        <f t="shared" si="94"/>
        <v>0</v>
      </c>
      <c r="C50" s="143">
        <f t="shared" ref="C50:X50" si="95">IF(C$1&gt;=$I122,IF($M122=0,0,(IF(MOD(($I122-C$1),$M122)=0,$G122,0))),0)</f>
        <v>0</v>
      </c>
      <c r="D50" s="143">
        <f t="shared" si="95"/>
        <v>0</v>
      </c>
      <c r="E50" s="143">
        <f t="shared" si="95"/>
        <v>0</v>
      </c>
      <c r="F50" s="143">
        <f t="shared" si="95"/>
        <v>0</v>
      </c>
      <c r="G50" s="143">
        <f t="shared" si="95"/>
        <v>0</v>
      </c>
      <c r="H50" s="143">
        <f t="shared" si="95"/>
        <v>0</v>
      </c>
      <c r="I50" s="143">
        <f t="shared" si="95"/>
        <v>0</v>
      </c>
      <c r="J50" s="143">
        <f t="shared" si="95"/>
        <v>0</v>
      </c>
      <c r="K50" s="143">
        <f t="shared" si="95"/>
        <v>0</v>
      </c>
      <c r="L50" s="143">
        <f t="shared" si="95"/>
        <v>0</v>
      </c>
      <c r="M50" s="143">
        <f t="shared" si="95"/>
        <v>0</v>
      </c>
      <c r="N50" s="143">
        <f t="shared" si="95"/>
        <v>0</v>
      </c>
      <c r="O50" s="143">
        <f t="shared" si="95"/>
        <v>0</v>
      </c>
      <c r="P50" s="143">
        <f t="shared" si="95"/>
        <v>0</v>
      </c>
      <c r="Q50" s="143">
        <f t="shared" si="95"/>
        <v>0</v>
      </c>
      <c r="R50" s="143">
        <f t="shared" si="95"/>
        <v>0</v>
      </c>
      <c r="S50" s="143">
        <f t="shared" si="95"/>
        <v>0</v>
      </c>
      <c r="T50" s="143">
        <f t="shared" si="95"/>
        <v>0</v>
      </c>
      <c r="U50" s="143">
        <f t="shared" si="95"/>
        <v>0</v>
      </c>
      <c r="V50" s="143">
        <f t="shared" si="95"/>
        <v>0</v>
      </c>
      <c r="W50" s="143">
        <f t="shared" si="95"/>
        <v>0</v>
      </c>
      <c r="X50" s="143">
        <f t="shared" si="95"/>
        <v>0</v>
      </c>
      <c r="Y50" s="176">
        <f t="shared" si="3"/>
        <v>0</v>
      </c>
    </row>
    <row r="51" spans="1:25">
      <c r="A51" s="168" t="e">
        <f t="shared" ref="A51:B51" si="96">A123</f>
        <v>#N/A</v>
      </c>
      <c r="B51" s="148">
        <f t="shared" si="96"/>
        <v>0</v>
      </c>
      <c r="C51" s="143">
        <f t="shared" ref="C51:X51" si="97">IF(C$1&gt;=$I123,IF($M123=0,0,(IF(MOD(($I123-C$1),$M123)=0,$G123,0))),0)</f>
        <v>0</v>
      </c>
      <c r="D51" s="143">
        <f t="shared" si="97"/>
        <v>0</v>
      </c>
      <c r="E51" s="143">
        <f t="shared" si="97"/>
        <v>0</v>
      </c>
      <c r="F51" s="143">
        <f t="shared" si="97"/>
        <v>0</v>
      </c>
      <c r="G51" s="143">
        <f t="shared" si="97"/>
        <v>0</v>
      </c>
      <c r="H51" s="143">
        <f t="shared" si="97"/>
        <v>0</v>
      </c>
      <c r="I51" s="143">
        <f t="shared" si="97"/>
        <v>0</v>
      </c>
      <c r="J51" s="143">
        <f t="shared" si="97"/>
        <v>0</v>
      </c>
      <c r="K51" s="143">
        <f t="shared" si="97"/>
        <v>0</v>
      </c>
      <c r="L51" s="143">
        <f t="shared" si="97"/>
        <v>0</v>
      </c>
      <c r="M51" s="143">
        <f t="shared" si="97"/>
        <v>0</v>
      </c>
      <c r="N51" s="143">
        <f t="shared" si="97"/>
        <v>0</v>
      </c>
      <c r="O51" s="143">
        <f t="shared" si="97"/>
        <v>0</v>
      </c>
      <c r="P51" s="143">
        <f t="shared" si="97"/>
        <v>0</v>
      </c>
      <c r="Q51" s="143">
        <f t="shared" si="97"/>
        <v>0</v>
      </c>
      <c r="R51" s="143">
        <f t="shared" si="97"/>
        <v>0</v>
      </c>
      <c r="S51" s="143">
        <f t="shared" si="97"/>
        <v>0</v>
      </c>
      <c r="T51" s="143">
        <f t="shared" si="97"/>
        <v>0</v>
      </c>
      <c r="U51" s="143">
        <f t="shared" si="97"/>
        <v>0</v>
      </c>
      <c r="V51" s="143">
        <f t="shared" si="97"/>
        <v>0</v>
      </c>
      <c r="W51" s="143">
        <f t="shared" si="97"/>
        <v>0</v>
      </c>
      <c r="X51" s="143">
        <f t="shared" si="97"/>
        <v>0</v>
      </c>
      <c r="Y51" s="176">
        <f t="shared" si="3"/>
        <v>0</v>
      </c>
    </row>
    <row r="52" spans="1:25">
      <c r="A52" s="168">
        <f t="shared" ref="A52:B52" si="98">A124</f>
        <v>0</v>
      </c>
      <c r="B52" s="148" t="str">
        <f t="shared" si="98"/>
        <v>Tekniske Installationer</v>
      </c>
      <c r="C52" s="143">
        <f t="shared" ref="C52:X52" si="99">IF(C$1&gt;=$I124,IF($M124=0,0,(IF(MOD(($I124-C$1),$M124)=0,$G124,0))),0)</f>
        <v>0</v>
      </c>
      <c r="D52" s="143">
        <f t="shared" si="99"/>
        <v>0</v>
      </c>
      <c r="E52" s="143">
        <f t="shared" si="99"/>
        <v>0</v>
      </c>
      <c r="F52" s="143">
        <f t="shared" si="99"/>
        <v>0</v>
      </c>
      <c r="G52" s="143">
        <f t="shared" si="99"/>
        <v>0</v>
      </c>
      <c r="H52" s="143">
        <f t="shared" si="99"/>
        <v>0</v>
      </c>
      <c r="I52" s="143">
        <f t="shared" si="99"/>
        <v>0</v>
      </c>
      <c r="J52" s="143">
        <f t="shared" si="99"/>
        <v>0</v>
      </c>
      <c r="K52" s="143">
        <f t="shared" si="99"/>
        <v>0</v>
      </c>
      <c r="L52" s="143">
        <f t="shared" si="99"/>
        <v>0</v>
      </c>
      <c r="M52" s="143">
        <f t="shared" si="99"/>
        <v>0</v>
      </c>
      <c r="N52" s="143">
        <f t="shared" si="99"/>
        <v>0</v>
      </c>
      <c r="O52" s="143">
        <f t="shared" si="99"/>
        <v>0</v>
      </c>
      <c r="P52" s="143">
        <f t="shared" si="99"/>
        <v>0</v>
      </c>
      <c r="Q52" s="143">
        <f t="shared" si="99"/>
        <v>0</v>
      </c>
      <c r="R52" s="143">
        <f t="shared" si="99"/>
        <v>0</v>
      </c>
      <c r="S52" s="143">
        <f t="shared" si="99"/>
        <v>0</v>
      </c>
      <c r="T52" s="143">
        <f t="shared" si="99"/>
        <v>0</v>
      </c>
      <c r="U52" s="143">
        <f t="shared" si="99"/>
        <v>0</v>
      </c>
      <c r="V52" s="143">
        <f t="shared" si="99"/>
        <v>0</v>
      </c>
      <c r="W52" s="143">
        <f t="shared" si="99"/>
        <v>0</v>
      </c>
      <c r="X52" s="143">
        <f t="shared" si="99"/>
        <v>0</v>
      </c>
      <c r="Y52" s="176">
        <f t="shared" si="3"/>
        <v>0</v>
      </c>
    </row>
    <row r="53" spans="1:25">
      <c r="A53" s="168">
        <f t="shared" ref="A53:B53" si="100">A125</f>
        <v>52</v>
      </c>
      <c r="B53" s="148" t="str">
        <f t="shared" si="100"/>
        <v>Afløb og sanitet, udskiftning - toilet</v>
      </c>
      <c r="C53" s="143">
        <f t="shared" ref="C53:X53" si="101">IF(C$1&gt;=$I125,IF($M125=0,0,(IF(MOD(($I125-C$1),$M125)=0,$G125,0))),0)</f>
        <v>0</v>
      </c>
      <c r="D53" s="143">
        <f t="shared" si="101"/>
        <v>0</v>
      </c>
      <c r="E53" s="143">
        <f t="shared" si="101"/>
        <v>0</v>
      </c>
      <c r="F53" s="143">
        <f t="shared" si="101"/>
        <v>0</v>
      </c>
      <c r="G53" s="143">
        <f t="shared" si="101"/>
        <v>0</v>
      </c>
      <c r="H53" s="143">
        <f t="shared" si="101"/>
        <v>0</v>
      </c>
      <c r="I53" s="143">
        <f t="shared" si="101"/>
        <v>0</v>
      </c>
      <c r="J53" s="143">
        <f t="shared" si="101"/>
        <v>0</v>
      </c>
      <c r="K53" s="143">
        <f t="shared" si="101"/>
        <v>0</v>
      </c>
      <c r="L53" s="143">
        <f t="shared" si="101"/>
        <v>0</v>
      </c>
      <c r="M53" s="143">
        <f t="shared" si="101"/>
        <v>0</v>
      </c>
      <c r="N53" s="143">
        <f t="shared" si="101"/>
        <v>15000</v>
      </c>
      <c r="O53" s="143">
        <f t="shared" si="101"/>
        <v>0</v>
      </c>
      <c r="P53" s="143">
        <f t="shared" si="101"/>
        <v>0</v>
      </c>
      <c r="Q53" s="143">
        <f t="shared" si="101"/>
        <v>0</v>
      </c>
      <c r="R53" s="143">
        <f t="shared" si="101"/>
        <v>0</v>
      </c>
      <c r="S53" s="143">
        <f t="shared" si="101"/>
        <v>0</v>
      </c>
      <c r="T53" s="143">
        <f t="shared" si="101"/>
        <v>0</v>
      </c>
      <c r="U53" s="143">
        <f t="shared" si="101"/>
        <v>0</v>
      </c>
      <c r="V53" s="143">
        <f t="shared" si="101"/>
        <v>0</v>
      </c>
      <c r="W53" s="143">
        <f t="shared" si="101"/>
        <v>0</v>
      </c>
      <c r="X53" s="143">
        <f t="shared" si="101"/>
        <v>0</v>
      </c>
      <c r="Y53" s="176">
        <f t="shared" si="3"/>
        <v>15000</v>
      </c>
    </row>
    <row r="54" spans="1:25">
      <c r="A54" s="168">
        <f t="shared" ref="A54:B54" si="102">A126</f>
        <v>52</v>
      </c>
      <c r="B54" s="148" t="str">
        <f t="shared" si="102"/>
        <v>Afløb og sanitet, udskiftning - håndvask inkl. bl. batteri</v>
      </c>
      <c r="C54" s="143">
        <f t="shared" ref="C54:X54" si="103">IF(C$1&gt;=$I126,IF($M126=0,0,(IF(MOD(($I126-C$1),$M126)=0,$G126,0))),0)</f>
        <v>0</v>
      </c>
      <c r="D54" s="143">
        <f t="shared" si="103"/>
        <v>0</v>
      </c>
      <c r="E54" s="143">
        <f t="shared" si="103"/>
        <v>0</v>
      </c>
      <c r="F54" s="143">
        <f t="shared" si="103"/>
        <v>0</v>
      </c>
      <c r="G54" s="143">
        <f t="shared" si="103"/>
        <v>0</v>
      </c>
      <c r="H54" s="143">
        <f t="shared" si="103"/>
        <v>0</v>
      </c>
      <c r="I54" s="143">
        <f t="shared" si="103"/>
        <v>0</v>
      </c>
      <c r="J54" s="143">
        <f t="shared" si="103"/>
        <v>0</v>
      </c>
      <c r="K54" s="143">
        <f t="shared" si="103"/>
        <v>0</v>
      </c>
      <c r="L54" s="143">
        <f t="shared" si="103"/>
        <v>0</v>
      </c>
      <c r="M54" s="143">
        <f t="shared" si="103"/>
        <v>0</v>
      </c>
      <c r="N54" s="143">
        <f t="shared" si="103"/>
        <v>24000</v>
      </c>
      <c r="O54" s="143">
        <f t="shared" si="103"/>
        <v>0</v>
      </c>
      <c r="P54" s="143">
        <f t="shared" si="103"/>
        <v>0</v>
      </c>
      <c r="Q54" s="143">
        <f t="shared" si="103"/>
        <v>0</v>
      </c>
      <c r="R54" s="143">
        <f t="shared" si="103"/>
        <v>0</v>
      </c>
      <c r="S54" s="143">
        <f t="shared" si="103"/>
        <v>0</v>
      </c>
      <c r="T54" s="143">
        <f t="shared" si="103"/>
        <v>0</v>
      </c>
      <c r="U54" s="143">
        <f t="shared" si="103"/>
        <v>0</v>
      </c>
      <c r="V54" s="143">
        <f t="shared" si="103"/>
        <v>0</v>
      </c>
      <c r="W54" s="143">
        <f t="shared" si="103"/>
        <v>0</v>
      </c>
      <c r="X54" s="143">
        <f t="shared" si="103"/>
        <v>0</v>
      </c>
      <c r="Y54" s="176">
        <f t="shared" si="3"/>
        <v>24000</v>
      </c>
    </row>
    <row r="55" spans="1:25">
      <c r="A55" s="168">
        <f t="shared" ref="A55:B55" si="104">A127</f>
        <v>52</v>
      </c>
      <c r="B55" s="148" t="str">
        <f t="shared" si="104"/>
        <v>Afløb og sanitet, udskiftning - toilet</v>
      </c>
      <c r="C55" s="143">
        <f t="shared" ref="C55:X55" si="105">IF(C$1&gt;=$I127,IF($M127=0,0,(IF(MOD(($I127-C$1),$M127)=0,$G127,0))),0)</f>
        <v>0</v>
      </c>
      <c r="D55" s="143">
        <f t="shared" si="105"/>
        <v>0</v>
      </c>
      <c r="E55" s="143">
        <f t="shared" si="105"/>
        <v>0</v>
      </c>
      <c r="F55" s="143">
        <f t="shared" si="105"/>
        <v>0</v>
      </c>
      <c r="G55" s="143">
        <f t="shared" si="105"/>
        <v>0</v>
      </c>
      <c r="H55" s="143">
        <f t="shared" si="105"/>
        <v>0</v>
      </c>
      <c r="I55" s="143">
        <f t="shared" si="105"/>
        <v>15000</v>
      </c>
      <c r="J55" s="143">
        <f t="shared" si="105"/>
        <v>0</v>
      </c>
      <c r="K55" s="143">
        <f t="shared" si="105"/>
        <v>0</v>
      </c>
      <c r="L55" s="143">
        <f t="shared" si="105"/>
        <v>0</v>
      </c>
      <c r="M55" s="143">
        <f t="shared" si="105"/>
        <v>0</v>
      </c>
      <c r="N55" s="143">
        <f t="shared" si="105"/>
        <v>0</v>
      </c>
      <c r="O55" s="143">
        <f t="shared" si="105"/>
        <v>0</v>
      </c>
      <c r="P55" s="143">
        <f t="shared" si="105"/>
        <v>0</v>
      </c>
      <c r="Q55" s="143">
        <f t="shared" si="105"/>
        <v>0</v>
      </c>
      <c r="R55" s="143">
        <f t="shared" si="105"/>
        <v>0</v>
      </c>
      <c r="S55" s="143">
        <f t="shared" si="105"/>
        <v>0</v>
      </c>
      <c r="T55" s="143">
        <f t="shared" si="105"/>
        <v>0</v>
      </c>
      <c r="U55" s="143">
        <f t="shared" si="105"/>
        <v>0</v>
      </c>
      <c r="V55" s="143">
        <f t="shared" si="105"/>
        <v>0</v>
      </c>
      <c r="W55" s="143">
        <f t="shared" si="105"/>
        <v>0</v>
      </c>
      <c r="X55" s="143">
        <f t="shared" si="105"/>
        <v>0</v>
      </c>
      <c r="Y55" s="176">
        <f t="shared" si="3"/>
        <v>15000</v>
      </c>
    </row>
    <row r="56" spans="1:25">
      <c r="A56" s="168">
        <f t="shared" ref="A56:B56" si="106">A128</f>
        <v>52</v>
      </c>
      <c r="B56" s="148" t="str">
        <f t="shared" si="106"/>
        <v>Afløb og sanitet, udskiftning - håndvask inkl. bl. batteri</v>
      </c>
      <c r="C56" s="143">
        <f t="shared" ref="C56:X56" si="107">IF(C$1&gt;=$I128,IF($M128=0,0,(IF(MOD(($I128-C$1),$M128)=0,$G128,0))),0)</f>
        <v>0</v>
      </c>
      <c r="D56" s="143">
        <f t="shared" si="107"/>
        <v>0</v>
      </c>
      <c r="E56" s="143">
        <f t="shared" si="107"/>
        <v>0</v>
      </c>
      <c r="F56" s="143">
        <f t="shared" si="107"/>
        <v>0</v>
      </c>
      <c r="G56" s="143">
        <f t="shared" si="107"/>
        <v>0</v>
      </c>
      <c r="H56" s="143">
        <f t="shared" si="107"/>
        <v>0</v>
      </c>
      <c r="I56" s="143">
        <f t="shared" si="107"/>
        <v>18000</v>
      </c>
      <c r="J56" s="143">
        <f t="shared" si="107"/>
        <v>0</v>
      </c>
      <c r="K56" s="143">
        <f t="shared" si="107"/>
        <v>0</v>
      </c>
      <c r="L56" s="143">
        <f t="shared" si="107"/>
        <v>0</v>
      </c>
      <c r="M56" s="143">
        <f t="shared" si="107"/>
        <v>0</v>
      </c>
      <c r="N56" s="143">
        <f t="shared" si="107"/>
        <v>0</v>
      </c>
      <c r="O56" s="143">
        <f t="shared" si="107"/>
        <v>0</v>
      </c>
      <c r="P56" s="143">
        <f t="shared" si="107"/>
        <v>0</v>
      </c>
      <c r="Q56" s="143">
        <f t="shared" si="107"/>
        <v>0</v>
      </c>
      <c r="R56" s="143">
        <f t="shared" si="107"/>
        <v>0</v>
      </c>
      <c r="S56" s="143">
        <f t="shared" si="107"/>
        <v>0</v>
      </c>
      <c r="T56" s="143">
        <f t="shared" si="107"/>
        <v>0</v>
      </c>
      <c r="U56" s="143">
        <f t="shared" si="107"/>
        <v>0</v>
      </c>
      <c r="V56" s="143">
        <f t="shared" si="107"/>
        <v>0</v>
      </c>
      <c r="W56" s="143">
        <f t="shared" si="107"/>
        <v>0</v>
      </c>
      <c r="X56" s="143">
        <f t="shared" si="107"/>
        <v>0</v>
      </c>
      <c r="Y56" s="176">
        <f t="shared" si="3"/>
        <v>18000</v>
      </c>
    </row>
    <row r="57" spans="1:25">
      <c r="A57" s="168">
        <f t="shared" ref="A57:B57" si="108">A129</f>
        <v>63</v>
      </c>
      <c r="B57" s="148" t="str">
        <f t="shared" si="108"/>
        <v>Belysning, udskiftning - armaturer</v>
      </c>
      <c r="C57" s="143">
        <f t="shared" ref="C57:X57" si="109">IF(C$1&gt;=$I129,IF($M129=0,0,(IF(MOD(($I129-C$1),$M129)=0,$G129,0))),0)</f>
        <v>0</v>
      </c>
      <c r="D57" s="143">
        <f t="shared" si="109"/>
        <v>0</v>
      </c>
      <c r="E57" s="143">
        <f t="shared" si="109"/>
        <v>9000</v>
      </c>
      <c r="F57" s="143">
        <f t="shared" si="109"/>
        <v>0</v>
      </c>
      <c r="G57" s="143">
        <f t="shared" si="109"/>
        <v>0</v>
      </c>
      <c r="H57" s="143">
        <f t="shared" si="109"/>
        <v>0</v>
      </c>
      <c r="I57" s="143">
        <f t="shared" si="109"/>
        <v>0</v>
      </c>
      <c r="J57" s="143">
        <f t="shared" si="109"/>
        <v>0</v>
      </c>
      <c r="K57" s="143">
        <f t="shared" si="109"/>
        <v>0</v>
      </c>
      <c r="L57" s="143">
        <f t="shared" si="109"/>
        <v>0</v>
      </c>
      <c r="M57" s="143">
        <f t="shared" si="109"/>
        <v>0</v>
      </c>
      <c r="N57" s="143">
        <f t="shared" si="109"/>
        <v>0</v>
      </c>
      <c r="O57" s="143">
        <f t="shared" si="109"/>
        <v>0</v>
      </c>
      <c r="P57" s="143">
        <f t="shared" si="109"/>
        <v>0</v>
      </c>
      <c r="Q57" s="143">
        <f t="shared" si="109"/>
        <v>0</v>
      </c>
      <c r="R57" s="143">
        <f t="shared" si="109"/>
        <v>0</v>
      </c>
      <c r="S57" s="143">
        <f t="shared" si="109"/>
        <v>0</v>
      </c>
      <c r="T57" s="143">
        <f t="shared" si="109"/>
        <v>0</v>
      </c>
      <c r="U57" s="143">
        <f t="shared" si="109"/>
        <v>0</v>
      </c>
      <c r="V57" s="143">
        <f t="shared" si="109"/>
        <v>0</v>
      </c>
      <c r="W57" s="143">
        <f t="shared" si="109"/>
        <v>0</v>
      </c>
      <c r="X57" s="143">
        <f t="shared" si="109"/>
        <v>0</v>
      </c>
      <c r="Y57" s="176">
        <f t="shared" si="3"/>
        <v>9000</v>
      </c>
    </row>
    <row r="58" spans="1:25">
      <c r="A58" s="168">
        <f t="shared" ref="A58:B58" si="110">A130</f>
        <v>63</v>
      </c>
      <c r="B58" s="148" t="str">
        <f t="shared" si="110"/>
        <v>Belysning, udskiftning - armaturer</v>
      </c>
      <c r="C58" s="143">
        <f t="shared" ref="C58:X58" si="111">IF(C$1&gt;=$I130,IF($M130=0,0,(IF(MOD(($I130-C$1),$M130)=0,$G130,0))),0)</f>
        <v>0</v>
      </c>
      <c r="D58" s="143">
        <f t="shared" si="111"/>
        <v>0</v>
      </c>
      <c r="E58" s="143">
        <f t="shared" si="111"/>
        <v>0</v>
      </c>
      <c r="F58" s="143">
        <f t="shared" si="111"/>
        <v>0</v>
      </c>
      <c r="G58" s="143">
        <f t="shared" si="111"/>
        <v>0</v>
      </c>
      <c r="H58" s="143">
        <f t="shared" si="111"/>
        <v>0</v>
      </c>
      <c r="I58" s="143">
        <f t="shared" si="111"/>
        <v>0</v>
      </c>
      <c r="J58" s="143">
        <f t="shared" si="111"/>
        <v>0</v>
      </c>
      <c r="K58" s="143">
        <f t="shared" si="111"/>
        <v>0</v>
      </c>
      <c r="L58" s="143">
        <f t="shared" si="111"/>
        <v>0</v>
      </c>
      <c r="M58" s="143">
        <f t="shared" si="111"/>
        <v>0</v>
      </c>
      <c r="N58" s="143">
        <f t="shared" si="111"/>
        <v>30000</v>
      </c>
      <c r="O58" s="143">
        <f t="shared" si="111"/>
        <v>0</v>
      </c>
      <c r="P58" s="143">
        <f t="shared" si="111"/>
        <v>0</v>
      </c>
      <c r="Q58" s="143">
        <f t="shared" si="111"/>
        <v>0</v>
      </c>
      <c r="R58" s="143">
        <f t="shared" si="111"/>
        <v>0</v>
      </c>
      <c r="S58" s="143">
        <f t="shared" si="111"/>
        <v>0</v>
      </c>
      <c r="T58" s="143">
        <f t="shared" si="111"/>
        <v>0</v>
      </c>
      <c r="U58" s="143">
        <f t="shared" si="111"/>
        <v>0</v>
      </c>
      <c r="V58" s="143">
        <f t="shared" si="111"/>
        <v>0</v>
      </c>
      <c r="W58" s="143">
        <f t="shared" si="111"/>
        <v>0</v>
      </c>
      <c r="X58" s="143">
        <f t="shared" si="111"/>
        <v>0</v>
      </c>
      <c r="Y58" s="176">
        <f t="shared" si="3"/>
        <v>30000</v>
      </c>
    </row>
    <row r="59" spans="1:25">
      <c r="A59" s="168">
        <f t="shared" ref="A59:B59" si="112">A131</f>
        <v>63</v>
      </c>
      <c r="B59" s="148" t="str">
        <f t="shared" si="112"/>
        <v>Belysning, udskiftning - armaturer</v>
      </c>
      <c r="C59" s="143">
        <f t="shared" ref="C59:X59" si="113">IF(C$1&gt;=$I131,IF($M131=0,0,(IF(MOD(($I131-C$1),$M131)=0,$G131,0))),0)</f>
        <v>0</v>
      </c>
      <c r="D59" s="143">
        <f t="shared" si="113"/>
        <v>0</v>
      </c>
      <c r="E59" s="143">
        <f t="shared" si="113"/>
        <v>0</v>
      </c>
      <c r="F59" s="143">
        <f t="shared" si="113"/>
        <v>0</v>
      </c>
      <c r="G59" s="143">
        <f t="shared" si="113"/>
        <v>0</v>
      </c>
      <c r="H59" s="143">
        <f t="shared" si="113"/>
        <v>0</v>
      </c>
      <c r="I59" s="143">
        <f t="shared" si="113"/>
        <v>0</v>
      </c>
      <c r="J59" s="143">
        <f t="shared" si="113"/>
        <v>0</v>
      </c>
      <c r="K59" s="143">
        <f t="shared" si="113"/>
        <v>0</v>
      </c>
      <c r="L59" s="143">
        <f t="shared" si="113"/>
        <v>0</v>
      </c>
      <c r="M59" s="143">
        <f t="shared" si="113"/>
        <v>0</v>
      </c>
      <c r="N59" s="143">
        <f t="shared" si="113"/>
        <v>0</v>
      </c>
      <c r="O59" s="143">
        <f t="shared" si="113"/>
        <v>0</v>
      </c>
      <c r="P59" s="143">
        <f t="shared" si="113"/>
        <v>0</v>
      </c>
      <c r="Q59" s="143">
        <f t="shared" si="113"/>
        <v>0</v>
      </c>
      <c r="R59" s="143">
        <f t="shared" si="113"/>
        <v>0</v>
      </c>
      <c r="S59" s="143">
        <f t="shared" si="113"/>
        <v>0</v>
      </c>
      <c r="T59" s="143">
        <f t="shared" si="113"/>
        <v>0</v>
      </c>
      <c r="U59" s="143">
        <f t="shared" si="113"/>
        <v>30000</v>
      </c>
      <c r="V59" s="143">
        <f t="shared" si="113"/>
        <v>0</v>
      </c>
      <c r="W59" s="143">
        <f t="shared" si="113"/>
        <v>0</v>
      </c>
      <c r="X59" s="143">
        <f t="shared" si="113"/>
        <v>0</v>
      </c>
      <c r="Y59" s="176">
        <f t="shared" si="3"/>
        <v>30000</v>
      </c>
    </row>
    <row r="60" spans="1:25">
      <c r="A60" s="168">
        <f t="shared" ref="A60:B60" si="114">A132</f>
        <v>63</v>
      </c>
      <c r="B60" s="148" t="str">
        <f t="shared" si="114"/>
        <v>Belysning, udskiftning - armaturer</v>
      </c>
      <c r="C60" s="143">
        <f t="shared" ref="C60:X60" si="115">IF(C$1&gt;=$I132,IF($M132=0,0,(IF(MOD(($I132-C$1),$M132)=0,$G132,0))),0)</f>
        <v>0</v>
      </c>
      <c r="D60" s="143">
        <f t="shared" si="115"/>
        <v>0</v>
      </c>
      <c r="E60" s="143">
        <f t="shared" si="115"/>
        <v>0</v>
      </c>
      <c r="F60" s="143">
        <f t="shared" si="115"/>
        <v>0</v>
      </c>
      <c r="G60" s="143">
        <f t="shared" si="115"/>
        <v>0</v>
      </c>
      <c r="H60" s="143">
        <f t="shared" si="115"/>
        <v>0</v>
      </c>
      <c r="I60" s="143">
        <f t="shared" si="115"/>
        <v>0</v>
      </c>
      <c r="J60" s="143">
        <f t="shared" si="115"/>
        <v>0</v>
      </c>
      <c r="K60" s="143">
        <f t="shared" si="115"/>
        <v>0</v>
      </c>
      <c r="L60" s="143">
        <f t="shared" si="115"/>
        <v>0</v>
      </c>
      <c r="M60" s="143">
        <f t="shared" si="115"/>
        <v>0</v>
      </c>
      <c r="N60" s="143">
        <f t="shared" si="115"/>
        <v>0</v>
      </c>
      <c r="O60" s="143">
        <f t="shared" si="115"/>
        <v>0</v>
      </c>
      <c r="P60" s="143">
        <f t="shared" si="115"/>
        <v>0</v>
      </c>
      <c r="Q60" s="143">
        <f t="shared" si="115"/>
        <v>0</v>
      </c>
      <c r="R60" s="143">
        <f t="shared" si="115"/>
        <v>0</v>
      </c>
      <c r="S60" s="143">
        <f t="shared" si="115"/>
        <v>30000</v>
      </c>
      <c r="T60" s="143">
        <f t="shared" si="115"/>
        <v>0</v>
      </c>
      <c r="U60" s="143">
        <f t="shared" si="115"/>
        <v>0</v>
      </c>
      <c r="V60" s="143">
        <f t="shared" si="115"/>
        <v>0</v>
      </c>
      <c r="W60" s="143">
        <f t="shared" si="115"/>
        <v>0</v>
      </c>
      <c r="X60" s="143">
        <f t="shared" si="115"/>
        <v>0</v>
      </c>
      <c r="Y60" s="176">
        <f t="shared" si="3"/>
        <v>30000</v>
      </c>
    </row>
    <row r="61" spans="1:25">
      <c r="A61" s="168">
        <f t="shared" ref="A61:B61" si="116">A133</f>
        <v>57</v>
      </c>
      <c r="B61" s="148" t="str">
        <f t="shared" si="116"/>
        <v>Ventilation, udskiftning - ventilationsanlæg</v>
      </c>
      <c r="C61" s="143">
        <f t="shared" ref="C61:X61" si="117">IF(C$1&gt;=$I133,IF($M133=0,0,(IF(MOD(($I133-C$1),$M133)=0,$G133,0))),0)</f>
        <v>0</v>
      </c>
      <c r="D61" s="143">
        <f t="shared" si="117"/>
        <v>0</v>
      </c>
      <c r="E61" s="143">
        <f t="shared" si="117"/>
        <v>0</v>
      </c>
      <c r="F61" s="143">
        <f t="shared" si="117"/>
        <v>0</v>
      </c>
      <c r="G61" s="143">
        <f t="shared" si="117"/>
        <v>0</v>
      </c>
      <c r="H61" s="143">
        <f t="shared" si="117"/>
        <v>0</v>
      </c>
      <c r="I61" s="143">
        <f t="shared" si="117"/>
        <v>0</v>
      </c>
      <c r="J61" s="143">
        <f t="shared" si="117"/>
        <v>0</v>
      </c>
      <c r="K61" s="143">
        <f t="shared" si="117"/>
        <v>0</v>
      </c>
      <c r="L61" s="143">
        <f t="shared" si="117"/>
        <v>0</v>
      </c>
      <c r="M61" s="143">
        <f t="shared" si="117"/>
        <v>0</v>
      </c>
      <c r="N61" s="143">
        <f t="shared" si="117"/>
        <v>0</v>
      </c>
      <c r="O61" s="143">
        <f t="shared" si="117"/>
        <v>0</v>
      </c>
      <c r="P61" s="143">
        <f t="shared" si="117"/>
        <v>0</v>
      </c>
      <c r="Q61" s="143">
        <f t="shared" si="117"/>
        <v>0</v>
      </c>
      <c r="R61" s="143">
        <f t="shared" si="117"/>
        <v>0</v>
      </c>
      <c r="S61" s="143">
        <f t="shared" si="117"/>
        <v>0</v>
      </c>
      <c r="T61" s="143">
        <f t="shared" si="117"/>
        <v>0</v>
      </c>
      <c r="U61" s="143">
        <f t="shared" si="117"/>
        <v>0</v>
      </c>
      <c r="V61" s="143">
        <f t="shared" si="117"/>
        <v>0</v>
      </c>
      <c r="W61" s="143">
        <f t="shared" si="117"/>
        <v>0</v>
      </c>
      <c r="X61" s="143">
        <f t="shared" si="117"/>
        <v>0</v>
      </c>
      <c r="Y61" s="176">
        <f t="shared" si="3"/>
        <v>0</v>
      </c>
    </row>
    <row r="62" spans="1:25">
      <c r="A62" s="168">
        <f t="shared" ref="A62:B62" si="118">A134</f>
        <v>56</v>
      </c>
      <c r="B62" s="148" t="str">
        <f t="shared" si="118"/>
        <v xml:space="preserve">Varme, udskiftning - radiator </v>
      </c>
      <c r="C62" s="143">
        <f t="shared" ref="C62:X62" si="119">IF(C$1&gt;=$I134,IF($M134=0,0,(IF(MOD(($I134-C$1),$M134)=0,$G134,0))),0)</f>
        <v>0</v>
      </c>
      <c r="D62" s="143">
        <f t="shared" si="119"/>
        <v>0</v>
      </c>
      <c r="E62" s="143">
        <f t="shared" si="119"/>
        <v>0</v>
      </c>
      <c r="F62" s="143">
        <f t="shared" si="119"/>
        <v>0</v>
      </c>
      <c r="G62" s="143">
        <f t="shared" si="119"/>
        <v>0</v>
      </c>
      <c r="H62" s="143">
        <f t="shared" si="119"/>
        <v>0</v>
      </c>
      <c r="I62" s="143">
        <f t="shared" si="119"/>
        <v>0</v>
      </c>
      <c r="J62" s="143">
        <f t="shared" si="119"/>
        <v>0</v>
      </c>
      <c r="K62" s="143">
        <f t="shared" si="119"/>
        <v>30000</v>
      </c>
      <c r="L62" s="143">
        <f t="shared" si="119"/>
        <v>0</v>
      </c>
      <c r="M62" s="143">
        <f t="shared" si="119"/>
        <v>0</v>
      </c>
      <c r="N62" s="143">
        <f t="shared" si="119"/>
        <v>0</v>
      </c>
      <c r="O62" s="143">
        <f t="shared" si="119"/>
        <v>0</v>
      </c>
      <c r="P62" s="143">
        <f t="shared" si="119"/>
        <v>0</v>
      </c>
      <c r="Q62" s="143">
        <f t="shared" si="119"/>
        <v>0</v>
      </c>
      <c r="R62" s="143">
        <f t="shared" si="119"/>
        <v>0</v>
      </c>
      <c r="S62" s="143">
        <f t="shared" si="119"/>
        <v>0</v>
      </c>
      <c r="T62" s="143">
        <f t="shared" si="119"/>
        <v>0</v>
      </c>
      <c r="U62" s="143">
        <f t="shared" si="119"/>
        <v>0</v>
      </c>
      <c r="V62" s="143">
        <f t="shared" si="119"/>
        <v>0</v>
      </c>
      <c r="W62" s="143">
        <f t="shared" si="119"/>
        <v>0</v>
      </c>
      <c r="X62" s="143">
        <f t="shared" si="119"/>
        <v>0</v>
      </c>
      <c r="Y62" s="176">
        <f t="shared" si="3"/>
        <v>30000</v>
      </c>
    </row>
    <row r="63" spans="1:25">
      <c r="A63" s="168">
        <f t="shared" ref="A63:B63" si="120">A135</f>
        <v>56</v>
      </c>
      <c r="B63" s="148" t="str">
        <f t="shared" si="120"/>
        <v xml:space="preserve">Varme, udskiftning - radiator </v>
      </c>
      <c r="C63" s="143">
        <f t="shared" ref="C63:X63" si="121">IF(C$1&gt;=$I135,IF($M135=0,0,(IF(MOD(($I135-C$1),$M135)=0,$G135,0))),0)</f>
        <v>0</v>
      </c>
      <c r="D63" s="143">
        <f t="shared" si="121"/>
        <v>0</v>
      </c>
      <c r="E63" s="143">
        <f t="shared" si="121"/>
        <v>0</v>
      </c>
      <c r="F63" s="143">
        <f t="shared" si="121"/>
        <v>0</v>
      </c>
      <c r="G63" s="143">
        <f t="shared" si="121"/>
        <v>0</v>
      </c>
      <c r="H63" s="143">
        <f t="shared" si="121"/>
        <v>0</v>
      </c>
      <c r="I63" s="143">
        <f t="shared" si="121"/>
        <v>0</v>
      </c>
      <c r="J63" s="143">
        <f t="shared" si="121"/>
        <v>0</v>
      </c>
      <c r="K63" s="143">
        <f t="shared" si="121"/>
        <v>0</v>
      </c>
      <c r="L63" s="143">
        <f t="shared" si="121"/>
        <v>0</v>
      </c>
      <c r="M63" s="143">
        <f t="shared" si="121"/>
        <v>36000</v>
      </c>
      <c r="N63" s="143">
        <f t="shared" si="121"/>
        <v>0</v>
      </c>
      <c r="O63" s="143">
        <f t="shared" si="121"/>
        <v>0</v>
      </c>
      <c r="P63" s="143">
        <f t="shared" si="121"/>
        <v>0</v>
      </c>
      <c r="Q63" s="143">
        <f t="shared" si="121"/>
        <v>0</v>
      </c>
      <c r="R63" s="143">
        <f t="shared" si="121"/>
        <v>0</v>
      </c>
      <c r="S63" s="143">
        <f t="shared" si="121"/>
        <v>0</v>
      </c>
      <c r="T63" s="143">
        <f t="shared" si="121"/>
        <v>0</v>
      </c>
      <c r="U63" s="143">
        <f t="shared" si="121"/>
        <v>0</v>
      </c>
      <c r="V63" s="143">
        <f t="shared" si="121"/>
        <v>0</v>
      </c>
      <c r="W63" s="143">
        <f t="shared" si="121"/>
        <v>0</v>
      </c>
      <c r="X63" s="143">
        <f t="shared" si="121"/>
        <v>0</v>
      </c>
      <c r="Y63" s="176">
        <f t="shared" si="3"/>
        <v>36000</v>
      </c>
    </row>
    <row r="64" spans="1:25">
      <c r="A64" s="168">
        <f t="shared" ref="A64:B64" si="122">A136</f>
        <v>56</v>
      </c>
      <c r="B64" s="148" t="str">
        <f t="shared" si="122"/>
        <v xml:space="preserve">Varme, udskiftning - radiator </v>
      </c>
      <c r="C64" s="143">
        <f t="shared" ref="C64:X64" si="123">IF(C$1&gt;=$I136,IF($M136=0,0,(IF(MOD(($I136-C$1),$M136)=0,$G136,0))),0)</f>
        <v>0</v>
      </c>
      <c r="D64" s="143">
        <f t="shared" si="123"/>
        <v>0</v>
      </c>
      <c r="E64" s="143">
        <f t="shared" si="123"/>
        <v>0</v>
      </c>
      <c r="F64" s="143">
        <f t="shared" si="123"/>
        <v>0</v>
      </c>
      <c r="G64" s="143">
        <f t="shared" si="123"/>
        <v>0</v>
      </c>
      <c r="H64" s="143">
        <f t="shared" si="123"/>
        <v>0</v>
      </c>
      <c r="I64" s="143">
        <f t="shared" si="123"/>
        <v>0</v>
      </c>
      <c r="J64" s="143">
        <f t="shared" si="123"/>
        <v>0</v>
      </c>
      <c r="K64" s="143">
        <f t="shared" si="123"/>
        <v>0</v>
      </c>
      <c r="L64" s="143">
        <f t="shared" si="123"/>
        <v>0</v>
      </c>
      <c r="M64" s="143">
        <f t="shared" si="123"/>
        <v>0</v>
      </c>
      <c r="N64" s="143">
        <f t="shared" si="123"/>
        <v>0</v>
      </c>
      <c r="O64" s="143">
        <f t="shared" si="123"/>
        <v>0</v>
      </c>
      <c r="P64" s="143">
        <f t="shared" si="123"/>
        <v>0</v>
      </c>
      <c r="Q64" s="143">
        <f t="shared" si="123"/>
        <v>0</v>
      </c>
      <c r="R64" s="143">
        <f t="shared" si="123"/>
        <v>0</v>
      </c>
      <c r="S64" s="143">
        <f t="shared" si="123"/>
        <v>45000</v>
      </c>
      <c r="T64" s="143">
        <f t="shared" si="123"/>
        <v>0</v>
      </c>
      <c r="U64" s="143">
        <f t="shared" si="123"/>
        <v>0</v>
      </c>
      <c r="V64" s="143">
        <f t="shared" si="123"/>
        <v>0</v>
      </c>
      <c r="W64" s="143">
        <f t="shared" si="123"/>
        <v>0</v>
      </c>
      <c r="X64" s="143">
        <f t="shared" si="123"/>
        <v>0</v>
      </c>
      <c r="Y64" s="176">
        <f t="shared" si="3"/>
        <v>45000</v>
      </c>
    </row>
    <row r="65" spans="1:25">
      <c r="A65" s="168" t="e">
        <f t="shared" ref="A65:B65" si="124">A137</f>
        <v>#N/A</v>
      </c>
      <c r="B65" s="148">
        <f t="shared" si="124"/>
        <v>0</v>
      </c>
      <c r="C65" s="143">
        <f t="shared" ref="C65:X65" si="125">IF(C$1&gt;=$I137,IF($M137=0,0,(IF(MOD(($I137-C$1),$M137)=0,$G137,0))),0)</f>
        <v>0</v>
      </c>
      <c r="D65" s="143">
        <f t="shared" si="125"/>
        <v>0</v>
      </c>
      <c r="E65" s="143">
        <f t="shared" si="125"/>
        <v>0</v>
      </c>
      <c r="F65" s="143">
        <f t="shared" si="125"/>
        <v>0</v>
      </c>
      <c r="G65" s="143">
        <f t="shared" si="125"/>
        <v>0</v>
      </c>
      <c r="H65" s="143">
        <f t="shared" si="125"/>
        <v>0</v>
      </c>
      <c r="I65" s="143">
        <f t="shared" si="125"/>
        <v>0</v>
      </c>
      <c r="J65" s="143">
        <f t="shared" si="125"/>
        <v>0</v>
      </c>
      <c r="K65" s="143">
        <f t="shared" si="125"/>
        <v>0</v>
      </c>
      <c r="L65" s="143">
        <f t="shared" si="125"/>
        <v>0</v>
      </c>
      <c r="M65" s="143">
        <f t="shared" si="125"/>
        <v>0</v>
      </c>
      <c r="N65" s="143">
        <f t="shared" si="125"/>
        <v>0</v>
      </c>
      <c r="O65" s="143">
        <f t="shared" si="125"/>
        <v>0</v>
      </c>
      <c r="P65" s="143">
        <f t="shared" si="125"/>
        <v>0</v>
      </c>
      <c r="Q65" s="143">
        <f t="shared" si="125"/>
        <v>0</v>
      </c>
      <c r="R65" s="143">
        <f t="shared" si="125"/>
        <v>0</v>
      </c>
      <c r="S65" s="143">
        <f t="shared" si="125"/>
        <v>0</v>
      </c>
      <c r="T65" s="143">
        <f t="shared" si="125"/>
        <v>0</v>
      </c>
      <c r="U65" s="143">
        <f t="shared" si="125"/>
        <v>0</v>
      </c>
      <c r="V65" s="143">
        <f t="shared" si="125"/>
        <v>0</v>
      </c>
      <c r="W65" s="143">
        <f t="shared" si="125"/>
        <v>0</v>
      </c>
      <c r="X65" s="143">
        <f t="shared" si="125"/>
        <v>0</v>
      </c>
      <c r="Y65" s="176">
        <f t="shared" si="3"/>
        <v>0</v>
      </c>
    </row>
    <row r="66" spans="1:25">
      <c r="A66" s="168" t="e">
        <f t="shared" ref="A66:B66" si="126">A138</f>
        <v>#N/A</v>
      </c>
      <c r="B66" s="148">
        <f t="shared" si="126"/>
        <v>0</v>
      </c>
      <c r="C66" s="143">
        <f t="shared" ref="C66:X66" si="127">IF(C$1&gt;=$I138,IF($M138=0,0,(IF(MOD(($I138-C$1),$M138)=0,$G138,0))),0)</f>
        <v>0</v>
      </c>
      <c r="D66" s="143">
        <f t="shared" si="127"/>
        <v>0</v>
      </c>
      <c r="E66" s="143">
        <f t="shared" si="127"/>
        <v>0</v>
      </c>
      <c r="F66" s="143">
        <f t="shared" si="127"/>
        <v>0</v>
      </c>
      <c r="G66" s="143">
        <f t="shared" si="127"/>
        <v>0</v>
      </c>
      <c r="H66" s="143">
        <f t="shared" si="127"/>
        <v>0</v>
      </c>
      <c r="I66" s="143">
        <f t="shared" si="127"/>
        <v>0</v>
      </c>
      <c r="J66" s="143">
        <f t="shared" si="127"/>
        <v>0</v>
      </c>
      <c r="K66" s="143">
        <f t="shared" si="127"/>
        <v>0</v>
      </c>
      <c r="L66" s="143">
        <f t="shared" si="127"/>
        <v>0</v>
      </c>
      <c r="M66" s="143">
        <f t="shared" si="127"/>
        <v>0</v>
      </c>
      <c r="N66" s="143">
        <f t="shared" si="127"/>
        <v>0</v>
      </c>
      <c r="O66" s="143">
        <f t="shared" si="127"/>
        <v>0</v>
      </c>
      <c r="P66" s="143">
        <f t="shared" si="127"/>
        <v>0</v>
      </c>
      <c r="Q66" s="143">
        <f t="shared" si="127"/>
        <v>0</v>
      </c>
      <c r="R66" s="143">
        <f t="shared" si="127"/>
        <v>0</v>
      </c>
      <c r="S66" s="143">
        <f t="shared" si="127"/>
        <v>0</v>
      </c>
      <c r="T66" s="143">
        <f t="shared" si="127"/>
        <v>0</v>
      </c>
      <c r="U66" s="143">
        <f t="shared" si="127"/>
        <v>0</v>
      </c>
      <c r="V66" s="143">
        <f t="shared" si="127"/>
        <v>0</v>
      </c>
      <c r="W66" s="143">
        <f t="shared" si="127"/>
        <v>0</v>
      </c>
      <c r="X66" s="143">
        <f t="shared" si="127"/>
        <v>0</v>
      </c>
      <c r="Y66" s="176">
        <f t="shared" si="3"/>
        <v>0</v>
      </c>
    </row>
    <row r="67" spans="1:25">
      <c r="A67" s="168" t="e">
        <f t="shared" ref="A67:B67" si="128">A139</f>
        <v>#N/A</v>
      </c>
      <c r="B67" s="148">
        <f t="shared" si="128"/>
        <v>0</v>
      </c>
      <c r="C67" s="143">
        <f t="shared" ref="C67:X67" si="129">IF(C$1&gt;=$I139,IF($M139=0,0,(IF(MOD(($I139-C$1),$M139)=0,$G139,0))),0)</f>
        <v>0</v>
      </c>
      <c r="D67" s="143">
        <f t="shared" si="129"/>
        <v>0</v>
      </c>
      <c r="E67" s="143">
        <f t="shared" si="129"/>
        <v>0</v>
      </c>
      <c r="F67" s="143">
        <f t="shared" si="129"/>
        <v>0</v>
      </c>
      <c r="G67" s="143">
        <f t="shared" si="129"/>
        <v>0</v>
      </c>
      <c r="H67" s="143">
        <f t="shared" si="129"/>
        <v>0</v>
      </c>
      <c r="I67" s="143">
        <f t="shared" si="129"/>
        <v>0</v>
      </c>
      <c r="J67" s="143">
        <f t="shared" si="129"/>
        <v>0</v>
      </c>
      <c r="K67" s="143">
        <f t="shared" si="129"/>
        <v>0</v>
      </c>
      <c r="L67" s="143">
        <f t="shared" si="129"/>
        <v>0</v>
      </c>
      <c r="M67" s="143">
        <f t="shared" si="129"/>
        <v>0</v>
      </c>
      <c r="N67" s="143">
        <f t="shared" si="129"/>
        <v>0</v>
      </c>
      <c r="O67" s="143">
        <f t="shared" si="129"/>
        <v>0</v>
      </c>
      <c r="P67" s="143">
        <f t="shared" si="129"/>
        <v>0</v>
      </c>
      <c r="Q67" s="143">
        <f t="shared" si="129"/>
        <v>0</v>
      </c>
      <c r="R67" s="143">
        <f t="shared" si="129"/>
        <v>0</v>
      </c>
      <c r="S67" s="143">
        <f t="shared" si="129"/>
        <v>0</v>
      </c>
      <c r="T67" s="143">
        <f t="shared" si="129"/>
        <v>0</v>
      </c>
      <c r="U67" s="143">
        <f t="shared" si="129"/>
        <v>0</v>
      </c>
      <c r="V67" s="143">
        <f t="shared" si="129"/>
        <v>0</v>
      </c>
      <c r="W67" s="143">
        <f t="shared" si="129"/>
        <v>0</v>
      </c>
      <c r="X67" s="143">
        <f t="shared" si="129"/>
        <v>0</v>
      </c>
      <c r="Y67" s="176">
        <f t="shared" si="3"/>
        <v>0</v>
      </c>
    </row>
    <row r="68" spans="1:25">
      <c r="A68" s="168"/>
      <c r="B68" s="148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76"/>
    </row>
    <row r="69" spans="1:25">
      <c r="A69" s="168" t="e">
        <f t="shared" ref="A69:B69" si="130">A148</f>
        <v>#N/A</v>
      </c>
      <c r="B69" s="148">
        <f t="shared" si="130"/>
        <v>0</v>
      </c>
      <c r="C69" s="143">
        <f>IF(C$1&gt;=$I148,IF($M148=0,0,(IF(MOD(($I148-C$1),$M148)=0,$G148,0))),0)</f>
        <v>0</v>
      </c>
      <c r="D69" s="143">
        <f>IF(D$1&gt;=$I148,IF($M148=0,0,(IF(MOD(($I148-D$1),$M148)=0,$G148,0))),0)</f>
        <v>0</v>
      </c>
      <c r="E69" s="143">
        <f>IF(E$1&gt;=$I148,IF($M148=0,0,(IF(MOD(($I148-E$1),$M148)=0,$G148,0))),0)</f>
        <v>0</v>
      </c>
      <c r="F69" s="143">
        <f>IF(F$1&gt;=$I148,IF($M148=0,0,(IF(MOD(($I148-F$1),$M148)=0,$G148,0))),0)</f>
        <v>0</v>
      </c>
      <c r="G69" s="143">
        <f>IF(G$1&gt;=$I148,IF($M148=0,0,(IF(MOD(($I148-G$1),$M148)=0,$G148,0))),0)</f>
        <v>0</v>
      </c>
      <c r="H69" s="143">
        <f>IF(H$1&gt;=$I148,IF($M148=0,0,(IF(MOD(($I148-H$1),$M148)=0,$G148,0))),0)</f>
        <v>0</v>
      </c>
      <c r="I69" s="143">
        <f>IF(I$1&gt;=$I148,IF($M148=0,0,(IF(MOD(($I148-I$1),$M148)=0,$G148,0))),0)</f>
        <v>0</v>
      </c>
      <c r="J69" s="143">
        <f>IF(J$1&gt;=$I148,IF($M148=0,0,(IF(MOD(($I148-J$1),$M148)=0,$G148,0))),0)</f>
        <v>0</v>
      </c>
      <c r="K69" s="143">
        <f>IF(K$1&gt;=$I148,IF($M148=0,0,(IF(MOD(($I148-K$1),$M148)=0,$G148,0))),0)</f>
        <v>0</v>
      </c>
      <c r="L69" s="143">
        <f>IF(L$1&gt;=$I148,IF($M148=0,0,(IF(MOD(($I148-L$1),$M148)=0,$G148,0))),0)</f>
        <v>0</v>
      </c>
      <c r="M69" s="143">
        <f>IF(M$1&gt;=$I148,IF($M148=0,0,(IF(MOD(($I148-M$1),$M148)=0,$G148,0))),0)</f>
        <v>0</v>
      </c>
      <c r="N69" s="143">
        <f>IF(N$1&gt;=$I148,IF($M148=0,0,(IF(MOD(($I148-N$1),$M148)=0,$G148,0))),0)</f>
        <v>0</v>
      </c>
      <c r="O69" s="143">
        <f>IF(O$1&gt;=$I148,IF($M148=0,0,(IF(MOD(($I148-O$1),$M148)=0,$G148,0))),0)</f>
        <v>0</v>
      </c>
      <c r="P69" s="143">
        <f>IF(P$1&gt;=$I148,IF($M148=0,0,(IF(MOD(($I148-P$1),$M148)=0,$G148,0))),0)</f>
        <v>0</v>
      </c>
      <c r="Q69" s="143">
        <f>IF(Q$1&gt;=$I148,IF($M148=0,0,(IF(MOD(($I148-Q$1),$M148)=0,$G148,0))),0)</f>
        <v>0</v>
      </c>
      <c r="R69" s="143">
        <f>IF(R$1&gt;=$I148,IF($M148=0,0,(IF(MOD(($I148-R$1),$M148)=0,$G148,0))),0)</f>
        <v>0</v>
      </c>
      <c r="S69" s="143">
        <f>IF(S$1&gt;=$I148,IF($M148=0,0,(IF(MOD(($I148-S$1),$M148)=0,$G148,0))),0)</f>
        <v>0</v>
      </c>
      <c r="T69" s="143">
        <f>IF(T$1&gt;=$I148,IF($M148=0,0,(IF(MOD(($I148-T$1),$M148)=0,$G148,0))),0)</f>
        <v>0</v>
      </c>
      <c r="U69" s="143">
        <f>IF(U$1&gt;=$I148,IF($M148=0,0,(IF(MOD(($I148-U$1),$M148)=0,$G148,0))),0)</f>
        <v>0</v>
      </c>
      <c r="V69" s="143">
        <f>IF(V$1&gt;=$I148,IF($M148=0,0,(IF(MOD(($I148-V$1),$M148)=0,$G148,0))),0)</f>
        <v>0</v>
      </c>
      <c r="W69" s="143">
        <f>IF(W$1&gt;=$I148,IF($M148=0,0,(IF(MOD(($I148-W$1),$M148)=0,$G148,0))),0)</f>
        <v>0</v>
      </c>
      <c r="X69" s="143">
        <f>IF(X$1&gt;=$I148,IF($M148=0,0,(IF(MOD(($I148-X$1),$M148)=0,$G148,0))),0)</f>
        <v>0</v>
      </c>
      <c r="Y69" s="176">
        <f t="shared" ref="Y69" si="131">SUM(C69:X69)</f>
        <v>0</v>
      </c>
    </row>
    <row r="70" spans="1:25">
      <c r="A70" s="170"/>
      <c r="B70" s="150" t="s">
        <v>1017</v>
      </c>
      <c r="C70" s="151">
        <f>SUM(C3:C38)</f>
        <v>0</v>
      </c>
      <c r="D70" s="89">
        <f t="shared" ref="D70" si="132">SUM(D3:D38)</f>
        <v>0</v>
      </c>
      <c r="E70" s="89">
        <f>SUM(E3:E69)</f>
        <v>135600</v>
      </c>
      <c r="F70" s="89">
        <f t="shared" ref="F70:K70" si="133">SUM(F3:F69)</f>
        <v>119800</v>
      </c>
      <c r="G70" s="89">
        <f t="shared" si="133"/>
        <v>242700</v>
      </c>
      <c r="H70" s="89">
        <f t="shared" si="133"/>
        <v>72200</v>
      </c>
      <c r="I70" s="89">
        <f t="shared" si="133"/>
        <v>156300</v>
      </c>
      <c r="J70" s="89">
        <f t="shared" si="133"/>
        <v>129000</v>
      </c>
      <c r="K70" s="89">
        <f t="shared" si="133"/>
        <v>145500</v>
      </c>
      <c r="L70" s="89">
        <f t="shared" ref="L70" si="134">SUM(L3:L69)</f>
        <v>17000</v>
      </c>
      <c r="M70" s="89">
        <f t="shared" ref="M70" si="135">SUM(M3:M69)</f>
        <v>564200</v>
      </c>
      <c r="N70" s="89">
        <f t="shared" ref="N70" si="136">SUM(N3:N69)</f>
        <v>122950</v>
      </c>
      <c r="O70" s="89">
        <f t="shared" ref="O70" si="137">SUM(O3:O69)</f>
        <v>71400</v>
      </c>
      <c r="P70" s="89">
        <f t="shared" ref="P70:Q70" si="138">SUM(P3:P69)</f>
        <v>70700</v>
      </c>
      <c r="Q70" s="89">
        <f t="shared" si="138"/>
        <v>29800</v>
      </c>
      <c r="R70" s="89">
        <f t="shared" ref="R70" si="139">SUM(R3:R69)</f>
        <v>61100</v>
      </c>
      <c r="S70" s="89">
        <f t="shared" ref="S70" si="140">SUM(S3:S69)</f>
        <v>132500</v>
      </c>
      <c r="T70" s="89">
        <f t="shared" ref="T70" si="141">SUM(T3:T69)</f>
        <v>57000</v>
      </c>
      <c r="U70" s="89">
        <f t="shared" ref="U70" si="142">SUM(U3:U69)</f>
        <v>1017700</v>
      </c>
      <c r="V70" s="89">
        <f t="shared" ref="V70:W70" si="143">SUM(V3:V69)</f>
        <v>17000</v>
      </c>
      <c r="W70" s="89">
        <f t="shared" si="143"/>
        <v>36200</v>
      </c>
      <c r="X70" s="89">
        <f t="shared" ref="X70" si="144">SUM(X3:X69)</f>
        <v>29450</v>
      </c>
      <c r="Y70" s="332">
        <f t="shared" ref="Y70" si="145">SUM(Y3:Y69)</f>
        <v>3228100</v>
      </c>
    </row>
    <row r="71" spans="1:25">
      <c r="A71" s="166"/>
    </row>
    <row r="72" spans="1:25">
      <c r="A72" s="171"/>
      <c r="B72" s="110"/>
      <c r="C72" s="16" t="s">
        <v>1018</v>
      </c>
      <c r="D72" s="16" t="s">
        <v>1019</v>
      </c>
      <c r="E72" s="383" t="s">
        <v>1020</v>
      </c>
      <c r="F72" s="384"/>
      <c r="G72" s="383" t="s">
        <v>1021</v>
      </c>
      <c r="H72" s="384"/>
      <c r="I72" s="383" t="s">
        <v>1022</v>
      </c>
      <c r="J72" s="384"/>
      <c r="K72" s="383" t="s">
        <v>1023</v>
      </c>
      <c r="L72" s="384"/>
      <c r="M72" s="383" t="s">
        <v>321</v>
      </c>
      <c r="N72" s="384"/>
      <c r="O72" s="385" t="s">
        <v>1024</v>
      </c>
      <c r="P72" s="386"/>
      <c r="Q72" s="97" t="s">
        <v>1025</v>
      </c>
      <c r="R72" s="16"/>
      <c r="S72" s="16"/>
      <c r="T72" s="382" t="s">
        <v>1026</v>
      </c>
      <c r="U72" s="382"/>
      <c r="V72" s="382"/>
      <c r="W72" s="382"/>
      <c r="X72" s="382"/>
      <c r="Y72" s="382"/>
    </row>
    <row r="73" spans="1:25">
      <c r="A73" s="172"/>
      <c r="B73" s="92" t="s">
        <v>1016</v>
      </c>
      <c r="C73" s="87"/>
      <c r="D73" s="87"/>
      <c r="E73" s="377"/>
      <c r="F73" s="378"/>
      <c r="G73" s="379"/>
      <c r="H73" s="380"/>
      <c r="I73" s="377"/>
      <c r="J73" s="378"/>
      <c r="K73" s="377"/>
      <c r="L73" s="378"/>
      <c r="M73" s="87"/>
      <c r="N73" s="101"/>
      <c r="O73" s="516"/>
      <c r="P73" s="517"/>
      <c r="Q73" s="102"/>
      <c r="R73" s="55"/>
      <c r="S73" s="55"/>
      <c r="T73" s="381"/>
      <c r="U73" s="381"/>
      <c r="V73" s="381"/>
      <c r="W73" s="381"/>
      <c r="X73" s="381"/>
      <c r="Y73" s="381"/>
    </row>
    <row r="74" spans="1:25">
      <c r="A74" s="173"/>
      <c r="B74" s="92" t="s">
        <v>1027</v>
      </c>
      <c r="C74" s="87"/>
      <c r="D74" s="88"/>
      <c r="E74" s="377"/>
      <c r="F74" s="378"/>
      <c r="G74" s="379"/>
      <c r="H74" s="380"/>
      <c r="I74" s="377"/>
      <c r="J74" s="378"/>
      <c r="K74" s="377"/>
      <c r="L74" s="378"/>
      <c r="M74" s="87"/>
      <c r="N74" s="101"/>
      <c r="O74" s="516"/>
      <c r="P74" s="517"/>
      <c r="Q74" s="102"/>
      <c r="R74" s="55"/>
      <c r="S74" s="55"/>
      <c r="T74" s="381"/>
      <c r="U74" s="381"/>
      <c r="V74" s="381"/>
      <c r="W74" s="381"/>
      <c r="X74" s="381"/>
      <c r="Y74" s="381"/>
    </row>
    <row r="75" spans="1:25">
      <c r="A75" s="174">
        <f>VLOOKUP(B75,Priskatalog!A:J,10,FALSE)</f>
        <v>47</v>
      </c>
      <c r="B75" s="146" t="s">
        <v>477</v>
      </c>
      <c r="C75" s="7">
        <v>650</v>
      </c>
      <c r="D75" s="2" t="s">
        <v>337</v>
      </c>
      <c r="E75" s="387">
        <v>1300</v>
      </c>
      <c r="F75" s="388"/>
      <c r="G75" s="389">
        <f>C75*E75</f>
        <v>845000</v>
      </c>
      <c r="H75" s="390"/>
      <c r="I75" s="391">
        <v>2042</v>
      </c>
      <c r="J75" s="388"/>
      <c r="K75" s="391">
        <v>2044</v>
      </c>
      <c r="L75" s="388"/>
      <c r="M75" s="11">
        <v>30</v>
      </c>
      <c r="N75" s="123" t="s">
        <v>1028</v>
      </c>
      <c r="O75" s="518"/>
      <c r="P75" s="519"/>
      <c r="Q75" s="95"/>
      <c r="R75" s="2"/>
      <c r="S75" s="2"/>
      <c r="T75" s="392" t="s">
        <v>1349</v>
      </c>
      <c r="U75" s="392"/>
      <c r="V75" s="392"/>
      <c r="W75" s="392"/>
      <c r="X75" s="392"/>
      <c r="Y75" s="392"/>
    </row>
    <row r="76" spans="1:25">
      <c r="A76" s="174">
        <f>VLOOKUP(B76,Priskatalog!A:J,10,FALSE)</f>
        <v>37</v>
      </c>
      <c r="B76" s="146" t="s">
        <v>453</v>
      </c>
      <c r="C76" s="7">
        <v>80</v>
      </c>
      <c r="D76" s="2" t="s">
        <v>345</v>
      </c>
      <c r="E76" s="387">
        <v>700</v>
      </c>
      <c r="F76" s="388"/>
      <c r="G76" s="389">
        <f t="shared" ref="G76:G77" si="146">C76*E76</f>
        <v>56000</v>
      </c>
      <c r="H76" s="390"/>
      <c r="I76" s="391">
        <v>2042</v>
      </c>
      <c r="J76" s="388"/>
      <c r="K76" s="391">
        <v>2044</v>
      </c>
      <c r="L76" s="388"/>
      <c r="M76" s="11">
        <v>20</v>
      </c>
      <c r="N76" s="123" t="s">
        <v>1028</v>
      </c>
      <c r="O76" s="518"/>
      <c r="P76" s="519"/>
      <c r="Q76" s="95"/>
      <c r="R76" s="2"/>
      <c r="S76" s="2"/>
      <c r="T76" s="392"/>
      <c r="U76" s="392"/>
      <c r="V76" s="392"/>
      <c r="W76" s="392"/>
      <c r="X76" s="392"/>
      <c r="Y76" s="392"/>
    </row>
    <row r="77" spans="1:25">
      <c r="A77" s="174">
        <f>VLOOKUP(B77,Priskatalog!A:J,10,FALSE)</f>
        <v>37</v>
      </c>
      <c r="B77" s="146" t="s">
        <v>444</v>
      </c>
      <c r="C77" s="7">
        <v>4</v>
      </c>
      <c r="D77" s="2" t="s">
        <v>349</v>
      </c>
      <c r="E77" s="387">
        <v>4000</v>
      </c>
      <c r="F77" s="388"/>
      <c r="G77" s="389">
        <f t="shared" si="146"/>
        <v>16000</v>
      </c>
      <c r="H77" s="390"/>
      <c r="I77" s="391">
        <v>2042</v>
      </c>
      <c r="J77" s="388"/>
      <c r="K77" s="391">
        <v>2044</v>
      </c>
      <c r="L77" s="388"/>
      <c r="M77" s="11">
        <v>30</v>
      </c>
      <c r="N77" s="123" t="s">
        <v>1028</v>
      </c>
      <c r="O77" s="518"/>
      <c r="P77" s="519"/>
      <c r="Q77" s="95"/>
      <c r="R77" s="2"/>
      <c r="S77" s="2"/>
      <c r="T77" s="392"/>
      <c r="U77" s="392"/>
      <c r="V77" s="392"/>
      <c r="W77" s="392"/>
      <c r="X77" s="392"/>
      <c r="Y77" s="392"/>
    </row>
    <row r="78" spans="1:25">
      <c r="A78" s="174">
        <f>VLOOKUP(B78,Priskatalog!A:J,10,FALSE)</f>
        <v>47</v>
      </c>
      <c r="B78" s="146" t="s">
        <v>477</v>
      </c>
      <c r="C78" s="22">
        <v>300</v>
      </c>
      <c r="D78" s="5" t="s">
        <v>337</v>
      </c>
      <c r="E78" s="387">
        <v>1300</v>
      </c>
      <c r="F78" s="388"/>
      <c r="G78" s="389">
        <f t="shared" ref="G78:G148" si="147">C78*E78</f>
        <v>390000</v>
      </c>
      <c r="H78" s="390"/>
      <c r="I78" s="391">
        <v>2034</v>
      </c>
      <c r="J78" s="388"/>
      <c r="K78" s="391">
        <v>2036</v>
      </c>
      <c r="L78" s="387"/>
      <c r="M78" s="5">
        <v>30</v>
      </c>
      <c r="N78" s="123" t="s">
        <v>1028</v>
      </c>
      <c r="O78" s="518"/>
      <c r="P78" s="519"/>
      <c r="Q78" s="5"/>
      <c r="R78" s="5"/>
      <c r="S78" s="5"/>
      <c r="T78" s="392" t="s">
        <v>1350</v>
      </c>
      <c r="U78" s="392"/>
      <c r="V78" s="392"/>
      <c r="W78" s="392"/>
      <c r="X78" s="392"/>
      <c r="Y78" s="392"/>
    </row>
    <row r="79" spans="1:25">
      <c r="A79" s="174">
        <f>VLOOKUP(B79,Priskatalog!A:J,10,FALSE)</f>
        <v>37</v>
      </c>
      <c r="B79" s="146" t="s">
        <v>453</v>
      </c>
      <c r="C79" s="7">
        <v>50</v>
      </c>
      <c r="D79" s="2" t="s">
        <v>345</v>
      </c>
      <c r="E79" s="387">
        <v>700</v>
      </c>
      <c r="F79" s="388"/>
      <c r="G79" s="389">
        <f t="shared" si="147"/>
        <v>35000</v>
      </c>
      <c r="H79" s="390"/>
      <c r="I79" s="391">
        <v>2034</v>
      </c>
      <c r="J79" s="388"/>
      <c r="K79" s="391">
        <v>2036</v>
      </c>
      <c r="L79" s="388"/>
      <c r="M79" s="11">
        <v>20</v>
      </c>
      <c r="N79" s="123" t="s">
        <v>1028</v>
      </c>
      <c r="O79" s="518"/>
      <c r="P79" s="519"/>
      <c r="Q79" s="5"/>
      <c r="R79" s="5"/>
      <c r="S79" s="5"/>
      <c r="T79" s="392"/>
      <c r="U79" s="392"/>
      <c r="V79" s="392"/>
      <c r="W79" s="392"/>
      <c r="X79" s="392"/>
      <c r="Y79" s="392"/>
    </row>
    <row r="80" spans="1:25">
      <c r="A80" s="174">
        <f>VLOOKUP(B80,Priskatalog!A:J,10,FALSE)</f>
        <v>37</v>
      </c>
      <c r="B80" s="146" t="s">
        <v>444</v>
      </c>
      <c r="C80" s="7">
        <v>8</v>
      </c>
      <c r="D80" s="2" t="s">
        <v>349</v>
      </c>
      <c r="E80" s="387">
        <v>4000</v>
      </c>
      <c r="F80" s="388"/>
      <c r="G80" s="389">
        <f t="shared" si="147"/>
        <v>32000</v>
      </c>
      <c r="H80" s="390"/>
      <c r="I80" s="391">
        <v>2034</v>
      </c>
      <c r="J80" s="388"/>
      <c r="K80" s="391">
        <v>2036</v>
      </c>
      <c r="L80" s="388"/>
      <c r="M80" s="11">
        <v>30</v>
      </c>
      <c r="N80" s="123" t="s">
        <v>1028</v>
      </c>
      <c r="O80" s="518"/>
      <c r="P80" s="519"/>
      <c r="Q80" s="5"/>
      <c r="R80" s="5"/>
      <c r="S80" s="5"/>
      <c r="T80" s="393"/>
      <c r="U80" s="394"/>
      <c r="V80" s="394"/>
      <c r="W80" s="394"/>
      <c r="X80" s="394"/>
      <c r="Y80" s="395"/>
    </row>
    <row r="81" spans="1:25">
      <c r="A81" s="174">
        <f>VLOOKUP(B81,Priskatalog!A:J,10,FALSE)</f>
        <v>41</v>
      </c>
      <c r="B81" s="146" t="s">
        <v>367</v>
      </c>
      <c r="C81" s="121">
        <v>60</v>
      </c>
      <c r="D81" s="5" t="s">
        <v>337</v>
      </c>
      <c r="E81" s="387">
        <v>700</v>
      </c>
      <c r="F81" s="388"/>
      <c r="G81" s="389">
        <f t="shared" ref="G80:G81" si="148">C81*E81</f>
        <v>42000</v>
      </c>
      <c r="H81" s="390"/>
      <c r="I81" s="391">
        <v>2028</v>
      </c>
      <c r="J81" s="388"/>
      <c r="K81" s="391">
        <v>2030</v>
      </c>
      <c r="L81" s="387"/>
      <c r="M81" s="5">
        <v>30</v>
      </c>
      <c r="N81" s="123" t="s">
        <v>1028</v>
      </c>
      <c r="O81" s="518"/>
      <c r="P81" s="519"/>
      <c r="Q81" s="5"/>
      <c r="R81" s="5"/>
      <c r="S81" s="5"/>
      <c r="T81" s="392" t="s">
        <v>1351</v>
      </c>
      <c r="U81" s="392"/>
      <c r="V81" s="392"/>
      <c r="W81" s="392"/>
      <c r="X81" s="392"/>
      <c r="Y81" s="392"/>
    </row>
    <row r="82" spans="1:25">
      <c r="A82" s="174">
        <f>VLOOKUP(B82,Priskatalog!A:J,10,FALSE)</f>
        <v>31</v>
      </c>
      <c r="B82" s="146" t="s">
        <v>399</v>
      </c>
      <c r="C82" s="121">
        <v>25</v>
      </c>
      <c r="D82" s="5" t="s">
        <v>337</v>
      </c>
      <c r="E82" s="387">
        <v>3200</v>
      </c>
      <c r="F82" s="388"/>
      <c r="G82" s="389">
        <f t="shared" si="147"/>
        <v>80000</v>
      </c>
      <c r="H82" s="390"/>
      <c r="I82" s="391">
        <v>2028</v>
      </c>
      <c r="J82" s="388"/>
      <c r="K82" s="391">
        <v>2030</v>
      </c>
      <c r="L82" s="387"/>
      <c r="M82" s="5">
        <v>30</v>
      </c>
      <c r="N82" s="123" t="s">
        <v>1028</v>
      </c>
      <c r="O82" s="518"/>
      <c r="P82" s="519"/>
      <c r="Q82" s="5"/>
      <c r="R82" s="5"/>
      <c r="S82" s="5"/>
      <c r="T82" s="392" t="s">
        <v>1351</v>
      </c>
      <c r="U82" s="392"/>
      <c r="V82" s="392"/>
      <c r="W82" s="392"/>
      <c r="X82" s="392"/>
      <c r="Y82" s="392"/>
    </row>
    <row r="83" spans="1:25">
      <c r="A83" s="174">
        <f>VLOOKUP(B83,Priskatalog!A:J,10,FALSE)</f>
        <v>31</v>
      </c>
      <c r="B83" s="146" t="s">
        <v>378</v>
      </c>
      <c r="C83" s="121">
        <v>1</v>
      </c>
      <c r="D83" s="5" t="s">
        <v>349</v>
      </c>
      <c r="E83" s="387">
        <v>8800</v>
      </c>
      <c r="F83" s="388"/>
      <c r="G83" s="389">
        <f t="shared" si="147"/>
        <v>8800</v>
      </c>
      <c r="H83" s="390"/>
      <c r="I83" s="391">
        <v>2026</v>
      </c>
      <c r="J83" s="388"/>
      <c r="K83" s="391">
        <v>2028</v>
      </c>
      <c r="L83" s="387"/>
      <c r="M83" s="5">
        <v>30</v>
      </c>
      <c r="N83" s="123" t="s">
        <v>1028</v>
      </c>
      <c r="O83" s="518"/>
      <c r="P83" s="519"/>
      <c r="Q83" s="5"/>
      <c r="R83" s="5"/>
      <c r="S83" s="5"/>
      <c r="T83" s="392" t="s">
        <v>1352</v>
      </c>
      <c r="U83" s="392"/>
      <c r="V83" s="392"/>
      <c r="W83" s="392"/>
      <c r="X83" s="392"/>
      <c r="Y83" s="392"/>
    </row>
    <row r="84" spans="1:25">
      <c r="A84" s="174">
        <f>VLOOKUP(B84,Priskatalog!A:J,10,FALSE)</f>
        <v>31</v>
      </c>
      <c r="B84" s="146" t="s">
        <v>399</v>
      </c>
      <c r="C84" s="121">
        <v>12</v>
      </c>
      <c r="D84" s="5" t="s">
        <v>337</v>
      </c>
      <c r="E84" s="387">
        <v>3200</v>
      </c>
      <c r="F84" s="388"/>
      <c r="G84" s="389">
        <f t="shared" ref="G84:G95" si="149">C84*E84</f>
        <v>38400</v>
      </c>
      <c r="H84" s="390"/>
      <c r="I84" s="391">
        <v>2026</v>
      </c>
      <c r="J84" s="388"/>
      <c r="K84" s="391">
        <v>2028</v>
      </c>
      <c r="L84" s="387"/>
      <c r="M84" s="5">
        <v>30</v>
      </c>
      <c r="N84" s="123" t="s">
        <v>1028</v>
      </c>
      <c r="O84" s="518"/>
      <c r="P84" s="519"/>
      <c r="Q84" s="5"/>
      <c r="R84" s="5"/>
      <c r="S84" s="5"/>
      <c r="T84" s="392" t="s">
        <v>1352</v>
      </c>
      <c r="U84" s="392"/>
      <c r="V84" s="392"/>
      <c r="W84" s="392"/>
      <c r="X84" s="392"/>
      <c r="Y84" s="392"/>
    </row>
    <row r="85" spans="1:25">
      <c r="A85" s="174">
        <f>VLOOKUP(B85,Priskatalog!A:J,10,FALSE)</f>
        <v>31</v>
      </c>
      <c r="B85" s="146" t="s">
        <v>378</v>
      </c>
      <c r="C85" s="121">
        <v>1</v>
      </c>
      <c r="D85" s="5" t="s">
        <v>349</v>
      </c>
      <c r="E85" s="387">
        <v>8800</v>
      </c>
      <c r="F85" s="388"/>
      <c r="G85" s="389">
        <f t="shared" si="149"/>
        <v>8800</v>
      </c>
      <c r="H85" s="390"/>
      <c r="I85" s="391">
        <v>2028</v>
      </c>
      <c r="J85" s="388"/>
      <c r="K85" s="391">
        <v>2030</v>
      </c>
      <c r="L85" s="387"/>
      <c r="M85" s="5">
        <v>30</v>
      </c>
      <c r="N85" s="123" t="s">
        <v>1028</v>
      </c>
      <c r="O85" s="518"/>
      <c r="P85" s="519"/>
      <c r="Q85" s="5"/>
      <c r="R85" s="5"/>
      <c r="S85" s="5"/>
      <c r="T85" s="392" t="s">
        <v>1353</v>
      </c>
      <c r="U85" s="392"/>
      <c r="V85" s="392"/>
      <c r="W85" s="392"/>
      <c r="X85" s="392"/>
      <c r="Y85" s="392"/>
    </row>
    <row r="86" spans="1:25">
      <c r="A86" s="174">
        <f>VLOOKUP(B86,Priskatalog!A:J,10,FALSE)</f>
        <v>31</v>
      </c>
      <c r="B86" s="146" t="s">
        <v>399</v>
      </c>
      <c r="C86" s="121">
        <v>18</v>
      </c>
      <c r="D86" s="5" t="s">
        <v>337</v>
      </c>
      <c r="E86" s="387">
        <v>3200</v>
      </c>
      <c r="F86" s="388"/>
      <c r="G86" s="389">
        <f t="shared" ref="G86" si="150">C86*E86</f>
        <v>57600</v>
      </c>
      <c r="H86" s="390"/>
      <c r="I86" s="391">
        <v>2028</v>
      </c>
      <c r="J86" s="388"/>
      <c r="K86" s="391">
        <v>2030</v>
      </c>
      <c r="L86" s="387"/>
      <c r="M86" s="5">
        <v>30</v>
      </c>
      <c r="N86" s="123" t="s">
        <v>1028</v>
      </c>
      <c r="O86" s="518"/>
      <c r="P86" s="519"/>
      <c r="Q86" s="5"/>
      <c r="R86" s="5"/>
      <c r="S86" s="5"/>
      <c r="T86" s="392" t="s">
        <v>1353</v>
      </c>
      <c r="U86" s="392"/>
      <c r="V86" s="392"/>
      <c r="W86" s="392"/>
      <c r="X86" s="392"/>
      <c r="Y86" s="392"/>
    </row>
    <row r="87" spans="1:25">
      <c r="A87" s="174">
        <f>VLOOKUP(B87,Priskatalog!A:J,10,FALSE)</f>
        <v>31</v>
      </c>
      <c r="B87" s="146" t="s">
        <v>399</v>
      </c>
      <c r="C87" s="121">
        <v>14</v>
      </c>
      <c r="D87" s="5" t="s">
        <v>337</v>
      </c>
      <c r="E87" s="387">
        <v>3200</v>
      </c>
      <c r="F87" s="388"/>
      <c r="G87" s="389">
        <f t="shared" ref="G86:G93" si="151">C87*E87</f>
        <v>44800</v>
      </c>
      <c r="H87" s="390"/>
      <c r="I87" s="391">
        <v>2032</v>
      </c>
      <c r="J87" s="388"/>
      <c r="K87" s="391">
        <v>2034</v>
      </c>
      <c r="L87" s="387"/>
      <c r="M87" s="5">
        <v>30</v>
      </c>
      <c r="N87" s="123" t="s">
        <v>1028</v>
      </c>
      <c r="O87" s="518"/>
      <c r="P87" s="519"/>
      <c r="Q87" s="5"/>
      <c r="R87" s="5"/>
      <c r="S87" s="5"/>
      <c r="T87" s="392" t="s">
        <v>1354</v>
      </c>
      <c r="U87" s="392"/>
      <c r="V87" s="392"/>
      <c r="W87" s="392"/>
      <c r="X87" s="392"/>
      <c r="Y87" s="392"/>
    </row>
    <row r="88" spans="1:25">
      <c r="A88" s="174">
        <f>VLOOKUP(B88,Priskatalog!A:J,10,FALSE)</f>
        <v>31</v>
      </c>
      <c r="B88" s="146" t="s">
        <v>378</v>
      </c>
      <c r="C88" s="121">
        <v>5</v>
      </c>
      <c r="D88" s="5" t="s">
        <v>349</v>
      </c>
      <c r="E88" s="387">
        <v>8800</v>
      </c>
      <c r="F88" s="388"/>
      <c r="G88" s="389">
        <f t="shared" si="151"/>
        <v>44000</v>
      </c>
      <c r="H88" s="390"/>
      <c r="I88" s="391">
        <v>2030</v>
      </c>
      <c r="J88" s="388"/>
      <c r="K88" s="391">
        <v>2032</v>
      </c>
      <c r="L88" s="387"/>
      <c r="M88" s="5">
        <v>30</v>
      </c>
      <c r="N88" s="123" t="s">
        <v>1028</v>
      </c>
      <c r="O88" s="518"/>
      <c r="P88" s="519"/>
      <c r="Q88" s="5"/>
      <c r="R88" s="5"/>
      <c r="S88" s="5"/>
      <c r="T88" s="392" t="s">
        <v>1355</v>
      </c>
      <c r="U88" s="392"/>
      <c r="V88" s="392"/>
      <c r="W88" s="392"/>
      <c r="X88" s="392"/>
      <c r="Y88" s="392"/>
    </row>
    <row r="89" spans="1:25">
      <c r="A89" s="174">
        <f>VLOOKUP(B89,Priskatalog!A:J,10,FALSE)</f>
        <v>31</v>
      </c>
      <c r="B89" s="146" t="s">
        <v>399</v>
      </c>
      <c r="C89" s="121">
        <v>7</v>
      </c>
      <c r="D89" s="5" t="s">
        <v>337</v>
      </c>
      <c r="E89" s="387">
        <v>3200</v>
      </c>
      <c r="F89" s="388"/>
      <c r="G89" s="389">
        <f t="shared" si="151"/>
        <v>22400</v>
      </c>
      <c r="H89" s="390"/>
      <c r="I89" s="391">
        <v>2030</v>
      </c>
      <c r="J89" s="388"/>
      <c r="K89" s="391">
        <v>2032</v>
      </c>
      <c r="L89" s="387"/>
      <c r="M89" s="5">
        <v>30</v>
      </c>
      <c r="N89" s="123" t="s">
        <v>1028</v>
      </c>
      <c r="O89" s="518"/>
      <c r="P89" s="519"/>
      <c r="Q89" s="5"/>
      <c r="R89" s="5"/>
      <c r="S89" s="5"/>
      <c r="T89" s="392" t="s">
        <v>1355</v>
      </c>
      <c r="U89" s="392"/>
      <c r="V89" s="392"/>
      <c r="W89" s="392"/>
      <c r="X89" s="392"/>
      <c r="Y89" s="392"/>
    </row>
    <row r="90" spans="1:25">
      <c r="A90" s="174">
        <f>VLOOKUP(B90,Priskatalog!A:J,10,FALSE)</f>
        <v>21</v>
      </c>
      <c r="B90" s="146" t="s">
        <v>340</v>
      </c>
      <c r="C90" s="121">
        <v>10</v>
      </c>
      <c r="D90" s="5" t="s">
        <v>337</v>
      </c>
      <c r="E90" s="387">
        <v>1700</v>
      </c>
      <c r="F90" s="388"/>
      <c r="G90" s="389">
        <f t="shared" si="151"/>
        <v>17000</v>
      </c>
      <c r="H90" s="390"/>
      <c r="I90" s="391">
        <v>2026</v>
      </c>
      <c r="J90" s="388"/>
      <c r="K90" s="391">
        <v>2045</v>
      </c>
      <c r="L90" s="387"/>
      <c r="M90" s="5">
        <v>1</v>
      </c>
      <c r="N90" s="123" t="s">
        <v>1028</v>
      </c>
      <c r="O90" s="518"/>
      <c r="P90" s="519"/>
      <c r="Q90" s="5"/>
      <c r="R90" s="5"/>
      <c r="S90" s="5"/>
      <c r="T90" s="392"/>
      <c r="U90" s="392"/>
      <c r="V90" s="392"/>
      <c r="W90" s="392"/>
      <c r="X90" s="392"/>
      <c r="Y90" s="392"/>
    </row>
    <row r="91" spans="1:25">
      <c r="A91" s="174">
        <f>VLOOKUP(B91,Priskatalog!A:J,10,FALSE)</f>
        <v>41</v>
      </c>
      <c r="B91" s="146" t="s">
        <v>350</v>
      </c>
      <c r="C91" s="121">
        <v>65</v>
      </c>
      <c r="D91" s="5" t="s">
        <v>337</v>
      </c>
      <c r="E91" s="387">
        <v>200</v>
      </c>
      <c r="F91" s="388"/>
      <c r="G91" s="389">
        <f t="shared" ref="G91" si="152">C91*E91</f>
        <v>13000</v>
      </c>
      <c r="H91" s="390"/>
      <c r="I91" s="391">
        <v>2026</v>
      </c>
      <c r="J91" s="388"/>
      <c r="K91" s="391">
        <v>2045</v>
      </c>
      <c r="L91" s="387"/>
      <c r="M91" s="5">
        <v>5</v>
      </c>
      <c r="N91" s="123" t="s">
        <v>1028</v>
      </c>
      <c r="O91" s="518"/>
      <c r="P91" s="519"/>
      <c r="Q91" s="5"/>
      <c r="R91" s="5"/>
      <c r="S91" s="5"/>
      <c r="T91" s="392" t="s">
        <v>1356</v>
      </c>
      <c r="U91" s="392"/>
      <c r="V91" s="392"/>
      <c r="W91" s="392"/>
      <c r="X91" s="392"/>
      <c r="Y91" s="392"/>
    </row>
    <row r="92" spans="1:25">
      <c r="A92" s="174">
        <f>VLOOKUP(B92,Priskatalog!A:J,10,FALSE)</f>
        <v>31</v>
      </c>
      <c r="B92" s="146" t="s">
        <v>399</v>
      </c>
      <c r="C92" s="121">
        <v>22.5</v>
      </c>
      <c r="D92" s="5" t="s">
        <v>337</v>
      </c>
      <c r="E92" s="387">
        <v>3200</v>
      </c>
      <c r="F92" s="388"/>
      <c r="G92" s="389">
        <f t="shared" si="151"/>
        <v>72000</v>
      </c>
      <c r="H92" s="390"/>
      <c r="I92" s="391">
        <v>2031</v>
      </c>
      <c r="J92" s="388"/>
      <c r="K92" s="391">
        <v>2033</v>
      </c>
      <c r="L92" s="387"/>
      <c r="M92" s="5">
        <v>30</v>
      </c>
      <c r="N92" s="123" t="s">
        <v>1028</v>
      </c>
      <c r="O92" s="518"/>
      <c r="P92" s="519"/>
      <c r="Q92" s="5"/>
      <c r="R92" s="5"/>
      <c r="S92" s="5"/>
      <c r="T92" s="392" t="s">
        <v>1357</v>
      </c>
      <c r="U92" s="392"/>
      <c r="V92" s="392"/>
      <c r="W92" s="392"/>
      <c r="X92" s="392"/>
      <c r="Y92" s="392"/>
    </row>
    <row r="93" spans="1:25">
      <c r="A93" s="174">
        <f>VLOOKUP(B93,Priskatalog!A:J,10,FALSE)</f>
        <v>31</v>
      </c>
      <c r="B93" s="146" t="s">
        <v>378</v>
      </c>
      <c r="C93" s="121">
        <v>3</v>
      </c>
      <c r="D93" s="5" t="s">
        <v>349</v>
      </c>
      <c r="E93" s="387">
        <v>8800</v>
      </c>
      <c r="F93" s="388"/>
      <c r="G93" s="389">
        <f t="shared" si="151"/>
        <v>26400</v>
      </c>
      <c r="H93" s="390"/>
      <c r="I93" s="391">
        <v>2030</v>
      </c>
      <c r="J93" s="388"/>
      <c r="K93" s="391">
        <v>2032</v>
      </c>
      <c r="L93" s="387"/>
      <c r="M93" s="5">
        <v>30</v>
      </c>
      <c r="N93" s="123" t="s">
        <v>1028</v>
      </c>
      <c r="O93" s="518"/>
      <c r="P93" s="519"/>
      <c r="Q93" s="5"/>
      <c r="R93" s="5"/>
      <c r="S93" s="5"/>
      <c r="T93" s="392" t="s">
        <v>1357</v>
      </c>
      <c r="U93" s="392"/>
      <c r="V93" s="392"/>
      <c r="W93" s="392"/>
      <c r="X93" s="392"/>
      <c r="Y93" s="392"/>
    </row>
    <row r="94" spans="1:25">
      <c r="A94" s="174">
        <f>VLOOKUP(B94,Priskatalog!A:J,10,FALSE)</f>
        <v>31</v>
      </c>
      <c r="B94" s="146" t="s">
        <v>378</v>
      </c>
      <c r="C94" s="121">
        <v>2</v>
      </c>
      <c r="D94" s="5" t="s">
        <v>349</v>
      </c>
      <c r="E94" s="387">
        <v>10000</v>
      </c>
      <c r="F94" s="388"/>
      <c r="G94" s="389">
        <f t="shared" si="149"/>
        <v>20000</v>
      </c>
      <c r="H94" s="390"/>
      <c r="I94" s="391">
        <v>2027</v>
      </c>
      <c r="J94" s="388"/>
      <c r="K94" s="391">
        <v>2029</v>
      </c>
      <c r="L94" s="387"/>
      <c r="M94" s="5">
        <v>30</v>
      </c>
      <c r="N94" s="123" t="s">
        <v>1028</v>
      </c>
      <c r="O94" s="518"/>
      <c r="P94" s="519"/>
      <c r="Q94" s="5"/>
      <c r="R94" s="5"/>
      <c r="S94" s="5"/>
      <c r="T94" s="392" t="s">
        <v>1358</v>
      </c>
      <c r="U94" s="392"/>
      <c r="V94" s="392"/>
      <c r="W94" s="392"/>
      <c r="X94" s="392"/>
      <c r="Y94" s="392"/>
    </row>
    <row r="95" spans="1:25">
      <c r="A95" s="174" t="e">
        <f>VLOOKUP(B95,Priskatalog!A:J,10,FALSE)</f>
        <v>#N/A</v>
      </c>
      <c r="B95" s="146"/>
      <c r="C95" s="121"/>
      <c r="D95" s="5"/>
      <c r="E95" s="387"/>
      <c r="F95" s="388"/>
      <c r="G95" s="389">
        <f t="shared" si="149"/>
        <v>0</v>
      </c>
      <c r="H95" s="390"/>
      <c r="I95" s="391"/>
      <c r="J95" s="388"/>
      <c r="K95" s="391"/>
      <c r="L95" s="387"/>
      <c r="M95" s="5"/>
      <c r="N95" s="123" t="s">
        <v>1028</v>
      </c>
      <c r="O95" s="518"/>
      <c r="P95" s="519"/>
      <c r="Q95" s="5"/>
      <c r="R95" s="5"/>
      <c r="S95" s="5"/>
      <c r="T95" s="392"/>
      <c r="U95" s="392"/>
      <c r="V95" s="392"/>
      <c r="W95" s="392"/>
      <c r="X95" s="392"/>
      <c r="Y95" s="392"/>
    </row>
    <row r="96" spans="1:25">
      <c r="A96" s="174" t="e">
        <f>VLOOKUP(B96,Priskatalog!A:J,10,FALSE)</f>
        <v>#N/A</v>
      </c>
      <c r="B96" s="146"/>
      <c r="C96" s="121"/>
      <c r="D96" s="5"/>
      <c r="E96" s="387"/>
      <c r="F96" s="388"/>
      <c r="G96" s="389">
        <f t="shared" ref="G96:G99" si="153">C96*E96</f>
        <v>0</v>
      </c>
      <c r="H96" s="390"/>
      <c r="I96" s="391"/>
      <c r="J96" s="388"/>
      <c r="K96" s="391"/>
      <c r="L96" s="387"/>
      <c r="M96" s="5"/>
      <c r="N96" s="123" t="s">
        <v>1028</v>
      </c>
      <c r="O96" s="518"/>
      <c r="P96" s="519"/>
      <c r="Q96" s="5"/>
      <c r="R96" s="5"/>
      <c r="S96" s="5"/>
      <c r="T96" s="392"/>
      <c r="U96" s="392"/>
      <c r="V96" s="392"/>
      <c r="W96" s="392"/>
      <c r="X96" s="392"/>
      <c r="Y96" s="392"/>
    </row>
    <row r="97" spans="1:25">
      <c r="A97" s="174" t="e">
        <f>VLOOKUP(B97,Priskatalog!A:J,10,FALSE)</f>
        <v>#N/A</v>
      </c>
      <c r="B97" s="146"/>
      <c r="C97" s="121"/>
      <c r="D97" s="5"/>
      <c r="E97" s="387"/>
      <c r="F97" s="388"/>
      <c r="G97" s="389">
        <f t="shared" si="153"/>
        <v>0</v>
      </c>
      <c r="H97" s="390"/>
      <c r="I97" s="391"/>
      <c r="J97" s="388"/>
      <c r="K97" s="391"/>
      <c r="L97" s="387"/>
      <c r="M97" s="5"/>
      <c r="N97" s="123" t="s">
        <v>1028</v>
      </c>
      <c r="O97" s="518"/>
      <c r="P97" s="519"/>
      <c r="Q97" s="5"/>
      <c r="R97" s="5"/>
      <c r="S97" s="5"/>
      <c r="T97" s="392"/>
      <c r="U97" s="392"/>
      <c r="V97" s="392"/>
      <c r="W97" s="392"/>
      <c r="X97" s="392"/>
      <c r="Y97" s="392"/>
    </row>
    <row r="98" spans="1:25">
      <c r="A98" s="174" t="e">
        <f>VLOOKUP(B98,Priskatalog!A:J,10,FALSE)</f>
        <v>#N/A</v>
      </c>
      <c r="B98" s="146"/>
      <c r="C98" s="121"/>
      <c r="D98" s="5"/>
      <c r="E98" s="387"/>
      <c r="F98" s="388"/>
      <c r="G98" s="389">
        <f t="shared" si="153"/>
        <v>0</v>
      </c>
      <c r="H98" s="390"/>
      <c r="I98" s="391"/>
      <c r="J98" s="388"/>
      <c r="K98" s="391"/>
      <c r="L98" s="387"/>
      <c r="M98" s="5"/>
      <c r="N98" s="123" t="s">
        <v>1028</v>
      </c>
      <c r="O98" s="518"/>
      <c r="P98" s="519"/>
      <c r="Q98" s="5"/>
      <c r="R98" s="5"/>
      <c r="S98" s="5"/>
      <c r="T98" s="392"/>
      <c r="U98" s="392"/>
      <c r="V98" s="392"/>
      <c r="W98" s="392"/>
      <c r="X98" s="392"/>
      <c r="Y98" s="392"/>
    </row>
    <row r="99" spans="1:25">
      <c r="A99" s="174" t="e">
        <f>VLOOKUP(B99,Priskatalog!A:J,10,FALSE)</f>
        <v>#N/A</v>
      </c>
      <c r="B99" s="146"/>
      <c r="C99" s="121"/>
      <c r="D99" s="5"/>
      <c r="E99" s="387"/>
      <c r="F99" s="388"/>
      <c r="G99" s="389">
        <f t="shared" si="153"/>
        <v>0</v>
      </c>
      <c r="H99" s="390"/>
      <c r="I99" s="391"/>
      <c r="J99" s="388"/>
      <c r="K99" s="391"/>
      <c r="L99" s="387"/>
      <c r="M99" s="5"/>
      <c r="N99" s="123" t="s">
        <v>1028</v>
      </c>
      <c r="O99" s="518"/>
      <c r="P99" s="519"/>
      <c r="Q99" s="5"/>
      <c r="R99" s="5"/>
      <c r="S99" s="5"/>
      <c r="T99" s="392"/>
      <c r="U99" s="392"/>
      <c r="V99" s="392"/>
      <c r="W99" s="392"/>
      <c r="X99" s="392"/>
      <c r="Y99" s="392"/>
    </row>
    <row r="100" spans="1:25">
      <c r="A100" s="174" t="e">
        <f>VLOOKUP(B100,Priskatalog!A:J,10,FALSE)</f>
        <v>#N/A</v>
      </c>
      <c r="B100" s="146"/>
      <c r="C100" s="121"/>
      <c r="D100" s="5"/>
      <c r="E100" s="387"/>
      <c r="F100" s="388"/>
      <c r="G100" s="389">
        <f t="shared" si="147"/>
        <v>0</v>
      </c>
      <c r="H100" s="390"/>
      <c r="I100" s="391"/>
      <c r="J100" s="388"/>
      <c r="K100" s="391"/>
      <c r="L100" s="387"/>
      <c r="M100" s="5"/>
      <c r="N100" s="123" t="s">
        <v>1028</v>
      </c>
      <c r="O100" s="518"/>
      <c r="P100" s="519"/>
      <c r="Q100" s="5"/>
      <c r="R100" s="5"/>
      <c r="S100" s="5"/>
      <c r="T100" s="392"/>
      <c r="U100" s="392"/>
      <c r="V100" s="392"/>
      <c r="W100" s="392"/>
      <c r="X100" s="392"/>
      <c r="Y100" s="392"/>
    </row>
    <row r="101" spans="1:25">
      <c r="A101" s="175"/>
      <c r="B101" s="144" t="s">
        <v>1029</v>
      </c>
      <c r="C101" s="145"/>
      <c r="D101" s="24"/>
      <c r="E101" s="396"/>
      <c r="F101" s="378"/>
      <c r="G101" s="379"/>
      <c r="H101" s="380"/>
      <c r="I101" s="377"/>
      <c r="J101" s="378"/>
      <c r="K101" s="377"/>
      <c r="L101" s="396"/>
      <c r="M101" s="24"/>
      <c r="N101" s="24"/>
      <c r="O101" s="516"/>
      <c r="P101" s="517"/>
      <c r="Q101" s="24"/>
      <c r="R101" s="24"/>
      <c r="S101" s="24"/>
      <c r="T101" s="381"/>
      <c r="U101" s="381"/>
      <c r="V101" s="381"/>
      <c r="W101" s="381"/>
      <c r="X101" s="381"/>
      <c r="Y101" s="381"/>
    </row>
    <row r="102" spans="1:25">
      <c r="A102" s="174">
        <f>VLOOKUP(B102,Priskatalog!A:J,10,FALSE)</f>
        <v>43</v>
      </c>
      <c r="B102" s="146" t="s">
        <v>425</v>
      </c>
      <c r="C102" s="121">
        <v>96</v>
      </c>
      <c r="D102" s="5" t="s">
        <v>337</v>
      </c>
      <c r="E102" s="387">
        <v>150</v>
      </c>
      <c r="F102" s="388"/>
      <c r="G102" s="389">
        <f t="shared" si="147"/>
        <v>14400</v>
      </c>
      <c r="H102" s="390"/>
      <c r="I102" s="391">
        <v>2026</v>
      </c>
      <c r="J102" s="388"/>
      <c r="K102" s="391">
        <v>2028</v>
      </c>
      <c r="L102" s="387"/>
      <c r="M102" s="5">
        <v>10</v>
      </c>
      <c r="N102" s="5" t="s">
        <v>1028</v>
      </c>
      <c r="O102" s="518"/>
      <c r="P102" s="519"/>
      <c r="Q102" s="5"/>
      <c r="R102" s="5"/>
      <c r="S102" s="5"/>
      <c r="T102" s="392" t="s">
        <v>1359</v>
      </c>
      <c r="U102" s="392"/>
      <c r="V102" s="392"/>
      <c r="W102" s="392"/>
      <c r="X102" s="392"/>
      <c r="Y102" s="392"/>
    </row>
    <row r="103" spans="1:25">
      <c r="A103" s="174">
        <f>VLOOKUP(B103,Priskatalog!A:J,10,FALSE)</f>
        <v>43</v>
      </c>
      <c r="B103" s="146" t="s">
        <v>425</v>
      </c>
      <c r="C103" s="121">
        <v>90</v>
      </c>
      <c r="D103" s="5" t="s">
        <v>337</v>
      </c>
      <c r="E103" s="387">
        <v>150</v>
      </c>
      <c r="F103" s="388"/>
      <c r="G103" s="389">
        <f t="shared" si="147"/>
        <v>13500</v>
      </c>
      <c r="H103" s="390"/>
      <c r="I103" s="391">
        <v>2030</v>
      </c>
      <c r="J103" s="388"/>
      <c r="K103" s="391">
        <v>2032</v>
      </c>
      <c r="L103" s="387"/>
      <c r="M103" s="5">
        <v>10</v>
      </c>
      <c r="N103" s="5" t="s">
        <v>1028</v>
      </c>
      <c r="O103" s="518"/>
      <c r="P103" s="519"/>
      <c r="Q103" s="5"/>
      <c r="R103" s="5"/>
      <c r="S103" s="5"/>
      <c r="T103" s="392" t="s">
        <v>1359</v>
      </c>
      <c r="U103" s="392"/>
      <c r="V103" s="392"/>
      <c r="W103" s="392"/>
      <c r="X103" s="392"/>
      <c r="Y103" s="392"/>
    </row>
    <row r="104" spans="1:25">
      <c r="A104" s="174">
        <f>VLOOKUP(B104,Priskatalog!A:J,10,FALSE)</f>
        <v>43</v>
      </c>
      <c r="B104" s="146" t="s">
        <v>425</v>
      </c>
      <c r="C104" s="121">
        <v>83</v>
      </c>
      <c r="D104" s="5" t="s">
        <v>337</v>
      </c>
      <c r="E104" s="387">
        <v>150</v>
      </c>
      <c r="F104" s="388"/>
      <c r="G104" s="389">
        <f t="shared" si="147"/>
        <v>12450</v>
      </c>
      <c r="H104" s="390"/>
      <c r="I104" s="391">
        <v>2035</v>
      </c>
      <c r="J104" s="388"/>
      <c r="K104" s="391">
        <v>2037</v>
      </c>
      <c r="L104" s="387"/>
      <c r="M104" s="5">
        <v>10</v>
      </c>
      <c r="N104" s="5" t="s">
        <v>1028</v>
      </c>
      <c r="O104" s="518"/>
      <c r="P104" s="519"/>
      <c r="Q104" s="5"/>
      <c r="R104" s="5"/>
      <c r="S104" s="5"/>
      <c r="T104" s="392" t="s">
        <v>1359</v>
      </c>
      <c r="U104" s="392"/>
      <c r="V104" s="392"/>
      <c r="W104" s="392"/>
      <c r="X104" s="392"/>
      <c r="Y104" s="392"/>
    </row>
    <row r="105" spans="1:25">
      <c r="A105" s="174">
        <f>VLOOKUP(B105,Priskatalog!A:J,10,FALSE)</f>
        <v>43</v>
      </c>
      <c r="B105" s="146" t="s">
        <v>425</v>
      </c>
      <c r="C105" s="122">
        <v>64</v>
      </c>
      <c r="D105" s="5" t="s">
        <v>337</v>
      </c>
      <c r="E105" s="387">
        <v>200</v>
      </c>
      <c r="F105" s="388"/>
      <c r="G105" s="389">
        <f t="shared" si="147"/>
        <v>12800</v>
      </c>
      <c r="H105" s="390"/>
      <c r="I105" s="391">
        <v>2028</v>
      </c>
      <c r="J105" s="388"/>
      <c r="K105" s="391">
        <v>2030</v>
      </c>
      <c r="L105" s="387"/>
      <c r="M105" s="5">
        <v>10</v>
      </c>
      <c r="N105" s="5" t="s">
        <v>1028</v>
      </c>
      <c r="O105" s="518"/>
      <c r="P105" s="519"/>
      <c r="Q105" s="5"/>
      <c r="R105" s="5"/>
      <c r="S105" s="5"/>
      <c r="T105" s="392" t="s">
        <v>1360</v>
      </c>
      <c r="U105" s="392"/>
      <c r="V105" s="392"/>
      <c r="W105" s="392"/>
      <c r="X105" s="392"/>
      <c r="Y105" s="392"/>
    </row>
    <row r="106" spans="1:25">
      <c r="A106" s="174">
        <f>VLOOKUP(B106,Priskatalog!A:J,10,FALSE)</f>
        <v>42</v>
      </c>
      <c r="B106" s="146" t="s">
        <v>437</v>
      </c>
      <c r="C106" s="121">
        <v>96</v>
      </c>
      <c r="D106" s="5" t="s">
        <v>337</v>
      </c>
      <c r="E106" s="387">
        <v>300</v>
      </c>
      <c r="F106" s="388"/>
      <c r="G106" s="389">
        <f t="shared" si="147"/>
        <v>28800</v>
      </c>
      <c r="H106" s="390"/>
      <c r="I106" s="391">
        <v>2027</v>
      </c>
      <c r="J106" s="388"/>
      <c r="K106" s="391">
        <v>2029</v>
      </c>
      <c r="L106" s="387"/>
      <c r="M106" s="5">
        <v>5</v>
      </c>
      <c r="N106" s="5" t="s">
        <v>1028</v>
      </c>
      <c r="O106" s="518"/>
      <c r="P106" s="519"/>
      <c r="Q106" s="5"/>
      <c r="R106" s="5"/>
      <c r="S106" s="5"/>
      <c r="T106" s="392"/>
      <c r="U106" s="392"/>
      <c r="V106" s="392"/>
      <c r="W106" s="392"/>
      <c r="X106" s="392"/>
      <c r="Y106" s="392"/>
    </row>
    <row r="107" spans="1:25">
      <c r="A107" s="174">
        <f>VLOOKUP(B107,Priskatalog!A:J,10,FALSE)</f>
        <v>42</v>
      </c>
      <c r="B107" s="146" t="s">
        <v>437</v>
      </c>
      <c r="C107" s="121">
        <v>90</v>
      </c>
      <c r="D107" s="5" t="s">
        <v>337</v>
      </c>
      <c r="E107" s="387">
        <v>300</v>
      </c>
      <c r="F107" s="388"/>
      <c r="G107" s="389">
        <f t="shared" si="147"/>
        <v>27000</v>
      </c>
      <c r="H107" s="390"/>
      <c r="I107" s="391">
        <v>2031</v>
      </c>
      <c r="J107" s="388"/>
      <c r="K107" s="391">
        <v>2033</v>
      </c>
      <c r="L107" s="387"/>
      <c r="M107" s="5">
        <v>5</v>
      </c>
      <c r="N107" s="5" t="s">
        <v>1028</v>
      </c>
      <c r="O107" s="518"/>
      <c r="P107" s="519"/>
      <c r="Q107" s="5"/>
      <c r="R107" s="5"/>
      <c r="S107" s="5"/>
      <c r="T107" s="392"/>
      <c r="U107" s="392"/>
      <c r="V107" s="392"/>
      <c r="W107" s="392"/>
      <c r="X107" s="392"/>
      <c r="Y107" s="392"/>
    </row>
    <row r="108" spans="1:25">
      <c r="A108" s="174">
        <f>VLOOKUP(B108,Priskatalog!A:J,10,FALSE)</f>
        <v>42</v>
      </c>
      <c r="B108" s="146" t="s">
        <v>437</v>
      </c>
      <c r="C108" s="121">
        <v>83</v>
      </c>
      <c r="D108" s="5" t="s">
        <v>337</v>
      </c>
      <c r="E108" s="387">
        <v>300</v>
      </c>
      <c r="F108" s="388"/>
      <c r="G108" s="389">
        <f t="shared" si="147"/>
        <v>24900</v>
      </c>
      <c r="H108" s="390"/>
      <c r="I108" s="391">
        <v>2032</v>
      </c>
      <c r="J108" s="388"/>
      <c r="K108" s="391">
        <v>2034</v>
      </c>
      <c r="L108" s="387"/>
      <c r="M108" s="5">
        <v>5</v>
      </c>
      <c r="N108" s="5" t="s">
        <v>1028</v>
      </c>
      <c r="O108" s="518"/>
      <c r="P108" s="519"/>
      <c r="Q108" s="5"/>
      <c r="R108" s="5"/>
      <c r="S108" s="5"/>
      <c r="T108" s="392"/>
      <c r="U108" s="392"/>
      <c r="V108" s="392"/>
      <c r="W108" s="392"/>
      <c r="X108" s="392"/>
      <c r="Y108" s="392"/>
    </row>
    <row r="109" spans="1:25">
      <c r="A109" s="174">
        <f>VLOOKUP(B109,Priskatalog!A:J,10,FALSE)</f>
        <v>42</v>
      </c>
      <c r="B109" s="146" t="s">
        <v>437</v>
      </c>
      <c r="C109" s="121">
        <v>64</v>
      </c>
      <c r="D109" s="5" t="s">
        <v>337</v>
      </c>
      <c r="E109" s="387">
        <v>300</v>
      </c>
      <c r="F109" s="388"/>
      <c r="G109" s="389">
        <f t="shared" si="147"/>
        <v>19200</v>
      </c>
      <c r="H109" s="390"/>
      <c r="I109" s="391">
        <v>2029</v>
      </c>
      <c r="J109" s="388"/>
      <c r="K109" s="391">
        <v>2031</v>
      </c>
      <c r="L109" s="387"/>
      <c r="M109" s="5">
        <v>5</v>
      </c>
      <c r="N109" s="5" t="s">
        <v>1028</v>
      </c>
      <c r="O109" s="518"/>
      <c r="P109" s="519"/>
      <c r="Q109" s="5"/>
      <c r="R109" s="5"/>
      <c r="S109" s="5"/>
      <c r="T109" s="392"/>
      <c r="U109" s="392"/>
      <c r="V109" s="392"/>
      <c r="W109" s="392"/>
      <c r="X109" s="392"/>
      <c r="Y109" s="392"/>
    </row>
    <row r="110" spans="1:25">
      <c r="A110" s="174" t="e">
        <f>VLOOKUP(B110,Priskatalog!A:J,10,FALSE)</f>
        <v>#N/A</v>
      </c>
      <c r="B110" s="146" t="s">
        <v>1080</v>
      </c>
      <c r="C110" s="121">
        <v>90</v>
      </c>
      <c r="D110" s="5" t="s">
        <v>337</v>
      </c>
      <c r="E110" s="387">
        <v>300</v>
      </c>
      <c r="F110" s="388"/>
      <c r="G110" s="389">
        <f t="shared" si="147"/>
        <v>27000</v>
      </c>
      <c r="H110" s="390"/>
      <c r="I110" s="391">
        <v>2040</v>
      </c>
      <c r="J110" s="388"/>
      <c r="K110" s="391">
        <v>2042</v>
      </c>
      <c r="L110" s="387"/>
      <c r="M110" s="5">
        <v>40</v>
      </c>
      <c r="N110" s="5" t="s">
        <v>1028</v>
      </c>
      <c r="O110" s="518"/>
      <c r="P110" s="519"/>
      <c r="Q110" s="5"/>
      <c r="R110" s="5"/>
      <c r="S110" s="5"/>
      <c r="T110" s="392"/>
      <c r="U110" s="392"/>
      <c r="V110" s="392"/>
      <c r="W110" s="392"/>
      <c r="X110" s="392"/>
      <c r="Y110" s="392"/>
    </row>
    <row r="111" spans="1:25">
      <c r="A111" s="174" t="e">
        <f>VLOOKUP(B111,Priskatalog!A:J,10,FALSE)</f>
        <v>#N/A</v>
      </c>
      <c r="B111" s="146" t="s">
        <v>1080</v>
      </c>
      <c r="C111" s="121">
        <v>83</v>
      </c>
      <c r="D111" s="5" t="s">
        <v>337</v>
      </c>
      <c r="E111" s="387">
        <v>300</v>
      </c>
      <c r="F111" s="388"/>
      <c r="G111" s="389">
        <f t="shared" si="147"/>
        <v>24900</v>
      </c>
      <c r="H111" s="390"/>
      <c r="I111" s="391">
        <v>2039</v>
      </c>
      <c r="J111" s="388"/>
      <c r="K111" s="391">
        <v>2041</v>
      </c>
      <c r="L111" s="387"/>
      <c r="M111" s="5">
        <v>40</v>
      </c>
      <c r="N111" s="5" t="s">
        <v>1028</v>
      </c>
      <c r="O111" s="518"/>
      <c r="P111" s="519"/>
      <c r="Q111" s="5"/>
      <c r="R111" s="5"/>
      <c r="S111" s="5"/>
      <c r="T111" s="392"/>
      <c r="U111" s="392"/>
      <c r="V111" s="392"/>
      <c r="W111" s="392"/>
      <c r="X111" s="392"/>
      <c r="Y111" s="392"/>
    </row>
    <row r="112" spans="1:25">
      <c r="A112" s="174">
        <f>VLOOKUP(B112,Priskatalog!A:J,10,FALSE)</f>
        <v>45</v>
      </c>
      <c r="B112" s="146" t="s">
        <v>435</v>
      </c>
      <c r="C112" s="121">
        <v>100</v>
      </c>
      <c r="D112" s="5" t="s">
        <v>337</v>
      </c>
      <c r="E112" s="387">
        <v>350</v>
      </c>
      <c r="F112" s="388"/>
      <c r="G112" s="389">
        <f t="shared" ref="G112:G120" si="154">C112*E112</f>
        <v>35000</v>
      </c>
      <c r="H112" s="390"/>
      <c r="I112" s="391">
        <v>2034</v>
      </c>
      <c r="J112" s="388"/>
      <c r="K112" s="391">
        <v>2036</v>
      </c>
      <c r="L112" s="387"/>
      <c r="M112" s="5">
        <v>40</v>
      </c>
      <c r="N112" s="5" t="s">
        <v>1028</v>
      </c>
      <c r="O112" s="518"/>
      <c r="P112" s="519"/>
      <c r="Q112" s="5"/>
      <c r="R112" s="5"/>
      <c r="S112" s="5"/>
      <c r="T112" s="392"/>
      <c r="U112" s="392"/>
      <c r="V112" s="392"/>
      <c r="W112" s="392"/>
      <c r="X112" s="392"/>
      <c r="Y112" s="392"/>
    </row>
    <row r="113" spans="1:25">
      <c r="A113" s="174">
        <f>VLOOKUP(B113,Priskatalog!A:J,10,FALSE)</f>
        <v>42</v>
      </c>
      <c r="B113" s="146" t="s">
        <v>439</v>
      </c>
      <c r="C113" s="121">
        <v>30</v>
      </c>
      <c r="D113" s="5" t="s">
        <v>337</v>
      </c>
      <c r="E113" s="387">
        <v>1800</v>
      </c>
      <c r="F113" s="388"/>
      <c r="G113" s="389">
        <f t="shared" si="154"/>
        <v>54000</v>
      </c>
      <c r="H113" s="390"/>
      <c r="I113" s="391">
        <v>2027</v>
      </c>
      <c r="J113" s="388"/>
      <c r="K113" s="391">
        <v>2029</v>
      </c>
      <c r="L113" s="387"/>
      <c r="M113" s="5">
        <v>40</v>
      </c>
      <c r="N113" s="5" t="s">
        <v>1028</v>
      </c>
      <c r="O113" s="518"/>
      <c r="P113" s="519"/>
      <c r="Q113" s="5"/>
      <c r="R113" s="5"/>
      <c r="S113" s="5"/>
      <c r="T113" s="392"/>
      <c r="U113" s="392"/>
      <c r="V113" s="392"/>
      <c r="W113" s="392"/>
      <c r="X113" s="392"/>
      <c r="Y113" s="392"/>
    </row>
    <row r="114" spans="1:25">
      <c r="A114" s="174">
        <f>VLOOKUP(B114,Priskatalog!A:J,10,FALSE)</f>
        <v>42</v>
      </c>
      <c r="B114" s="146" t="s">
        <v>439</v>
      </c>
      <c r="C114" s="121">
        <v>20</v>
      </c>
      <c r="D114" s="5" t="s">
        <v>337</v>
      </c>
      <c r="E114" s="387">
        <v>1800</v>
      </c>
      <c r="F114" s="388"/>
      <c r="G114" s="389">
        <f t="shared" si="154"/>
        <v>36000</v>
      </c>
      <c r="H114" s="390"/>
      <c r="I114" s="391">
        <v>2029</v>
      </c>
      <c r="J114" s="388"/>
      <c r="K114" s="391">
        <v>2031</v>
      </c>
      <c r="L114" s="387"/>
      <c r="M114" s="5">
        <v>40</v>
      </c>
      <c r="N114" s="5" t="s">
        <v>1028</v>
      </c>
      <c r="O114" s="518"/>
      <c r="P114" s="519"/>
      <c r="Q114" s="5"/>
      <c r="R114" s="5"/>
      <c r="S114" s="5"/>
      <c r="T114" s="392"/>
      <c r="U114" s="392"/>
      <c r="V114" s="392"/>
      <c r="W114" s="392"/>
      <c r="X114" s="392"/>
      <c r="Y114" s="392"/>
    </row>
    <row r="115" spans="1:25">
      <c r="A115" s="174">
        <f>VLOOKUP(B115,Priskatalog!A:J,10,FALSE)</f>
        <v>32</v>
      </c>
      <c r="B115" s="146" t="s">
        <v>413</v>
      </c>
      <c r="C115" s="121">
        <v>7</v>
      </c>
      <c r="D115" s="5" t="s">
        <v>349</v>
      </c>
      <c r="E115" s="387">
        <v>3500</v>
      </c>
      <c r="F115" s="388"/>
      <c r="G115" s="389">
        <f t="shared" si="154"/>
        <v>24500</v>
      </c>
      <c r="H115" s="390"/>
      <c r="I115" s="391">
        <v>2028</v>
      </c>
      <c r="J115" s="388"/>
      <c r="K115" s="391">
        <v>2030</v>
      </c>
      <c r="L115" s="387"/>
      <c r="M115" s="5">
        <v>30</v>
      </c>
      <c r="N115" s="5" t="s">
        <v>1028</v>
      </c>
      <c r="O115" s="518"/>
      <c r="P115" s="519"/>
      <c r="Q115" s="5"/>
      <c r="R115" s="5"/>
      <c r="S115" s="5"/>
      <c r="T115" s="392"/>
      <c r="U115" s="392"/>
      <c r="V115" s="392"/>
      <c r="W115" s="392"/>
      <c r="X115" s="392"/>
      <c r="Y115" s="392"/>
    </row>
    <row r="116" spans="1:25">
      <c r="A116" s="174">
        <f>VLOOKUP(B116,Priskatalog!A:J,10,FALSE)</f>
        <v>32</v>
      </c>
      <c r="B116" s="146" t="s">
        <v>413</v>
      </c>
      <c r="C116" s="121">
        <v>10</v>
      </c>
      <c r="D116" s="5" t="s">
        <v>349</v>
      </c>
      <c r="E116" s="387">
        <v>3500</v>
      </c>
      <c r="F116" s="388"/>
      <c r="G116" s="389">
        <f t="shared" si="154"/>
        <v>35000</v>
      </c>
      <c r="H116" s="390"/>
      <c r="I116" s="391">
        <v>2026</v>
      </c>
      <c r="J116" s="388"/>
      <c r="K116" s="391">
        <v>2028</v>
      </c>
      <c r="L116" s="387"/>
      <c r="M116" s="5">
        <v>30</v>
      </c>
      <c r="N116" s="5" t="s">
        <v>1028</v>
      </c>
      <c r="O116" s="518"/>
      <c r="P116" s="519"/>
      <c r="Q116" s="5"/>
      <c r="R116" s="5"/>
      <c r="S116" s="5"/>
      <c r="T116" s="392"/>
      <c r="U116" s="392"/>
      <c r="V116" s="392"/>
      <c r="W116" s="392"/>
      <c r="X116" s="392"/>
      <c r="Y116" s="392"/>
    </row>
    <row r="117" spans="1:25">
      <c r="A117" s="174">
        <f>VLOOKUP(B117,Priskatalog!A:J,10,FALSE)</f>
        <v>32</v>
      </c>
      <c r="B117" s="146" t="s">
        <v>413</v>
      </c>
      <c r="C117" s="121">
        <v>7</v>
      </c>
      <c r="D117" s="5" t="s">
        <v>349</v>
      </c>
      <c r="E117" s="387">
        <v>3500</v>
      </c>
      <c r="F117" s="388"/>
      <c r="G117" s="389">
        <f t="shared" si="154"/>
        <v>24500</v>
      </c>
      <c r="H117" s="390"/>
      <c r="I117" s="391">
        <v>2035</v>
      </c>
      <c r="J117" s="388"/>
      <c r="K117" s="391">
        <v>2037</v>
      </c>
      <c r="L117" s="387"/>
      <c r="M117" s="5">
        <v>30</v>
      </c>
      <c r="N117" s="5" t="s">
        <v>1028</v>
      </c>
      <c r="O117" s="518"/>
      <c r="P117" s="519"/>
      <c r="Q117" s="5"/>
      <c r="R117" s="5"/>
      <c r="S117" s="5"/>
      <c r="T117" s="392"/>
      <c r="U117" s="392"/>
      <c r="V117" s="392"/>
      <c r="W117" s="392"/>
      <c r="X117" s="392"/>
      <c r="Y117" s="392"/>
    </row>
    <row r="118" spans="1:25">
      <c r="A118" s="174" t="e">
        <f>VLOOKUP(B118,Priskatalog!A:J,10,FALSE)</f>
        <v>#N/A</v>
      </c>
      <c r="B118" s="146"/>
      <c r="C118" s="121"/>
      <c r="D118" s="5"/>
      <c r="E118" s="387"/>
      <c r="F118" s="388"/>
      <c r="G118" s="389">
        <f t="shared" si="154"/>
        <v>0</v>
      </c>
      <c r="H118" s="390"/>
      <c r="I118" s="391"/>
      <c r="J118" s="388"/>
      <c r="K118" s="391"/>
      <c r="L118" s="387"/>
      <c r="M118" s="5"/>
      <c r="N118" s="5" t="s">
        <v>1028</v>
      </c>
      <c r="O118" s="518"/>
      <c r="P118" s="519"/>
      <c r="Q118" s="5"/>
      <c r="R118" s="5"/>
      <c r="S118" s="5"/>
      <c r="T118" s="392"/>
      <c r="U118" s="392"/>
      <c r="V118" s="392"/>
      <c r="W118" s="392"/>
      <c r="X118" s="392"/>
      <c r="Y118" s="392"/>
    </row>
    <row r="119" spans="1:25">
      <c r="A119" s="174" t="e">
        <f>VLOOKUP(B119,Priskatalog!A:J,10,FALSE)</f>
        <v>#N/A</v>
      </c>
      <c r="B119" s="146"/>
      <c r="C119" s="121"/>
      <c r="D119" s="5"/>
      <c r="E119" s="387"/>
      <c r="F119" s="388"/>
      <c r="G119" s="389">
        <f t="shared" si="154"/>
        <v>0</v>
      </c>
      <c r="H119" s="390"/>
      <c r="I119" s="391"/>
      <c r="J119" s="388"/>
      <c r="K119" s="391"/>
      <c r="L119" s="387"/>
      <c r="M119" s="5"/>
      <c r="N119" s="5" t="s">
        <v>1028</v>
      </c>
      <c r="O119" s="518"/>
      <c r="P119" s="519"/>
      <c r="Q119" s="5"/>
      <c r="R119" s="5"/>
      <c r="S119" s="5"/>
      <c r="T119" s="392"/>
      <c r="U119" s="392"/>
      <c r="V119" s="392"/>
      <c r="W119" s="392"/>
      <c r="X119" s="392"/>
      <c r="Y119" s="392"/>
    </row>
    <row r="120" spans="1:25">
      <c r="A120" s="174" t="e">
        <f>VLOOKUP(B120,Priskatalog!A:J,10,FALSE)</f>
        <v>#N/A</v>
      </c>
      <c r="B120" s="146"/>
      <c r="C120" s="121"/>
      <c r="D120" s="5"/>
      <c r="E120" s="387"/>
      <c r="F120" s="388"/>
      <c r="G120" s="389">
        <f t="shared" si="154"/>
        <v>0</v>
      </c>
      <c r="H120" s="390"/>
      <c r="I120" s="391"/>
      <c r="J120" s="388"/>
      <c r="K120" s="391"/>
      <c r="L120" s="387"/>
      <c r="M120" s="5"/>
      <c r="N120" s="5" t="s">
        <v>1028</v>
      </c>
      <c r="O120" s="518"/>
      <c r="P120" s="519"/>
      <c r="Q120" s="5"/>
      <c r="R120" s="5"/>
      <c r="S120" s="5"/>
      <c r="T120" s="392"/>
      <c r="U120" s="392"/>
      <c r="V120" s="392"/>
      <c r="W120" s="392"/>
      <c r="X120" s="392"/>
      <c r="Y120" s="392"/>
    </row>
    <row r="121" spans="1:25">
      <c r="A121" s="174" t="e">
        <f>VLOOKUP(B121,Priskatalog!A:J,10,FALSE)</f>
        <v>#N/A</v>
      </c>
      <c r="B121" s="146"/>
      <c r="C121" s="121"/>
      <c r="D121" s="5"/>
      <c r="E121" s="387"/>
      <c r="F121" s="388"/>
      <c r="G121" s="389">
        <f t="shared" si="147"/>
        <v>0</v>
      </c>
      <c r="H121" s="390"/>
      <c r="I121" s="391"/>
      <c r="J121" s="388"/>
      <c r="K121" s="391"/>
      <c r="L121" s="387"/>
      <c r="M121" s="5"/>
      <c r="N121" s="5" t="s">
        <v>1028</v>
      </c>
      <c r="O121" s="518"/>
      <c r="P121" s="519"/>
      <c r="Q121" s="5"/>
      <c r="R121" s="5"/>
      <c r="S121" s="5"/>
      <c r="T121" s="392"/>
      <c r="U121" s="392"/>
      <c r="V121" s="392"/>
      <c r="W121" s="392"/>
      <c r="X121" s="392"/>
      <c r="Y121" s="392"/>
    </row>
    <row r="122" spans="1:25">
      <c r="A122" s="174" t="e">
        <f>VLOOKUP(B122,Priskatalog!A:J,10,FALSE)</f>
        <v>#N/A</v>
      </c>
      <c r="B122" s="146"/>
      <c r="C122" s="121"/>
      <c r="D122" s="5"/>
      <c r="E122" s="387"/>
      <c r="F122" s="388"/>
      <c r="G122" s="389">
        <f t="shared" si="147"/>
        <v>0</v>
      </c>
      <c r="H122" s="390"/>
      <c r="I122" s="391"/>
      <c r="J122" s="388"/>
      <c r="K122" s="391"/>
      <c r="L122" s="387"/>
      <c r="M122" s="5"/>
      <c r="N122" s="5" t="s">
        <v>1028</v>
      </c>
      <c r="O122" s="518"/>
      <c r="P122" s="519"/>
      <c r="Q122" s="5"/>
      <c r="R122" s="5"/>
      <c r="S122" s="5"/>
      <c r="T122" s="392"/>
      <c r="U122" s="392"/>
      <c r="V122" s="392"/>
      <c r="W122" s="392"/>
      <c r="X122" s="392"/>
      <c r="Y122" s="392"/>
    </row>
    <row r="123" spans="1:25">
      <c r="A123" s="174" t="e">
        <f>VLOOKUP(B123,Priskatalog!A:J,10,FALSE)</f>
        <v>#N/A</v>
      </c>
      <c r="B123" s="146"/>
      <c r="C123" s="121"/>
      <c r="D123" s="5"/>
      <c r="E123" s="387"/>
      <c r="F123" s="388"/>
      <c r="G123" s="389">
        <f t="shared" si="147"/>
        <v>0</v>
      </c>
      <c r="H123" s="390"/>
      <c r="I123" s="391"/>
      <c r="J123" s="388"/>
      <c r="K123" s="391"/>
      <c r="L123" s="387"/>
      <c r="M123" s="5"/>
      <c r="N123" s="5" t="s">
        <v>1028</v>
      </c>
      <c r="O123" s="518"/>
      <c r="P123" s="519"/>
      <c r="Q123" s="5"/>
      <c r="R123" s="5"/>
      <c r="S123" s="5"/>
      <c r="T123" s="392"/>
      <c r="U123" s="392"/>
      <c r="V123" s="392"/>
      <c r="W123" s="392"/>
      <c r="X123" s="392"/>
      <c r="Y123" s="392"/>
    </row>
    <row r="124" spans="1:25">
      <c r="A124" s="175"/>
      <c r="B124" s="124" t="s">
        <v>1030</v>
      </c>
      <c r="C124" s="145"/>
      <c r="D124" s="24"/>
      <c r="E124" s="396"/>
      <c r="F124" s="378"/>
      <c r="G124" s="379"/>
      <c r="H124" s="380"/>
      <c r="I124" s="377"/>
      <c r="J124" s="378"/>
      <c r="K124" s="377"/>
      <c r="L124" s="396"/>
      <c r="M124" s="24"/>
      <c r="N124" s="24"/>
      <c r="O124" s="516"/>
      <c r="P124" s="517"/>
      <c r="Q124" s="24"/>
      <c r="R124" s="24"/>
      <c r="S124" s="24"/>
      <c r="T124" s="381"/>
      <c r="U124" s="381"/>
      <c r="V124" s="381"/>
      <c r="W124" s="381"/>
      <c r="X124" s="381"/>
      <c r="Y124" s="381"/>
    </row>
    <row r="125" spans="1:25">
      <c r="A125" s="174">
        <f>VLOOKUP(B125,Priskatalog!A:J,10,FALSE)</f>
        <v>52</v>
      </c>
      <c r="B125" s="146" t="s">
        <v>514</v>
      </c>
      <c r="C125" s="121">
        <v>3</v>
      </c>
      <c r="D125" s="5" t="s">
        <v>349</v>
      </c>
      <c r="E125" s="387">
        <v>5000</v>
      </c>
      <c r="F125" s="388"/>
      <c r="G125" s="389">
        <f t="shared" ref="G125:G130" si="155">C125*E125</f>
        <v>15000</v>
      </c>
      <c r="H125" s="390"/>
      <c r="I125" s="391">
        <v>2035</v>
      </c>
      <c r="J125" s="388"/>
      <c r="K125" s="391">
        <v>2037</v>
      </c>
      <c r="L125" s="387"/>
      <c r="M125" s="5">
        <v>20</v>
      </c>
      <c r="N125" s="5" t="s">
        <v>1028</v>
      </c>
      <c r="O125" s="518"/>
      <c r="P125" s="519"/>
      <c r="Q125" s="5"/>
      <c r="R125" s="5"/>
      <c r="S125" s="5"/>
      <c r="T125" s="392" t="s">
        <v>1361</v>
      </c>
      <c r="U125" s="392"/>
      <c r="V125" s="392"/>
      <c r="W125" s="392"/>
      <c r="X125" s="392"/>
      <c r="Y125" s="392"/>
    </row>
    <row r="126" spans="1:25">
      <c r="A126" s="174">
        <f>VLOOKUP(B126,Priskatalog!A:J,10,FALSE)</f>
        <v>52</v>
      </c>
      <c r="B126" s="146" t="s">
        <v>511</v>
      </c>
      <c r="C126" s="121">
        <v>4</v>
      </c>
      <c r="D126" s="5" t="s">
        <v>349</v>
      </c>
      <c r="E126" s="387">
        <v>6000</v>
      </c>
      <c r="F126" s="388"/>
      <c r="G126" s="389">
        <f t="shared" si="155"/>
        <v>24000</v>
      </c>
      <c r="H126" s="390"/>
      <c r="I126" s="391">
        <v>2035</v>
      </c>
      <c r="J126" s="388"/>
      <c r="K126" s="391">
        <v>2037</v>
      </c>
      <c r="L126" s="387"/>
      <c r="M126" s="5">
        <v>20</v>
      </c>
      <c r="N126" s="5" t="s">
        <v>1028</v>
      </c>
      <c r="O126" s="518"/>
      <c r="P126" s="519"/>
      <c r="Q126" s="5"/>
      <c r="R126" s="5"/>
      <c r="S126" s="5"/>
      <c r="T126" s="392" t="s">
        <v>1361</v>
      </c>
      <c r="U126" s="392"/>
      <c r="V126" s="392"/>
      <c r="W126" s="392"/>
      <c r="X126" s="392"/>
      <c r="Y126" s="392"/>
    </row>
    <row r="127" spans="1:25">
      <c r="A127" s="174">
        <f>VLOOKUP(B127,Priskatalog!A:J,10,FALSE)</f>
        <v>52</v>
      </c>
      <c r="B127" s="146" t="s">
        <v>514</v>
      </c>
      <c r="C127" s="121">
        <v>3</v>
      </c>
      <c r="D127" s="5" t="s">
        <v>349</v>
      </c>
      <c r="E127" s="387">
        <v>5000</v>
      </c>
      <c r="F127" s="388"/>
      <c r="G127" s="389">
        <f t="shared" si="155"/>
        <v>15000</v>
      </c>
      <c r="H127" s="390"/>
      <c r="I127" s="391">
        <v>2030</v>
      </c>
      <c r="J127" s="388"/>
      <c r="K127" s="391">
        <v>2032</v>
      </c>
      <c r="L127" s="387"/>
      <c r="M127" s="5">
        <v>20</v>
      </c>
      <c r="N127" s="5" t="s">
        <v>1028</v>
      </c>
      <c r="O127" s="518"/>
      <c r="P127" s="519"/>
      <c r="Q127" s="5"/>
      <c r="R127" s="5"/>
      <c r="S127" s="5"/>
      <c r="T127" s="392" t="s">
        <v>1362</v>
      </c>
      <c r="U127" s="392"/>
      <c r="V127" s="392"/>
      <c r="W127" s="392"/>
      <c r="X127" s="392"/>
      <c r="Y127" s="392"/>
    </row>
    <row r="128" spans="1:25">
      <c r="A128" s="174">
        <f>VLOOKUP(B128,Priskatalog!A:J,10,FALSE)</f>
        <v>52</v>
      </c>
      <c r="B128" s="146" t="s">
        <v>511</v>
      </c>
      <c r="C128" s="121">
        <v>3</v>
      </c>
      <c r="D128" s="5" t="s">
        <v>349</v>
      </c>
      <c r="E128" s="387">
        <v>6000</v>
      </c>
      <c r="F128" s="388"/>
      <c r="G128" s="389">
        <f t="shared" si="155"/>
        <v>18000</v>
      </c>
      <c r="H128" s="390"/>
      <c r="I128" s="391">
        <v>2030</v>
      </c>
      <c r="J128" s="388"/>
      <c r="K128" s="391">
        <v>2032</v>
      </c>
      <c r="L128" s="387"/>
      <c r="M128" s="5">
        <v>20</v>
      </c>
      <c r="N128" s="5" t="s">
        <v>1028</v>
      </c>
      <c r="O128" s="518"/>
      <c r="P128" s="519"/>
      <c r="Q128" s="5"/>
      <c r="R128" s="5"/>
      <c r="S128" s="5"/>
      <c r="T128" s="392" t="s">
        <v>1362</v>
      </c>
      <c r="U128" s="392"/>
      <c r="V128" s="392"/>
      <c r="W128" s="392"/>
      <c r="X128" s="392"/>
      <c r="Y128" s="392"/>
    </row>
    <row r="129" spans="1:25">
      <c r="A129" s="174">
        <f>VLOOKUP(B129,Priskatalog!A:J,10,FALSE)</f>
        <v>63</v>
      </c>
      <c r="B129" s="146" t="s">
        <v>610</v>
      </c>
      <c r="C129" s="121">
        <v>6</v>
      </c>
      <c r="D129" s="5" t="s">
        <v>349</v>
      </c>
      <c r="E129" s="387">
        <v>1500</v>
      </c>
      <c r="F129" s="388"/>
      <c r="G129" s="389">
        <f t="shared" si="155"/>
        <v>9000</v>
      </c>
      <c r="H129" s="390"/>
      <c r="I129" s="391">
        <v>2026</v>
      </c>
      <c r="J129" s="388"/>
      <c r="K129" s="391">
        <v>2027</v>
      </c>
      <c r="L129" s="387"/>
      <c r="M129" s="5">
        <v>30</v>
      </c>
      <c r="N129" s="5" t="s">
        <v>1028</v>
      </c>
      <c r="O129" s="518"/>
      <c r="P129" s="519"/>
      <c r="Q129" s="5"/>
      <c r="R129" s="5"/>
      <c r="S129" s="5"/>
      <c r="T129" s="392" t="s">
        <v>1363</v>
      </c>
      <c r="U129" s="392"/>
      <c r="V129" s="392"/>
      <c r="W129" s="392"/>
      <c r="X129" s="392"/>
      <c r="Y129" s="392"/>
    </row>
    <row r="130" spans="1:25">
      <c r="A130" s="174">
        <f>VLOOKUP(B130,Priskatalog!A:J,10,FALSE)</f>
        <v>63</v>
      </c>
      <c r="B130" s="146" t="s">
        <v>610</v>
      </c>
      <c r="C130" s="121">
        <v>20</v>
      </c>
      <c r="D130" s="5" t="s">
        <v>349</v>
      </c>
      <c r="E130" s="387">
        <v>1500</v>
      </c>
      <c r="F130" s="388"/>
      <c r="G130" s="389">
        <f t="shared" si="155"/>
        <v>30000</v>
      </c>
      <c r="H130" s="390"/>
      <c r="I130" s="391">
        <v>2035</v>
      </c>
      <c r="J130" s="388"/>
      <c r="K130" s="391">
        <v>2037</v>
      </c>
      <c r="L130" s="387"/>
      <c r="M130" s="5">
        <v>30</v>
      </c>
      <c r="N130" s="5" t="s">
        <v>1028</v>
      </c>
      <c r="O130" s="518"/>
      <c r="P130" s="519"/>
      <c r="Q130" s="5"/>
      <c r="R130" s="5"/>
      <c r="S130" s="5"/>
      <c r="T130" s="392" t="s">
        <v>1364</v>
      </c>
      <c r="U130" s="392"/>
      <c r="V130" s="392"/>
      <c r="W130" s="392"/>
      <c r="X130" s="392"/>
      <c r="Y130" s="392"/>
    </row>
    <row r="131" spans="1:25">
      <c r="A131" s="174">
        <f>VLOOKUP(B131,Priskatalog!A:J,10,FALSE)</f>
        <v>63</v>
      </c>
      <c r="B131" s="146" t="s">
        <v>610</v>
      </c>
      <c r="C131" s="121">
        <v>20</v>
      </c>
      <c r="D131" s="5" t="s">
        <v>349</v>
      </c>
      <c r="E131" s="387">
        <v>1500</v>
      </c>
      <c r="F131" s="388"/>
      <c r="G131" s="389">
        <f t="shared" si="147"/>
        <v>30000</v>
      </c>
      <c r="H131" s="390"/>
      <c r="I131" s="391">
        <v>2042</v>
      </c>
      <c r="J131" s="388"/>
      <c r="K131" s="391">
        <v>2044</v>
      </c>
      <c r="L131" s="387"/>
      <c r="M131" s="5">
        <v>30</v>
      </c>
      <c r="N131" s="5" t="s">
        <v>1028</v>
      </c>
      <c r="O131" s="518"/>
      <c r="P131" s="519"/>
      <c r="Q131" s="5"/>
      <c r="R131" s="5"/>
      <c r="S131" s="5"/>
      <c r="T131" s="392" t="s">
        <v>1361</v>
      </c>
      <c r="U131" s="392"/>
      <c r="V131" s="392"/>
      <c r="W131" s="392"/>
      <c r="X131" s="392"/>
      <c r="Y131" s="392"/>
    </row>
    <row r="132" spans="1:25">
      <c r="A132" s="174">
        <f>VLOOKUP(B132,Priskatalog!A:J,10,FALSE)</f>
        <v>63</v>
      </c>
      <c r="B132" s="146" t="s">
        <v>610</v>
      </c>
      <c r="C132" s="121">
        <v>20</v>
      </c>
      <c r="D132" s="5" t="s">
        <v>349</v>
      </c>
      <c r="E132" s="387">
        <v>1500</v>
      </c>
      <c r="F132" s="388"/>
      <c r="G132" s="389">
        <f t="shared" si="147"/>
        <v>30000</v>
      </c>
      <c r="H132" s="390"/>
      <c r="I132" s="391">
        <v>2040</v>
      </c>
      <c r="J132" s="388"/>
      <c r="K132" s="391">
        <v>2042</v>
      </c>
      <c r="L132" s="387"/>
      <c r="M132" s="5">
        <v>30</v>
      </c>
      <c r="N132" s="5" t="s">
        <v>1028</v>
      </c>
      <c r="O132" s="518"/>
      <c r="P132" s="519"/>
      <c r="Q132" s="5"/>
      <c r="R132" s="5"/>
      <c r="S132" s="5"/>
      <c r="T132" s="392" t="s">
        <v>1362</v>
      </c>
      <c r="U132" s="392"/>
      <c r="V132" s="392"/>
      <c r="W132" s="392"/>
      <c r="X132" s="392"/>
      <c r="Y132" s="392"/>
    </row>
    <row r="133" spans="1:25">
      <c r="A133" s="174">
        <f>VLOOKUP(B133,Priskatalog!A:J,10,FALSE)</f>
        <v>57</v>
      </c>
      <c r="B133" s="146" t="s">
        <v>567</v>
      </c>
      <c r="C133" s="95"/>
      <c r="D133" s="5"/>
      <c r="E133" s="387"/>
      <c r="F133" s="388"/>
      <c r="G133" s="389">
        <f t="shared" ref="G133:G139" si="156">C133*E133</f>
        <v>0</v>
      </c>
      <c r="H133" s="390"/>
      <c r="I133" s="391"/>
      <c r="J133" s="388"/>
      <c r="K133" s="391"/>
      <c r="L133" s="387"/>
      <c r="M133" s="5"/>
      <c r="N133" s="5" t="s">
        <v>1028</v>
      </c>
      <c r="O133" s="518"/>
      <c r="P133" s="519"/>
      <c r="Q133" s="5"/>
      <c r="R133" s="5"/>
      <c r="S133" s="5"/>
      <c r="T133" s="392"/>
      <c r="U133" s="392"/>
      <c r="V133" s="392"/>
      <c r="W133" s="392"/>
      <c r="X133" s="392"/>
      <c r="Y133" s="392"/>
    </row>
    <row r="134" spans="1:25">
      <c r="A134" s="174">
        <f>VLOOKUP(B134,Priskatalog!A:J,10,FALSE)</f>
        <v>56</v>
      </c>
      <c r="B134" s="146" t="s">
        <v>549</v>
      </c>
      <c r="C134" s="95">
        <v>10</v>
      </c>
      <c r="D134" s="5" t="s">
        <v>349</v>
      </c>
      <c r="E134" s="387">
        <v>3000</v>
      </c>
      <c r="F134" s="388"/>
      <c r="G134" s="389">
        <f t="shared" si="156"/>
        <v>30000</v>
      </c>
      <c r="H134" s="390"/>
      <c r="I134" s="391">
        <v>2032</v>
      </c>
      <c r="J134" s="388"/>
      <c r="K134" s="391">
        <v>2034</v>
      </c>
      <c r="L134" s="387"/>
      <c r="M134" s="5">
        <v>40</v>
      </c>
      <c r="N134" s="5" t="s">
        <v>1028</v>
      </c>
      <c r="O134" s="518"/>
      <c r="P134" s="519"/>
      <c r="Q134" s="5"/>
      <c r="R134" s="5"/>
      <c r="S134" s="5"/>
      <c r="T134" s="392" t="s">
        <v>1361</v>
      </c>
      <c r="U134" s="392"/>
      <c r="V134" s="392"/>
      <c r="W134" s="392"/>
      <c r="X134" s="392"/>
      <c r="Y134" s="392"/>
    </row>
    <row r="135" spans="1:25">
      <c r="A135" s="174">
        <f>VLOOKUP(B135,Priskatalog!A:J,10,FALSE)</f>
        <v>56</v>
      </c>
      <c r="B135" s="146" t="s">
        <v>549</v>
      </c>
      <c r="C135" s="95">
        <v>12</v>
      </c>
      <c r="D135" s="5" t="s">
        <v>349</v>
      </c>
      <c r="E135" s="387">
        <v>3000</v>
      </c>
      <c r="F135" s="388"/>
      <c r="G135" s="389">
        <f t="shared" ref="G135:G138" si="157">C135*E135</f>
        <v>36000</v>
      </c>
      <c r="H135" s="390"/>
      <c r="I135" s="391">
        <v>2034</v>
      </c>
      <c r="J135" s="388"/>
      <c r="K135" s="391">
        <v>2036</v>
      </c>
      <c r="L135" s="387"/>
      <c r="M135" s="5">
        <v>40</v>
      </c>
      <c r="N135" s="5" t="s">
        <v>1028</v>
      </c>
      <c r="O135" s="518"/>
      <c r="P135" s="519"/>
      <c r="Q135" s="5"/>
      <c r="R135" s="5"/>
      <c r="S135" s="5"/>
      <c r="T135" s="392" t="s">
        <v>1362</v>
      </c>
      <c r="U135" s="392"/>
      <c r="V135" s="392"/>
      <c r="W135" s="392"/>
      <c r="X135" s="392"/>
      <c r="Y135" s="392"/>
    </row>
    <row r="136" spans="1:25">
      <c r="A136" s="174">
        <f>VLOOKUP(B136,Priskatalog!A:J,10,FALSE)</f>
        <v>56</v>
      </c>
      <c r="B136" s="146" t="s">
        <v>549</v>
      </c>
      <c r="C136" s="95">
        <v>15</v>
      </c>
      <c r="D136" s="5" t="s">
        <v>349</v>
      </c>
      <c r="E136" s="387">
        <v>3000</v>
      </c>
      <c r="F136" s="388"/>
      <c r="G136" s="389">
        <f t="shared" si="157"/>
        <v>45000</v>
      </c>
      <c r="H136" s="390"/>
      <c r="I136" s="391">
        <v>2040</v>
      </c>
      <c r="J136" s="388"/>
      <c r="K136" s="391">
        <v>2042</v>
      </c>
      <c r="L136" s="387"/>
      <c r="M136" s="5">
        <v>40</v>
      </c>
      <c r="N136" s="5" t="s">
        <v>1028</v>
      </c>
      <c r="O136" s="518"/>
      <c r="P136" s="519"/>
      <c r="Q136" s="5"/>
      <c r="R136" s="5"/>
      <c r="S136" s="5"/>
      <c r="T136" s="392" t="s">
        <v>1365</v>
      </c>
      <c r="U136" s="392"/>
      <c r="V136" s="392"/>
      <c r="W136" s="392"/>
      <c r="X136" s="392"/>
      <c r="Y136" s="392"/>
    </row>
    <row r="137" spans="1:25">
      <c r="A137" s="174" t="e">
        <f>VLOOKUP(B137,Priskatalog!A:J,10,FALSE)</f>
        <v>#N/A</v>
      </c>
      <c r="B137" s="146"/>
      <c r="C137" s="95"/>
      <c r="D137" s="5"/>
      <c r="E137" s="387"/>
      <c r="F137" s="388"/>
      <c r="G137" s="389">
        <f t="shared" si="157"/>
        <v>0</v>
      </c>
      <c r="H137" s="390"/>
      <c r="I137" s="391"/>
      <c r="J137" s="388"/>
      <c r="K137" s="391"/>
      <c r="L137" s="387"/>
      <c r="M137" s="5"/>
      <c r="N137" s="5" t="s">
        <v>1028</v>
      </c>
      <c r="O137" s="518"/>
      <c r="P137" s="519"/>
      <c r="Q137" s="5"/>
      <c r="R137" s="5"/>
      <c r="S137" s="5"/>
      <c r="T137" s="392"/>
      <c r="U137" s="392"/>
      <c r="V137" s="392"/>
      <c r="W137" s="392"/>
      <c r="X137" s="392"/>
      <c r="Y137" s="392"/>
    </row>
    <row r="138" spans="1:25">
      <c r="A138" s="174" t="e">
        <f>VLOOKUP(B138,Priskatalog!A:J,10,FALSE)</f>
        <v>#N/A</v>
      </c>
      <c r="B138" s="146"/>
      <c r="C138" s="95"/>
      <c r="D138" s="5"/>
      <c r="E138" s="387"/>
      <c r="F138" s="388"/>
      <c r="G138" s="389">
        <f t="shared" si="157"/>
        <v>0</v>
      </c>
      <c r="H138" s="390"/>
      <c r="I138" s="391"/>
      <c r="J138" s="388"/>
      <c r="K138" s="391"/>
      <c r="L138" s="387"/>
      <c r="M138" s="5"/>
      <c r="N138" s="5" t="s">
        <v>1028</v>
      </c>
      <c r="O138" s="518"/>
      <c r="P138" s="519"/>
      <c r="Q138" s="5"/>
      <c r="R138" s="5"/>
      <c r="S138" s="5"/>
      <c r="T138" s="392"/>
      <c r="U138" s="392"/>
      <c r="V138" s="392"/>
      <c r="W138" s="392"/>
      <c r="X138" s="392"/>
      <c r="Y138" s="392"/>
    </row>
    <row r="139" spans="1:25">
      <c r="A139" s="174" t="e">
        <f>VLOOKUP(B139,Priskatalog!A:J,10,FALSE)</f>
        <v>#N/A</v>
      </c>
      <c r="B139" s="146"/>
      <c r="C139" s="95"/>
      <c r="D139" s="5"/>
      <c r="E139" s="387"/>
      <c r="F139" s="388"/>
      <c r="G139" s="389">
        <f t="shared" si="156"/>
        <v>0</v>
      </c>
      <c r="H139" s="390"/>
      <c r="I139" s="391"/>
      <c r="J139" s="388"/>
      <c r="K139" s="391"/>
      <c r="L139" s="387"/>
      <c r="M139" s="5"/>
      <c r="N139" s="5" t="s">
        <v>1028</v>
      </c>
      <c r="O139" s="518"/>
      <c r="P139" s="519"/>
      <c r="Q139" s="5"/>
      <c r="R139" s="5"/>
      <c r="S139" s="5"/>
      <c r="T139" s="392"/>
      <c r="U139" s="392"/>
      <c r="V139" s="392"/>
      <c r="W139" s="392"/>
      <c r="X139" s="392"/>
      <c r="Y139" s="392"/>
    </row>
    <row r="140" spans="1:25">
      <c r="A140" s="174" t="e">
        <f>VLOOKUP(B140,Priskatalog!A:J,10,FALSE)</f>
        <v>#N/A</v>
      </c>
      <c r="B140" s="146"/>
      <c r="C140" s="95"/>
      <c r="D140" s="5"/>
      <c r="E140" s="387"/>
      <c r="F140" s="388"/>
      <c r="G140" s="389">
        <f t="shared" si="147"/>
        <v>0</v>
      </c>
      <c r="H140" s="390"/>
      <c r="I140" s="391"/>
      <c r="J140" s="388"/>
      <c r="K140" s="391"/>
      <c r="L140" s="387"/>
      <c r="M140" s="5"/>
      <c r="N140" s="5" t="s">
        <v>1028</v>
      </c>
      <c r="O140" s="518"/>
      <c r="P140" s="519"/>
      <c r="Q140" s="5"/>
      <c r="R140" s="5"/>
      <c r="S140" s="5"/>
      <c r="T140" s="392"/>
      <c r="U140" s="392"/>
      <c r="V140" s="392"/>
      <c r="W140" s="392"/>
      <c r="X140" s="392"/>
      <c r="Y140" s="392"/>
    </row>
    <row r="141" spans="1:25">
      <c r="A141" s="175"/>
      <c r="B141" s="125" t="s">
        <v>1031</v>
      </c>
      <c r="C141" s="145"/>
      <c r="D141" s="24"/>
      <c r="E141" s="396"/>
      <c r="F141" s="378"/>
      <c r="G141" s="379"/>
      <c r="H141" s="380"/>
      <c r="I141" s="377"/>
      <c r="J141" s="378"/>
      <c r="K141" s="377"/>
      <c r="L141" s="396"/>
      <c r="M141" s="24"/>
      <c r="N141" s="24"/>
      <c r="O141" s="516"/>
      <c r="P141" s="517"/>
      <c r="Q141" s="24"/>
      <c r="R141" s="24"/>
      <c r="S141" s="24"/>
      <c r="T141" s="381"/>
      <c r="U141" s="381"/>
      <c r="V141" s="381"/>
      <c r="W141" s="381"/>
      <c r="X141" s="381"/>
      <c r="Y141" s="381"/>
    </row>
    <row r="142" spans="1:25">
      <c r="A142" s="174" t="e">
        <f>VLOOKUP(B142,Priskatalog!A:J,10,FALSE)</f>
        <v>#N/A</v>
      </c>
      <c r="B142" s="146"/>
      <c r="C142" s="121"/>
      <c r="D142" s="5"/>
      <c r="E142" s="387"/>
      <c r="F142" s="388"/>
      <c r="G142" s="389">
        <f t="shared" si="147"/>
        <v>0</v>
      </c>
      <c r="H142" s="390"/>
      <c r="I142" s="391"/>
      <c r="J142" s="388"/>
      <c r="K142" s="391"/>
      <c r="L142" s="387"/>
      <c r="M142" s="5"/>
      <c r="N142" s="5" t="s">
        <v>1028</v>
      </c>
      <c r="O142" s="518"/>
      <c r="P142" s="519"/>
      <c r="Q142" s="5"/>
      <c r="R142" s="5"/>
      <c r="S142" s="5"/>
      <c r="T142" s="392"/>
      <c r="U142" s="392"/>
      <c r="V142" s="392"/>
      <c r="W142" s="392"/>
      <c r="X142" s="392"/>
      <c r="Y142" s="392"/>
    </row>
    <row r="143" spans="1:25">
      <c r="A143" s="174" t="e">
        <f>VLOOKUP(B143,Priskatalog!A:J,10,FALSE)</f>
        <v>#N/A</v>
      </c>
      <c r="B143" s="146"/>
      <c r="C143" s="121"/>
      <c r="D143" s="5"/>
      <c r="E143" s="387"/>
      <c r="F143" s="388"/>
      <c r="G143" s="389">
        <f t="shared" si="147"/>
        <v>0</v>
      </c>
      <c r="H143" s="390"/>
      <c r="I143" s="391"/>
      <c r="J143" s="388"/>
      <c r="K143" s="391"/>
      <c r="L143" s="387"/>
      <c r="M143" s="5"/>
      <c r="N143" s="5" t="s">
        <v>1028</v>
      </c>
      <c r="O143" s="518"/>
      <c r="P143" s="519"/>
      <c r="Q143" s="5"/>
      <c r="R143" s="5"/>
      <c r="S143" s="5"/>
      <c r="T143" s="392"/>
      <c r="U143" s="392"/>
      <c r="V143" s="392"/>
      <c r="W143" s="392"/>
      <c r="X143" s="392"/>
      <c r="Y143" s="392"/>
    </row>
    <row r="144" spans="1:25">
      <c r="A144" s="174" t="e">
        <f>VLOOKUP(B144,Priskatalog!A:J,10,FALSE)</f>
        <v>#N/A</v>
      </c>
      <c r="B144" s="146"/>
      <c r="C144" s="121"/>
      <c r="D144" s="5"/>
      <c r="E144" s="387"/>
      <c r="F144" s="388"/>
      <c r="G144" s="389">
        <f t="shared" si="147"/>
        <v>0</v>
      </c>
      <c r="H144" s="390"/>
      <c r="I144" s="391"/>
      <c r="J144" s="388"/>
      <c r="K144" s="391"/>
      <c r="L144" s="387"/>
      <c r="M144" s="5"/>
      <c r="N144" s="5" t="s">
        <v>1028</v>
      </c>
      <c r="O144" s="518"/>
      <c r="P144" s="519"/>
      <c r="Q144" s="5"/>
      <c r="R144" s="5"/>
      <c r="S144" s="5"/>
      <c r="T144" s="392"/>
      <c r="U144" s="392"/>
      <c r="V144" s="392"/>
      <c r="W144" s="392"/>
      <c r="X144" s="392"/>
      <c r="Y144" s="392"/>
    </row>
    <row r="145" spans="1:25">
      <c r="A145" s="175"/>
      <c r="B145" s="144" t="s">
        <v>1032</v>
      </c>
      <c r="C145" s="145"/>
      <c r="D145" s="24"/>
      <c r="E145" s="396"/>
      <c r="F145" s="378"/>
      <c r="G145" s="379"/>
      <c r="H145" s="380"/>
      <c r="I145" s="377"/>
      <c r="J145" s="378"/>
      <c r="K145" s="377"/>
      <c r="L145" s="396"/>
      <c r="M145" s="24"/>
      <c r="N145" s="24"/>
      <c r="O145" s="516"/>
      <c r="P145" s="517"/>
      <c r="Q145" s="24"/>
      <c r="R145" s="24"/>
      <c r="S145" s="24"/>
      <c r="T145" s="381"/>
      <c r="U145" s="381"/>
      <c r="V145" s="381"/>
      <c r="W145" s="381"/>
      <c r="X145" s="381"/>
      <c r="Y145" s="381"/>
    </row>
    <row r="146" spans="1:25">
      <c r="A146" s="174" t="e">
        <f>VLOOKUP(B146,Priskatalog!A:J,10,FALSE)</f>
        <v>#N/A</v>
      </c>
      <c r="B146" s="146"/>
      <c r="C146" s="121"/>
      <c r="D146" s="5"/>
      <c r="E146" s="387"/>
      <c r="F146" s="388"/>
      <c r="G146" s="389">
        <f t="shared" si="147"/>
        <v>0</v>
      </c>
      <c r="H146" s="390"/>
      <c r="I146" s="391"/>
      <c r="J146" s="388"/>
      <c r="K146" s="391"/>
      <c r="L146" s="387"/>
      <c r="M146" s="5"/>
      <c r="N146" s="5" t="s">
        <v>1028</v>
      </c>
      <c r="O146" s="518"/>
      <c r="P146" s="519"/>
      <c r="Q146" s="5"/>
      <c r="R146" s="5"/>
      <c r="S146" s="5"/>
      <c r="T146" s="392"/>
      <c r="U146" s="392"/>
      <c r="V146" s="392"/>
      <c r="W146" s="392"/>
      <c r="X146" s="392"/>
      <c r="Y146" s="392"/>
    </row>
    <row r="147" spans="1:25">
      <c r="A147" s="174" t="e">
        <f>VLOOKUP(B147,Priskatalog!A:J,10,FALSE)</f>
        <v>#N/A</v>
      </c>
      <c r="B147" s="146"/>
      <c r="C147" s="121"/>
      <c r="D147" s="5"/>
      <c r="E147" s="387"/>
      <c r="F147" s="388"/>
      <c r="G147" s="389">
        <f t="shared" si="147"/>
        <v>0</v>
      </c>
      <c r="H147" s="390"/>
      <c r="I147" s="391"/>
      <c r="J147" s="388"/>
      <c r="K147" s="391"/>
      <c r="L147" s="387"/>
      <c r="M147" s="5"/>
      <c r="N147" s="5" t="s">
        <v>1028</v>
      </c>
      <c r="O147" s="518"/>
      <c r="P147" s="519"/>
      <c r="Q147" s="5"/>
      <c r="R147" s="5"/>
      <c r="S147" s="5"/>
      <c r="T147" s="392"/>
      <c r="U147" s="392"/>
      <c r="V147" s="392"/>
      <c r="W147" s="392"/>
      <c r="X147" s="392"/>
      <c r="Y147" s="392"/>
    </row>
    <row r="148" spans="1:25">
      <c r="A148" s="174" t="e">
        <f>VLOOKUP(B148,Priskatalog!A:J,10,FALSE)</f>
        <v>#N/A</v>
      </c>
      <c r="B148" s="146"/>
      <c r="C148" s="121"/>
      <c r="D148" s="5"/>
      <c r="E148" s="387"/>
      <c r="F148" s="388"/>
      <c r="G148" s="389">
        <f t="shared" si="147"/>
        <v>0</v>
      </c>
      <c r="H148" s="390"/>
      <c r="I148" s="391"/>
      <c r="J148" s="388"/>
      <c r="K148" s="391"/>
      <c r="L148" s="387"/>
      <c r="M148" s="5"/>
      <c r="N148" s="5" t="s">
        <v>1028</v>
      </c>
      <c r="O148" s="518"/>
      <c r="P148" s="519"/>
      <c r="Q148" s="5"/>
      <c r="R148" s="5"/>
      <c r="S148" s="5"/>
      <c r="T148" s="392"/>
      <c r="U148" s="392"/>
      <c r="V148" s="392"/>
      <c r="W148" s="392"/>
      <c r="X148" s="392"/>
      <c r="Y148" s="392"/>
    </row>
  </sheetData>
  <mergeCells count="463">
    <mergeCell ref="E111:F111"/>
    <mergeCell ref="G111:H111"/>
    <mergeCell ref="I111:J111"/>
    <mergeCell ref="K111:L111"/>
    <mergeCell ref="O111:P111"/>
    <mergeCell ref="T111:Y111"/>
    <mergeCell ref="E109:F109"/>
    <mergeCell ref="G109:H109"/>
    <mergeCell ref="I109:J109"/>
    <mergeCell ref="K109:L109"/>
    <mergeCell ref="O109:P109"/>
    <mergeCell ref="T109:Y109"/>
    <mergeCell ref="E110:F110"/>
    <mergeCell ref="G110:H110"/>
    <mergeCell ref="I110:J110"/>
    <mergeCell ref="K110:L110"/>
    <mergeCell ref="O110:P110"/>
    <mergeCell ref="T110:Y110"/>
    <mergeCell ref="E114:F114"/>
    <mergeCell ref="G114:H114"/>
    <mergeCell ref="I114:J114"/>
    <mergeCell ref="K114:L114"/>
    <mergeCell ref="O114:P114"/>
    <mergeCell ref="T114:Y114"/>
    <mergeCell ref="E106:F106"/>
    <mergeCell ref="G106:H106"/>
    <mergeCell ref="I106:J106"/>
    <mergeCell ref="K106:L106"/>
    <mergeCell ref="O106:P106"/>
    <mergeCell ref="T106:Y106"/>
    <mergeCell ref="E107:F107"/>
    <mergeCell ref="G107:H107"/>
    <mergeCell ref="I107:J107"/>
    <mergeCell ref="K107:L107"/>
    <mergeCell ref="O107:P107"/>
    <mergeCell ref="T107:Y107"/>
    <mergeCell ref="E108:F108"/>
    <mergeCell ref="G108:H108"/>
    <mergeCell ref="I108:J108"/>
    <mergeCell ref="K108:L108"/>
    <mergeCell ref="O108:P108"/>
    <mergeCell ref="T108:Y108"/>
    <mergeCell ref="E92:F92"/>
    <mergeCell ref="G92:H92"/>
    <mergeCell ref="I92:J92"/>
    <mergeCell ref="K92:L92"/>
    <mergeCell ref="O92:P92"/>
    <mergeCell ref="T92:Y92"/>
    <mergeCell ref="E93:F93"/>
    <mergeCell ref="G93:H93"/>
    <mergeCell ref="I93:J93"/>
    <mergeCell ref="K93:L93"/>
    <mergeCell ref="O93:P93"/>
    <mergeCell ref="T93:Y93"/>
    <mergeCell ref="E89:F89"/>
    <mergeCell ref="G89:H89"/>
    <mergeCell ref="I89:J89"/>
    <mergeCell ref="K89:L89"/>
    <mergeCell ref="O89:P89"/>
    <mergeCell ref="T89:Y89"/>
    <mergeCell ref="E90:F90"/>
    <mergeCell ref="G90:H90"/>
    <mergeCell ref="I90:J90"/>
    <mergeCell ref="K90:L90"/>
    <mergeCell ref="O90:P90"/>
    <mergeCell ref="T90:Y90"/>
    <mergeCell ref="E87:F87"/>
    <mergeCell ref="G87:H87"/>
    <mergeCell ref="I87:J87"/>
    <mergeCell ref="K87:L87"/>
    <mergeCell ref="O87:P87"/>
    <mergeCell ref="T87:Y87"/>
    <mergeCell ref="E88:F88"/>
    <mergeCell ref="G88:H88"/>
    <mergeCell ref="I88:J88"/>
    <mergeCell ref="K88:L88"/>
    <mergeCell ref="O88:P88"/>
    <mergeCell ref="T88:Y88"/>
    <mergeCell ref="T86:Y86"/>
    <mergeCell ref="E84:F84"/>
    <mergeCell ref="G84:H84"/>
    <mergeCell ref="I84:J84"/>
    <mergeCell ref="K84:L84"/>
    <mergeCell ref="O84:P84"/>
    <mergeCell ref="T84:Y84"/>
    <mergeCell ref="E85:F85"/>
    <mergeCell ref="G85:H85"/>
    <mergeCell ref="I85:J85"/>
    <mergeCell ref="K85:L85"/>
    <mergeCell ref="O85:P85"/>
    <mergeCell ref="T85:Y85"/>
    <mergeCell ref="E99:F99"/>
    <mergeCell ref="G99:H99"/>
    <mergeCell ref="I99:J99"/>
    <mergeCell ref="K99:L99"/>
    <mergeCell ref="O99:P99"/>
    <mergeCell ref="T99:Y99"/>
    <mergeCell ref="E94:F94"/>
    <mergeCell ref="G94:H94"/>
    <mergeCell ref="I94:J94"/>
    <mergeCell ref="K94:L94"/>
    <mergeCell ref="O94:P94"/>
    <mergeCell ref="T94:Y94"/>
    <mergeCell ref="E95:F95"/>
    <mergeCell ref="G95:H95"/>
    <mergeCell ref="I95:J95"/>
    <mergeCell ref="K95:L95"/>
    <mergeCell ref="O95:P95"/>
    <mergeCell ref="T95:Y95"/>
    <mergeCell ref="E97:F97"/>
    <mergeCell ref="G97:H97"/>
    <mergeCell ref="I97:J97"/>
    <mergeCell ref="K97:L97"/>
    <mergeCell ref="O97:P97"/>
    <mergeCell ref="T97:Y97"/>
    <mergeCell ref="E98:F98"/>
    <mergeCell ref="G98:H98"/>
    <mergeCell ref="I98:J98"/>
    <mergeCell ref="K98:L98"/>
    <mergeCell ref="O98:P98"/>
    <mergeCell ref="T98:Y98"/>
    <mergeCell ref="T76:Y76"/>
    <mergeCell ref="E77:F77"/>
    <mergeCell ref="G77:H77"/>
    <mergeCell ref="I77:J77"/>
    <mergeCell ref="K77:L77"/>
    <mergeCell ref="O77:P77"/>
    <mergeCell ref="T77:Y77"/>
    <mergeCell ref="E96:F96"/>
    <mergeCell ref="G96:H96"/>
    <mergeCell ref="I96:J96"/>
    <mergeCell ref="K96:L96"/>
    <mergeCell ref="O96:P96"/>
    <mergeCell ref="T96:Y96"/>
    <mergeCell ref="E83:F83"/>
    <mergeCell ref="G83:H83"/>
    <mergeCell ref="I83:J83"/>
    <mergeCell ref="K83:L83"/>
    <mergeCell ref="O83:P83"/>
    <mergeCell ref="T83:Y83"/>
    <mergeCell ref="E86:F86"/>
    <mergeCell ref="G86:H86"/>
    <mergeCell ref="I86:J86"/>
    <mergeCell ref="K86:L86"/>
    <mergeCell ref="O86:P86"/>
    <mergeCell ref="T147:Y147"/>
    <mergeCell ref="E148:F148"/>
    <mergeCell ref="G148:H148"/>
    <mergeCell ref="I148:J148"/>
    <mergeCell ref="K148:L148"/>
    <mergeCell ref="O148:P148"/>
    <mergeCell ref="T148:Y148"/>
    <mergeCell ref="E147:F147"/>
    <mergeCell ref="G147:H147"/>
    <mergeCell ref="I147:J147"/>
    <mergeCell ref="K147:L147"/>
    <mergeCell ref="O147:P147"/>
    <mergeCell ref="T145:Y145"/>
    <mergeCell ref="E146:F146"/>
    <mergeCell ref="G146:H146"/>
    <mergeCell ref="I146:J146"/>
    <mergeCell ref="K146:L146"/>
    <mergeCell ref="O146:P146"/>
    <mergeCell ref="T146:Y146"/>
    <mergeCell ref="E145:F145"/>
    <mergeCell ref="G145:H145"/>
    <mergeCell ref="I145:J145"/>
    <mergeCell ref="K145:L145"/>
    <mergeCell ref="O145:P145"/>
    <mergeCell ref="T143:Y143"/>
    <mergeCell ref="E144:F144"/>
    <mergeCell ref="G144:H144"/>
    <mergeCell ref="I144:J144"/>
    <mergeCell ref="K144:L144"/>
    <mergeCell ref="O144:P144"/>
    <mergeCell ref="T144:Y144"/>
    <mergeCell ref="E143:F143"/>
    <mergeCell ref="G143:H143"/>
    <mergeCell ref="I143:J143"/>
    <mergeCell ref="K143:L143"/>
    <mergeCell ref="O143:P143"/>
    <mergeCell ref="T141:Y141"/>
    <mergeCell ref="E142:F142"/>
    <mergeCell ref="G142:H142"/>
    <mergeCell ref="I142:J142"/>
    <mergeCell ref="K142:L142"/>
    <mergeCell ref="O142:P142"/>
    <mergeCell ref="T142:Y142"/>
    <mergeCell ref="E141:F141"/>
    <mergeCell ref="G141:H141"/>
    <mergeCell ref="I141:J141"/>
    <mergeCell ref="K141:L141"/>
    <mergeCell ref="O141:P141"/>
    <mergeCell ref="T132:Y132"/>
    <mergeCell ref="E140:F140"/>
    <mergeCell ref="G140:H140"/>
    <mergeCell ref="I140:J140"/>
    <mergeCell ref="K140:L140"/>
    <mergeCell ref="O140:P140"/>
    <mergeCell ref="T140:Y140"/>
    <mergeCell ref="E132:F132"/>
    <mergeCell ref="G132:H132"/>
    <mergeCell ref="I132:J132"/>
    <mergeCell ref="K132:L132"/>
    <mergeCell ref="O132:P132"/>
    <mergeCell ref="E139:F139"/>
    <mergeCell ref="G139:H139"/>
    <mergeCell ref="I139:J139"/>
    <mergeCell ref="K139:L139"/>
    <mergeCell ref="O139:P139"/>
    <mergeCell ref="T139:Y139"/>
    <mergeCell ref="E135:F135"/>
    <mergeCell ref="G135:H135"/>
    <mergeCell ref="I135:J135"/>
    <mergeCell ref="K135:L135"/>
    <mergeCell ref="O135:P135"/>
    <mergeCell ref="T135:Y135"/>
    <mergeCell ref="T124:Y124"/>
    <mergeCell ref="E131:F131"/>
    <mergeCell ref="G131:H131"/>
    <mergeCell ref="I131:J131"/>
    <mergeCell ref="K131:L131"/>
    <mergeCell ref="O131:P131"/>
    <mergeCell ref="T131:Y131"/>
    <mergeCell ref="E124:F124"/>
    <mergeCell ref="G124:H124"/>
    <mergeCell ref="I124:J124"/>
    <mergeCell ref="K124:L124"/>
    <mergeCell ref="O124:P124"/>
    <mergeCell ref="E125:F125"/>
    <mergeCell ref="G125:H125"/>
    <mergeCell ref="I125:J125"/>
    <mergeCell ref="K125:L125"/>
    <mergeCell ref="O125:P125"/>
    <mergeCell ref="T125:Y125"/>
    <mergeCell ref="E126:F126"/>
    <mergeCell ref="G126:H126"/>
    <mergeCell ref="I126:J126"/>
    <mergeCell ref="K126:L126"/>
    <mergeCell ref="O126:P126"/>
    <mergeCell ref="T126:Y126"/>
    <mergeCell ref="T122:Y122"/>
    <mergeCell ref="E123:F123"/>
    <mergeCell ref="G123:H123"/>
    <mergeCell ref="I123:J123"/>
    <mergeCell ref="K123:L123"/>
    <mergeCell ref="O123:P123"/>
    <mergeCell ref="T123:Y123"/>
    <mergeCell ref="E122:F122"/>
    <mergeCell ref="G122:H122"/>
    <mergeCell ref="I122:J122"/>
    <mergeCell ref="K122:L122"/>
    <mergeCell ref="O122:P122"/>
    <mergeCell ref="T105:Y105"/>
    <mergeCell ref="E121:F121"/>
    <mergeCell ref="G121:H121"/>
    <mergeCell ref="I121:J121"/>
    <mergeCell ref="K121:L121"/>
    <mergeCell ref="O121:P121"/>
    <mergeCell ref="T121:Y121"/>
    <mergeCell ref="E105:F105"/>
    <mergeCell ref="G105:H105"/>
    <mergeCell ref="I105:J105"/>
    <mergeCell ref="K105:L105"/>
    <mergeCell ref="O105:P105"/>
    <mergeCell ref="E112:F112"/>
    <mergeCell ref="G112:H112"/>
    <mergeCell ref="I112:J112"/>
    <mergeCell ref="K112:L112"/>
    <mergeCell ref="O112:P112"/>
    <mergeCell ref="T112:Y112"/>
    <mergeCell ref="E113:F113"/>
    <mergeCell ref="G113:H113"/>
    <mergeCell ref="I113:J113"/>
    <mergeCell ref="K113:L113"/>
    <mergeCell ref="O113:P113"/>
    <mergeCell ref="T113:Y113"/>
    <mergeCell ref="T103:Y103"/>
    <mergeCell ref="E104:F104"/>
    <mergeCell ref="G104:H104"/>
    <mergeCell ref="I104:J104"/>
    <mergeCell ref="K104:L104"/>
    <mergeCell ref="O104:P104"/>
    <mergeCell ref="T104:Y104"/>
    <mergeCell ref="E103:F103"/>
    <mergeCell ref="G103:H103"/>
    <mergeCell ref="I103:J103"/>
    <mergeCell ref="K103:L103"/>
    <mergeCell ref="O103:P103"/>
    <mergeCell ref="T101:Y101"/>
    <mergeCell ref="E102:F102"/>
    <mergeCell ref="G102:H102"/>
    <mergeCell ref="I102:J102"/>
    <mergeCell ref="K102:L102"/>
    <mergeCell ref="O102:P102"/>
    <mergeCell ref="T102:Y102"/>
    <mergeCell ref="E101:F101"/>
    <mergeCell ref="G101:H101"/>
    <mergeCell ref="I101:J101"/>
    <mergeCell ref="K101:L101"/>
    <mergeCell ref="O101:P101"/>
    <mergeCell ref="T82:Y82"/>
    <mergeCell ref="E100:F100"/>
    <mergeCell ref="G100:H100"/>
    <mergeCell ref="I100:J100"/>
    <mergeCell ref="K100:L100"/>
    <mergeCell ref="O100:P100"/>
    <mergeCell ref="T100:Y100"/>
    <mergeCell ref="T80:Y80"/>
    <mergeCell ref="E81:F81"/>
    <mergeCell ref="G81:H81"/>
    <mergeCell ref="I81:J81"/>
    <mergeCell ref="K81:L81"/>
    <mergeCell ref="O81:P81"/>
    <mergeCell ref="T81:Y81"/>
    <mergeCell ref="G80:H80"/>
    <mergeCell ref="E82:F82"/>
    <mergeCell ref="G82:H82"/>
    <mergeCell ref="I82:J82"/>
    <mergeCell ref="K82:L82"/>
    <mergeCell ref="O82:P82"/>
    <mergeCell ref="E80:F80"/>
    <mergeCell ref="I80:J80"/>
    <mergeCell ref="K80:L80"/>
    <mergeCell ref="O80:P80"/>
    <mergeCell ref="O75:P75"/>
    <mergeCell ref="T75:Y75"/>
    <mergeCell ref="E74:F74"/>
    <mergeCell ref="G74:H74"/>
    <mergeCell ref="I74:J74"/>
    <mergeCell ref="K74:L74"/>
    <mergeCell ref="O74:P74"/>
    <mergeCell ref="T78:Y78"/>
    <mergeCell ref="E79:F79"/>
    <mergeCell ref="G79:H79"/>
    <mergeCell ref="I79:J79"/>
    <mergeCell ref="K79:L79"/>
    <mergeCell ref="O79:P79"/>
    <mergeCell ref="T79:Y79"/>
    <mergeCell ref="E78:F78"/>
    <mergeCell ref="G78:H78"/>
    <mergeCell ref="I78:J78"/>
    <mergeCell ref="K78:L78"/>
    <mergeCell ref="O78:P78"/>
    <mergeCell ref="E76:F76"/>
    <mergeCell ref="G76:H76"/>
    <mergeCell ref="I76:J76"/>
    <mergeCell ref="K76:L76"/>
    <mergeCell ref="O76:P76"/>
    <mergeCell ref="E91:F91"/>
    <mergeCell ref="G91:H91"/>
    <mergeCell ref="I91:J91"/>
    <mergeCell ref="K91:L91"/>
    <mergeCell ref="O91:P91"/>
    <mergeCell ref="T91:Y91"/>
    <mergeCell ref="O72:P72"/>
    <mergeCell ref="T72:Y72"/>
    <mergeCell ref="E73:F73"/>
    <mergeCell ref="G73:H73"/>
    <mergeCell ref="I73:J73"/>
    <mergeCell ref="K73:L73"/>
    <mergeCell ref="O73:P73"/>
    <mergeCell ref="T73:Y73"/>
    <mergeCell ref="E72:F72"/>
    <mergeCell ref="G72:H72"/>
    <mergeCell ref="I72:J72"/>
    <mergeCell ref="K72:L72"/>
    <mergeCell ref="M72:N72"/>
    <mergeCell ref="T74:Y74"/>
    <mergeCell ref="E75:F75"/>
    <mergeCell ref="G75:H75"/>
    <mergeCell ref="I75:J75"/>
    <mergeCell ref="K75:L75"/>
    <mergeCell ref="E115:F115"/>
    <mergeCell ref="G115:H115"/>
    <mergeCell ref="I115:J115"/>
    <mergeCell ref="K115:L115"/>
    <mergeCell ref="O115:P115"/>
    <mergeCell ref="T115:Y115"/>
    <mergeCell ref="E116:F116"/>
    <mergeCell ref="G116:H116"/>
    <mergeCell ref="I116:J116"/>
    <mergeCell ref="K116:L116"/>
    <mergeCell ref="O116:P116"/>
    <mergeCell ref="T116:Y116"/>
    <mergeCell ref="E117:F117"/>
    <mergeCell ref="G117:H117"/>
    <mergeCell ref="I117:J117"/>
    <mergeCell ref="K117:L117"/>
    <mergeCell ref="O117:P117"/>
    <mergeCell ref="T117:Y117"/>
    <mergeCell ref="E118:F118"/>
    <mergeCell ref="G118:H118"/>
    <mergeCell ref="I118:J118"/>
    <mergeCell ref="K118:L118"/>
    <mergeCell ref="O118:P118"/>
    <mergeCell ref="T118:Y118"/>
    <mergeCell ref="E119:F119"/>
    <mergeCell ref="G119:H119"/>
    <mergeCell ref="I119:J119"/>
    <mergeCell ref="K119:L119"/>
    <mergeCell ref="O119:P119"/>
    <mergeCell ref="T119:Y119"/>
    <mergeCell ref="E120:F120"/>
    <mergeCell ref="G120:H120"/>
    <mergeCell ref="I120:J120"/>
    <mergeCell ref="K120:L120"/>
    <mergeCell ref="O120:P120"/>
    <mergeCell ref="T120:Y120"/>
    <mergeCell ref="E127:F127"/>
    <mergeCell ref="G127:H127"/>
    <mergeCell ref="I127:J127"/>
    <mergeCell ref="K127:L127"/>
    <mergeCell ref="O127:P127"/>
    <mergeCell ref="T127:Y127"/>
    <mergeCell ref="E128:F128"/>
    <mergeCell ref="G128:H128"/>
    <mergeCell ref="I128:J128"/>
    <mergeCell ref="K128:L128"/>
    <mergeCell ref="O128:P128"/>
    <mergeCell ref="T128:Y128"/>
    <mergeCell ref="E129:F129"/>
    <mergeCell ref="G129:H129"/>
    <mergeCell ref="I129:J129"/>
    <mergeCell ref="K129:L129"/>
    <mergeCell ref="O129:P129"/>
    <mergeCell ref="T129:Y129"/>
    <mergeCell ref="E130:F130"/>
    <mergeCell ref="G130:H130"/>
    <mergeCell ref="I130:J130"/>
    <mergeCell ref="K130:L130"/>
    <mergeCell ref="O130:P130"/>
    <mergeCell ref="T130:Y130"/>
    <mergeCell ref="E133:F133"/>
    <mergeCell ref="G133:H133"/>
    <mergeCell ref="I133:J133"/>
    <mergeCell ref="K133:L133"/>
    <mergeCell ref="O133:P133"/>
    <mergeCell ref="T133:Y133"/>
    <mergeCell ref="E134:F134"/>
    <mergeCell ref="G134:H134"/>
    <mergeCell ref="I134:J134"/>
    <mergeCell ref="K134:L134"/>
    <mergeCell ref="O134:P134"/>
    <mergeCell ref="T134:Y134"/>
    <mergeCell ref="E138:F138"/>
    <mergeCell ref="G138:H138"/>
    <mergeCell ref="I138:J138"/>
    <mergeCell ref="K138:L138"/>
    <mergeCell ref="O138:P138"/>
    <mergeCell ref="T138:Y138"/>
    <mergeCell ref="E136:F136"/>
    <mergeCell ref="G136:H136"/>
    <mergeCell ref="I136:J136"/>
    <mergeCell ref="K136:L136"/>
    <mergeCell ref="O136:P136"/>
    <mergeCell ref="T136:Y136"/>
    <mergeCell ref="E137:F137"/>
    <mergeCell ref="G137:H137"/>
    <mergeCell ref="I137:J137"/>
    <mergeCell ref="K137:L137"/>
    <mergeCell ref="O137:P137"/>
    <mergeCell ref="T137:Y137"/>
  </mergeCells>
  <hyperlinks>
    <hyperlink ref="B1" location="'_Planlagt_drift'!A1" display="Tilbage til årsoversigt" xr:uid="{04410759-3000-4FEF-A447-647AF2EF3C32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85AC85-4AFE-4821-8FAE-968B019315B1}">
          <x14:formula1>
            <xm:f>Priskatalog!$A$2:$A$167</xm:f>
          </x14:formula1>
          <xm:sqref>A69 B125:B140 B146:B148 B75:B100 B142:B144 B102:B123 A3:B68</xm:sqref>
        </x14:dataValidation>
      </x14:dataValidations>
    </ext>
  </extLst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52C0-9F3B-48C8-9573-E408EFBA8368}">
  <dimension ref="A1:Y61"/>
  <sheetViews>
    <sheetView workbookViewId="0">
      <selection activeCell="C3" sqref="C3"/>
    </sheetView>
  </sheetViews>
  <sheetFormatPr defaultColWidth="8.85546875" defaultRowHeight="15"/>
  <cols>
    <col min="1" max="1" width="13.85546875" style="18" customWidth="1"/>
    <col min="2" max="2" width="43.85546875" style="18" customWidth="1"/>
    <col min="3" max="3" width="13.28515625" style="18" customWidth="1"/>
    <col min="4" max="4" width="10.140625" style="18" customWidth="1"/>
    <col min="5" max="5" width="11.28515625" style="18" customWidth="1"/>
    <col min="6" max="6" width="13.7109375" style="18" bestFit="1" customWidth="1"/>
    <col min="7" max="7" width="12.42578125" style="18" bestFit="1" customWidth="1"/>
    <col min="8" max="8" width="8.85546875" style="18" bestFit="1" customWidth="1"/>
    <col min="9" max="9" width="13.7109375" style="18" bestFit="1" customWidth="1"/>
    <col min="10" max="11" width="8.85546875" style="18" bestFit="1" customWidth="1"/>
    <col min="12" max="12" width="13.7109375" style="18" bestFit="1" customWidth="1"/>
    <col min="13" max="13" width="8.85546875" style="18" bestFit="1" customWidth="1"/>
    <col min="14" max="14" width="10.7109375" style="18" customWidth="1"/>
    <col min="15" max="20" width="8.85546875" style="18" bestFit="1" customWidth="1"/>
    <col min="21" max="21" width="8.7109375" style="18" customWidth="1"/>
    <col min="22" max="16384" width="8.85546875" style="18"/>
  </cols>
  <sheetData>
    <row r="1" spans="1:25">
      <c r="A1" s="166"/>
      <c r="B1" s="126" t="s">
        <v>1014</v>
      </c>
      <c r="C1" s="21">
        <v>2024</v>
      </c>
      <c r="D1" s="21">
        <v>2025</v>
      </c>
      <c r="E1" s="21">
        <v>2026</v>
      </c>
      <c r="F1" s="21">
        <v>2027</v>
      </c>
      <c r="G1" s="21">
        <v>2028</v>
      </c>
      <c r="H1" s="21">
        <v>2029</v>
      </c>
      <c r="I1" s="21">
        <v>2030</v>
      </c>
      <c r="J1" s="21">
        <v>2031</v>
      </c>
      <c r="K1" s="21">
        <v>2032</v>
      </c>
      <c r="L1" s="21">
        <v>2033</v>
      </c>
      <c r="M1" s="21">
        <v>2034</v>
      </c>
      <c r="N1" s="21">
        <v>2035</v>
      </c>
      <c r="O1" s="21">
        <v>2036</v>
      </c>
      <c r="P1" s="21">
        <v>2037</v>
      </c>
      <c r="Q1" s="21">
        <v>2038</v>
      </c>
      <c r="R1" s="21">
        <v>2039</v>
      </c>
      <c r="S1" s="21">
        <v>2040</v>
      </c>
      <c r="T1" s="21">
        <v>2041</v>
      </c>
      <c r="U1" s="21">
        <v>2042</v>
      </c>
      <c r="V1" s="21">
        <v>2043</v>
      </c>
      <c r="W1" s="21">
        <v>2044</v>
      </c>
      <c r="X1" s="21">
        <v>2045</v>
      </c>
      <c r="Y1" s="13" t="s">
        <v>6</v>
      </c>
    </row>
    <row r="2" spans="1:25">
      <c r="A2" s="167" t="s">
        <v>1015</v>
      </c>
      <c r="B2" s="127" t="s">
        <v>1016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105"/>
    </row>
    <row r="3" spans="1:25">
      <c r="A3" s="168" t="e">
        <f>A35</f>
        <v>#N/A</v>
      </c>
      <c r="B3" s="148">
        <f>B35</f>
        <v>0</v>
      </c>
      <c r="C3" s="143">
        <f>IF(C$1&gt;=$I35,IF($M35=0,0,(IF(MOD(($I35-C$1),$M35)=0,$G35,0))),0)</f>
        <v>0</v>
      </c>
      <c r="D3" s="143">
        <f t="shared" ref="D3:X3" si="0">IF(D$1&gt;=$I35,IF($M35=0,0,(IF(MOD(($I35-D$1),$M35)=0,$G35,0))),0)</f>
        <v>0</v>
      </c>
      <c r="E3" s="143">
        <f t="shared" si="0"/>
        <v>0</v>
      </c>
      <c r="F3" s="143">
        <f t="shared" si="0"/>
        <v>0</v>
      </c>
      <c r="G3" s="143">
        <f t="shared" si="0"/>
        <v>0</v>
      </c>
      <c r="H3" s="143">
        <f t="shared" si="0"/>
        <v>0</v>
      </c>
      <c r="I3" s="143">
        <f t="shared" si="0"/>
        <v>0</v>
      </c>
      <c r="J3" s="143">
        <f t="shared" si="0"/>
        <v>0</v>
      </c>
      <c r="K3" s="143">
        <f t="shared" si="0"/>
        <v>0</v>
      </c>
      <c r="L3" s="143">
        <f t="shared" si="0"/>
        <v>0</v>
      </c>
      <c r="M3" s="143">
        <f t="shared" si="0"/>
        <v>0</v>
      </c>
      <c r="N3" s="143">
        <f t="shared" si="0"/>
        <v>0</v>
      </c>
      <c r="O3" s="143">
        <f t="shared" si="0"/>
        <v>0</v>
      </c>
      <c r="P3" s="143">
        <f t="shared" si="0"/>
        <v>0</v>
      </c>
      <c r="Q3" s="143">
        <f t="shared" si="0"/>
        <v>0</v>
      </c>
      <c r="R3" s="143">
        <f t="shared" si="0"/>
        <v>0</v>
      </c>
      <c r="S3" s="143">
        <f t="shared" si="0"/>
        <v>0</v>
      </c>
      <c r="T3" s="143">
        <f t="shared" si="0"/>
        <v>0</v>
      </c>
      <c r="U3" s="143">
        <f t="shared" si="0"/>
        <v>0</v>
      </c>
      <c r="V3" s="143">
        <f t="shared" si="0"/>
        <v>0</v>
      </c>
      <c r="W3" s="143">
        <f t="shared" si="0"/>
        <v>0</v>
      </c>
      <c r="X3" s="143">
        <f t="shared" si="0"/>
        <v>0</v>
      </c>
      <c r="Y3" s="176">
        <f>SUM(C3:X3)</f>
        <v>0</v>
      </c>
    </row>
    <row r="4" spans="1:25">
      <c r="A4" s="168" t="e">
        <f t="shared" ref="A4:B19" si="1">A36</f>
        <v>#N/A</v>
      </c>
      <c r="B4" s="148">
        <f t="shared" si="1"/>
        <v>0</v>
      </c>
      <c r="C4" s="143">
        <f t="shared" ref="C4:X9" si="2">IF(C$1&gt;=$I36,IF($M36=0,0,(IF(MOD(($I36-C$1),$M36)=0,$G36,0))),0)</f>
        <v>0</v>
      </c>
      <c r="D4" s="143">
        <f t="shared" si="2"/>
        <v>0</v>
      </c>
      <c r="E4" s="143">
        <f t="shared" si="2"/>
        <v>0</v>
      </c>
      <c r="F4" s="143">
        <f t="shared" si="2"/>
        <v>0</v>
      </c>
      <c r="G4" s="143">
        <f t="shared" si="2"/>
        <v>0</v>
      </c>
      <c r="H4" s="143">
        <f t="shared" si="2"/>
        <v>0</v>
      </c>
      <c r="I4" s="143">
        <f t="shared" si="2"/>
        <v>0</v>
      </c>
      <c r="J4" s="143">
        <f t="shared" si="2"/>
        <v>0</v>
      </c>
      <c r="K4" s="143">
        <f t="shared" si="2"/>
        <v>0</v>
      </c>
      <c r="L4" s="143">
        <f t="shared" si="2"/>
        <v>0</v>
      </c>
      <c r="M4" s="143">
        <f t="shared" si="2"/>
        <v>0</v>
      </c>
      <c r="N4" s="143">
        <f t="shared" si="2"/>
        <v>0</v>
      </c>
      <c r="O4" s="143">
        <f t="shared" si="2"/>
        <v>0</v>
      </c>
      <c r="P4" s="143">
        <f t="shared" si="2"/>
        <v>0</v>
      </c>
      <c r="Q4" s="143">
        <f t="shared" si="2"/>
        <v>0</v>
      </c>
      <c r="R4" s="143">
        <f t="shared" si="2"/>
        <v>0</v>
      </c>
      <c r="S4" s="143">
        <f t="shared" si="2"/>
        <v>0</v>
      </c>
      <c r="T4" s="143">
        <f t="shared" si="2"/>
        <v>0</v>
      </c>
      <c r="U4" s="143">
        <f t="shared" si="2"/>
        <v>0</v>
      </c>
      <c r="V4" s="143">
        <f t="shared" si="2"/>
        <v>0</v>
      </c>
      <c r="W4" s="143">
        <f t="shared" si="2"/>
        <v>0</v>
      </c>
      <c r="X4" s="143">
        <f t="shared" si="2"/>
        <v>0</v>
      </c>
      <c r="Y4" s="176">
        <f t="shared" ref="Y4:Y29" si="3">SUM(C4:X4)</f>
        <v>0</v>
      </c>
    </row>
    <row r="5" spans="1:25">
      <c r="A5" s="168" t="e">
        <f t="shared" si="1"/>
        <v>#N/A</v>
      </c>
      <c r="B5" s="148">
        <f t="shared" si="1"/>
        <v>0</v>
      </c>
      <c r="C5" s="143">
        <f t="shared" si="2"/>
        <v>0</v>
      </c>
      <c r="D5" s="143">
        <f t="shared" si="2"/>
        <v>0</v>
      </c>
      <c r="E5" s="143">
        <f t="shared" si="2"/>
        <v>0</v>
      </c>
      <c r="F5" s="143">
        <f t="shared" si="2"/>
        <v>0</v>
      </c>
      <c r="G5" s="143">
        <f t="shared" si="2"/>
        <v>0</v>
      </c>
      <c r="H5" s="143">
        <f t="shared" si="2"/>
        <v>0</v>
      </c>
      <c r="I5" s="143">
        <f t="shared" si="2"/>
        <v>0</v>
      </c>
      <c r="J5" s="143">
        <f t="shared" si="2"/>
        <v>0</v>
      </c>
      <c r="K5" s="143">
        <f t="shared" si="2"/>
        <v>0</v>
      </c>
      <c r="L5" s="143">
        <f t="shared" si="2"/>
        <v>0</v>
      </c>
      <c r="M5" s="143">
        <f t="shared" si="2"/>
        <v>0</v>
      </c>
      <c r="N5" s="143">
        <f t="shared" si="2"/>
        <v>0</v>
      </c>
      <c r="O5" s="143">
        <f t="shared" si="2"/>
        <v>0</v>
      </c>
      <c r="P5" s="143">
        <f t="shared" si="2"/>
        <v>0</v>
      </c>
      <c r="Q5" s="143">
        <f t="shared" si="2"/>
        <v>0</v>
      </c>
      <c r="R5" s="143">
        <f t="shared" si="2"/>
        <v>0</v>
      </c>
      <c r="S5" s="143">
        <f t="shared" si="2"/>
        <v>0</v>
      </c>
      <c r="T5" s="143">
        <f t="shared" si="2"/>
        <v>0</v>
      </c>
      <c r="U5" s="143">
        <f t="shared" si="2"/>
        <v>0</v>
      </c>
      <c r="V5" s="143">
        <f t="shared" si="2"/>
        <v>0</v>
      </c>
      <c r="W5" s="143">
        <f t="shared" si="2"/>
        <v>0</v>
      </c>
      <c r="X5" s="143">
        <f t="shared" si="2"/>
        <v>0</v>
      </c>
      <c r="Y5" s="176">
        <f t="shared" si="3"/>
        <v>0</v>
      </c>
    </row>
    <row r="6" spans="1:25">
      <c r="A6" s="168" t="e">
        <f t="shared" si="1"/>
        <v>#N/A</v>
      </c>
      <c r="B6" s="148">
        <f t="shared" si="1"/>
        <v>0</v>
      </c>
      <c r="C6" s="143">
        <f t="shared" si="2"/>
        <v>0</v>
      </c>
      <c r="D6" s="143">
        <f t="shared" si="2"/>
        <v>0</v>
      </c>
      <c r="E6" s="143">
        <f t="shared" si="2"/>
        <v>0</v>
      </c>
      <c r="F6" s="143">
        <f t="shared" si="2"/>
        <v>0</v>
      </c>
      <c r="G6" s="143">
        <f t="shared" si="2"/>
        <v>0</v>
      </c>
      <c r="H6" s="143">
        <f t="shared" si="2"/>
        <v>0</v>
      </c>
      <c r="I6" s="143">
        <f t="shared" si="2"/>
        <v>0</v>
      </c>
      <c r="J6" s="143">
        <f t="shared" si="2"/>
        <v>0</v>
      </c>
      <c r="K6" s="143">
        <f t="shared" si="2"/>
        <v>0</v>
      </c>
      <c r="L6" s="143">
        <f t="shared" si="2"/>
        <v>0</v>
      </c>
      <c r="M6" s="143">
        <f t="shared" si="2"/>
        <v>0</v>
      </c>
      <c r="N6" s="143">
        <f t="shared" si="2"/>
        <v>0</v>
      </c>
      <c r="O6" s="143">
        <f t="shared" si="2"/>
        <v>0</v>
      </c>
      <c r="P6" s="143">
        <f t="shared" si="2"/>
        <v>0</v>
      </c>
      <c r="Q6" s="143">
        <f t="shared" si="2"/>
        <v>0</v>
      </c>
      <c r="R6" s="143">
        <f t="shared" si="2"/>
        <v>0</v>
      </c>
      <c r="S6" s="143">
        <f t="shared" si="2"/>
        <v>0</v>
      </c>
      <c r="T6" s="143">
        <f t="shared" si="2"/>
        <v>0</v>
      </c>
      <c r="U6" s="143">
        <f t="shared" si="2"/>
        <v>0</v>
      </c>
      <c r="V6" s="143">
        <f t="shared" si="2"/>
        <v>0</v>
      </c>
      <c r="W6" s="143">
        <f t="shared" si="2"/>
        <v>0</v>
      </c>
      <c r="X6" s="143">
        <f t="shared" si="2"/>
        <v>0</v>
      </c>
      <c r="Y6" s="176">
        <f t="shared" si="3"/>
        <v>0</v>
      </c>
    </row>
    <row r="7" spans="1:25">
      <c r="A7" s="168" t="e">
        <f t="shared" si="1"/>
        <v>#N/A</v>
      </c>
      <c r="B7" s="148">
        <f t="shared" si="1"/>
        <v>0</v>
      </c>
      <c r="C7" s="143">
        <f t="shared" si="2"/>
        <v>0</v>
      </c>
      <c r="D7" s="143">
        <f t="shared" si="2"/>
        <v>0</v>
      </c>
      <c r="E7" s="143">
        <f t="shared" si="2"/>
        <v>0</v>
      </c>
      <c r="F7" s="143">
        <f t="shared" si="2"/>
        <v>0</v>
      </c>
      <c r="G7" s="143">
        <f t="shared" si="2"/>
        <v>0</v>
      </c>
      <c r="H7" s="143">
        <f t="shared" si="2"/>
        <v>0</v>
      </c>
      <c r="I7" s="143">
        <f t="shared" si="2"/>
        <v>0</v>
      </c>
      <c r="J7" s="143">
        <f t="shared" si="2"/>
        <v>0</v>
      </c>
      <c r="K7" s="143">
        <f t="shared" si="2"/>
        <v>0</v>
      </c>
      <c r="L7" s="143">
        <f t="shared" si="2"/>
        <v>0</v>
      </c>
      <c r="M7" s="143">
        <f t="shared" si="2"/>
        <v>0</v>
      </c>
      <c r="N7" s="143">
        <f t="shared" si="2"/>
        <v>0</v>
      </c>
      <c r="O7" s="143">
        <f t="shared" si="2"/>
        <v>0</v>
      </c>
      <c r="P7" s="143">
        <f t="shared" si="2"/>
        <v>0</v>
      </c>
      <c r="Q7" s="143">
        <f t="shared" si="2"/>
        <v>0</v>
      </c>
      <c r="R7" s="143">
        <f t="shared" si="2"/>
        <v>0</v>
      </c>
      <c r="S7" s="143">
        <f t="shared" si="2"/>
        <v>0</v>
      </c>
      <c r="T7" s="143">
        <f t="shared" si="2"/>
        <v>0</v>
      </c>
      <c r="U7" s="143">
        <f t="shared" si="2"/>
        <v>0</v>
      </c>
      <c r="V7" s="143">
        <f t="shared" si="2"/>
        <v>0</v>
      </c>
      <c r="W7" s="143">
        <f t="shared" si="2"/>
        <v>0</v>
      </c>
      <c r="X7" s="143">
        <f t="shared" si="2"/>
        <v>0</v>
      </c>
      <c r="Y7" s="176">
        <f t="shared" si="3"/>
        <v>0</v>
      </c>
    </row>
    <row r="8" spans="1:25">
      <c r="A8" s="168" t="e">
        <f t="shared" si="1"/>
        <v>#N/A</v>
      </c>
      <c r="B8" s="148">
        <f t="shared" si="1"/>
        <v>0</v>
      </c>
      <c r="C8" s="143">
        <f t="shared" si="2"/>
        <v>0</v>
      </c>
      <c r="D8" s="143">
        <f t="shared" si="2"/>
        <v>0</v>
      </c>
      <c r="E8" s="143">
        <f t="shared" si="2"/>
        <v>0</v>
      </c>
      <c r="F8" s="143">
        <f t="shared" si="2"/>
        <v>0</v>
      </c>
      <c r="G8" s="143">
        <f t="shared" si="2"/>
        <v>0</v>
      </c>
      <c r="H8" s="143">
        <f t="shared" si="2"/>
        <v>0</v>
      </c>
      <c r="I8" s="143">
        <f t="shared" si="2"/>
        <v>0</v>
      </c>
      <c r="J8" s="143">
        <f t="shared" si="2"/>
        <v>0</v>
      </c>
      <c r="K8" s="143">
        <f t="shared" si="2"/>
        <v>0</v>
      </c>
      <c r="L8" s="143">
        <f t="shared" si="2"/>
        <v>0</v>
      </c>
      <c r="M8" s="143">
        <f t="shared" si="2"/>
        <v>0</v>
      </c>
      <c r="N8" s="143">
        <f t="shared" si="2"/>
        <v>0</v>
      </c>
      <c r="O8" s="143">
        <f t="shared" si="2"/>
        <v>0</v>
      </c>
      <c r="P8" s="143">
        <f t="shared" si="2"/>
        <v>0</v>
      </c>
      <c r="Q8" s="143">
        <f t="shared" si="2"/>
        <v>0</v>
      </c>
      <c r="R8" s="143">
        <f t="shared" si="2"/>
        <v>0</v>
      </c>
      <c r="S8" s="143">
        <f t="shared" si="2"/>
        <v>0</v>
      </c>
      <c r="T8" s="143">
        <f t="shared" si="2"/>
        <v>0</v>
      </c>
      <c r="U8" s="143">
        <f t="shared" si="2"/>
        <v>0</v>
      </c>
      <c r="V8" s="143">
        <f t="shared" si="2"/>
        <v>0</v>
      </c>
      <c r="W8" s="143">
        <f t="shared" si="2"/>
        <v>0</v>
      </c>
      <c r="X8" s="143">
        <f t="shared" si="2"/>
        <v>0</v>
      </c>
      <c r="Y8" s="176">
        <f t="shared" si="3"/>
        <v>0</v>
      </c>
    </row>
    <row r="9" spans="1:25">
      <c r="A9" s="168" t="e">
        <f t="shared" si="1"/>
        <v>#N/A</v>
      </c>
      <c r="B9" s="148">
        <f t="shared" si="1"/>
        <v>0</v>
      </c>
      <c r="C9" s="143">
        <f t="shared" si="2"/>
        <v>0</v>
      </c>
      <c r="D9" s="143">
        <f t="shared" si="2"/>
        <v>0</v>
      </c>
      <c r="E9" s="143">
        <f t="shared" si="2"/>
        <v>0</v>
      </c>
      <c r="F9" s="143">
        <f t="shared" si="2"/>
        <v>0</v>
      </c>
      <c r="G9" s="143">
        <f t="shared" si="2"/>
        <v>0</v>
      </c>
      <c r="H9" s="143">
        <f t="shared" si="2"/>
        <v>0</v>
      </c>
      <c r="I9" s="143">
        <f t="shared" si="2"/>
        <v>0</v>
      </c>
      <c r="J9" s="143">
        <f t="shared" si="2"/>
        <v>0</v>
      </c>
      <c r="K9" s="143">
        <f t="shared" si="2"/>
        <v>0</v>
      </c>
      <c r="L9" s="143">
        <f t="shared" si="2"/>
        <v>0</v>
      </c>
      <c r="M9" s="143">
        <f t="shared" si="2"/>
        <v>0</v>
      </c>
      <c r="N9" s="143">
        <f t="shared" si="2"/>
        <v>0</v>
      </c>
      <c r="O9" s="143">
        <f t="shared" si="2"/>
        <v>0</v>
      </c>
      <c r="P9" s="143">
        <f t="shared" si="2"/>
        <v>0</v>
      </c>
      <c r="Q9" s="143">
        <f t="shared" si="2"/>
        <v>0</v>
      </c>
      <c r="R9" s="143">
        <f t="shared" si="2"/>
        <v>0</v>
      </c>
      <c r="S9" s="143">
        <f t="shared" si="2"/>
        <v>0</v>
      </c>
      <c r="T9" s="143">
        <f t="shared" si="2"/>
        <v>0</v>
      </c>
      <c r="U9" s="143">
        <f t="shared" si="2"/>
        <v>0</v>
      </c>
      <c r="V9" s="143">
        <f t="shared" si="2"/>
        <v>0</v>
      </c>
      <c r="W9" s="143">
        <f t="shared" si="2"/>
        <v>0</v>
      </c>
      <c r="X9" s="143">
        <f t="shared" si="2"/>
        <v>0</v>
      </c>
      <c r="Y9" s="176">
        <f t="shared" si="3"/>
        <v>0</v>
      </c>
    </row>
    <row r="10" spans="1:25">
      <c r="A10" s="169"/>
      <c r="B10" s="149" t="str">
        <f t="shared" si="1"/>
        <v>Indv. Vedligehold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</row>
    <row r="11" spans="1:25">
      <c r="A11" s="168" t="e">
        <f t="shared" si="1"/>
        <v>#N/A</v>
      </c>
      <c r="B11" s="148">
        <f t="shared" si="1"/>
        <v>0</v>
      </c>
      <c r="C11" s="143">
        <f>IF(C$1&gt;=$I43,IF($M43=0,0,(IF(MOD(($I43-C$1),$M43)=0,$G43,0))),0)</f>
        <v>0</v>
      </c>
      <c r="D11" s="143">
        <f t="shared" ref="D11:X17" si="4">IF(D$1&gt;=$I43,IF($M43=0,0,(IF(MOD(($I43-D$1),$M43)=0,$G43,0))),0)</f>
        <v>0</v>
      </c>
      <c r="E11" s="143">
        <f t="shared" si="4"/>
        <v>0</v>
      </c>
      <c r="F11" s="143">
        <f t="shared" si="4"/>
        <v>0</v>
      </c>
      <c r="G11" s="143">
        <f t="shared" si="4"/>
        <v>0</v>
      </c>
      <c r="H11" s="143">
        <f t="shared" si="4"/>
        <v>0</v>
      </c>
      <c r="I11" s="143">
        <f t="shared" si="4"/>
        <v>0</v>
      </c>
      <c r="J11" s="143">
        <f t="shared" si="4"/>
        <v>0</v>
      </c>
      <c r="K11" s="143">
        <f t="shared" si="4"/>
        <v>0</v>
      </c>
      <c r="L11" s="143">
        <f t="shared" si="4"/>
        <v>0</v>
      </c>
      <c r="M11" s="143">
        <f t="shared" si="4"/>
        <v>0</v>
      </c>
      <c r="N11" s="143">
        <f t="shared" si="4"/>
        <v>0</v>
      </c>
      <c r="O11" s="143">
        <f t="shared" si="4"/>
        <v>0</v>
      </c>
      <c r="P11" s="143">
        <f t="shared" si="4"/>
        <v>0</v>
      </c>
      <c r="Q11" s="143">
        <f t="shared" si="4"/>
        <v>0</v>
      </c>
      <c r="R11" s="143">
        <f t="shared" si="4"/>
        <v>0</v>
      </c>
      <c r="S11" s="143">
        <f t="shared" si="4"/>
        <v>0</v>
      </c>
      <c r="T11" s="143">
        <f t="shared" si="4"/>
        <v>0</v>
      </c>
      <c r="U11" s="143">
        <f t="shared" si="4"/>
        <v>0</v>
      </c>
      <c r="V11" s="143">
        <f t="shared" si="4"/>
        <v>0</v>
      </c>
      <c r="W11" s="143">
        <f t="shared" si="4"/>
        <v>0</v>
      </c>
      <c r="X11" s="143">
        <f t="shared" si="4"/>
        <v>0</v>
      </c>
      <c r="Y11" s="176">
        <f t="shared" si="3"/>
        <v>0</v>
      </c>
    </row>
    <row r="12" spans="1:25">
      <c r="A12" s="168" t="e">
        <f t="shared" si="1"/>
        <v>#N/A</v>
      </c>
      <c r="B12" s="148">
        <f t="shared" si="1"/>
        <v>0</v>
      </c>
      <c r="C12" s="143">
        <f t="shared" ref="C12:R17" si="5">IF(C$1&gt;=$I44,IF($M44=0,0,(IF(MOD(($I44-C$1),$M44)=0,$G44,0))),0)</f>
        <v>0</v>
      </c>
      <c r="D12" s="143">
        <f t="shared" si="5"/>
        <v>0</v>
      </c>
      <c r="E12" s="143">
        <f t="shared" si="5"/>
        <v>0</v>
      </c>
      <c r="F12" s="143">
        <f t="shared" si="5"/>
        <v>0</v>
      </c>
      <c r="G12" s="143">
        <f t="shared" si="5"/>
        <v>0</v>
      </c>
      <c r="H12" s="143">
        <f t="shared" si="5"/>
        <v>0</v>
      </c>
      <c r="I12" s="143">
        <f t="shared" si="5"/>
        <v>0</v>
      </c>
      <c r="J12" s="143">
        <f t="shared" si="5"/>
        <v>0</v>
      </c>
      <c r="K12" s="143">
        <f t="shared" si="5"/>
        <v>0</v>
      </c>
      <c r="L12" s="143">
        <f t="shared" si="5"/>
        <v>0</v>
      </c>
      <c r="M12" s="143">
        <f t="shared" si="5"/>
        <v>0</v>
      </c>
      <c r="N12" s="143">
        <f t="shared" si="5"/>
        <v>0</v>
      </c>
      <c r="O12" s="143">
        <f t="shared" si="5"/>
        <v>0</v>
      </c>
      <c r="P12" s="143">
        <f t="shared" si="5"/>
        <v>0</v>
      </c>
      <c r="Q12" s="143">
        <f t="shared" si="5"/>
        <v>0</v>
      </c>
      <c r="R12" s="143">
        <f t="shared" si="5"/>
        <v>0</v>
      </c>
      <c r="S12" s="143">
        <f t="shared" si="4"/>
        <v>0</v>
      </c>
      <c r="T12" s="143">
        <f t="shared" si="4"/>
        <v>0</v>
      </c>
      <c r="U12" s="143">
        <f t="shared" si="4"/>
        <v>0</v>
      </c>
      <c r="V12" s="143">
        <f t="shared" si="4"/>
        <v>0</v>
      </c>
      <c r="W12" s="143">
        <f t="shared" si="4"/>
        <v>0</v>
      </c>
      <c r="X12" s="143">
        <f t="shared" si="4"/>
        <v>0</v>
      </c>
      <c r="Y12" s="176">
        <f t="shared" si="3"/>
        <v>0</v>
      </c>
    </row>
    <row r="13" spans="1:25">
      <c r="A13" s="168" t="e">
        <f t="shared" si="1"/>
        <v>#N/A</v>
      </c>
      <c r="B13" s="148">
        <f t="shared" si="1"/>
        <v>0</v>
      </c>
      <c r="C13" s="143">
        <f t="shared" si="5"/>
        <v>0</v>
      </c>
      <c r="D13" s="143">
        <f t="shared" si="4"/>
        <v>0</v>
      </c>
      <c r="E13" s="143">
        <f t="shared" si="4"/>
        <v>0</v>
      </c>
      <c r="F13" s="143">
        <f t="shared" si="4"/>
        <v>0</v>
      </c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0</v>
      </c>
      <c r="L13" s="143">
        <f t="shared" si="4"/>
        <v>0</v>
      </c>
      <c r="M13" s="143">
        <f t="shared" si="4"/>
        <v>0</v>
      </c>
      <c r="N13" s="143">
        <f t="shared" si="4"/>
        <v>0</v>
      </c>
      <c r="O13" s="143">
        <f t="shared" si="4"/>
        <v>0</v>
      </c>
      <c r="P13" s="143">
        <f t="shared" si="4"/>
        <v>0</v>
      </c>
      <c r="Q13" s="143">
        <f t="shared" si="4"/>
        <v>0</v>
      </c>
      <c r="R13" s="143">
        <f t="shared" si="4"/>
        <v>0</v>
      </c>
      <c r="S13" s="143">
        <f t="shared" si="4"/>
        <v>0</v>
      </c>
      <c r="T13" s="143">
        <f t="shared" si="4"/>
        <v>0</v>
      </c>
      <c r="U13" s="143">
        <f t="shared" si="4"/>
        <v>0</v>
      </c>
      <c r="V13" s="143">
        <f t="shared" si="4"/>
        <v>0</v>
      </c>
      <c r="W13" s="143">
        <f t="shared" si="4"/>
        <v>0</v>
      </c>
      <c r="X13" s="143">
        <f t="shared" si="4"/>
        <v>0</v>
      </c>
      <c r="Y13" s="176">
        <f t="shared" si="3"/>
        <v>0</v>
      </c>
    </row>
    <row r="14" spans="1:25">
      <c r="A14" s="168" t="e">
        <f t="shared" si="1"/>
        <v>#N/A</v>
      </c>
      <c r="B14" s="148">
        <f t="shared" si="1"/>
        <v>0</v>
      </c>
      <c r="C14" s="143">
        <f t="shared" si="5"/>
        <v>0</v>
      </c>
      <c r="D14" s="143">
        <f t="shared" si="4"/>
        <v>0</v>
      </c>
      <c r="E14" s="143">
        <f t="shared" si="4"/>
        <v>0</v>
      </c>
      <c r="F14" s="143">
        <f t="shared" si="4"/>
        <v>0</v>
      </c>
      <c r="G14" s="143">
        <f t="shared" si="4"/>
        <v>0</v>
      </c>
      <c r="H14" s="143">
        <f t="shared" si="4"/>
        <v>0</v>
      </c>
      <c r="I14" s="143">
        <f t="shared" si="4"/>
        <v>0</v>
      </c>
      <c r="J14" s="143">
        <f t="shared" si="4"/>
        <v>0</v>
      </c>
      <c r="K14" s="143">
        <f t="shared" si="4"/>
        <v>0</v>
      </c>
      <c r="L14" s="143">
        <f t="shared" si="4"/>
        <v>0</v>
      </c>
      <c r="M14" s="143">
        <f t="shared" si="4"/>
        <v>0</v>
      </c>
      <c r="N14" s="143">
        <f t="shared" si="4"/>
        <v>0</v>
      </c>
      <c r="O14" s="143">
        <f t="shared" si="4"/>
        <v>0</v>
      </c>
      <c r="P14" s="143">
        <f t="shared" si="4"/>
        <v>0</v>
      </c>
      <c r="Q14" s="143">
        <f t="shared" si="4"/>
        <v>0</v>
      </c>
      <c r="R14" s="143">
        <f t="shared" si="4"/>
        <v>0</v>
      </c>
      <c r="S14" s="143">
        <f t="shared" si="4"/>
        <v>0</v>
      </c>
      <c r="T14" s="143">
        <f t="shared" si="4"/>
        <v>0</v>
      </c>
      <c r="U14" s="143">
        <f t="shared" si="4"/>
        <v>0</v>
      </c>
      <c r="V14" s="143">
        <f t="shared" si="4"/>
        <v>0</v>
      </c>
      <c r="W14" s="143">
        <f t="shared" si="4"/>
        <v>0</v>
      </c>
      <c r="X14" s="143">
        <f t="shared" si="4"/>
        <v>0</v>
      </c>
      <c r="Y14" s="176">
        <f t="shared" si="3"/>
        <v>0</v>
      </c>
    </row>
    <row r="15" spans="1:25">
      <c r="A15" s="168" t="e">
        <f t="shared" si="1"/>
        <v>#N/A</v>
      </c>
      <c r="B15" s="148">
        <f t="shared" si="1"/>
        <v>0</v>
      </c>
      <c r="C15" s="143">
        <f t="shared" si="5"/>
        <v>0</v>
      </c>
      <c r="D15" s="143">
        <f t="shared" si="4"/>
        <v>0</v>
      </c>
      <c r="E15" s="143">
        <f t="shared" si="4"/>
        <v>0</v>
      </c>
      <c r="F15" s="143">
        <f t="shared" si="4"/>
        <v>0</v>
      </c>
      <c r="G15" s="143">
        <f t="shared" si="4"/>
        <v>0</v>
      </c>
      <c r="H15" s="143">
        <f t="shared" si="4"/>
        <v>0</v>
      </c>
      <c r="I15" s="143">
        <f t="shared" si="4"/>
        <v>0</v>
      </c>
      <c r="J15" s="143">
        <f t="shared" si="4"/>
        <v>0</v>
      </c>
      <c r="K15" s="143">
        <f t="shared" si="4"/>
        <v>0</v>
      </c>
      <c r="L15" s="143">
        <f t="shared" si="4"/>
        <v>0</v>
      </c>
      <c r="M15" s="143">
        <f t="shared" si="4"/>
        <v>0</v>
      </c>
      <c r="N15" s="143">
        <f t="shared" si="4"/>
        <v>0</v>
      </c>
      <c r="O15" s="143">
        <f t="shared" si="4"/>
        <v>0</v>
      </c>
      <c r="P15" s="143">
        <f t="shared" si="4"/>
        <v>0</v>
      </c>
      <c r="Q15" s="143">
        <f t="shared" si="4"/>
        <v>0</v>
      </c>
      <c r="R15" s="143">
        <f t="shared" si="4"/>
        <v>0</v>
      </c>
      <c r="S15" s="143">
        <f t="shared" si="4"/>
        <v>0</v>
      </c>
      <c r="T15" s="143">
        <f t="shared" si="4"/>
        <v>0</v>
      </c>
      <c r="U15" s="143">
        <f t="shared" si="4"/>
        <v>0</v>
      </c>
      <c r="V15" s="143">
        <f t="shared" si="4"/>
        <v>0</v>
      </c>
      <c r="W15" s="143">
        <f t="shared" si="4"/>
        <v>0</v>
      </c>
      <c r="X15" s="143">
        <f t="shared" si="4"/>
        <v>0</v>
      </c>
      <c r="Y15" s="176">
        <f t="shared" si="3"/>
        <v>0</v>
      </c>
    </row>
    <row r="16" spans="1:25">
      <c r="A16" s="168" t="e">
        <f t="shared" si="1"/>
        <v>#N/A</v>
      </c>
      <c r="B16" s="148">
        <f t="shared" si="1"/>
        <v>0</v>
      </c>
      <c r="C16" s="143">
        <f t="shared" si="5"/>
        <v>0</v>
      </c>
      <c r="D16" s="143">
        <f t="shared" si="4"/>
        <v>0</v>
      </c>
      <c r="E16" s="143">
        <f t="shared" si="4"/>
        <v>0</v>
      </c>
      <c r="F16" s="143">
        <f t="shared" si="4"/>
        <v>0</v>
      </c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4"/>
        <v>0</v>
      </c>
      <c r="M16" s="143">
        <f t="shared" si="4"/>
        <v>0</v>
      </c>
      <c r="N16" s="143">
        <f t="shared" si="4"/>
        <v>0</v>
      </c>
      <c r="O16" s="143">
        <f t="shared" si="4"/>
        <v>0</v>
      </c>
      <c r="P16" s="143">
        <f t="shared" si="4"/>
        <v>0</v>
      </c>
      <c r="Q16" s="143">
        <f t="shared" si="4"/>
        <v>0</v>
      </c>
      <c r="R16" s="143">
        <f t="shared" si="4"/>
        <v>0</v>
      </c>
      <c r="S16" s="143">
        <f t="shared" si="4"/>
        <v>0</v>
      </c>
      <c r="T16" s="143">
        <f t="shared" si="4"/>
        <v>0</v>
      </c>
      <c r="U16" s="143">
        <f t="shared" si="4"/>
        <v>0</v>
      </c>
      <c r="V16" s="143">
        <f t="shared" si="4"/>
        <v>0</v>
      </c>
      <c r="W16" s="143">
        <f t="shared" si="4"/>
        <v>0</v>
      </c>
      <c r="X16" s="143">
        <f t="shared" si="4"/>
        <v>0</v>
      </c>
      <c r="Y16" s="176">
        <f t="shared" si="3"/>
        <v>0</v>
      </c>
    </row>
    <row r="17" spans="1:25">
      <c r="A17" s="168" t="e">
        <f t="shared" si="1"/>
        <v>#N/A</v>
      </c>
      <c r="B17" s="148">
        <f t="shared" si="1"/>
        <v>0</v>
      </c>
      <c r="C17" s="143">
        <f t="shared" si="5"/>
        <v>0</v>
      </c>
      <c r="D17" s="143">
        <f t="shared" si="4"/>
        <v>0</v>
      </c>
      <c r="E17" s="143">
        <f t="shared" si="4"/>
        <v>0</v>
      </c>
      <c r="F17" s="143">
        <f t="shared" si="4"/>
        <v>0</v>
      </c>
      <c r="G17" s="143">
        <f t="shared" si="4"/>
        <v>0</v>
      </c>
      <c r="H17" s="143">
        <f t="shared" si="4"/>
        <v>0</v>
      </c>
      <c r="I17" s="143">
        <f t="shared" si="4"/>
        <v>0</v>
      </c>
      <c r="J17" s="143">
        <f t="shared" si="4"/>
        <v>0</v>
      </c>
      <c r="K17" s="143">
        <f t="shared" si="4"/>
        <v>0</v>
      </c>
      <c r="L17" s="143">
        <f t="shared" si="4"/>
        <v>0</v>
      </c>
      <c r="M17" s="143">
        <f t="shared" si="4"/>
        <v>0</v>
      </c>
      <c r="N17" s="143">
        <f t="shared" si="4"/>
        <v>0</v>
      </c>
      <c r="O17" s="143">
        <f t="shared" si="4"/>
        <v>0</v>
      </c>
      <c r="P17" s="143">
        <f t="shared" si="4"/>
        <v>0</v>
      </c>
      <c r="Q17" s="143">
        <f t="shared" si="4"/>
        <v>0</v>
      </c>
      <c r="R17" s="143">
        <f t="shared" si="4"/>
        <v>0</v>
      </c>
      <c r="S17" s="143">
        <f t="shared" si="4"/>
        <v>0</v>
      </c>
      <c r="T17" s="143">
        <f t="shared" si="4"/>
        <v>0</v>
      </c>
      <c r="U17" s="143">
        <f t="shared" si="4"/>
        <v>0</v>
      </c>
      <c r="V17" s="143">
        <f t="shared" si="4"/>
        <v>0</v>
      </c>
      <c r="W17" s="143">
        <f t="shared" si="4"/>
        <v>0</v>
      </c>
      <c r="X17" s="143">
        <f t="shared" si="4"/>
        <v>0</v>
      </c>
      <c r="Y17" s="176">
        <f t="shared" si="3"/>
        <v>0</v>
      </c>
    </row>
    <row r="18" spans="1:25">
      <c r="A18" s="169"/>
      <c r="B18" s="149" t="str">
        <f t="shared" si="1"/>
        <v>Tekniske Installationer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</row>
    <row r="19" spans="1:25">
      <c r="A19" s="168" t="e">
        <f t="shared" si="1"/>
        <v>#N/A</v>
      </c>
      <c r="B19" s="148">
        <f t="shared" si="1"/>
        <v>0</v>
      </c>
      <c r="C19" s="143">
        <f>IF(C$1&gt;=$I51,IF($M51=0,0,(IF(MOD(($I51-C$1),$M51)=0,$G51,0))),0)</f>
        <v>0</v>
      </c>
      <c r="D19" s="143">
        <f t="shared" ref="D19:X19" si="6">IF(D$1&gt;=$I51,IF($M51=0,0,(IF(MOD(($I51-D$1),$M51)=0,$G51,0))),0)</f>
        <v>0</v>
      </c>
      <c r="E19" s="143">
        <f t="shared" si="6"/>
        <v>0</v>
      </c>
      <c r="F19" s="143">
        <f t="shared" si="6"/>
        <v>0</v>
      </c>
      <c r="G19" s="143">
        <f t="shared" si="6"/>
        <v>0</v>
      </c>
      <c r="H19" s="143">
        <f t="shared" si="6"/>
        <v>0</v>
      </c>
      <c r="I19" s="143">
        <f t="shared" si="6"/>
        <v>0</v>
      </c>
      <c r="J19" s="143">
        <f t="shared" si="6"/>
        <v>0</v>
      </c>
      <c r="K19" s="143">
        <f t="shared" si="6"/>
        <v>0</v>
      </c>
      <c r="L19" s="143">
        <f t="shared" si="6"/>
        <v>0</v>
      </c>
      <c r="M19" s="143">
        <f t="shared" si="6"/>
        <v>0</v>
      </c>
      <c r="N19" s="143">
        <f t="shared" si="6"/>
        <v>0</v>
      </c>
      <c r="O19" s="143">
        <f t="shared" si="6"/>
        <v>0</v>
      </c>
      <c r="P19" s="143">
        <f t="shared" si="6"/>
        <v>0</v>
      </c>
      <c r="Q19" s="143">
        <f t="shared" si="6"/>
        <v>0</v>
      </c>
      <c r="R19" s="143">
        <f t="shared" si="6"/>
        <v>0</v>
      </c>
      <c r="S19" s="143">
        <f t="shared" si="6"/>
        <v>0</v>
      </c>
      <c r="T19" s="143">
        <f t="shared" si="6"/>
        <v>0</v>
      </c>
      <c r="U19" s="143">
        <f t="shared" si="6"/>
        <v>0</v>
      </c>
      <c r="V19" s="143">
        <f t="shared" si="6"/>
        <v>0</v>
      </c>
      <c r="W19" s="143">
        <f t="shared" si="6"/>
        <v>0</v>
      </c>
      <c r="X19" s="143">
        <f t="shared" si="6"/>
        <v>0</v>
      </c>
      <c r="Y19" s="176">
        <f t="shared" si="3"/>
        <v>0</v>
      </c>
    </row>
    <row r="20" spans="1:25">
      <c r="A20" s="168" t="e">
        <f t="shared" ref="A20:B29" si="7">A52</f>
        <v>#N/A</v>
      </c>
      <c r="B20" s="148">
        <f t="shared" si="7"/>
        <v>0</v>
      </c>
      <c r="C20" s="143">
        <f t="shared" ref="C20:X21" si="8">IF(C18&gt;=$I52,IF($M52=0,0,(IF(MOD(($I52-C$1),$M52)=0,$G52,0))),0)</f>
        <v>0</v>
      </c>
      <c r="D20" s="143">
        <f t="shared" si="8"/>
        <v>0</v>
      </c>
      <c r="E20" s="143">
        <f t="shared" si="8"/>
        <v>0</v>
      </c>
      <c r="F20" s="143">
        <f t="shared" si="8"/>
        <v>0</v>
      </c>
      <c r="G20" s="143">
        <f t="shared" si="8"/>
        <v>0</v>
      </c>
      <c r="H20" s="143">
        <f t="shared" si="8"/>
        <v>0</v>
      </c>
      <c r="I20" s="143">
        <f t="shared" si="8"/>
        <v>0</v>
      </c>
      <c r="J20" s="143">
        <f t="shared" si="8"/>
        <v>0</v>
      </c>
      <c r="K20" s="143">
        <f t="shared" si="8"/>
        <v>0</v>
      </c>
      <c r="L20" s="143">
        <f t="shared" si="8"/>
        <v>0</v>
      </c>
      <c r="M20" s="143">
        <f t="shared" si="8"/>
        <v>0</v>
      </c>
      <c r="N20" s="143">
        <f t="shared" si="8"/>
        <v>0</v>
      </c>
      <c r="O20" s="143">
        <f t="shared" si="8"/>
        <v>0</v>
      </c>
      <c r="P20" s="143">
        <f t="shared" si="8"/>
        <v>0</v>
      </c>
      <c r="Q20" s="143">
        <f t="shared" si="8"/>
        <v>0</v>
      </c>
      <c r="R20" s="143">
        <f t="shared" si="8"/>
        <v>0</v>
      </c>
      <c r="S20" s="143">
        <f t="shared" si="8"/>
        <v>0</v>
      </c>
      <c r="T20" s="143">
        <f t="shared" si="8"/>
        <v>0</v>
      </c>
      <c r="U20" s="143">
        <f t="shared" si="8"/>
        <v>0</v>
      </c>
      <c r="V20" s="143">
        <f t="shared" si="8"/>
        <v>0</v>
      </c>
      <c r="W20" s="143">
        <f t="shared" si="8"/>
        <v>0</v>
      </c>
      <c r="X20" s="143">
        <f t="shared" si="8"/>
        <v>0</v>
      </c>
      <c r="Y20" s="176">
        <f t="shared" si="3"/>
        <v>0</v>
      </c>
    </row>
    <row r="21" spans="1:25">
      <c r="A21" s="168" t="e">
        <f t="shared" si="7"/>
        <v>#N/A</v>
      </c>
      <c r="B21" s="148">
        <f t="shared" si="7"/>
        <v>0</v>
      </c>
      <c r="C21" s="143">
        <f t="shared" si="8"/>
        <v>0</v>
      </c>
      <c r="D21" s="143">
        <f t="shared" si="8"/>
        <v>0</v>
      </c>
      <c r="E21" s="143">
        <f t="shared" si="8"/>
        <v>0</v>
      </c>
      <c r="F21" s="143">
        <f t="shared" si="8"/>
        <v>0</v>
      </c>
      <c r="G21" s="143">
        <f t="shared" si="8"/>
        <v>0</v>
      </c>
      <c r="H21" s="143">
        <f t="shared" si="8"/>
        <v>0</v>
      </c>
      <c r="I21" s="143">
        <f t="shared" si="8"/>
        <v>0</v>
      </c>
      <c r="J21" s="143">
        <f t="shared" si="8"/>
        <v>0</v>
      </c>
      <c r="K21" s="143">
        <f t="shared" si="8"/>
        <v>0</v>
      </c>
      <c r="L21" s="143">
        <f t="shared" si="8"/>
        <v>0</v>
      </c>
      <c r="M21" s="143">
        <f t="shared" si="8"/>
        <v>0</v>
      </c>
      <c r="N21" s="143">
        <f t="shared" si="8"/>
        <v>0</v>
      </c>
      <c r="O21" s="143">
        <f t="shared" si="8"/>
        <v>0</v>
      </c>
      <c r="P21" s="143">
        <f t="shared" si="8"/>
        <v>0</v>
      </c>
      <c r="Q21" s="143">
        <f t="shared" si="8"/>
        <v>0</v>
      </c>
      <c r="R21" s="143">
        <f t="shared" si="8"/>
        <v>0</v>
      </c>
      <c r="S21" s="143">
        <f t="shared" si="8"/>
        <v>0</v>
      </c>
      <c r="T21" s="143">
        <f t="shared" si="8"/>
        <v>0</v>
      </c>
      <c r="U21" s="143">
        <f t="shared" si="8"/>
        <v>0</v>
      </c>
      <c r="V21" s="143">
        <f t="shared" si="8"/>
        <v>0</v>
      </c>
      <c r="W21" s="143">
        <f t="shared" si="8"/>
        <v>0</v>
      </c>
      <c r="X21" s="143">
        <f t="shared" si="8"/>
        <v>0</v>
      </c>
      <c r="Y21" s="176">
        <f t="shared" si="3"/>
        <v>0</v>
      </c>
    </row>
    <row r="22" spans="1:25">
      <c r="A22" s="169"/>
      <c r="B22" s="149" t="str">
        <f t="shared" si="7"/>
        <v>Sikringsanlæg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</row>
    <row r="23" spans="1:25">
      <c r="A23" s="168" t="e">
        <f t="shared" si="7"/>
        <v>#N/A</v>
      </c>
      <c r="B23" s="148">
        <f t="shared" si="7"/>
        <v>0</v>
      </c>
      <c r="C23" s="143">
        <f>IF(C$1&gt;=$I55,IF($M55=0,0,(IF(MOD(($I55-C$1),$M55)=0,$G55,0))),0)</f>
        <v>0</v>
      </c>
      <c r="D23" s="143">
        <f t="shared" ref="D23:X25" si="9">IF(D$1&gt;=$I55,IF($M55=0,0,(IF(MOD(($I55-D$1),$M55)=0,$G55,0))),0)</f>
        <v>0</v>
      </c>
      <c r="E23" s="143">
        <f t="shared" si="9"/>
        <v>0</v>
      </c>
      <c r="F23" s="143">
        <f t="shared" si="9"/>
        <v>0</v>
      </c>
      <c r="G23" s="143">
        <f t="shared" si="9"/>
        <v>0</v>
      </c>
      <c r="H23" s="143">
        <f t="shared" si="9"/>
        <v>0</v>
      </c>
      <c r="I23" s="143">
        <f t="shared" si="9"/>
        <v>0</v>
      </c>
      <c r="J23" s="143">
        <f t="shared" si="9"/>
        <v>0</v>
      </c>
      <c r="K23" s="143">
        <f t="shared" si="9"/>
        <v>0</v>
      </c>
      <c r="L23" s="143">
        <f t="shared" si="9"/>
        <v>0</v>
      </c>
      <c r="M23" s="143">
        <f t="shared" si="9"/>
        <v>0</v>
      </c>
      <c r="N23" s="143">
        <f t="shared" si="9"/>
        <v>0</v>
      </c>
      <c r="O23" s="143">
        <f t="shared" si="9"/>
        <v>0</v>
      </c>
      <c r="P23" s="143">
        <f t="shared" si="9"/>
        <v>0</v>
      </c>
      <c r="Q23" s="143">
        <f t="shared" si="9"/>
        <v>0</v>
      </c>
      <c r="R23" s="143">
        <f t="shared" si="9"/>
        <v>0</v>
      </c>
      <c r="S23" s="143">
        <f t="shared" si="9"/>
        <v>0</v>
      </c>
      <c r="T23" s="143">
        <f t="shared" si="9"/>
        <v>0</v>
      </c>
      <c r="U23" s="143">
        <f t="shared" si="9"/>
        <v>0</v>
      </c>
      <c r="V23" s="143">
        <f t="shared" si="9"/>
        <v>0</v>
      </c>
      <c r="W23" s="143">
        <f t="shared" si="9"/>
        <v>0</v>
      </c>
      <c r="X23" s="143">
        <f t="shared" si="9"/>
        <v>0</v>
      </c>
      <c r="Y23" s="176">
        <f t="shared" si="3"/>
        <v>0</v>
      </c>
    </row>
    <row r="24" spans="1:25">
      <c r="A24" s="168" t="e">
        <f t="shared" si="7"/>
        <v>#N/A</v>
      </c>
      <c r="B24" s="148">
        <f t="shared" si="7"/>
        <v>0</v>
      </c>
      <c r="C24" s="143">
        <f t="shared" ref="C24:R25" si="10">IF(C$1&gt;=$I56,IF($M56=0,0,(IF(MOD(($I56-C$1),$M56)=0,$G56,0))),0)</f>
        <v>0</v>
      </c>
      <c r="D24" s="143">
        <f t="shared" si="10"/>
        <v>0</v>
      </c>
      <c r="E24" s="143">
        <f t="shared" si="10"/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  <c r="S24" s="143">
        <f t="shared" si="9"/>
        <v>0</v>
      </c>
      <c r="T24" s="143">
        <f t="shared" si="9"/>
        <v>0</v>
      </c>
      <c r="U24" s="143">
        <f t="shared" si="9"/>
        <v>0</v>
      </c>
      <c r="V24" s="143">
        <f t="shared" si="9"/>
        <v>0</v>
      </c>
      <c r="W24" s="143">
        <f t="shared" si="9"/>
        <v>0</v>
      </c>
      <c r="X24" s="143">
        <f t="shared" si="9"/>
        <v>0</v>
      </c>
      <c r="Y24" s="176">
        <f t="shared" si="3"/>
        <v>0</v>
      </c>
    </row>
    <row r="25" spans="1:25">
      <c r="A25" s="168" t="e">
        <f t="shared" si="7"/>
        <v>#N/A</v>
      </c>
      <c r="B25" s="148">
        <f t="shared" si="7"/>
        <v>0</v>
      </c>
      <c r="C25" s="143">
        <f t="shared" si="10"/>
        <v>0</v>
      </c>
      <c r="D25" s="143">
        <f t="shared" si="9"/>
        <v>0</v>
      </c>
      <c r="E25" s="143">
        <f t="shared" si="9"/>
        <v>0</v>
      </c>
      <c r="F25" s="143">
        <f t="shared" si="9"/>
        <v>0</v>
      </c>
      <c r="G25" s="143">
        <f t="shared" si="9"/>
        <v>0</v>
      </c>
      <c r="H25" s="143">
        <f t="shared" si="9"/>
        <v>0</v>
      </c>
      <c r="I25" s="143">
        <f t="shared" si="9"/>
        <v>0</v>
      </c>
      <c r="J25" s="143">
        <f t="shared" si="9"/>
        <v>0</v>
      </c>
      <c r="K25" s="143">
        <f t="shared" si="9"/>
        <v>0</v>
      </c>
      <c r="L25" s="143">
        <f t="shared" si="9"/>
        <v>0</v>
      </c>
      <c r="M25" s="143">
        <f t="shared" si="9"/>
        <v>0</v>
      </c>
      <c r="N25" s="143">
        <f t="shared" si="9"/>
        <v>0</v>
      </c>
      <c r="O25" s="143">
        <f t="shared" si="9"/>
        <v>0</v>
      </c>
      <c r="P25" s="143">
        <f t="shared" si="9"/>
        <v>0</v>
      </c>
      <c r="Q25" s="143">
        <f t="shared" si="9"/>
        <v>0</v>
      </c>
      <c r="R25" s="143">
        <f t="shared" si="9"/>
        <v>0</v>
      </c>
      <c r="S25" s="143">
        <f t="shared" si="9"/>
        <v>0</v>
      </c>
      <c r="T25" s="143">
        <f t="shared" si="9"/>
        <v>0</v>
      </c>
      <c r="U25" s="143">
        <f t="shared" si="9"/>
        <v>0</v>
      </c>
      <c r="V25" s="143">
        <f t="shared" si="9"/>
        <v>0</v>
      </c>
      <c r="W25" s="143">
        <f t="shared" si="9"/>
        <v>0</v>
      </c>
      <c r="X25" s="143">
        <f t="shared" si="9"/>
        <v>0</v>
      </c>
      <c r="Y25" s="176">
        <f t="shared" si="3"/>
        <v>0</v>
      </c>
    </row>
    <row r="26" spans="1:25">
      <c r="A26" s="169"/>
      <c r="B26" s="149" t="str">
        <f t="shared" si="7"/>
        <v>Andet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pans="1:25">
      <c r="A27" s="168" t="e">
        <f t="shared" si="7"/>
        <v>#N/A</v>
      </c>
      <c r="B27" s="148">
        <f t="shared" si="7"/>
        <v>0</v>
      </c>
      <c r="C27" s="143">
        <f>IF(C$1&gt;=$I59,IF($M59=0,0,(IF(MOD(($I59-C$1),$M59)=0,$G59,0))),0)</f>
        <v>0</v>
      </c>
      <c r="D27" s="143">
        <f t="shared" ref="D27:X29" si="11">IF(D$1&gt;=$I59,IF($M59=0,0,(IF(MOD(($I59-D$1),$M59)=0,$G59,0))),0)</f>
        <v>0</v>
      </c>
      <c r="E27" s="143">
        <f t="shared" si="11"/>
        <v>0</v>
      </c>
      <c r="F27" s="143">
        <f t="shared" si="11"/>
        <v>0</v>
      </c>
      <c r="G27" s="143">
        <f t="shared" si="11"/>
        <v>0</v>
      </c>
      <c r="H27" s="143">
        <f t="shared" si="11"/>
        <v>0</v>
      </c>
      <c r="I27" s="143">
        <f t="shared" si="11"/>
        <v>0</v>
      </c>
      <c r="J27" s="143">
        <f t="shared" si="11"/>
        <v>0</v>
      </c>
      <c r="K27" s="143">
        <f t="shared" si="11"/>
        <v>0</v>
      </c>
      <c r="L27" s="143">
        <f t="shared" si="11"/>
        <v>0</v>
      </c>
      <c r="M27" s="143">
        <f t="shared" si="11"/>
        <v>0</v>
      </c>
      <c r="N27" s="143">
        <f t="shared" si="11"/>
        <v>0</v>
      </c>
      <c r="O27" s="143">
        <f t="shared" si="11"/>
        <v>0</v>
      </c>
      <c r="P27" s="143">
        <f t="shared" si="11"/>
        <v>0</v>
      </c>
      <c r="Q27" s="143">
        <f t="shared" si="11"/>
        <v>0</v>
      </c>
      <c r="R27" s="143">
        <f t="shared" si="11"/>
        <v>0</v>
      </c>
      <c r="S27" s="143">
        <f t="shared" si="11"/>
        <v>0</v>
      </c>
      <c r="T27" s="143">
        <f t="shared" si="11"/>
        <v>0</v>
      </c>
      <c r="U27" s="143">
        <f t="shared" si="11"/>
        <v>0</v>
      </c>
      <c r="V27" s="143">
        <f t="shared" si="11"/>
        <v>0</v>
      </c>
      <c r="W27" s="143">
        <f t="shared" si="11"/>
        <v>0</v>
      </c>
      <c r="X27" s="143">
        <f t="shared" si="11"/>
        <v>0</v>
      </c>
      <c r="Y27" s="176">
        <f t="shared" si="3"/>
        <v>0</v>
      </c>
    </row>
    <row r="28" spans="1:25">
      <c r="A28" s="168" t="e">
        <f t="shared" si="7"/>
        <v>#N/A</v>
      </c>
      <c r="B28" s="148">
        <f t="shared" si="7"/>
        <v>0</v>
      </c>
      <c r="C28" s="143">
        <f t="shared" ref="C28:R29" si="12">IF(C$1&gt;=$I60,IF($M60=0,0,(IF(MOD(($I60-C$1),$M60)=0,$G60,0))),0)</f>
        <v>0</v>
      </c>
      <c r="D28" s="143">
        <f t="shared" si="12"/>
        <v>0</v>
      </c>
      <c r="E28" s="143">
        <f t="shared" si="12"/>
        <v>0</v>
      </c>
      <c r="F28" s="143">
        <f t="shared" si="12"/>
        <v>0</v>
      </c>
      <c r="G28" s="143">
        <f t="shared" si="12"/>
        <v>0</v>
      </c>
      <c r="H28" s="143">
        <f t="shared" si="12"/>
        <v>0</v>
      </c>
      <c r="I28" s="143">
        <f t="shared" si="12"/>
        <v>0</v>
      </c>
      <c r="J28" s="143">
        <f t="shared" si="12"/>
        <v>0</v>
      </c>
      <c r="K28" s="143">
        <f t="shared" si="12"/>
        <v>0</v>
      </c>
      <c r="L28" s="143">
        <f t="shared" si="12"/>
        <v>0</v>
      </c>
      <c r="M28" s="143">
        <f t="shared" si="12"/>
        <v>0</v>
      </c>
      <c r="N28" s="143">
        <f t="shared" si="12"/>
        <v>0</v>
      </c>
      <c r="O28" s="143">
        <f t="shared" si="12"/>
        <v>0</v>
      </c>
      <c r="P28" s="143">
        <f t="shared" si="12"/>
        <v>0</v>
      </c>
      <c r="Q28" s="143">
        <f t="shared" si="12"/>
        <v>0</v>
      </c>
      <c r="R28" s="143">
        <f t="shared" si="12"/>
        <v>0</v>
      </c>
      <c r="S28" s="143">
        <f t="shared" si="11"/>
        <v>0</v>
      </c>
      <c r="T28" s="143">
        <f t="shared" si="11"/>
        <v>0</v>
      </c>
      <c r="U28" s="143">
        <f t="shared" si="11"/>
        <v>0</v>
      </c>
      <c r="V28" s="143">
        <f t="shared" si="11"/>
        <v>0</v>
      </c>
      <c r="W28" s="143">
        <f t="shared" si="11"/>
        <v>0</v>
      </c>
      <c r="X28" s="143">
        <f t="shared" si="11"/>
        <v>0</v>
      </c>
      <c r="Y28" s="176">
        <f t="shared" si="3"/>
        <v>0</v>
      </c>
    </row>
    <row r="29" spans="1:25">
      <c r="A29" s="168" t="e">
        <f t="shared" si="7"/>
        <v>#N/A</v>
      </c>
      <c r="B29" s="148">
        <f t="shared" si="7"/>
        <v>0</v>
      </c>
      <c r="C29" s="143">
        <f t="shared" si="12"/>
        <v>0</v>
      </c>
      <c r="D29" s="143">
        <f t="shared" si="11"/>
        <v>0</v>
      </c>
      <c r="E29" s="143">
        <f t="shared" si="11"/>
        <v>0</v>
      </c>
      <c r="F29" s="143">
        <f t="shared" si="11"/>
        <v>0</v>
      </c>
      <c r="G29" s="143">
        <f t="shared" si="11"/>
        <v>0</v>
      </c>
      <c r="H29" s="143">
        <f t="shared" si="11"/>
        <v>0</v>
      </c>
      <c r="I29" s="143">
        <f t="shared" si="11"/>
        <v>0</v>
      </c>
      <c r="J29" s="143">
        <f t="shared" si="11"/>
        <v>0</v>
      </c>
      <c r="K29" s="143">
        <f t="shared" si="11"/>
        <v>0</v>
      </c>
      <c r="L29" s="143">
        <f t="shared" si="11"/>
        <v>0</v>
      </c>
      <c r="M29" s="143">
        <f t="shared" si="11"/>
        <v>0</v>
      </c>
      <c r="N29" s="143">
        <f t="shared" si="11"/>
        <v>0</v>
      </c>
      <c r="O29" s="143">
        <f t="shared" si="11"/>
        <v>0</v>
      </c>
      <c r="P29" s="143">
        <f t="shared" si="11"/>
        <v>0</v>
      </c>
      <c r="Q29" s="143">
        <f t="shared" si="11"/>
        <v>0</v>
      </c>
      <c r="R29" s="143">
        <f t="shared" si="11"/>
        <v>0</v>
      </c>
      <c r="S29" s="143">
        <f t="shared" si="11"/>
        <v>0</v>
      </c>
      <c r="T29" s="143">
        <f t="shared" si="11"/>
        <v>0</v>
      </c>
      <c r="U29" s="143">
        <f t="shared" si="11"/>
        <v>0</v>
      </c>
      <c r="V29" s="143">
        <f t="shared" si="11"/>
        <v>0</v>
      </c>
      <c r="W29" s="143">
        <f t="shared" si="11"/>
        <v>0</v>
      </c>
      <c r="X29" s="143">
        <f t="shared" si="11"/>
        <v>0</v>
      </c>
      <c r="Y29" s="176">
        <f t="shared" si="3"/>
        <v>0</v>
      </c>
    </row>
    <row r="30" spans="1:25">
      <c r="A30" s="170"/>
      <c r="B30" s="150" t="s">
        <v>1017</v>
      </c>
      <c r="C30" s="151">
        <f>SUM(C3:C26)</f>
        <v>0</v>
      </c>
      <c r="D30" s="89">
        <f t="shared" ref="D30:Y30" si="13">SUM(D3:D26)</f>
        <v>0</v>
      </c>
      <c r="E30" s="89">
        <f t="shared" si="13"/>
        <v>0</v>
      </c>
      <c r="F30" s="89">
        <f t="shared" si="13"/>
        <v>0</v>
      </c>
      <c r="G30" s="89">
        <f t="shared" si="13"/>
        <v>0</v>
      </c>
      <c r="H30" s="89">
        <f t="shared" si="13"/>
        <v>0</v>
      </c>
      <c r="I30" s="89">
        <f t="shared" si="13"/>
        <v>0</v>
      </c>
      <c r="J30" s="89">
        <f t="shared" si="13"/>
        <v>0</v>
      </c>
      <c r="K30" s="89">
        <f t="shared" si="13"/>
        <v>0</v>
      </c>
      <c r="L30" s="89">
        <f t="shared" si="13"/>
        <v>0</v>
      </c>
      <c r="M30" s="89">
        <f t="shared" si="13"/>
        <v>0</v>
      </c>
      <c r="N30" s="89">
        <f t="shared" si="13"/>
        <v>0</v>
      </c>
      <c r="O30" s="89">
        <f t="shared" si="13"/>
        <v>0</v>
      </c>
      <c r="P30" s="89">
        <f t="shared" si="13"/>
        <v>0</v>
      </c>
      <c r="Q30" s="89">
        <f t="shared" si="13"/>
        <v>0</v>
      </c>
      <c r="R30" s="89">
        <f t="shared" si="13"/>
        <v>0</v>
      </c>
      <c r="S30" s="89">
        <f t="shared" si="13"/>
        <v>0</v>
      </c>
      <c r="T30" s="89">
        <f t="shared" si="13"/>
        <v>0</v>
      </c>
      <c r="U30" s="89">
        <f t="shared" si="13"/>
        <v>0</v>
      </c>
      <c r="V30" s="89">
        <f t="shared" si="13"/>
        <v>0</v>
      </c>
      <c r="W30" s="89">
        <f t="shared" si="13"/>
        <v>0</v>
      </c>
      <c r="X30" s="89">
        <f t="shared" si="13"/>
        <v>0</v>
      </c>
      <c r="Y30" s="4">
        <f t="shared" si="13"/>
        <v>0</v>
      </c>
    </row>
    <row r="31" spans="1:25">
      <c r="A31" s="166"/>
    </row>
    <row r="32" spans="1:25" s="17" customFormat="1">
      <c r="A32" s="171"/>
      <c r="B32" s="110"/>
      <c r="C32" s="16" t="s">
        <v>1018</v>
      </c>
      <c r="D32" s="16" t="s">
        <v>1019</v>
      </c>
      <c r="E32" s="383" t="s">
        <v>1020</v>
      </c>
      <c r="F32" s="384"/>
      <c r="G32" s="383" t="s">
        <v>1021</v>
      </c>
      <c r="H32" s="384"/>
      <c r="I32" s="383" t="s">
        <v>1022</v>
      </c>
      <c r="J32" s="384"/>
      <c r="K32" s="383" t="s">
        <v>1023</v>
      </c>
      <c r="L32" s="384"/>
      <c r="M32" s="383" t="s">
        <v>321</v>
      </c>
      <c r="N32" s="384"/>
      <c r="O32" s="385" t="s">
        <v>1024</v>
      </c>
      <c r="P32" s="386"/>
      <c r="Q32" s="97" t="s">
        <v>1025</v>
      </c>
      <c r="R32" s="16"/>
      <c r="S32" s="16"/>
      <c r="T32" s="382" t="s">
        <v>1026</v>
      </c>
      <c r="U32" s="382"/>
      <c r="V32" s="382"/>
      <c r="W32" s="382"/>
      <c r="X32" s="382"/>
      <c r="Y32" s="382"/>
    </row>
    <row r="33" spans="1:25" s="1" customFormat="1">
      <c r="A33" s="172"/>
      <c r="B33" s="92" t="s">
        <v>1016</v>
      </c>
      <c r="C33" s="87"/>
      <c r="D33" s="87"/>
      <c r="E33" s="377"/>
      <c r="F33" s="378"/>
      <c r="G33" s="379"/>
      <c r="H33" s="380"/>
      <c r="I33" s="377"/>
      <c r="J33" s="378"/>
      <c r="K33" s="377"/>
      <c r="L33" s="378"/>
      <c r="M33" s="87"/>
      <c r="N33" s="101"/>
      <c r="O33" s="516"/>
      <c r="P33" s="517"/>
      <c r="Q33" s="102"/>
      <c r="R33" s="55"/>
      <c r="S33" s="55"/>
      <c r="T33" s="381"/>
      <c r="U33" s="381"/>
      <c r="V33" s="381"/>
      <c r="W33" s="381"/>
      <c r="X33" s="381"/>
      <c r="Y33" s="381"/>
    </row>
    <row r="34" spans="1:25" s="6" customFormat="1">
      <c r="A34" s="173"/>
      <c r="B34" s="92" t="s">
        <v>1027</v>
      </c>
      <c r="C34" s="87"/>
      <c r="D34" s="88"/>
      <c r="E34" s="377"/>
      <c r="F34" s="378"/>
      <c r="G34" s="379"/>
      <c r="H34" s="380"/>
      <c r="I34" s="377"/>
      <c r="J34" s="378"/>
      <c r="K34" s="377"/>
      <c r="L34" s="378"/>
      <c r="M34" s="87"/>
      <c r="N34" s="101"/>
      <c r="O34" s="516"/>
      <c r="P34" s="517"/>
      <c r="Q34" s="102"/>
      <c r="R34" s="55"/>
      <c r="S34" s="55"/>
      <c r="T34" s="381"/>
      <c r="U34" s="381"/>
      <c r="V34" s="381"/>
      <c r="W34" s="381"/>
      <c r="X34" s="381"/>
      <c r="Y34" s="381"/>
    </row>
    <row r="35" spans="1:25" s="6" customFormat="1">
      <c r="A35" s="174" t="e">
        <f>VLOOKUP(B35,Priskatalog!A:J,10,FALSE)</f>
        <v>#N/A</v>
      </c>
      <c r="B35" s="146"/>
      <c r="C35" s="7"/>
      <c r="D35" s="2"/>
      <c r="E35" s="387"/>
      <c r="F35" s="388"/>
      <c r="G35" s="389">
        <f>C35*E35</f>
        <v>0</v>
      </c>
      <c r="H35" s="390"/>
      <c r="I35" s="391"/>
      <c r="J35" s="388"/>
      <c r="K35" s="391"/>
      <c r="L35" s="388"/>
      <c r="M35" s="11"/>
      <c r="N35" s="123" t="s">
        <v>1028</v>
      </c>
      <c r="O35" s="518"/>
      <c r="P35" s="519"/>
      <c r="Q35" s="95"/>
      <c r="R35" s="2"/>
      <c r="S35" s="2"/>
      <c r="T35" s="392"/>
      <c r="U35" s="392"/>
      <c r="V35" s="392"/>
      <c r="W35" s="392"/>
      <c r="X35" s="392"/>
      <c r="Y35" s="392"/>
    </row>
    <row r="36" spans="1:25" s="6" customFormat="1">
      <c r="A36" s="174" t="e">
        <f>VLOOKUP(B36,Priskatalog!A:J,10,FALSE)</f>
        <v>#N/A</v>
      </c>
      <c r="B36" s="147"/>
      <c r="C36" s="22"/>
      <c r="D36" s="5"/>
      <c r="E36" s="387"/>
      <c r="F36" s="388"/>
      <c r="G36" s="389">
        <f t="shared" ref="G36:G61" si="14">C36*E36</f>
        <v>0</v>
      </c>
      <c r="H36" s="390"/>
      <c r="I36" s="391"/>
      <c r="J36" s="388"/>
      <c r="K36" s="391"/>
      <c r="L36" s="387"/>
      <c r="M36" s="5"/>
      <c r="N36" s="123" t="s">
        <v>1028</v>
      </c>
      <c r="O36" s="518"/>
      <c r="P36" s="519"/>
      <c r="Q36" s="5"/>
      <c r="R36" s="5"/>
      <c r="S36" s="5"/>
      <c r="T36" s="392"/>
      <c r="U36" s="392"/>
      <c r="V36" s="392"/>
      <c r="W36" s="392"/>
      <c r="X36" s="392"/>
      <c r="Y36" s="392"/>
    </row>
    <row r="37" spans="1:25" s="6" customFormat="1">
      <c r="A37" s="174" t="e">
        <f>VLOOKUP(B37,Priskatalog!A:J,10,FALSE)</f>
        <v>#N/A</v>
      </c>
      <c r="B37" s="19"/>
      <c r="C37" s="22"/>
      <c r="D37" s="5"/>
      <c r="E37" s="387"/>
      <c r="F37" s="388"/>
      <c r="G37" s="389">
        <f t="shared" si="14"/>
        <v>0</v>
      </c>
      <c r="H37" s="390"/>
      <c r="I37" s="391"/>
      <c r="J37" s="388"/>
      <c r="K37" s="391"/>
      <c r="L37" s="387"/>
      <c r="M37" s="5"/>
      <c r="N37" s="123" t="s">
        <v>1028</v>
      </c>
      <c r="O37" s="518"/>
      <c r="P37" s="519"/>
      <c r="Q37" s="5"/>
      <c r="R37" s="5"/>
      <c r="S37" s="5"/>
      <c r="T37" s="392"/>
      <c r="U37" s="392"/>
      <c r="V37" s="392"/>
      <c r="W37" s="392"/>
      <c r="X37" s="392"/>
      <c r="Y37" s="392"/>
    </row>
    <row r="38" spans="1:25" s="6" customFormat="1">
      <c r="A38" s="174" t="e">
        <f>VLOOKUP(B38,Priskatalog!A:J,10,FALSE)</f>
        <v>#N/A</v>
      </c>
      <c r="B38" s="152"/>
      <c r="C38" s="22"/>
      <c r="D38" s="5"/>
      <c r="E38" s="140"/>
      <c r="F38" s="141"/>
      <c r="G38" s="389">
        <f t="shared" si="14"/>
        <v>0</v>
      </c>
      <c r="H38" s="390"/>
      <c r="I38" s="142"/>
      <c r="J38" s="141"/>
      <c r="K38" s="142"/>
      <c r="L38" s="140"/>
      <c r="M38" s="5"/>
      <c r="N38" s="123" t="s">
        <v>1028</v>
      </c>
      <c r="O38" s="95"/>
      <c r="P38" s="53"/>
      <c r="Q38" s="5"/>
      <c r="R38" s="5"/>
      <c r="S38" s="5"/>
      <c r="T38" s="393"/>
      <c r="U38" s="394"/>
      <c r="V38" s="394"/>
      <c r="W38" s="394"/>
      <c r="X38" s="394"/>
      <c r="Y38" s="395"/>
    </row>
    <row r="39" spans="1:25" s="6" customFormat="1">
      <c r="A39" s="174" t="e">
        <f>VLOOKUP(B39,Priskatalog!A:J,10,FALSE)</f>
        <v>#N/A</v>
      </c>
      <c r="B39" s="146"/>
      <c r="C39" s="121"/>
      <c r="D39" s="5"/>
      <c r="E39" s="387"/>
      <c r="F39" s="388"/>
      <c r="G39" s="389">
        <f t="shared" si="14"/>
        <v>0</v>
      </c>
      <c r="H39" s="390"/>
      <c r="I39" s="391"/>
      <c r="J39" s="388"/>
      <c r="K39" s="391"/>
      <c r="L39" s="387"/>
      <c r="M39" s="5"/>
      <c r="N39" s="123" t="s">
        <v>1028</v>
      </c>
      <c r="O39" s="518"/>
      <c r="P39" s="519"/>
      <c r="Q39" s="5"/>
      <c r="R39" s="5"/>
      <c r="S39" s="5"/>
      <c r="T39" s="392"/>
      <c r="U39" s="392"/>
      <c r="V39" s="392"/>
      <c r="W39" s="392"/>
      <c r="X39" s="392"/>
      <c r="Y39" s="392"/>
    </row>
    <row r="40" spans="1:25" s="6" customFormat="1">
      <c r="A40" s="174" t="e">
        <f>VLOOKUP(B40,Priskatalog!A:J,10,FALSE)</f>
        <v>#N/A</v>
      </c>
      <c r="B40" s="146"/>
      <c r="C40" s="121"/>
      <c r="D40" s="5"/>
      <c r="E40" s="387"/>
      <c r="F40" s="388"/>
      <c r="G40" s="389">
        <f t="shared" si="14"/>
        <v>0</v>
      </c>
      <c r="H40" s="390"/>
      <c r="I40" s="391"/>
      <c r="J40" s="388"/>
      <c r="K40" s="391"/>
      <c r="L40" s="387"/>
      <c r="M40" s="5"/>
      <c r="N40" s="123" t="s">
        <v>1028</v>
      </c>
      <c r="O40" s="518"/>
      <c r="P40" s="519"/>
      <c r="Q40" s="5"/>
      <c r="R40" s="5"/>
      <c r="S40" s="5"/>
      <c r="T40" s="392"/>
      <c r="U40" s="392"/>
      <c r="V40" s="392"/>
      <c r="W40" s="392"/>
      <c r="X40" s="392"/>
      <c r="Y40" s="392"/>
    </row>
    <row r="41" spans="1:25" s="6" customFormat="1">
      <c r="A41" s="174" t="e">
        <f>VLOOKUP(B41,Priskatalog!A:J,10,FALSE)</f>
        <v>#N/A</v>
      </c>
      <c r="B41" s="146"/>
      <c r="C41" s="121"/>
      <c r="D41" s="5"/>
      <c r="E41" s="387"/>
      <c r="F41" s="388"/>
      <c r="G41" s="389">
        <f t="shared" si="14"/>
        <v>0</v>
      </c>
      <c r="H41" s="390"/>
      <c r="I41" s="391"/>
      <c r="J41" s="388"/>
      <c r="K41" s="391"/>
      <c r="L41" s="387"/>
      <c r="M41" s="5"/>
      <c r="N41" s="123" t="s">
        <v>1028</v>
      </c>
      <c r="O41" s="518"/>
      <c r="P41" s="519"/>
      <c r="Q41" s="5"/>
      <c r="R41" s="5"/>
      <c r="S41" s="5"/>
      <c r="T41" s="392"/>
      <c r="U41" s="392"/>
      <c r="V41" s="392"/>
      <c r="W41" s="392"/>
      <c r="X41" s="392"/>
      <c r="Y41" s="392"/>
    </row>
    <row r="42" spans="1:25" s="6" customFormat="1">
      <c r="A42" s="175"/>
      <c r="B42" s="144" t="s">
        <v>1029</v>
      </c>
      <c r="C42" s="145"/>
      <c r="D42" s="24"/>
      <c r="E42" s="396"/>
      <c r="F42" s="378"/>
      <c r="G42" s="379"/>
      <c r="H42" s="380"/>
      <c r="I42" s="377"/>
      <c r="J42" s="378"/>
      <c r="K42" s="377"/>
      <c r="L42" s="396"/>
      <c r="M42" s="24"/>
      <c r="N42" s="24"/>
      <c r="O42" s="516"/>
      <c r="P42" s="517"/>
      <c r="Q42" s="24"/>
      <c r="R42" s="24"/>
      <c r="S42" s="24"/>
      <c r="T42" s="381"/>
      <c r="U42" s="381"/>
      <c r="V42" s="381"/>
      <c r="W42" s="381"/>
      <c r="X42" s="381"/>
      <c r="Y42" s="381"/>
    </row>
    <row r="43" spans="1:25" s="6" customFormat="1">
      <c r="A43" s="174" t="e">
        <f>VLOOKUP(B43,Priskatalog!A:J,10,FALSE)</f>
        <v>#N/A</v>
      </c>
      <c r="B43" s="146"/>
      <c r="C43" s="121"/>
      <c r="D43" s="5"/>
      <c r="E43" s="387"/>
      <c r="F43" s="388"/>
      <c r="G43" s="389">
        <f t="shared" si="14"/>
        <v>0</v>
      </c>
      <c r="H43" s="390"/>
      <c r="I43" s="391"/>
      <c r="J43" s="388"/>
      <c r="K43" s="391"/>
      <c r="L43" s="387"/>
      <c r="M43" s="5"/>
      <c r="N43" s="5" t="s">
        <v>1028</v>
      </c>
      <c r="O43" s="518"/>
      <c r="P43" s="519"/>
      <c r="Q43" s="5"/>
      <c r="R43" s="5"/>
      <c r="S43" s="5"/>
      <c r="T43" s="392"/>
      <c r="U43" s="392"/>
      <c r="V43" s="392"/>
      <c r="W43" s="392"/>
      <c r="X43" s="392"/>
      <c r="Y43" s="392"/>
    </row>
    <row r="44" spans="1:25" s="6" customFormat="1">
      <c r="A44" s="174" t="e">
        <f>VLOOKUP(B44,Priskatalog!A:J,10,FALSE)</f>
        <v>#N/A</v>
      </c>
      <c r="B44" s="146"/>
      <c r="C44" s="121"/>
      <c r="D44" s="5"/>
      <c r="E44" s="387"/>
      <c r="F44" s="388"/>
      <c r="G44" s="389">
        <f t="shared" si="14"/>
        <v>0</v>
      </c>
      <c r="H44" s="390"/>
      <c r="I44" s="391"/>
      <c r="J44" s="388"/>
      <c r="K44" s="391"/>
      <c r="L44" s="387"/>
      <c r="M44" s="5"/>
      <c r="N44" s="5" t="s">
        <v>1028</v>
      </c>
      <c r="O44" s="518"/>
      <c r="P44" s="519"/>
      <c r="Q44" s="5"/>
      <c r="R44" s="5"/>
      <c r="S44" s="5"/>
      <c r="T44" s="392"/>
      <c r="U44" s="392"/>
      <c r="V44" s="392"/>
      <c r="W44" s="392"/>
      <c r="X44" s="392"/>
      <c r="Y44" s="392"/>
    </row>
    <row r="45" spans="1:25" s="6" customFormat="1">
      <c r="A45" s="174" t="e">
        <f>VLOOKUP(B45,Priskatalog!A:J,10,FALSE)</f>
        <v>#N/A</v>
      </c>
      <c r="B45" s="146"/>
      <c r="C45" s="121"/>
      <c r="D45" s="5"/>
      <c r="E45" s="387"/>
      <c r="F45" s="388"/>
      <c r="G45" s="389">
        <f t="shared" si="14"/>
        <v>0</v>
      </c>
      <c r="H45" s="390"/>
      <c r="I45" s="391"/>
      <c r="J45" s="388"/>
      <c r="K45" s="391"/>
      <c r="L45" s="387"/>
      <c r="M45" s="5"/>
      <c r="N45" s="5" t="s">
        <v>1028</v>
      </c>
      <c r="O45" s="518"/>
      <c r="P45" s="519"/>
      <c r="Q45" s="5"/>
      <c r="R45" s="5"/>
      <c r="S45" s="5"/>
      <c r="T45" s="392"/>
      <c r="U45" s="392"/>
      <c r="V45" s="392"/>
      <c r="W45" s="392"/>
      <c r="X45" s="392"/>
      <c r="Y45" s="392"/>
    </row>
    <row r="46" spans="1:25" s="1" customFormat="1">
      <c r="A46" s="174" t="e">
        <f>VLOOKUP(B46,Priskatalog!A:J,10,FALSE)</f>
        <v>#N/A</v>
      </c>
      <c r="B46" s="146"/>
      <c r="C46" s="122"/>
      <c r="D46" s="5"/>
      <c r="E46" s="387"/>
      <c r="F46" s="388"/>
      <c r="G46" s="389">
        <f t="shared" si="14"/>
        <v>0</v>
      </c>
      <c r="H46" s="390"/>
      <c r="I46" s="391"/>
      <c r="J46" s="388"/>
      <c r="K46" s="391"/>
      <c r="L46" s="387"/>
      <c r="M46" s="5"/>
      <c r="N46" s="5" t="s">
        <v>1028</v>
      </c>
      <c r="O46" s="518"/>
      <c r="P46" s="519"/>
      <c r="Q46" s="5"/>
      <c r="R46" s="5"/>
      <c r="S46" s="5"/>
      <c r="T46" s="392"/>
      <c r="U46" s="392"/>
      <c r="V46" s="392"/>
      <c r="W46" s="392"/>
      <c r="X46" s="392"/>
      <c r="Y46" s="392"/>
    </row>
    <row r="47" spans="1:25" s="6" customFormat="1">
      <c r="A47" s="174" t="e">
        <f>VLOOKUP(B47,Priskatalog!A:J,10,FALSE)</f>
        <v>#N/A</v>
      </c>
      <c r="B47" s="146"/>
      <c r="C47" s="121"/>
      <c r="D47" s="5"/>
      <c r="E47" s="387"/>
      <c r="F47" s="388"/>
      <c r="G47" s="389">
        <f t="shared" si="14"/>
        <v>0</v>
      </c>
      <c r="H47" s="390"/>
      <c r="I47" s="391"/>
      <c r="J47" s="388"/>
      <c r="K47" s="391"/>
      <c r="L47" s="387"/>
      <c r="M47" s="5"/>
      <c r="N47" s="5" t="s">
        <v>1028</v>
      </c>
      <c r="O47" s="518"/>
      <c r="P47" s="519"/>
      <c r="Q47" s="5"/>
      <c r="R47" s="5"/>
      <c r="S47" s="5"/>
      <c r="T47" s="392"/>
      <c r="U47" s="392"/>
      <c r="V47" s="392"/>
      <c r="W47" s="392"/>
      <c r="X47" s="392"/>
      <c r="Y47" s="392"/>
    </row>
    <row r="48" spans="1:25" s="6" customFormat="1">
      <c r="A48" s="174" t="e">
        <f>VLOOKUP(B48,Priskatalog!A:J,10,FALSE)</f>
        <v>#N/A</v>
      </c>
      <c r="B48" s="146"/>
      <c r="C48" s="121"/>
      <c r="D48" s="5"/>
      <c r="E48" s="387"/>
      <c r="F48" s="388"/>
      <c r="G48" s="389">
        <f t="shared" si="14"/>
        <v>0</v>
      </c>
      <c r="H48" s="390"/>
      <c r="I48" s="391"/>
      <c r="J48" s="388"/>
      <c r="K48" s="391"/>
      <c r="L48" s="387"/>
      <c r="M48" s="5"/>
      <c r="N48" s="5" t="s">
        <v>1028</v>
      </c>
      <c r="O48" s="518"/>
      <c r="P48" s="519"/>
      <c r="Q48" s="5"/>
      <c r="R48" s="5"/>
      <c r="S48" s="5"/>
      <c r="T48" s="392"/>
      <c r="U48" s="392"/>
      <c r="V48" s="392"/>
      <c r="W48" s="392"/>
      <c r="X48" s="392"/>
      <c r="Y48" s="392"/>
    </row>
    <row r="49" spans="1:25" s="6" customFormat="1">
      <c r="A49" s="174" t="e">
        <f>VLOOKUP(B49,Priskatalog!A:J,10,FALSE)</f>
        <v>#N/A</v>
      </c>
      <c r="B49" s="146"/>
      <c r="C49" s="121"/>
      <c r="D49" s="5"/>
      <c r="E49" s="387"/>
      <c r="F49" s="388"/>
      <c r="G49" s="389">
        <f t="shared" si="14"/>
        <v>0</v>
      </c>
      <c r="H49" s="390"/>
      <c r="I49" s="391"/>
      <c r="J49" s="388"/>
      <c r="K49" s="391"/>
      <c r="L49" s="387"/>
      <c r="M49" s="5"/>
      <c r="N49" s="5" t="s">
        <v>1028</v>
      </c>
      <c r="O49" s="518"/>
      <c r="P49" s="519"/>
      <c r="Q49" s="5"/>
      <c r="R49" s="5"/>
      <c r="S49" s="5"/>
      <c r="T49" s="392"/>
      <c r="U49" s="392"/>
      <c r="V49" s="392"/>
      <c r="W49" s="392"/>
      <c r="X49" s="392"/>
      <c r="Y49" s="392"/>
    </row>
    <row r="50" spans="1:25" s="6" customFormat="1">
      <c r="A50" s="175"/>
      <c r="B50" s="124" t="s">
        <v>1030</v>
      </c>
      <c r="C50" s="145"/>
      <c r="D50" s="24"/>
      <c r="E50" s="396"/>
      <c r="F50" s="378"/>
      <c r="G50" s="379"/>
      <c r="H50" s="380"/>
      <c r="I50" s="377"/>
      <c r="J50" s="378"/>
      <c r="K50" s="377"/>
      <c r="L50" s="396"/>
      <c r="M50" s="24"/>
      <c r="N50" s="24"/>
      <c r="O50" s="516"/>
      <c r="P50" s="517"/>
      <c r="Q50" s="24"/>
      <c r="R50" s="24"/>
      <c r="S50" s="24"/>
      <c r="T50" s="381"/>
      <c r="U50" s="381"/>
      <c r="V50" s="381"/>
      <c r="W50" s="381"/>
      <c r="X50" s="381"/>
      <c r="Y50" s="381"/>
    </row>
    <row r="51" spans="1:25" s="6" customFormat="1">
      <c r="A51" s="174" t="e">
        <f>VLOOKUP(B51,Priskatalog!A:J,10,FALSE)</f>
        <v>#N/A</v>
      </c>
      <c r="B51" s="146"/>
      <c r="C51" s="121"/>
      <c r="D51" s="5"/>
      <c r="E51" s="387"/>
      <c r="F51" s="388"/>
      <c r="G51" s="389">
        <f t="shared" si="14"/>
        <v>0</v>
      </c>
      <c r="H51" s="390"/>
      <c r="I51" s="391"/>
      <c r="J51" s="388"/>
      <c r="K51" s="391"/>
      <c r="L51" s="387"/>
      <c r="M51" s="5"/>
      <c r="N51" s="5" t="s">
        <v>1028</v>
      </c>
      <c r="O51" s="518"/>
      <c r="P51" s="519"/>
      <c r="Q51" s="5"/>
      <c r="R51" s="5"/>
      <c r="S51" s="5"/>
      <c r="T51" s="392"/>
      <c r="U51" s="392"/>
      <c r="V51" s="392"/>
      <c r="W51" s="392"/>
      <c r="X51" s="392"/>
      <c r="Y51" s="392"/>
    </row>
    <row r="52" spans="1:25" s="6" customFormat="1">
      <c r="A52" s="174" t="e">
        <f>VLOOKUP(B52,Priskatalog!A:J,10,FALSE)</f>
        <v>#N/A</v>
      </c>
      <c r="B52" s="146"/>
      <c r="C52" s="121"/>
      <c r="D52" s="5"/>
      <c r="E52" s="387"/>
      <c r="F52" s="388"/>
      <c r="G52" s="389">
        <f t="shared" si="14"/>
        <v>0</v>
      </c>
      <c r="H52" s="390"/>
      <c r="I52" s="391"/>
      <c r="J52" s="388"/>
      <c r="K52" s="391"/>
      <c r="L52" s="387"/>
      <c r="M52" s="5"/>
      <c r="N52" s="5" t="s">
        <v>1028</v>
      </c>
      <c r="O52" s="518"/>
      <c r="P52" s="519"/>
      <c r="Q52" s="5"/>
      <c r="R52" s="5"/>
      <c r="S52" s="5"/>
      <c r="T52" s="392"/>
      <c r="U52" s="392"/>
      <c r="V52" s="392"/>
      <c r="W52" s="392"/>
      <c r="X52" s="392"/>
      <c r="Y52" s="392"/>
    </row>
    <row r="53" spans="1:25" s="1" customFormat="1">
      <c r="A53" s="174" t="e">
        <f>VLOOKUP(B53,Priskatalog!A:J,10,FALSE)</f>
        <v>#N/A</v>
      </c>
      <c r="B53" s="146"/>
      <c r="C53" s="95"/>
      <c r="D53" s="5"/>
      <c r="E53" s="387"/>
      <c r="F53" s="388"/>
      <c r="G53" s="389">
        <f t="shared" si="14"/>
        <v>0</v>
      </c>
      <c r="H53" s="390"/>
      <c r="I53" s="391"/>
      <c r="J53" s="388"/>
      <c r="K53" s="391"/>
      <c r="L53" s="387"/>
      <c r="M53" s="5"/>
      <c r="N53" s="5" t="s">
        <v>1028</v>
      </c>
      <c r="O53" s="518"/>
      <c r="P53" s="519"/>
      <c r="Q53" s="5"/>
      <c r="R53" s="5"/>
      <c r="S53" s="5"/>
      <c r="T53" s="392"/>
      <c r="U53" s="392"/>
      <c r="V53" s="392"/>
      <c r="W53" s="392"/>
      <c r="X53" s="392"/>
      <c r="Y53" s="392"/>
    </row>
    <row r="54" spans="1:25" s="6" customFormat="1">
      <c r="A54" s="175"/>
      <c r="B54" s="125" t="s">
        <v>1031</v>
      </c>
      <c r="C54" s="145"/>
      <c r="D54" s="24"/>
      <c r="E54" s="396"/>
      <c r="F54" s="378"/>
      <c r="G54" s="379"/>
      <c r="H54" s="380"/>
      <c r="I54" s="377"/>
      <c r="J54" s="378"/>
      <c r="K54" s="377"/>
      <c r="L54" s="396"/>
      <c r="M54" s="24"/>
      <c r="N54" s="24"/>
      <c r="O54" s="516"/>
      <c r="P54" s="517"/>
      <c r="Q54" s="24"/>
      <c r="R54" s="24"/>
      <c r="S54" s="24"/>
      <c r="T54" s="381"/>
      <c r="U54" s="381"/>
      <c r="V54" s="381"/>
      <c r="W54" s="381"/>
      <c r="X54" s="381"/>
      <c r="Y54" s="381"/>
    </row>
    <row r="55" spans="1:25" s="6" customFormat="1">
      <c r="A55" s="174" t="e">
        <f>VLOOKUP(B55,Priskatalog!A:J,10,FALSE)</f>
        <v>#N/A</v>
      </c>
      <c r="B55" s="146"/>
      <c r="C55" s="121"/>
      <c r="D55" s="5"/>
      <c r="E55" s="387"/>
      <c r="F55" s="388"/>
      <c r="G55" s="389">
        <f t="shared" si="14"/>
        <v>0</v>
      </c>
      <c r="H55" s="390"/>
      <c r="I55" s="391"/>
      <c r="J55" s="388"/>
      <c r="K55" s="391"/>
      <c r="L55" s="387"/>
      <c r="M55" s="5"/>
      <c r="N55" s="5" t="s">
        <v>1028</v>
      </c>
      <c r="O55" s="518"/>
      <c r="P55" s="519"/>
      <c r="Q55" s="5"/>
      <c r="R55" s="5"/>
      <c r="S55" s="5"/>
      <c r="T55" s="392"/>
      <c r="U55" s="392"/>
      <c r="V55" s="392"/>
      <c r="W55" s="392"/>
      <c r="X55" s="392"/>
      <c r="Y55" s="392"/>
    </row>
    <row r="56" spans="1:25" s="6" customFormat="1">
      <c r="A56" s="174" t="e">
        <f>VLOOKUP(B56,Priskatalog!A:J,10,FALSE)</f>
        <v>#N/A</v>
      </c>
      <c r="B56" s="146"/>
      <c r="C56" s="121"/>
      <c r="D56" s="5"/>
      <c r="E56" s="387"/>
      <c r="F56" s="388"/>
      <c r="G56" s="389">
        <f t="shared" si="14"/>
        <v>0</v>
      </c>
      <c r="H56" s="390"/>
      <c r="I56" s="391"/>
      <c r="J56" s="388"/>
      <c r="K56" s="391"/>
      <c r="L56" s="387"/>
      <c r="M56" s="5"/>
      <c r="N56" s="5" t="s">
        <v>1028</v>
      </c>
      <c r="O56" s="518"/>
      <c r="P56" s="519"/>
      <c r="Q56" s="5"/>
      <c r="R56" s="5"/>
      <c r="S56" s="5"/>
      <c r="T56" s="392"/>
      <c r="U56" s="392"/>
      <c r="V56" s="392"/>
      <c r="W56" s="392"/>
      <c r="X56" s="392"/>
      <c r="Y56" s="392"/>
    </row>
    <row r="57" spans="1:25" s="6" customFormat="1">
      <c r="A57" s="174" t="e">
        <f>VLOOKUP(B57,Priskatalog!A:J,10,FALSE)</f>
        <v>#N/A</v>
      </c>
      <c r="B57" s="146"/>
      <c r="C57" s="121"/>
      <c r="D57" s="5"/>
      <c r="E57" s="387"/>
      <c r="F57" s="388"/>
      <c r="G57" s="389">
        <f t="shared" si="14"/>
        <v>0</v>
      </c>
      <c r="H57" s="390"/>
      <c r="I57" s="391"/>
      <c r="J57" s="388"/>
      <c r="K57" s="391"/>
      <c r="L57" s="387"/>
      <c r="M57" s="5"/>
      <c r="N57" s="5" t="s">
        <v>1028</v>
      </c>
      <c r="O57" s="518"/>
      <c r="P57" s="519"/>
      <c r="Q57" s="5"/>
      <c r="R57" s="5"/>
      <c r="S57" s="5"/>
      <c r="T57" s="392"/>
      <c r="U57" s="392"/>
      <c r="V57" s="392"/>
      <c r="W57" s="392"/>
      <c r="X57" s="392"/>
      <c r="Y57" s="392"/>
    </row>
    <row r="58" spans="1:25" s="6" customFormat="1">
      <c r="A58" s="175"/>
      <c r="B58" s="144" t="s">
        <v>1032</v>
      </c>
      <c r="C58" s="145"/>
      <c r="D58" s="24"/>
      <c r="E58" s="396"/>
      <c r="F58" s="378"/>
      <c r="G58" s="379"/>
      <c r="H58" s="380"/>
      <c r="I58" s="377"/>
      <c r="J58" s="378"/>
      <c r="K58" s="377"/>
      <c r="L58" s="396"/>
      <c r="M58" s="24"/>
      <c r="N58" s="24"/>
      <c r="O58" s="516"/>
      <c r="P58" s="517"/>
      <c r="Q58" s="24"/>
      <c r="R58" s="24"/>
      <c r="S58" s="24"/>
      <c r="T58" s="381"/>
      <c r="U58" s="381"/>
      <c r="V58" s="381"/>
      <c r="W58" s="381"/>
      <c r="X58" s="381"/>
      <c r="Y58" s="381"/>
    </row>
    <row r="59" spans="1:25" s="6" customFormat="1">
      <c r="A59" s="174" t="e">
        <f>VLOOKUP(B59,Priskatalog!A:J,10,FALSE)</f>
        <v>#N/A</v>
      </c>
      <c r="B59" s="146"/>
      <c r="C59" s="121"/>
      <c r="D59" s="5"/>
      <c r="E59" s="387"/>
      <c r="F59" s="388"/>
      <c r="G59" s="389">
        <f t="shared" si="14"/>
        <v>0</v>
      </c>
      <c r="H59" s="390"/>
      <c r="I59" s="391"/>
      <c r="J59" s="388"/>
      <c r="K59" s="391"/>
      <c r="L59" s="387"/>
      <c r="M59" s="5"/>
      <c r="N59" s="5" t="s">
        <v>1028</v>
      </c>
      <c r="O59" s="518"/>
      <c r="P59" s="519"/>
      <c r="Q59" s="5"/>
      <c r="R59" s="5"/>
      <c r="S59" s="5"/>
      <c r="T59" s="392"/>
      <c r="U59" s="392"/>
      <c r="V59" s="392"/>
      <c r="W59" s="392"/>
      <c r="X59" s="392"/>
      <c r="Y59" s="392"/>
    </row>
    <row r="60" spans="1:25" s="6" customFormat="1">
      <c r="A60" s="174" t="e">
        <f>VLOOKUP(B60,Priskatalog!A:J,10,FALSE)</f>
        <v>#N/A</v>
      </c>
      <c r="B60" s="146"/>
      <c r="C60" s="121"/>
      <c r="D60" s="5"/>
      <c r="E60" s="387"/>
      <c r="F60" s="388"/>
      <c r="G60" s="389">
        <f t="shared" si="14"/>
        <v>0</v>
      </c>
      <c r="H60" s="390"/>
      <c r="I60" s="391"/>
      <c r="J60" s="388"/>
      <c r="K60" s="391"/>
      <c r="L60" s="387"/>
      <c r="M60" s="5"/>
      <c r="N60" s="5" t="s">
        <v>1028</v>
      </c>
      <c r="O60" s="518"/>
      <c r="P60" s="519"/>
      <c r="Q60" s="5"/>
      <c r="R60" s="5"/>
      <c r="S60" s="5"/>
      <c r="T60" s="392"/>
      <c r="U60" s="392"/>
      <c r="V60" s="392"/>
      <c r="W60" s="392"/>
      <c r="X60" s="392"/>
      <c r="Y60" s="392"/>
    </row>
    <row r="61" spans="1:25" s="6" customFormat="1">
      <c r="A61" s="174" t="e">
        <f>VLOOKUP(B61,Priskatalog!A:J,10,FALSE)</f>
        <v>#N/A</v>
      </c>
      <c r="B61" s="146"/>
      <c r="C61" s="121"/>
      <c r="D61" s="5"/>
      <c r="E61" s="387"/>
      <c r="F61" s="388"/>
      <c r="G61" s="389">
        <f t="shared" si="14"/>
        <v>0</v>
      </c>
      <c r="H61" s="390"/>
      <c r="I61" s="391"/>
      <c r="J61" s="388"/>
      <c r="K61" s="391"/>
      <c r="L61" s="387"/>
      <c r="M61" s="5"/>
      <c r="N61" s="5" t="s">
        <v>1028</v>
      </c>
      <c r="O61" s="518"/>
      <c r="P61" s="519"/>
      <c r="Q61" s="5"/>
      <c r="R61" s="5"/>
      <c r="S61" s="5"/>
      <c r="T61" s="392"/>
      <c r="U61" s="392"/>
      <c r="V61" s="392"/>
      <c r="W61" s="392"/>
      <c r="X61" s="392"/>
      <c r="Y61" s="392"/>
    </row>
  </sheetData>
  <mergeCells count="177">
    <mergeCell ref="E34:F34"/>
    <mergeCell ref="G34:H34"/>
    <mergeCell ref="I34:J34"/>
    <mergeCell ref="K34:L34"/>
    <mergeCell ref="O34:P34"/>
    <mergeCell ref="T34:Y34"/>
    <mergeCell ref="T32:Y32"/>
    <mergeCell ref="E33:F33"/>
    <mergeCell ref="G33:H33"/>
    <mergeCell ref="I33:J33"/>
    <mergeCell ref="K33:L33"/>
    <mergeCell ref="O33:P33"/>
    <mergeCell ref="T33:Y33"/>
    <mergeCell ref="E32:F32"/>
    <mergeCell ref="G32:H32"/>
    <mergeCell ref="I32:J32"/>
    <mergeCell ref="K32:L32"/>
    <mergeCell ref="M32:N32"/>
    <mergeCell ref="O32:P32"/>
    <mergeCell ref="E36:F36"/>
    <mergeCell ref="G36:H36"/>
    <mergeCell ref="I36:J36"/>
    <mergeCell ref="K36:L36"/>
    <mergeCell ref="O36:P36"/>
    <mergeCell ref="T36:Y36"/>
    <mergeCell ref="E35:F35"/>
    <mergeCell ref="G35:H35"/>
    <mergeCell ref="I35:J35"/>
    <mergeCell ref="K35:L35"/>
    <mergeCell ref="O35:P35"/>
    <mergeCell ref="T35:Y35"/>
    <mergeCell ref="G38:H38"/>
    <mergeCell ref="T38:Y38"/>
    <mergeCell ref="E39:F39"/>
    <mergeCell ref="G39:H39"/>
    <mergeCell ref="I39:J39"/>
    <mergeCell ref="K39:L39"/>
    <mergeCell ref="O39:P39"/>
    <mergeCell ref="T39:Y39"/>
    <mergeCell ref="E37:F37"/>
    <mergeCell ref="G37:H37"/>
    <mergeCell ref="I37:J37"/>
    <mergeCell ref="K37:L37"/>
    <mergeCell ref="O37:P37"/>
    <mergeCell ref="T37:Y37"/>
    <mergeCell ref="E41:F41"/>
    <mergeCell ref="G41:H41"/>
    <mergeCell ref="I41:J41"/>
    <mergeCell ref="K41:L41"/>
    <mergeCell ref="O41:P41"/>
    <mergeCell ref="T41:Y41"/>
    <mergeCell ref="E40:F40"/>
    <mergeCell ref="G40:H40"/>
    <mergeCell ref="I40:J40"/>
    <mergeCell ref="K40:L40"/>
    <mergeCell ref="O40:P40"/>
    <mergeCell ref="T40:Y40"/>
    <mergeCell ref="E43:F43"/>
    <mergeCell ref="G43:H43"/>
    <mergeCell ref="I43:J43"/>
    <mergeCell ref="K43:L43"/>
    <mergeCell ref="O43:P43"/>
    <mergeCell ref="T43:Y43"/>
    <mergeCell ref="E42:F42"/>
    <mergeCell ref="G42:H42"/>
    <mergeCell ref="I42:J42"/>
    <mergeCell ref="K42:L42"/>
    <mergeCell ref="O42:P42"/>
    <mergeCell ref="T42:Y42"/>
    <mergeCell ref="E45:F45"/>
    <mergeCell ref="G45:H45"/>
    <mergeCell ref="I45:J45"/>
    <mergeCell ref="K45:L45"/>
    <mergeCell ref="O45:P45"/>
    <mergeCell ref="T45:Y45"/>
    <mergeCell ref="E44:F44"/>
    <mergeCell ref="G44:H44"/>
    <mergeCell ref="I44:J44"/>
    <mergeCell ref="K44:L44"/>
    <mergeCell ref="O44:P44"/>
    <mergeCell ref="T44:Y44"/>
    <mergeCell ref="E47:F47"/>
    <mergeCell ref="G47:H47"/>
    <mergeCell ref="I47:J47"/>
    <mergeCell ref="K47:L47"/>
    <mergeCell ref="O47:P47"/>
    <mergeCell ref="T47:Y47"/>
    <mergeCell ref="E46:F46"/>
    <mergeCell ref="G46:H46"/>
    <mergeCell ref="I46:J46"/>
    <mergeCell ref="K46:L46"/>
    <mergeCell ref="O46:P46"/>
    <mergeCell ref="T46:Y46"/>
    <mergeCell ref="E49:F49"/>
    <mergeCell ref="G49:H49"/>
    <mergeCell ref="I49:J49"/>
    <mergeCell ref="K49:L49"/>
    <mergeCell ref="O49:P49"/>
    <mergeCell ref="T49:Y49"/>
    <mergeCell ref="E48:F48"/>
    <mergeCell ref="G48:H48"/>
    <mergeCell ref="I48:J48"/>
    <mergeCell ref="K48:L48"/>
    <mergeCell ref="O48:P48"/>
    <mergeCell ref="T48:Y48"/>
    <mergeCell ref="E51:F51"/>
    <mergeCell ref="G51:H51"/>
    <mergeCell ref="I51:J51"/>
    <mergeCell ref="K51:L51"/>
    <mergeCell ref="O51:P51"/>
    <mergeCell ref="T51:Y51"/>
    <mergeCell ref="E50:F50"/>
    <mergeCell ref="G50:H50"/>
    <mergeCell ref="I50:J50"/>
    <mergeCell ref="K50:L50"/>
    <mergeCell ref="O50:P50"/>
    <mergeCell ref="T50:Y50"/>
    <mergeCell ref="E53:F53"/>
    <mergeCell ref="G53:H53"/>
    <mergeCell ref="I53:J53"/>
    <mergeCell ref="K53:L53"/>
    <mergeCell ref="O53:P53"/>
    <mergeCell ref="T53:Y53"/>
    <mergeCell ref="E52:F52"/>
    <mergeCell ref="G52:H52"/>
    <mergeCell ref="I52:J52"/>
    <mergeCell ref="K52:L52"/>
    <mergeCell ref="O52:P52"/>
    <mergeCell ref="T52:Y52"/>
    <mergeCell ref="E55:F55"/>
    <mergeCell ref="G55:H55"/>
    <mergeCell ref="I55:J55"/>
    <mergeCell ref="K55:L55"/>
    <mergeCell ref="O55:P55"/>
    <mergeCell ref="T55:Y55"/>
    <mergeCell ref="E54:F54"/>
    <mergeCell ref="G54:H54"/>
    <mergeCell ref="I54:J54"/>
    <mergeCell ref="K54:L54"/>
    <mergeCell ref="O54:P54"/>
    <mergeCell ref="T54:Y54"/>
    <mergeCell ref="E57:F57"/>
    <mergeCell ref="G57:H57"/>
    <mergeCell ref="I57:J57"/>
    <mergeCell ref="K57:L57"/>
    <mergeCell ref="O57:P57"/>
    <mergeCell ref="T57:Y57"/>
    <mergeCell ref="E56:F56"/>
    <mergeCell ref="G56:H56"/>
    <mergeCell ref="I56:J56"/>
    <mergeCell ref="K56:L56"/>
    <mergeCell ref="O56:P56"/>
    <mergeCell ref="T56:Y56"/>
    <mergeCell ref="E59:F59"/>
    <mergeCell ref="G59:H59"/>
    <mergeCell ref="I59:J59"/>
    <mergeCell ref="K59:L59"/>
    <mergeCell ref="O59:P59"/>
    <mergeCell ref="T59:Y59"/>
    <mergeCell ref="E58:F58"/>
    <mergeCell ref="G58:H58"/>
    <mergeCell ref="I58:J58"/>
    <mergeCell ref="K58:L58"/>
    <mergeCell ref="O58:P58"/>
    <mergeCell ref="T58:Y58"/>
    <mergeCell ref="E61:F61"/>
    <mergeCell ref="G61:H61"/>
    <mergeCell ref="I61:J61"/>
    <mergeCell ref="K61:L61"/>
    <mergeCell ref="O61:P61"/>
    <mergeCell ref="T61:Y61"/>
    <mergeCell ref="E60:F60"/>
    <mergeCell ref="G60:H60"/>
    <mergeCell ref="I60:J60"/>
    <mergeCell ref="K60:L60"/>
    <mergeCell ref="O60:P60"/>
    <mergeCell ref="T60:Y60"/>
  </mergeCells>
  <hyperlinks>
    <hyperlink ref="B1" location="'_Planlagt_drift'!A1" display="Tilbage til årsoversigt" xr:uid="{4DFB1CF0-04B5-4799-AAC2-EB009CDF2093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4BAAFE-7FAD-4C91-AE21-F4F78324E160}">
          <x14:formula1>
            <xm:f>Priskatalog!$A$2:$A$167</xm:f>
          </x14:formula1>
          <xm:sqref>A3:B3 A4:A29 B35:B41 B43:B49 B51:B53 B55:B57 B59:B61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62272C-9AE7-487B-8857-D031885A1323}"/>
</file>

<file path=customXml/itemProps2.xml><?xml version="1.0" encoding="utf-8"?>
<ds:datastoreItem xmlns:ds="http://schemas.openxmlformats.org/officeDocument/2006/customXml" ds:itemID="{A082C86E-AA46-47B8-BC60-0143AD6C6CDD}"/>
</file>

<file path=customXml/itemProps3.xml><?xml version="1.0" encoding="utf-8"?>
<ds:datastoreItem xmlns:ds="http://schemas.openxmlformats.org/officeDocument/2006/customXml" ds:itemID="{503E2C2E-8C9A-4743-8A01-1867C8F3AE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Susanne Agerholm Eriksen (sueri)</dc:creator>
  <cp:keywords/>
  <dc:description/>
  <cp:lastModifiedBy>Eris Lars Andersen</cp:lastModifiedBy>
  <cp:revision/>
  <dcterms:created xsi:type="dcterms:W3CDTF">2015-06-05T18:19:34Z</dcterms:created>
  <dcterms:modified xsi:type="dcterms:W3CDTF">2026-01-14T09:33:18Z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  <property fmtid="{D5CDD505-2E9C-101B-9397-08002B2CF9AE}" pid="3" name="MediaServiceImageTags">
    <vt:lpwstr/>
  </property>
</Properties>
</file>