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dawley/Desktop/"/>
    </mc:Choice>
  </mc:AlternateContent>
  <xr:revisionPtr revIDLastSave="0" documentId="8_{148D6A75-28DC-2A40-BCFF-BB81E7DA0533}" xr6:coauthVersionLast="47" xr6:coauthVersionMax="47" xr10:uidLastSave="{00000000-0000-0000-0000-000000000000}"/>
  <bookViews>
    <workbookView xWindow="0" yWindow="800" windowWidth="30240" windowHeight="17300" xr2:uid="{728151A7-80B4-7D40-8815-7D7B99422FF9}"/>
  </bookViews>
  <sheets>
    <sheet name="Data" sheetId="1" r:id="rId1"/>
    <sheet name="# Penalties Means Test" sheetId="7" r:id="rId2"/>
    <sheet name="Regression (MOV v # of P)" sheetId="3" r:id="rId3"/>
    <sheet name="Regression (MOV v P Yards)" sheetId="4" r:id="rId4"/>
    <sheet name="Regression (Opp Wins v # of P)" sheetId="5" r:id="rId5"/>
    <sheet name="Regression (Opp Wins v P Yards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B4" i="7"/>
  <c r="C3" i="7"/>
  <c r="B3" i="7"/>
  <c r="C2" i="7"/>
  <c r="B2" i="7"/>
  <c r="E19" i="1" l="1"/>
  <c r="H19" i="1"/>
  <c r="G19" i="1"/>
  <c r="F19" i="1"/>
  <c r="F13" i="1"/>
  <c r="F14" i="1"/>
  <c r="F15" i="1"/>
  <c r="F16" i="1"/>
  <c r="F17" i="1"/>
  <c r="F18" i="1"/>
  <c r="E13" i="1"/>
  <c r="E14" i="1"/>
  <c r="E15" i="1"/>
  <c r="E16" i="1"/>
  <c r="E17" i="1"/>
  <c r="E18" i="1"/>
  <c r="E12" i="1"/>
  <c r="F12" i="1"/>
  <c r="E10" i="1"/>
  <c r="F10" i="1"/>
  <c r="E9" i="1"/>
  <c r="F9" i="1"/>
  <c r="E8" i="1"/>
  <c r="F8" i="1"/>
  <c r="E7" i="1"/>
  <c r="F7" i="1"/>
  <c r="E6" i="1"/>
  <c r="F6" i="1"/>
  <c r="E2" i="1"/>
  <c r="E3" i="1"/>
  <c r="E4" i="1"/>
  <c r="E5" i="1"/>
  <c r="E11" i="1"/>
  <c r="F5" i="1"/>
  <c r="F2" i="1"/>
  <c r="F3" i="1"/>
  <c r="F4" i="1"/>
  <c r="F11" i="1"/>
</calcChain>
</file>

<file path=xl/sharedStrings.xml><?xml version="1.0" encoding="utf-8"?>
<sst xmlns="http://schemas.openxmlformats.org/spreadsheetml/2006/main" count="159" uniqueCount="57">
  <si>
    <t>Team</t>
  </si>
  <si>
    <t>Buffalo Bills</t>
  </si>
  <si>
    <t>Penalties</t>
  </si>
  <si>
    <t>Yards</t>
  </si>
  <si>
    <t>Yards/game</t>
  </si>
  <si>
    <t>Penalties vs Chiefs</t>
  </si>
  <si>
    <t>Yards vs Chiefs</t>
  </si>
  <si>
    <t>Baltimore Ravens</t>
  </si>
  <si>
    <t>Cincinnati Bengals</t>
  </si>
  <si>
    <t>Atlanta Falcons</t>
  </si>
  <si>
    <t>Penalties/game</t>
  </si>
  <si>
    <t>Las Angeles Chargers</t>
  </si>
  <si>
    <t>New Orleans Saints</t>
  </si>
  <si>
    <t>San Francisco 49ers</t>
  </si>
  <si>
    <t>Las Vegas Raiders</t>
  </si>
  <si>
    <t>Tampa Bay Buccaneers</t>
  </si>
  <si>
    <t>Denver Broncos</t>
  </si>
  <si>
    <t>Carolina Panthers</t>
  </si>
  <si>
    <t>Cleveland Browns</t>
  </si>
  <si>
    <t>Houston Texans</t>
  </si>
  <si>
    <t>Pittsberg Steelers</t>
  </si>
  <si>
    <t>Wins</t>
  </si>
  <si>
    <t>Margin of Victory</t>
  </si>
  <si>
    <t>t Stat</t>
  </si>
  <si>
    <t>df</t>
  </si>
  <si>
    <t>Observations</t>
  </si>
  <si>
    <t>Residuals</t>
  </si>
  <si>
    <t>Predicted Penalties vs Chiefs</t>
  </si>
  <si>
    <t>Observation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</si>
  <si>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</si>
  <si>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</si>
  <si>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</si>
  <si>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</si>
  <si>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</si>
  <si>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</si>
  <si>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</si>
  <si>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</si>
  <si>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</si>
  <si>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</si>
  <si>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</si>
  <si>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</si>
  <si>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</si>
  <si>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</si>
  <si>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</si>
  <si>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</si>
  <si>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ANOVA</t>
  </si>
  <si>
    <t>Adjusted R Square</t>
  </si>
  <si>
    <t>R Square</t>
  </si>
  <si>
    <t>Multiple R</t>
  </si>
  <si>
    <t>Regression Statistics</t>
  </si>
  <si>
    <t>SUMMARY OUTPUT</t>
  </si>
  <si>
    <t>Predicted Yards vs Chiefs</t>
  </si>
  <si>
    <t>Season Avg</t>
  </si>
  <si>
    <t>Vs Chiefs</t>
  </si>
  <si>
    <t>Sample Size</t>
  </si>
  <si>
    <t>Sample Mean</t>
  </si>
  <si>
    <t>Population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</si>
</sst>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(MOV v # of P)'!$L$2</c:f>
              <c:strCache>
                <c:ptCount val="1"/>
                <c:pt idx="0">
                  <c:v>Penalties vs Chiefs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(MOV v # of P)'!$K$3:$K$19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-9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8</c:v>
                </c:pt>
                <c:pt idx="15">
                  <c:v>19</c:v>
                </c:pt>
                <c:pt idx="16">
                  <c:v>-38</c:v>
                </c:pt>
              </c:numCache>
            </c:numRef>
          </c:xVal>
          <c:yVal>
            <c:numRef>
              <c:f>'Regression (MOV v # of P)'!$L$3:$L$19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D-C144-A272-678B320C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67008"/>
        <c:axId val="611568736"/>
      </c:scatterChart>
      <c:valAx>
        <c:axId val="6115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Chiefs</a:t>
                </a:r>
                <a:r>
                  <a:rPr lang="en-US" baseline="0"/>
                  <a:t> Margin of Victory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736"/>
        <c:crosses val="autoZero"/>
        <c:crossBetween val="midCat"/>
      </c:valAx>
      <c:valAx>
        <c:axId val="611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# of Penalties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(MOV v P Yards)'!$L$2</c:f>
              <c:strCache>
                <c:ptCount val="1"/>
                <c:pt idx="0">
                  <c:v>Yards vs Chiefs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(MOV v P Yards)'!$K$3:$K$19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-9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8</c:v>
                </c:pt>
                <c:pt idx="15">
                  <c:v>19</c:v>
                </c:pt>
                <c:pt idx="16">
                  <c:v>-38</c:v>
                </c:pt>
              </c:numCache>
            </c:numRef>
          </c:xVal>
          <c:yVal>
            <c:numRef>
              <c:f>'Regression (MOV v P Yards)'!$L$3:$L$19</c:f>
              <c:numCache>
                <c:formatCode>General</c:formatCode>
                <c:ptCount val="17"/>
                <c:pt idx="0">
                  <c:v>64</c:v>
                </c:pt>
                <c:pt idx="1">
                  <c:v>79</c:v>
                </c:pt>
                <c:pt idx="2">
                  <c:v>44</c:v>
                </c:pt>
                <c:pt idx="3">
                  <c:v>51</c:v>
                </c:pt>
                <c:pt idx="4">
                  <c:v>70</c:v>
                </c:pt>
                <c:pt idx="5">
                  <c:v>40</c:v>
                </c:pt>
                <c:pt idx="6">
                  <c:v>32</c:v>
                </c:pt>
                <c:pt idx="7">
                  <c:v>50</c:v>
                </c:pt>
                <c:pt idx="8">
                  <c:v>35</c:v>
                </c:pt>
                <c:pt idx="9">
                  <c:v>24</c:v>
                </c:pt>
                <c:pt idx="10">
                  <c:v>53</c:v>
                </c:pt>
                <c:pt idx="11">
                  <c:v>101</c:v>
                </c:pt>
                <c:pt idx="12">
                  <c:v>50</c:v>
                </c:pt>
                <c:pt idx="13">
                  <c:v>45</c:v>
                </c:pt>
                <c:pt idx="14">
                  <c:v>45</c:v>
                </c:pt>
                <c:pt idx="15">
                  <c:v>25</c:v>
                </c:pt>
                <c:pt idx="1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3F4C-BD0A-49AB936DB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25472"/>
        <c:axId val="599235968"/>
      </c:scatterChart>
      <c:valAx>
        <c:axId val="5993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Chiefs Margin</a:t>
                </a:r>
                <a:r>
                  <a:rPr lang="en-US" baseline="0"/>
                  <a:t> of Victory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35968"/>
        <c:crosses val="autoZero"/>
        <c:crossBetween val="midCat"/>
      </c:valAx>
      <c:valAx>
        <c:axId val="5992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Penalty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(Opp Wins v # of P)'!$L$2</c:f>
              <c:strCache>
                <c:ptCount val="1"/>
                <c:pt idx="0">
                  <c:v>Penalties vs Chiefs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(Opp Wins v # of P)'!$K$3:$K$19</c:f>
              <c:numCache>
                <c:formatCode>0</c:formatCode>
                <c:ptCount val="17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4</c:v>
                </c:pt>
                <c:pt idx="12">
                  <c:v>11</c:v>
                </c:pt>
                <c:pt idx="13">
                  <c:v>3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xVal>
          <c:yVal>
            <c:numRef>
              <c:f>'Regression (Opp Wins v # of P)'!$L$3:$L$19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E-364D-9919-3867C459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06240"/>
        <c:axId val="611707952"/>
      </c:scatterChart>
      <c:valAx>
        <c:axId val="6117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7952"/>
        <c:crosses val="autoZero"/>
        <c:crossBetween val="midCat"/>
      </c:valAx>
      <c:valAx>
        <c:axId val="611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# of Penalties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(Opp Wins v P Yards)'!$L$2</c:f>
              <c:strCache>
                <c:ptCount val="1"/>
                <c:pt idx="0">
                  <c:v>Yards vs Chiefs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(Opp Wins v P Yards)'!$K$3:$K$19</c:f>
              <c:numCache>
                <c:formatCode>0</c:formatCode>
                <c:ptCount val="17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4</c:v>
                </c:pt>
                <c:pt idx="12">
                  <c:v>11</c:v>
                </c:pt>
                <c:pt idx="13">
                  <c:v>3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xVal>
          <c:yVal>
            <c:numRef>
              <c:f>'Regression (Opp Wins v P Yards)'!$L$3:$L$19</c:f>
              <c:numCache>
                <c:formatCode>General</c:formatCode>
                <c:ptCount val="17"/>
                <c:pt idx="0">
                  <c:v>64</c:v>
                </c:pt>
                <c:pt idx="1">
                  <c:v>79</c:v>
                </c:pt>
                <c:pt idx="2">
                  <c:v>44</c:v>
                </c:pt>
                <c:pt idx="3">
                  <c:v>51</c:v>
                </c:pt>
                <c:pt idx="4">
                  <c:v>70</c:v>
                </c:pt>
                <c:pt idx="5">
                  <c:v>40</c:v>
                </c:pt>
                <c:pt idx="6">
                  <c:v>32</c:v>
                </c:pt>
                <c:pt idx="7">
                  <c:v>50</c:v>
                </c:pt>
                <c:pt idx="8">
                  <c:v>35</c:v>
                </c:pt>
                <c:pt idx="9">
                  <c:v>24</c:v>
                </c:pt>
                <c:pt idx="10">
                  <c:v>53</c:v>
                </c:pt>
                <c:pt idx="11">
                  <c:v>101</c:v>
                </c:pt>
                <c:pt idx="12">
                  <c:v>50</c:v>
                </c:pt>
                <c:pt idx="13">
                  <c:v>45</c:v>
                </c:pt>
                <c:pt idx="14">
                  <c:v>45</c:v>
                </c:pt>
                <c:pt idx="15">
                  <c:v>25</c:v>
                </c:pt>
                <c:pt idx="1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E84A-9998-FEEBAB1A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54880"/>
        <c:axId val="611756592"/>
      </c:scatterChart>
      <c:valAx>
        <c:axId val="6117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56592"/>
        <c:crosses val="autoZero"/>
        <c:crossBetween val="midCat"/>
      </c:valAx>
      <c:valAx>
        <c:axId val="6117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Penalty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581968</xdr:colOff>
      <xdr:row>19</xdr:row>
      <xdr:rowOff>169985</xdr:rowOff>
    </xdr:from>
    <xdr:to>
      <xdr:col>9</xdr:col>
      <xdr:colOff>217436</xdr:colOff>
      <xdr:row>32</xdr:row>
      <xdr:rowOff>191756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EA5DD-A70E-1A54-18F4-4ED7AC23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19</xdr:row>
      <xdr:rowOff>177800</xdr:rowOff>
    </xdr:from>
    <xdr:to>
      <xdr:col>10</xdr:col>
      <xdr:colOff>152400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5E7D8-98AB-446A-FF6B-820F7C8E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19</xdr:row>
      <xdr:rowOff>139700</xdr:rowOff>
    </xdr:from>
    <xdr:to>
      <xdr:col>10</xdr:col>
      <xdr:colOff>723900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B1C13-5F88-EC6B-E05D-D04BCC4C0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20</xdr:row>
      <xdr:rowOff>12700</xdr:rowOff>
    </xdr:from>
    <xdr:to>
      <xdr:col>11</xdr:col>
      <xdr:colOff>234950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0BE61-5B9D-E1C4-7101-D1D9C9CCE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86CD-1E94-7648-BB7D-47D3DD7FD680}">
  <dimension ref="A1:I19"/>
  <sheetViews>
    <sheetView tabSelected="1" zoomScale="125" workbookViewId="0">
      <selection activeCell="F11" sqref="F11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6" max="6" width="14.33203125" bestFit="1" customWidth="1"/>
    <col min="7" max="7" width="16.33203125" bestFit="1" customWidth="1"/>
    <col min="8" max="8" width="13.1640625" bestFit="1" customWidth="1"/>
    <col min="9" max="9" width="15" bestFit="1" customWidth="1"/>
  </cols>
  <sheetData>
    <row r="1" spans="1:9" x14ac:dyDescent="0.2">
      <c r="A1" s="1" t="s">
        <v>0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22</v>
      </c>
    </row>
    <row r="2" spans="1:9" x14ac:dyDescent="0.2">
      <c r="A2" t="s">
        <v>7</v>
      </c>
      <c r="B2" s="3">
        <v>12</v>
      </c>
      <c r="C2">
        <v>132</v>
      </c>
      <c r="D2">
        <v>1120</v>
      </c>
      <c r="E2" s="2">
        <f t="shared" ref="E2:E10" si="0">D2/17</f>
        <v>65.882352941176464</v>
      </c>
      <c r="F2" s="2">
        <f t="shared" ref="F2:F10" si="1">C2/17</f>
        <v>7.7647058823529411</v>
      </c>
      <c r="G2">
        <v>7</v>
      </c>
      <c r="H2">
        <v>64</v>
      </c>
      <c r="I2">
        <v>7</v>
      </c>
    </row>
    <row r="3" spans="1:9" x14ac:dyDescent="0.2">
      <c r="A3" t="s">
        <v>8</v>
      </c>
      <c r="B3" s="3">
        <v>9</v>
      </c>
      <c r="C3">
        <v>101</v>
      </c>
      <c r="D3">
        <v>780</v>
      </c>
      <c r="E3" s="2">
        <f t="shared" si="0"/>
        <v>45.882352941176471</v>
      </c>
      <c r="F3" s="2">
        <f t="shared" si="1"/>
        <v>5.9411764705882355</v>
      </c>
      <c r="G3">
        <v>8</v>
      </c>
      <c r="H3">
        <v>79</v>
      </c>
      <c r="I3">
        <v>1</v>
      </c>
    </row>
    <row r="4" spans="1:9" x14ac:dyDescent="0.2">
      <c r="A4" t="s">
        <v>9</v>
      </c>
      <c r="B4" s="3">
        <v>8</v>
      </c>
      <c r="C4">
        <v>99</v>
      </c>
      <c r="D4">
        <v>828</v>
      </c>
      <c r="E4" s="2">
        <f t="shared" si="0"/>
        <v>48.705882352941174</v>
      </c>
      <c r="F4" s="2">
        <f t="shared" si="1"/>
        <v>5.8235294117647056</v>
      </c>
      <c r="G4">
        <v>6</v>
      </c>
      <c r="H4">
        <v>44</v>
      </c>
      <c r="I4">
        <v>5</v>
      </c>
    </row>
    <row r="5" spans="1:9" x14ac:dyDescent="0.2">
      <c r="A5" t="s">
        <v>11</v>
      </c>
      <c r="B5" s="3">
        <v>11</v>
      </c>
      <c r="C5">
        <v>96</v>
      </c>
      <c r="D5">
        <v>718</v>
      </c>
      <c r="E5" s="2">
        <f t="shared" si="0"/>
        <v>42.235294117647058</v>
      </c>
      <c r="F5" s="2">
        <f t="shared" si="1"/>
        <v>5.6470588235294121</v>
      </c>
      <c r="G5">
        <v>9</v>
      </c>
      <c r="H5">
        <v>51</v>
      </c>
      <c r="I5">
        <v>7</v>
      </c>
    </row>
    <row r="6" spans="1:9" x14ac:dyDescent="0.2">
      <c r="A6" t="s">
        <v>12</v>
      </c>
      <c r="B6" s="3">
        <v>5</v>
      </c>
      <c r="C6">
        <v>110</v>
      </c>
      <c r="D6">
        <v>1003</v>
      </c>
      <c r="E6" s="2">
        <f t="shared" si="0"/>
        <v>59</v>
      </c>
      <c r="F6" s="2">
        <f t="shared" si="1"/>
        <v>6.4705882352941178</v>
      </c>
      <c r="G6">
        <v>5</v>
      </c>
      <c r="H6">
        <v>70</v>
      </c>
      <c r="I6">
        <v>13</v>
      </c>
    </row>
    <row r="7" spans="1:9" x14ac:dyDescent="0.2">
      <c r="A7" t="s">
        <v>13</v>
      </c>
      <c r="B7" s="3">
        <v>6</v>
      </c>
      <c r="C7">
        <v>111</v>
      </c>
      <c r="D7">
        <v>843</v>
      </c>
      <c r="E7" s="2">
        <f t="shared" si="0"/>
        <v>49.588235294117645</v>
      </c>
      <c r="F7" s="2">
        <f t="shared" si="1"/>
        <v>6.5294117647058822</v>
      </c>
      <c r="G7">
        <v>6</v>
      </c>
      <c r="H7">
        <v>40</v>
      </c>
      <c r="I7">
        <v>10</v>
      </c>
    </row>
    <row r="8" spans="1:9" x14ac:dyDescent="0.2">
      <c r="A8" t="s">
        <v>14</v>
      </c>
      <c r="B8" s="3">
        <v>4</v>
      </c>
      <c r="C8">
        <v>96</v>
      </c>
      <c r="D8">
        <v>807</v>
      </c>
      <c r="E8" s="2">
        <f t="shared" si="0"/>
        <v>47.470588235294116</v>
      </c>
      <c r="F8" s="2">
        <f t="shared" si="1"/>
        <v>5.6470588235294121</v>
      </c>
      <c r="G8">
        <v>5</v>
      </c>
      <c r="H8">
        <v>32</v>
      </c>
      <c r="I8">
        <v>7</v>
      </c>
    </row>
    <row r="9" spans="1:9" x14ac:dyDescent="0.2">
      <c r="A9" t="s">
        <v>15</v>
      </c>
      <c r="B9" s="3">
        <v>10</v>
      </c>
      <c r="C9">
        <v>108</v>
      </c>
      <c r="D9">
        <v>839</v>
      </c>
      <c r="E9" s="2">
        <f t="shared" si="0"/>
        <v>49.352941176470587</v>
      </c>
      <c r="F9" s="2">
        <f t="shared" si="1"/>
        <v>6.3529411764705879</v>
      </c>
      <c r="G9">
        <v>6</v>
      </c>
      <c r="H9">
        <v>50</v>
      </c>
      <c r="I9">
        <v>6</v>
      </c>
    </row>
    <row r="10" spans="1:9" x14ac:dyDescent="0.2">
      <c r="A10" t="s">
        <v>16</v>
      </c>
      <c r="B10" s="3">
        <v>10</v>
      </c>
      <c r="C10">
        <v>108</v>
      </c>
      <c r="D10">
        <v>941</v>
      </c>
      <c r="E10" s="2">
        <f t="shared" si="0"/>
        <v>55.352941176470587</v>
      </c>
      <c r="F10" s="2">
        <f t="shared" si="1"/>
        <v>6.3529411764705879</v>
      </c>
      <c r="G10">
        <v>6</v>
      </c>
      <c r="H10">
        <v>35</v>
      </c>
      <c r="I10">
        <v>2</v>
      </c>
    </row>
    <row r="11" spans="1:9" x14ac:dyDescent="0.2">
      <c r="A11" t="s">
        <v>1</v>
      </c>
      <c r="B11" s="3">
        <v>13</v>
      </c>
      <c r="C11">
        <v>112</v>
      </c>
      <c r="D11">
        <v>833</v>
      </c>
      <c r="E11" s="2">
        <f>D11/17</f>
        <v>49</v>
      </c>
      <c r="F11" s="2">
        <f>C11/17</f>
        <v>6.5882352941176467</v>
      </c>
      <c r="G11">
        <v>3</v>
      </c>
      <c r="H11">
        <v>24</v>
      </c>
      <c r="I11">
        <v>-9</v>
      </c>
    </row>
    <row r="12" spans="1:9" x14ac:dyDescent="0.2">
      <c r="A12" t="s">
        <v>17</v>
      </c>
      <c r="B12" s="3">
        <v>5</v>
      </c>
      <c r="C12">
        <v>118</v>
      </c>
      <c r="D12">
        <v>947</v>
      </c>
      <c r="E12" s="2">
        <f>D12/17</f>
        <v>55.705882352941174</v>
      </c>
      <c r="F12" s="2">
        <f>C12/17</f>
        <v>6.9411764705882355</v>
      </c>
      <c r="G12">
        <v>9</v>
      </c>
      <c r="H12">
        <v>53</v>
      </c>
      <c r="I12">
        <v>3</v>
      </c>
    </row>
    <row r="13" spans="1:9" x14ac:dyDescent="0.2">
      <c r="A13" t="s">
        <v>14</v>
      </c>
      <c r="B13" s="3">
        <v>4</v>
      </c>
      <c r="C13">
        <v>96</v>
      </c>
      <c r="D13">
        <v>807</v>
      </c>
      <c r="E13" s="2">
        <f t="shared" ref="E13:E18" si="2">D13/17</f>
        <v>47.470588235294116</v>
      </c>
      <c r="F13" s="2">
        <f t="shared" ref="F13:F18" si="3">C13/17</f>
        <v>5.6470588235294121</v>
      </c>
      <c r="G13">
        <v>9</v>
      </c>
      <c r="H13">
        <v>101</v>
      </c>
      <c r="I13">
        <v>2</v>
      </c>
    </row>
    <row r="14" spans="1:9" x14ac:dyDescent="0.2">
      <c r="A14" t="s">
        <v>11</v>
      </c>
      <c r="B14" s="3">
        <v>11</v>
      </c>
      <c r="C14">
        <v>96</v>
      </c>
      <c r="D14">
        <v>718</v>
      </c>
      <c r="E14" s="2">
        <f t="shared" si="2"/>
        <v>42.235294117647058</v>
      </c>
      <c r="F14" s="2">
        <f t="shared" si="3"/>
        <v>5.6470588235294121</v>
      </c>
      <c r="G14">
        <v>7</v>
      </c>
      <c r="H14">
        <v>50</v>
      </c>
      <c r="I14">
        <v>2</v>
      </c>
    </row>
    <row r="15" spans="1:9" x14ac:dyDescent="0.2">
      <c r="A15" t="s">
        <v>18</v>
      </c>
      <c r="B15" s="3">
        <v>3</v>
      </c>
      <c r="C15">
        <v>119</v>
      </c>
      <c r="D15">
        <v>915</v>
      </c>
      <c r="E15" s="2">
        <f t="shared" si="2"/>
        <v>53.823529411764703</v>
      </c>
      <c r="F15" s="2">
        <f t="shared" si="3"/>
        <v>7</v>
      </c>
      <c r="G15">
        <v>6</v>
      </c>
      <c r="H15">
        <v>45</v>
      </c>
      <c r="I15">
        <v>14</v>
      </c>
    </row>
    <row r="16" spans="1:9" x14ac:dyDescent="0.2">
      <c r="A16" t="s">
        <v>19</v>
      </c>
      <c r="B16" s="3">
        <v>10</v>
      </c>
      <c r="C16">
        <v>119</v>
      </c>
      <c r="D16">
        <v>948</v>
      </c>
      <c r="E16" s="2">
        <f t="shared" si="2"/>
        <v>55.764705882352942</v>
      </c>
      <c r="F16" s="2">
        <f t="shared" si="3"/>
        <v>7</v>
      </c>
      <c r="G16">
        <v>6</v>
      </c>
      <c r="H16">
        <v>45</v>
      </c>
      <c r="I16">
        <v>8</v>
      </c>
    </row>
    <row r="17" spans="1:9" x14ac:dyDescent="0.2">
      <c r="A17" t="s">
        <v>20</v>
      </c>
      <c r="B17" s="3">
        <v>10</v>
      </c>
      <c r="C17">
        <v>102</v>
      </c>
      <c r="D17">
        <v>823</v>
      </c>
      <c r="E17" s="2">
        <f t="shared" si="2"/>
        <v>48.411764705882355</v>
      </c>
      <c r="F17" s="2">
        <f t="shared" si="3"/>
        <v>6</v>
      </c>
      <c r="G17">
        <v>4</v>
      </c>
      <c r="H17">
        <v>25</v>
      </c>
      <c r="I17">
        <v>19</v>
      </c>
    </row>
    <row r="18" spans="1:9" x14ac:dyDescent="0.2">
      <c r="A18" t="s">
        <v>16</v>
      </c>
      <c r="B18" s="3">
        <v>10</v>
      </c>
      <c r="C18">
        <v>108</v>
      </c>
      <c r="D18">
        <v>941</v>
      </c>
      <c r="E18" s="2">
        <f t="shared" si="2"/>
        <v>55.352941176470587</v>
      </c>
      <c r="F18" s="2">
        <f t="shared" si="3"/>
        <v>6.3529411764705879</v>
      </c>
      <c r="G18">
        <v>5</v>
      </c>
      <c r="H18">
        <v>41</v>
      </c>
      <c r="I18">
        <v>-38</v>
      </c>
    </row>
    <row r="19" spans="1:9" x14ac:dyDescent="0.2">
      <c r="E19" s="2">
        <f>SUM(E2:E18)</f>
        <v>871.23529411764719</v>
      </c>
      <c r="F19" s="2">
        <f>SUM(F2:F18)</f>
        <v>107.70588235294117</v>
      </c>
      <c r="G19" s="2">
        <f>SUM(G2:G18)</f>
        <v>107</v>
      </c>
      <c r="H19" s="2">
        <f>SUM(H2:H18)</f>
        <v>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DEA3-26DB-9744-907A-D1140EAEDA92}">
  <dimension ref="A1:C4"/>
  <sheetViews>
    <sheetView zoomScale="139" workbookViewId="0">
      <selection activeCell="B3" sqref="B3"/>
    </sheetView>
  </sheetViews>
  <sheetFormatPr baseColWidth="10" defaultRowHeight="16" x14ac:dyDescent="0.2"/>
  <cols>
    <col min="1" max="1" width="26" bestFit="1" customWidth="1"/>
  </cols>
  <sheetData>
    <row r="1" spans="1:3" x14ac:dyDescent="0.2">
      <c r="B1" t="s">
        <v>52</v>
      </c>
      <c r="C1" t="s">
        <v>53</v>
      </c>
    </row>
    <row r="2" spans="1:3" x14ac:dyDescent="0.2">
      <c r="A2" t="s">
        <v>54</v>
      </c>
      <c r="B2">
        <f>COUNT(Data!C2:C18)</f>
        <v>17</v>
      </c>
      <c r="C2">
        <f>COUNT(Data!G2:G18)</f>
        <v>17</v>
      </c>
    </row>
    <row r="3" spans="1:3" x14ac:dyDescent="0.2">
      <c r="A3" t="s">
        <v>55</v>
      </c>
      <c r="B3" s="2">
        <f>AVERAGE(Data!F2:F18)</f>
        <v>6.3356401384083041</v>
      </c>
      <c r="C3" s="2">
        <f>AVERAGE(Data!G2:G18)</f>
        <v>6.2941176470588234</v>
      </c>
    </row>
    <row r="4" spans="1:3" x14ac:dyDescent="0.2">
      <c r="A4" t="s">
        <v>56</v>
      </c>
      <c r="B4">
        <f>_xlfn.STDEV.P(Data!F2:F18)</f>
        <v>0.58607378158450174</v>
      </c>
      <c r="C4">
        <f>_xlfn.STDEV.P(Data!G2:G18)</f>
        <v>1.6720788710061054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B20F-4B41-F842-8FB2-4EF33BE63F2C}">
  <dimension ref="A1:L41"/>
  <sheetViews>
    <sheetView workbookViewId="0">
      <selection activeCell="K30" sqref="K30"/>
    </sheetView>
  </sheetViews>
  <sheetFormatPr baseColWidth="10" defaultRowHeight="16" x14ac:dyDescent="0.2"/>
  <cols>
    <col min="11" max="11" width="15.83203125" bestFit="1" customWidth="1"/>
    <col min="12" max="12" width="18" bestFit="1" customWidth="1"/>
  </cols>
  <sheetData>
    <row r="1" spans="1:12" x14ac:dyDescent="0.2">
      <c r="A1" t="s">
        <v>50</v>
      </c>
    </row>
    <row r="2" spans="1:12" ht="17" thickBot="1" x14ac:dyDescent="0.25">
      <c r="K2" s="1" t="s">
        <v>22</v>
      </c>
      <c r="L2" s="1" t="s">
        <v>5</v>
      </c>
    </row>
    <row r="3" spans="1:12" x14ac:dyDescent="0.2">
      <c r="A3" s="6" t="s">
        <v>49</v>
      </c>
      <c r="B3" s="6"/>
      <c r="K3">
        <v>7</v>
      </c>
      <c r="L3">
        <v>7</v>
      </c>
    </row>
    <row r="4" spans="1:12" x14ac:dyDescent="0.2">
      <c r="A4" t="s">
        <v>48</v>
      </c>
      <c r="B4">
        <v>0.10760737902270506</v>
      </c>
      <c r="K4">
        <v>1</v>
      </c>
      <c r="L4">
        <v>8</v>
      </c>
    </row>
    <row r="5" spans="1:12" x14ac:dyDescent="0.2">
      <c r="A5" t="s">
        <v>47</v>
      </c>
      <c r="B5">
        <v>1.1579348020136106E-2</v>
      </c>
      <c r="K5">
        <v>5</v>
      </c>
      <c r="L5">
        <v>6</v>
      </c>
    </row>
    <row r="6" spans="1:12" x14ac:dyDescent="0.2">
      <c r="A6" t="s">
        <v>46</v>
      </c>
      <c r="B6">
        <v>-5.4315362111854823E-2</v>
      </c>
      <c r="K6">
        <v>7</v>
      </c>
      <c r="L6">
        <v>9</v>
      </c>
    </row>
    <row r="7" spans="1:12" x14ac:dyDescent="0.2">
      <c r="A7" t="s">
        <v>36</v>
      </c>
      <c r="B7">
        <v>1.7697278917899593</v>
      </c>
      <c r="K7">
        <v>13</v>
      </c>
      <c r="L7">
        <v>5</v>
      </c>
    </row>
    <row r="8" spans="1:12" ht="17" thickBot="1" x14ac:dyDescent="0.25">
      <c r="A8" s="4" t="s">
        <v>25</v>
      </c>
      <c r="B8" s="4">
        <v>17</v>
      </c>
      <c r="K8">
        <v>10</v>
      </c>
      <c r="L8">
        <v>6</v>
      </c>
    </row>
    <row r="9" spans="1:12" x14ac:dyDescent="0.2">
      <c r="K9">
        <v>7</v>
      </c>
      <c r="L9">
        <v>5</v>
      </c>
    </row>
    <row r="10" spans="1:12" ht="17" thickBot="1" x14ac:dyDescent="0.25">
      <c r="A10" t="s">
        <v>45</v>
      </c>
      <c r="K10">
        <v>6</v>
      </c>
      <c r="L10">
        <v>6</v>
      </c>
    </row>
    <row r="11" spans="1:12" x14ac:dyDescent="0.2">
      <c r="A11" s="5"/>
      <c r="B11" s="5" t="s">
        <v>24</v>
      </c>
      <c r="C11" s="5" t="s">
        <v>44</v>
      </c>
      <c r="D11" s="5" t="s">
        <v>43</v>
      </c>
      <c r="E11" s="5" t="s">
        <v>42</v>
      </c>
      <c r="F11" s="5" t="s">
        <v>41</v>
      </c>
      <c r="K11">
        <v>2</v>
      </c>
      <c r="L11">
        <v>6</v>
      </c>
    </row>
    <row r="12" spans="1:12" x14ac:dyDescent="0.2">
      <c r="A12" t="s">
        <v>40</v>
      </c>
      <c r="B12">
        <v>1</v>
      </c>
      <c r="C12">
        <v>0.5503596000158808</v>
      </c>
      <c r="D12">
        <v>0.5503596000158808</v>
      </c>
      <c r="E12">
        <v>0.17572500124732318</v>
      </c>
      <c r="F12">
        <v>0.68101457223379425</v>
      </c>
      <c r="K12">
        <v>-9</v>
      </c>
      <c r="L12">
        <v>3</v>
      </c>
    </row>
    <row r="13" spans="1:12" x14ac:dyDescent="0.2">
      <c r="A13" t="s">
        <v>39</v>
      </c>
      <c r="B13">
        <v>15</v>
      </c>
      <c r="C13">
        <v>46.979052164690003</v>
      </c>
      <c r="D13">
        <v>3.1319368109793335</v>
      </c>
      <c r="K13">
        <v>3</v>
      </c>
      <c r="L13">
        <v>9</v>
      </c>
    </row>
    <row r="14" spans="1:12" ht="17" thickBot="1" x14ac:dyDescent="0.25">
      <c r="A14" s="4" t="s">
        <v>38</v>
      </c>
      <c r="B14" s="4">
        <v>16</v>
      </c>
      <c r="C14" s="4">
        <v>47.529411764705884</v>
      </c>
      <c r="D14" s="4"/>
      <c r="E14" s="4"/>
      <c r="F14" s="4"/>
      <c r="K14">
        <v>2</v>
      </c>
      <c r="L14">
        <v>9</v>
      </c>
    </row>
    <row r="15" spans="1:12" ht="17" thickBot="1" x14ac:dyDescent="0.25">
      <c r="K15">
        <v>2</v>
      </c>
      <c r="L15">
        <v>7</v>
      </c>
    </row>
    <row r="16" spans="1:12" x14ac:dyDescent="0.2">
      <c r="A16" s="5"/>
      <c r="B16" s="5" t="s">
        <v>37</v>
      </c>
      <c r="C16" s="5" t="s">
        <v>36</v>
      </c>
      <c r="D16" s="5" t="s">
        <v>23</v>
      </c>
      <c r="E16" s="5" t="s">
        <v>35</v>
      </c>
      <c r="F16" s="5" t="s">
        <v>34</v>
      </c>
      <c r="G16" s="5" t="s">
        <v>33</v>
      </c>
      <c r="H16" s="5" t="s">
        <v>32</v>
      </c>
      <c r="I16" s="5" t="s">
        <v>31</v>
      </c>
      <c r="K16">
        <v>14</v>
      </c>
      <c r="L16">
        <v>6</v>
      </c>
    </row>
    <row r="17" spans="1:12" x14ac:dyDescent="0.2">
      <c r="A17" t="s">
        <v>30</v>
      </c>
      <c r="B17">
        <v>6.2419969144730496</v>
      </c>
      <c r="C17">
        <v>0.44686775806534718</v>
      </c>
      <c r="D17">
        <v>13.9683313504132</v>
      </c>
      <c r="E17">
        <v>5.2852742204960096E-10</v>
      </c>
      <c r="F17">
        <v>5.2895208346193501</v>
      </c>
      <c r="G17">
        <v>7.1944729943267491</v>
      </c>
      <c r="H17">
        <v>5.2895208346193501</v>
      </c>
      <c r="I17">
        <v>7.1944729943267491</v>
      </c>
      <c r="K17">
        <v>8</v>
      </c>
      <c r="L17">
        <v>6</v>
      </c>
    </row>
    <row r="18" spans="1:12" ht="17" thickBot="1" x14ac:dyDescent="0.25">
      <c r="A18" s="4" t="s">
        <v>22</v>
      </c>
      <c r="B18" s="4">
        <v>1.5017838202680548E-2</v>
      </c>
      <c r="C18" s="4">
        <v>3.5825366626211046E-2</v>
      </c>
      <c r="D18" s="4">
        <v>0.41919565986222151</v>
      </c>
      <c r="E18" s="4">
        <v>0.68101457223379414</v>
      </c>
      <c r="F18" s="4">
        <v>-6.1342123212269284E-2</v>
      </c>
      <c r="G18" s="4">
        <v>9.1377799617630387E-2</v>
      </c>
      <c r="H18" s="4">
        <v>-6.1342123212269284E-2</v>
      </c>
      <c r="I18" s="4">
        <v>9.1377799617630387E-2</v>
      </c>
      <c r="K18">
        <v>19</v>
      </c>
      <c r="L18">
        <v>4</v>
      </c>
    </row>
    <row r="19" spans="1:12" x14ac:dyDescent="0.2">
      <c r="K19">
        <v>-38</v>
      </c>
      <c r="L19">
        <v>5</v>
      </c>
    </row>
    <row r="22" spans="1:12" x14ac:dyDescent="0.2">
      <c r="A22" t="s">
        <v>29</v>
      </c>
    </row>
    <row r="23" spans="1:12" ht="17" thickBot="1" x14ac:dyDescent="0.25"/>
    <row r="24" spans="1:12" x14ac:dyDescent="0.2">
      <c r="A24" s="5" t="s">
        <v>28</v>
      </c>
      <c r="B24" s="5" t="s">
        <v>27</v>
      </c>
      <c r="C24" s="5" t="s">
        <v>26</v>
      </c>
    </row>
    <row r="25" spans="1:12" x14ac:dyDescent="0.2">
      <c r="A25">
        <v>1</v>
      </c>
      <c r="B25">
        <v>6.3471217818918131</v>
      </c>
      <c r="C25">
        <v>0.65287821810818691</v>
      </c>
    </row>
    <row r="26" spans="1:12" x14ac:dyDescent="0.2">
      <c r="A26">
        <v>2</v>
      </c>
      <c r="B26">
        <v>6.2570147526757305</v>
      </c>
      <c r="C26">
        <v>1.7429852473242695</v>
      </c>
    </row>
    <row r="27" spans="1:12" x14ac:dyDescent="0.2">
      <c r="A27">
        <v>3</v>
      </c>
      <c r="B27">
        <v>6.3170861054864522</v>
      </c>
      <c r="C27">
        <v>-0.31708610548645222</v>
      </c>
    </row>
    <row r="28" spans="1:12" x14ac:dyDescent="0.2">
      <c r="A28">
        <v>4</v>
      </c>
      <c r="B28">
        <v>6.3471217818918131</v>
      </c>
      <c r="C28">
        <v>2.6528782181081869</v>
      </c>
    </row>
    <row r="29" spans="1:12" x14ac:dyDescent="0.2">
      <c r="A29">
        <v>5</v>
      </c>
      <c r="B29">
        <v>6.4372288111078966</v>
      </c>
      <c r="C29">
        <v>-1.4372288111078966</v>
      </c>
    </row>
    <row r="30" spans="1:12" x14ac:dyDescent="0.2">
      <c r="A30">
        <v>6</v>
      </c>
      <c r="B30">
        <v>6.3921752964998548</v>
      </c>
      <c r="C30">
        <v>-0.39217529649985483</v>
      </c>
    </row>
    <row r="31" spans="1:12" x14ac:dyDescent="0.2">
      <c r="A31">
        <v>7</v>
      </c>
      <c r="B31">
        <v>6.3471217818918131</v>
      </c>
      <c r="C31">
        <v>-1.3471217818918131</v>
      </c>
    </row>
    <row r="32" spans="1:12" x14ac:dyDescent="0.2">
      <c r="A32">
        <v>8</v>
      </c>
      <c r="B32">
        <v>6.3321039436891331</v>
      </c>
      <c r="C32">
        <v>-0.3321039436891331</v>
      </c>
    </row>
    <row r="33" spans="1:3" x14ac:dyDescent="0.2">
      <c r="A33">
        <v>9</v>
      </c>
      <c r="B33">
        <v>6.2720325908784105</v>
      </c>
      <c r="C33">
        <v>-0.27203259087841047</v>
      </c>
    </row>
    <row r="34" spans="1:3" x14ac:dyDescent="0.2">
      <c r="A34">
        <v>10</v>
      </c>
      <c r="B34">
        <v>6.1068363706489244</v>
      </c>
      <c r="C34">
        <v>-3.1068363706489244</v>
      </c>
    </row>
    <row r="35" spans="1:3" x14ac:dyDescent="0.2">
      <c r="A35">
        <v>11</v>
      </c>
      <c r="B35">
        <v>6.2870504290810914</v>
      </c>
      <c r="C35">
        <v>2.7129495709189086</v>
      </c>
    </row>
    <row r="36" spans="1:3" x14ac:dyDescent="0.2">
      <c r="A36">
        <v>12</v>
      </c>
      <c r="B36">
        <v>6.2720325908784105</v>
      </c>
      <c r="C36">
        <v>2.7279674091215895</v>
      </c>
    </row>
    <row r="37" spans="1:3" x14ac:dyDescent="0.2">
      <c r="A37">
        <v>13</v>
      </c>
      <c r="B37">
        <v>6.2720325908784105</v>
      </c>
      <c r="C37">
        <v>0.72796740912158953</v>
      </c>
    </row>
    <row r="38" spans="1:3" x14ac:dyDescent="0.2">
      <c r="A38">
        <v>14</v>
      </c>
      <c r="B38">
        <v>6.4522466493105775</v>
      </c>
      <c r="C38">
        <v>-0.45224664931057745</v>
      </c>
    </row>
    <row r="39" spans="1:3" x14ac:dyDescent="0.2">
      <c r="A39">
        <v>15</v>
      </c>
      <c r="B39">
        <v>6.362139620094494</v>
      </c>
      <c r="C39">
        <v>-0.36213962009449396</v>
      </c>
    </row>
    <row r="40" spans="1:3" x14ac:dyDescent="0.2">
      <c r="A40">
        <v>16</v>
      </c>
      <c r="B40">
        <v>6.5273358403239801</v>
      </c>
      <c r="C40">
        <v>-2.5273358403239801</v>
      </c>
    </row>
    <row r="41" spans="1:3" ht="17" thickBot="1" x14ac:dyDescent="0.25">
      <c r="A41" s="4">
        <v>17</v>
      </c>
      <c r="B41" s="4">
        <v>5.6713190627711887</v>
      </c>
      <c r="C41" s="4">
        <v>-0.67131906277118869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2B4C-6832-1D45-BEB2-EC946F9F645C}">
  <dimension ref="A1:L41"/>
  <sheetViews>
    <sheetView zoomScale="89" workbookViewId="0">
      <selection activeCell="M25" sqref="M25"/>
    </sheetView>
  </sheetViews>
  <sheetFormatPr baseColWidth="10" defaultRowHeight="16" x14ac:dyDescent="0.2"/>
  <cols>
    <col min="11" max="11" width="15" bestFit="1" customWidth="1"/>
    <col min="12" max="12" width="13.83203125" bestFit="1" customWidth="1"/>
  </cols>
  <sheetData>
    <row r="1" spans="1:12" x14ac:dyDescent="0.2">
      <c r="A1" t="s">
        <v>50</v>
      </c>
    </row>
    <row r="2" spans="1:12" ht="17" thickBot="1" x14ac:dyDescent="0.25">
      <c r="K2" s="1" t="s">
        <v>22</v>
      </c>
      <c r="L2" s="1" t="s">
        <v>6</v>
      </c>
    </row>
    <row r="3" spans="1:12" x14ac:dyDescent="0.2">
      <c r="A3" s="10" t="s">
        <v>49</v>
      </c>
      <c r="B3" s="10"/>
      <c r="K3">
        <v>7</v>
      </c>
      <c r="L3">
        <v>64</v>
      </c>
    </row>
    <row r="4" spans="1:12" x14ac:dyDescent="0.2">
      <c r="A4" s="7" t="s">
        <v>48</v>
      </c>
      <c r="B4" s="7">
        <v>5.5037376783214624E-2</v>
      </c>
      <c r="K4">
        <v>1</v>
      </c>
      <c r="L4">
        <v>79</v>
      </c>
    </row>
    <row r="5" spans="1:12" x14ac:dyDescent="0.2">
      <c r="A5" s="7" t="s">
        <v>47</v>
      </c>
      <c r="B5" s="7">
        <v>3.0291128431775322E-3</v>
      </c>
      <c r="K5">
        <v>5</v>
      </c>
      <c r="L5">
        <v>44</v>
      </c>
    </row>
    <row r="6" spans="1:12" x14ac:dyDescent="0.2">
      <c r="A6" s="7" t="s">
        <v>46</v>
      </c>
      <c r="B6" s="7">
        <v>-6.3435612967277302E-2</v>
      </c>
      <c r="K6">
        <v>7</v>
      </c>
      <c r="L6">
        <v>51</v>
      </c>
    </row>
    <row r="7" spans="1:12" x14ac:dyDescent="0.2">
      <c r="A7" s="7" t="s">
        <v>36</v>
      </c>
      <c r="B7" s="7">
        <v>20.242310266659299</v>
      </c>
      <c r="K7">
        <v>13</v>
      </c>
      <c r="L7">
        <v>70</v>
      </c>
    </row>
    <row r="8" spans="1:12" ht="17" thickBot="1" x14ac:dyDescent="0.25">
      <c r="A8" s="8" t="s">
        <v>25</v>
      </c>
      <c r="B8" s="8">
        <v>17</v>
      </c>
      <c r="K8">
        <v>10</v>
      </c>
      <c r="L8">
        <v>40</v>
      </c>
    </row>
    <row r="9" spans="1:12" x14ac:dyDescent="0.2">
      <c r="K9">
        <v>7</v>
      </c>
      <c r="L9">
        <v>32</v>
      </c>
    </row>
    <row r="10" spans="1:12" ht="17" thickBot="1" x14ac:dyDescent="0.25">
      <c r="A10" t="s">
        <v>45</v>
      </c>
      <c r="K10">
        <v>6</v>
      </c>
      <c r="L10">
        <v>50</v>
      </c>
    </row>
    <row r="11" spans="1:12" x14ac:dyDescent="0.2">
      <c r="A11" s="9"/>
      <c r="B11" s="9" t="s">
        <v>24</v>
      </c>
      <c r="C11" s="9" t="s">
        <v>44</v>
      </c>
      <c r="D11" s="9" t="s">
        <v>43</v>
      </c>
      <c r="E11" s="9" t="s">
        <v>42</v>
      </c>
      <c r="F11" s="9" t="s">
        <v>41</v>
      </c>
      <c r="K11">
        <v>2</v>
      </c>
      <c r="L11">
        <v>35</v>
      </c>
    </row>
    <row r="12" spans="1:12" x14ac:dyDescent="0.2">
      <c r="A12" s="7" t="s">
        <v>40</v>
      </c>
      <c r="B12" s="7">
        <v>1</v>
      </c>
      <c r="C12" s="7">
        <v>18.674302495081065</v>
      </c>
      <c r="D12" s="7">
        <v>18.674302495081065</v>
      </c>
      <c r="E12" s="7">
        <v>4.5574743689096149E-2</v>
      </c>
      <c r="F12" s="7">
        <v>0.83382522491474309</v>
      </c>
      <c r="K12">
        <v>-9</v>
      </c>
      <c r="L12">
        <v>24</v>
      </c>
    </row>
    <row r="13" spans="1:12" x14ac:dyDescent="0.2">
      <c r="A13" s="7" t="s">
        <v>39</v>
      </c>
      <c r="B13" s="7">
        <v>15</v>
      </c>
      <c r="C13" s="7">
        <v>6146.2668739755072</v>
      </c>
      <c r="D13" s="7">
        <v>409.75112493170047</v>
      </c>
      <c r="E13" s="7"/>
      <c r="F13" s="7"/>
      <c r="K13">
        <v>3</v>
      </c>
      <c r="L13">
        <v>53</v>
      </c>
    </row>
    <row r="14" spans="1:12" ht="17" thickBot="1" x14ac:dyDescent="0.25">
      <c r="A14" s="8" t="s">
        <v>38</v>
      </c>
      <c r="B14" s="8">
        <v>16</v>
      </c>
      <c r="C14" s="8">
        <v>6164.9411764705883</v>
      </c>
      <c r="D14" s="8"/>
      <c r="E14" s="8"/>
      <c r="F14" s="8"/>
      <c r="K14">
        <v>2</v>
      </c>
      <c r="L14">
        <v>101</v>
      </c>
    </row>
    <row r="15" spans="1:12" ht="17" thickBot="1" x14ac:dyDescent="0.25">
      <c r="K15">
        <v>2</v>
      </c>
      <c r="L15">
        <v>50</v>
      </c>
    </row>
    <row r="16" spans="1:12" x14ac:dyDescent="0.2">
      <c r="A16" s="9"/>
      <c r="B16" s="9" t="s">
        <v>37</v>
      </c>
      <c r="C16" s="9" t="s">
        <v>36</v>
      </c>
      <c r="D16" s="9" t="s">
        <v>23</v>
      </c>
      <c r="E16" s="9" t="s">
        <v>35</v>
      </c>
      <c r="F16" s="9" t="s">
        <v>34</v>
      </c>
      <c r="G16" s="9" t="s">
        <v>33</v>
      </c>
      <c r="H16" s="9" t="s">
        <v>32</v>
      </c>
      <c r="I16" s="9" t="s">
        <v>31</v>
      </c>
      <c r="K16">
        <v>14</v>
      </c>
      <c r="L16">
        <v>45</v>
      </c>
    </row>
    <row r="17" spans="1:12" x14ac:dyDescent="0.2">
      <c r="A17" s="7" t="s">
        <v>30</v>
      </c>
      <c r="B17" s="7">
        <v>49.637571111753928</v>
      </c>
      <c r="C17" s="7">
        <v>5.1113144844974761</v>
      </c>
      <c r="D17" s="7">
        <v>9.7113122783393155</v>
      </c>
      <c r="E17" s="7">
        <v>7.3363022603039184E-8</v>
      </c>
      <c r="F17" s="7">
        <v>38.743062176558695</v>
      </c>
      <c r="G17" s="7">
        <v>60.532080046949162</v>
      </c>
      <c r="H17" s="7">
        <v>38.743062176558695</v>
      </c>
      <c r="I17" s="7">
        <v>60.532080046949162</v>
      </c>
      <c r="K17">
        <v>8</v>
      </c>
      <c r="L17">
        <v>45</v>
      </c>
    </row>
    <row r="18" spans="1:12" ht="17" thickBot="1" x14ac:dyDescent="0.25">
      <c r="A18" s="8" t="s">
        <v>22</v>
      </c>
      <c r="B18" s="8">
        <v>8.7479510172596697E-2</v>
      </c>
      <c r="C18" s="8">
        <v>0.4097738358698223</v>
      </c>
      <c r="D18" s="8">
        <v>0.21348242009376936</v>
      </c>
      <c r="E18" s="8">
        <v>0.83382522491474942</v>
      </c>
      <c r="F18" s="8">
        <v>-0.78593274607442154</v>
      </c>
      <c r="G18" s="8">
        <v>0.96089176641961493</v>
      </c>
      <c r="H18" s="8">
        <v>-0.78593274607442154</v>
      </c>
      <c r="I18" s="8">
        <v>0.96089176641961493</v>
      </c>
      <c r="K18">
        <v>19</v>
      </c>
      <c r="L18">
        <v>25</v>
      </c>
    </row>
    <row r="19" spans="1:12" x14ac:dyDescent="0.2">
      <c r="K19">
        <v>-38</v>
      </c>
      <c r="L19">
        <v>41</v>
      </c>
    </row>
    <row r="22" spans="1:12" x14ac:dyDescent="0.2">
      <c r="A22" t="s">
        <v>29</v>
      </c>
    </row>
    <row r="24" spans="1:12" x14ac:dyDescent="0.2">
      <c r="A24" t="s">
        <v>28</v>
      </c>
      <c r="B24" t="s">
        <v>51</v>
      </c>
      <c r="C24" t="s">
        <v>26</v>
      </c>
    </row>
    <row r="25" spans="1:12" x14ac:dyDescent="0.2">
      <c r="A25">
        <v>1</v>
      </c>
      <c r="B25">
        <v>50.249927682962102</v>
      </c>
      <c r="C25">
        <v>13.750072317037898</v>
      </c>
    </row>
    <row r="26" spans="1:12" x14ac:dyDescent="0.2">
      <c r="A26">
        <v>2</v>
      </c>
      <c r="B26">
        <v>49.725050621926528</v>
      </c>
      <c r="C26">
        <v>29.274949378073472</v>
      </c>
    </row>
    <row r="27" spans="1:12" x14ac:dyDescent="0.2">
      <c r="A27">
        <v>3</v>
      </c>
      <c r="B27">
        <v>50.074968662616911</v>
      </c>
      <c r="C27">
        <v>-6.0749686626169108</v>
      </c>
    </row>
    <row r="28" spans="1:12" x14ac:dyDescent="0.2">
      <c r="A28">
        <v>4</v>
      </c>
      <c r="B28">
        <v>50.249927682962102</v>
      </c>
      <c r="C28">
        <v>0.75007231703789756</v>
      </c>
    </row>
    <row r="29" spans="1:12" x14ac:dyDescent="0.2">
      <c r="A29">
        <v>5</v>
      </c>
      <c r="B29">
        <v>50.774804743997684</v>
      </c>
      <c r="C29">
        <v>19.225195256002316</v>
      </c>
    </row>
    <row r="30" spans="1:12" x14ac:dyDescent="0.2">
      <c r="A30">
        <v>6</v>
      </c>
      <c r="B30">
        <v>50.512366213479893</v>
      </c>
      <c r="C30">
        <v>-10.512366213479893</v>
      </c>
    </row>
    <row r="31" spans="1:12" x14ac:dyDescent="0.2">
      <c r="A31">
        <v>7</v>
      </c>
      <c r="B31">
        <v>50.249927682962102</v>
      </c>
      <c r="C31">
        <v>-18.249927682962102</v>
      </c>
    </row>
    <row r="32" spans="1:12" x14ac:dyDescent="0.2">
      <c r="A32">
        <v>8</v>
      </c>
      <c r="B32">
        <v>50.16244817278951</v>
      </c>
      <c r="C32">
        <v>-0.16244817278951018</v>
      </c>
    </row>
    <row r="33" spans="1:3" x14ac:dyDescent="0.2">
      <c r="A33">
        <v>9</v>
      </c>
      <c r="B33">
        <v>49.81253013209912</v>
      </c>
      <c r="C33">
        <v>-14.81253013209912</v>
      </c>
    </row>
    <row r="34" spans="1:3" x14ac:dyDescent="0.2">
      <c r="A34">
        <v>10</v>
      </c>
      <c r="B34">
        <v>48.850255520200555</v>
      </c>
      <c r="C34">
        <v>-24.850255520200555</v>
      </c>
    </row>
    <row r="35" spans="1:3" x14ac:dyDescent="0.2">
      <c r="A35">
        <v>11</v>
      </c>
      <c r="B35">
        <v>49.900009642271719</v>
      </c>
      <c r="C35">
        <v>3.0999903577282808</v>
      </c>
    </row>
    <row r="36" spans="1:3" x14ac:dyDescent="0.2">
      <c r="A36">
        <v>12</v>
      </c>
      <c r="B36">
        <v>49.81253013209912</v>
      </c>
      <c r="C36">
        <v>51.18746986790088</v>
      </c>
    </row>
    <row r="37" spans="1:3" x14ac:dyDescent="0.2">
      <c r="A37">
        <v>13</v>
      </c>
      <c r="B37">
        <v>49.81253013209912</v>
      </c>
      <c r="C37">
        <v>0.18746986790088016</v>
      </c>
    </row>
    <row r="38" spans="1:3" x14ac:dyDescent="0.2">
      <c r="A38">
        <v>14</v>
      </c>
      <c r="B38">
        <v>50.862284254170284</v>
      </c>
      <c r="C38">
        <v>-5.8622842541702838</v>
      </c>
    </row>
    <row r="39" spans="1:3" x14ac:dyDescent="0.2">
      <c r="A39">
        <v>15</v>
      </c>
      <c r="B39">
        <v>50.337407193134702</v>
      </c>
      <c r="C39">
        <v>-5.3374071931347018</v>
      </c>
    </row>
    <row r="40" spans="1:3" x14ac:dyDescent="0.2">
      <c r="A40">
        <v>16</v>
      </c>
      <c r="B40">
        <v>51.299681805033266</v>
      </c>
      <c r="C40">
        <v>-26.299681805033266</v>
      </c>
    </row>
    <row r="41" spans="1:3" x14ac:dyDescent="0.2">
      <c r="A41">
        <v>17</v>
      </c>
      <c r="B41">
        <v>46.313349725195252</v>
      </c>
      <c r="C41">
        <v>-5.3133497251952519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28E4-B53A-7B42-BF6A-79F014580D07}">
  <dimension ref="A1:L41"/>
  <sheetViews>
    <sheetView zoomScale="85" workbookViewId="0">
      <selection activeCell="N29" sqref="N29"/>
    </sheetView>
  </sheetViews>
  <sheetFormatPr baseColWidth="10" defaultRowHeight="16" x14ac:dyDescent="0.2"/>
  <cols>
    <col min="12" max="12" width="17.1640625" bestFit="1" customWidth="1"/>
  </cols>
  <sheetData>
    <row r="1" spans="1:12" x14ac:dyDescent="0.2">
      <c r="A1" t="s">
        <v>50</v>
      </c>
    </row>
    <row r="2" spans="1:12" ht="17" thickBot="1" x14ac:dyDescent="0.25">
      <c r="K2" s="1" t="s">
        <v>21</v>
      </c>
      <c r="L2" s="1" t="s">
        <v>5</v>
      </c>
    </row>
    <row r="3" spans="1:12" x14ac:dyDescent="0.2">
      <c r="A3" s="10" t="s">
        <v>49</v>
      </c>
      <c r="B3" s="10"/>
      <c r="K3" s="3">
        <v>12</v>
      </c>
      <c r="L3">
        <v>7</v>
      </c>
    </row>
    <row r="4" spans="1:12" x14ac:dyDescent="0.2">
      <c r="A4" s="7" t="s">
        <v>48</v>
      </c>
      <c r="B4" s="7">
        <v>0.21346106965468151</v>
      </c>
      <c r="K4" s="3">
        <v>9</v>
      </c>
      <c r="L4">
        <v>8</v>
      </c>
    </row>
    <row r="5" spans="1:12" x14ac:dyDescent="0.2">
      <c r="A5" s="7" t="s">
        <v>47</v>
      </c>
      <c r="B5" s="7">
        <v>4.5565628258120786E-2</v>
      </c>
      <c r="K5" s="3">
        <v>8</v>
      </c>
      <c r="L5">
        <v>6</v>
      </c>
    </row>
    <row r="6" spans="1:12" x14ac:dyDescent="0.2">
      <c r="A6" s="7" t="s">
        <v>46</v>
      </c>
      <c r="B6" s="7">
        <v>-1.8063329858004497E-2</v>
      </c>
      <c r="K6" s="3">
        <v>11</v>
      </c>
      <c r="L6">
        <v>9</v>
      </c>
    </row>
    <row r="7" spans="1:12" x14ac:dyDescent="0.2">
      <c r="A7" s="7" t="s">
        <v>36</v>
      </c>
      <c r="B7" s="7">
        <v>1.7390362130963641</v>
      </c>
      <c r="K7" s="3">
        <v>5</v>
      </c>
      <c r="L7">
        <v>5</v>
      </c>
    </row>
    <row r="8" spans="1:12" ht="17" thickBot="1" x14ac:dyDescent="0.25">
      <c r="A8" s="8" t="s">
        <v>25</v>
      </c>
      <c r="B8" s="8">
        <v>17</v>
      </c>
      <c r="K8" s="3">
        <v>6</v>
      </c>
      <c r="L8">
        <v>6</v>
      </c>
    </row>
    <row r="9" spans="1:12" x14ac:dyDescent="0.2">
      <c r="K9" s="3">
        <v>4</v>
      </c>
      <c r="L9">
        <v>5</v>
      </c>
    </row>
    <row r="10" spans="1:12" ht="17" thickBot="1" x14ac:dyDescent="0.25">
      <c r="A10" t="s">
        <v>45</v>
      </c>
      <c r="K10" s="3">
        <v>10</v>
      </c>
      <c r="L10">
        <v>6</v>
      </c>
    </row>
    <row r="11" spans="1:12" x14ac:dyDescent="0.2">
      <c r="A11" s="9"/>
      <c r="B11" s="9" t="s">
        <v>24</v>
      </c>
      <c r="C11" s="9" t="s">
        <v>44</v>
      </c>
      <c r="D11" s="9" t="s">
        <v>43</v>
      </c>
      <c r="E11" s="9" t="s">
        <v>42</v>
      </c>
      <c r="F11" s="9" t="s">
        <v>41</v>
      </c>
      <c r="K11" s="3">
        <v>10</v>
      </c>
      <c r="L11">
        <v>6</v>
      </c>
    </row>
    <row r="12" spans="1:12" x14ac:dyDescent="0.2">
      <c r="A12" s="7" t="s">
        <v>40</v>
      </c>
      <c r="B12" s="7">
        <v>1</v>
      </c>
      <c r="C12" s="7">
        <v>2.165707507797741</v>
      </c>
      <c r="D12" s="7">
        <v>2.165707507797741</v>
      </c>
      <c r="E12" s="7">
        <v>0.71611463722165269</v>
      </c>
      <c r="F12" s="7">
        <v>0.41071877898659703</v>
      </c>
      <c r="K12" s="3">
        <v>13</v>
      </c>
      <c r="L12">
        <v>3</v>
      </c>
    </row>
    <row r="13" spans="1:12" x14ac:dyDescent="0.2">
      <c r="A13" s="7" t="s">
        <v>39</v>
      </c>
      <c r="B13" s="7">
        <v>15</v>
      </c>
      <c r="C13" s="7">
        <v>45.363704256908143</v>
      </c>
      <c r="D13" s="7">
        <v>3.0242469504605429</v>
      </c>
      <c r="E13" s="7"/>
      <c r="F13" s="7"/>
      <c r="K13" s="3">
        <v>5</v>
      </c>
      <c r="L13">
        <v>9</v>
      </c>
    </row>
    <row r="14" spans="1:12" ht="17" thickBot="1" x14ac:dyDescent="0.25">
      <c r="A14" s="8" t="s">
        <v>38</v>
      </c>
      <c r="B14" s="8">
        <v>16</v>
      </c>
      <c r="C14" s="8">
        <v>47.529411764705884</v>
      </c>
      <c r="D14" s="8"/>
      <c r="E14" s="8"/>
      <c r="F14" s="8"/>
      <c r="K14" s="3">
        <v>4</v>
      </c>
      <c r="L14">
        <v>9</v>
      </c>
    </row>
    <row r="15" spans="1:12" ht="17" thickBot="1" x14ac:dyDescent="0.25">
      <c r="K15" s="3">
        <v>11</v>
      </c>
      <c r="L15">
        <v>7</v>
      </c>
    </row>
    <row r="16" spans="1:12" x14ac:dyDescent="0.2">
      <c r="A16" s="9"/>
      <c r="B16" s="9" t="s">
        <v>37</v>
      </c>
      <c r="C16" s="9" t="s">
        <v>36</v>
      </c>
      <c r="D16" s="9" t="s">
        <v>23</v>
      </c>
      <c r="E16" s="9" t="s">
        <v>35</v>
      </c>
      <c r="F16" s="9" t="s">
        <v>34</v>
      </c>
      <c r="G16" s="9" t="s">
        <v>33</v>
      </c>
      <c r="H16" s="9" t="s">
        <v>32</v>
      </c>
      <c r="I16" s="9" t="s">
        <v>31</v>
      </c>
      <c r="K16" s="3">
        <v>3</v>
      </c>
      <c r="L16">
        <v>6</v>
      </c>
    </row>
    <row r="17" spans="1:12" x14ac:dyDescent="0.2">
      <c r="A17" s="7" t="s">
        <v>30</v>
      </c>
      <c r="B17" s="7">
        <v>7.2666168782673637</v>
      </c>
      <c r="C17" s="7">
        <v>1.2241617368231392</v>
      </c>
      <c r="D17" s="7">
        <v>5.9359941253556823</v>
      </c>
      <c r="E17" s="7">
        <v>2.7315779778210663E-5</v>
      </c>
      <c r="F17" s="7">
        <v>4.6573779006240201</v>
      </c>
      <c r="G17" s="7">
        <v>9.8758558559107072</v>
      </c>
      <c r="H17" s="7">
        <v>4.6573779006240201</v>
      </c>
      <c r="I17" s="7">
        <v>9.8758558559107072</v>
      </c>
      <c r="K17" s="3">
        <v>10</v>
      </c>
      <c r="L17">
        <v>6</v>
      </c>
    </row>
    <row r="18" spans="1:12" ht="17" thickBot="1" x14ac:dyDescent="0.25">
      <c r="A18" s="8" t="s">
        <v>21</v>
      </c>
      <c r="B18" s="8">
        <v>-0.11725168035847652</v>
      </c>
      <c r="C18" s="8">
        <v>0.13855678576647817</v>
      </c>
      <c r="D18" s="8">
        <v>-0.84623556839786251</v>
      </c>
      <c r="E18" s="8">
        <v>0.41071877898659681</v>
      </c>
      <c r="F18" s="8">
        <v>-0.41257847841465939</v>
      </c>
      <c r="G18" s="8">
        <v>0.17807511769770637</v>
      </c>
      <c r="H18" s="8">
        <v>-0.41257847841465939</v>
      </c>
      <c r="I18" s="8">
        <v>0.17807511769770637</v>
      </c>
      <c r="K18" s="3">
        <v>10</v>
      </c>
      <c r="L18">
        <v>4</v>
      </c>
    </row>
    <row r="19" spans="1:12" x14ac:dyDescent="0.2">
      <c r="K19" s="3">
        <v>10</v>
      </c>
      <c r="L19">
        <v>5</v>
      </c>
    </row>
    <row r="22" spans="1:12" x14ac:dyDescent="0.2">
      <c r="A22" t="s">
        <v>29</v>
      </c>
    </row>
    <row r="23" spans="1:12" ht="17" thickBot="1" x14ac:dyDescent="0.25"/>
    <row r="24" spans="1:12" x14ac:dyDescent="0.2">
      <c r="A24" s="9" t="s">
        <v>28</v>
      </c>
      <c r="B24" s="9" t="s">
        <v>27</v>
      </c>
      <c r="C24" s="9" t="s">
        <v>26</v>
      </c>
    </row>
    <row r="25" spans="1:12" x14ac:dyDescent="0.2">
      <c r="A25" s="7">
        <v>1</v>
      </c>
      <c r="B25" s="7">
        <v>5.8595967139656455</v>
      </c>
      <c r="C25" s="7">
        <v>1.1404032860343545</v>
      </c>
    </row>
    <row r="26" spans="1:12" x14ac:dyDescent="0.2">
      <c r="A26" s="7">
        <v>2</v>
      </c>
      <c r="B26" s="7">
        <v>6.2113517550410746</v>
      </c>
      <c r="C26" s="7">
        <v>1.7886482449589254</v>
      </c>
    </row>
    <row r="27" spans="1:12" x14ac:dyDescent="0.2">
      <c r="A27" s="7">
        <v>3</v>
      </c>
      <c r="B27" s="7">
        <v>6.3286034353995513</v>
      </c>
      <c r="C27" s="7">
        <v>-0.32860343539955128</v>
      </c>
    </row>
    <row r="28" spans="1:12" x14ac:dyDescent="0.2">
      <c r="A28" s="7">
        <v>4</v>
      </c>
      <c r="B28" s="7">
        <v>5.9768483943241222</v>
      </c>
      <c r="C28" s="7">
        <v>3.0231516056758778</v>
      </c>
    </row>
    <row r="29" spans="1:12" x14ac:dyDescent="0.2">
      <c r="A29" s="7">
        <v>5</v>
      </c>
      <c r="B29" s="7">
        <v>6.6803584764749813</v>
      </c>
      <c r="C29" s="7">
        <v>-1.6803584764749813</v>
      </c>
    </row>
    <row r="30" spans="1:12" x14ac:dyDescent="0.2">
      <c r="A30" s="7">
        <v>6</v>
      </c>
      <c r="B30" s="7">
        <v>6.5631067961165046</v>
      </c>
      <c r="C30" s="7">
        <v>-0.5631067961165046</v>
      </c>
    </row>
    <row r="31" spans="1:12" x14ac:dyDescent="0.2">
      <c r="A31" s="7">
        <v>7</v>
      </c>
      <c r="B31" s="7">
        <v>6.7976101568334579</v>
      </c>
      <c r="C31" s="7">
        <v>-1.7976101568334579</v>
      </c>
    </row>
    <row r="32" spans="1:12" x14ac:dyDescent="0.2">
      <c r="A32" s="7">
        <v>8</v>
      </c>
      <c r="B32" s="7">
        <v>6.0941000746825988</v>
      </c>
      <c r="C32" s="7">
        <v>-9.4100074682598844E-2</v>
      </c>
    </row>
    <row r="33" spans="1:3" x14ac:dyDescent="0.2">
      <c r="A33" s="7">
        <v>9</v>
      </c>
      <c r="B33" s="7">
        <v>6.0941000746825988</v>
      </c>
      <c r="C33" s="7">
        <v>-9.4100074682598844E-2</v>
      </c>
    </row>
    <row r="34" spans="1:3" x14ac:dyDescent="0.2">
      <c r="A34" s="7">
        <v>10</v>
      </c>
      <c r="B34" s="7">
        <v>5.7423450336071689</v>
      </c>
      <c r="C34" s="7">
        <v>-2.7423450336071689</v>
      </c>
    </row>
    <row r="35" spans="1:3" x14ac:dyDescent="0.2">
      <c r="A35" s="7">
        <v>11</v>
      </c>
      <c r="B35" s="7">
        <v>6.6803584764749813</v>
      </c>
      <c r="C35" s="7">
        <v>2.3196415235250187</v>
      </c>
    </row>
    <row r="36" spans="1:3" x14ac:dyDescent="0.2">
      <c r="A36" s="7">
        <v>12</v>
      </c>
      <c r="B36" s="7">
        <v>6.7976101568334579</v>
      </c>
      <c r="C36" s="7">
        <v>2.2023898431665421</v>
      </c>
    </row>
    <row r="37" spans="1:3" x14ac:dyDescent="0.2">
      <c r="A37" s="7">
        <v>13</v>
      </c>
      <c r="B37" s="7">
        <v>5.9768483943241222</v>
      </c>
      <c r="C37" s="7">
        <v>1.0231516056758778</v>
      </c>
    </row>
    <row r="38" spans="1:3" x14ac:dyDescent="0.2">
      <c r="A38" s="7">
        <v>14</v>
      </c>
      <c r="B38" s="7">
        <v>6.9148618371919337</v>
      </c>
      <c r="C38" s="7">
        <v>-0.9148618371919337</v>
      </c>
    </row>
    <row r="39" spans="1:3" x14ac:dyDescent="0.2">
      <c r="A39" s="7">
        <v>15</v>
      </c>
      <c r="B39" s="7">
        <v>6.0941000746825988</v>
      </c>
      <c r="C39" s="7">
        <v>-9.4100074682598844E-2</v>
      </c>
    </row>
    <row r="40" spans="1:3" x14ac:dyDescent="0.2">
      <c r="A40" s="7">
        <v>16</v>
      </c>
      <c r="B40" s="7">
        <v>6.0941000746825988</v>
      </c>
      <c r="C40" s="7">
        <v>-2.0941000746825988</v>
      </c>
    </row>
    <row r="41" spans="1:3" ht="17" thickBot="1" x14ac:dyDescent="0.25">
      <c r="A41" s="8">
        <v>17</v>
      </c>
      <c r="B41" s="8">
        <v>6.0941000746825988</v>
      </c>
      <c r="C41" s="8">
        <v>-1.0941000746825988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EBD9-469F-534F-B305-F7D1EF61E4CC}">
  <dimension ref="A1:L41"/>
  <sheetViews>
    <sheetView zoomScale="87" workbookViewId="0">
      <selection activeCell="M40" sqref="M40"/>
    </sheetView>
  </sheetViews>
  <sheetFormatPr baseColWidth="10" defaultRowHeight="16" x14ac:dyDescent="0.2"/>
  <sheetData>
    <row r="1" spans="1:12" x14ac:dyDescent="0.2">
      <c r="A1" t="s">
        <v>50</v>
      </c>
    </row>
    <row r="2" spans="1:12" ht="17" thickBot="1" x14ac:dyDescent="0.25">
      <c r="K2" s="1" t="s">
        <v>21</v>
      </c>
      <c r="L2" s="1" t="s">
        <v>6</v>
      </c>
    </row>
    <row r="3" spans="1:12" x14ac:dyDescent="0.2">
      <c r="A3" s="10" t="s">
        <v>49</v>
      </c>
      <c r="B3" s="10"/>
      <c r="K3" s="3">
        <v>12</v>
      </c>
      <c r="L3">
        <v>64</v>
      </c>
    </row>
    <row r="4" spans="1:12" x14ac:dyDescent="0.2">
      <c r="A4" s="7" t="s">
        <v>48</v>
      </c>
      <c r="B4" s="7">
        <v>0.31021193395942831</v>
      </c>
      <c r="K4" s="3">
        <v>9</v>
      </c>
      <c r="L4">
        <v>79</v>
      </c>
    </row>
    <row r="5" spans="1:12" x14ac:dyDescent="0.2">
      <c r="A5" s="7" t="s">
        <v>47</v>
      </c>
      <c r="B5" s="7">
        <v>9.6231443970848721E-2</v>
      </c>
      <c r="K5" s="3">
        <v>8</v>
      </c>
      <c r="L5">
        <v>44</v>
      </c>
    </row>
    <row r="6" spans="1:12" x14ac:dyDescent="0.2">
      <c r="A6" s="7" t="s">
        <v>46</v>
      </c>
      <c r="B6" s="7">
        <v>3.5980206902238639E-2</v>
      </c>
      <c r="K6" s="3">
        <v>11</v>
      </c>
      <c r="L6">
        <v>51</v>
      </c>
    </row>
    <row r="7" spans="1:12" x14ac:dyDescent="0.2">
      <c r="A7" s="7" t="s">
        <v>36</v>
      </c>
      <c r="B7" s="7">
        <v>19.272917068714985</v>
      </c>
      <c r="K7" s="3">
        <v>5</v>
      </c>
      <c r="L7">
        <v>70</v>
      </c>
    </row>
    <row r="8" spans="1:12" ht="17" thickBot="1" x14ac:dyDescent="0.25">
      <c r="A8" s="8" t="s">
        <v>25</v>
      </c>
      <c r="B8" s="8">
        <v>17</v>
      </c>
      <c r="K8" s="3">
        <v>6</v>
      </c>
      <c r="L8">
        <v>40</v>
      </c>
    </row>
    <row r="9" spans="1:12" x14ac:dyDescent="0.2">
      <c r="K9" s="3">
        <v>4</v>
      </c>
      <c r="L9">
        <v>32</v>
      </c>
    </row>
    <row r="10" spans="1:12" ht="17" thickBot="1" x14ac:dyDescent="0.25">
      <c r="A10" t="s">
        <v>45</v>
      </c>
      <c r="K10" s="3">
        <v>10</v>
      </c>
      <c r="L10">
        <v>50</v>
      </c>
    </row>
    <row r="11" spans="1:12" x14ac:dyDescent="0.2">
      <c r="A11" s="9"/>
      <c r="B11" s="9" t="s">
        <v>24</v>
      </c>
      <c r="C11" s="9" t="s">
        <v>44</v>
      </c>
      <c r="D11" s="9" t="s">
        <v>43</v>
      </c>
      <c r="E11" s="9" t="s">
        <v>42</v>
      </c>
      <c r="F11" s="9" t="s">
        <v>41</v>
      </c>
      <c r="K11" s="3">
        <v>10</v>
      </c>
      <c r="L11">
        <v>35</v>
      </c>
    </row>
    <row r="12" spans="1:12" x14ac:dyDescent="0.2">
      <c r="A12" s="7" t="s">
        <v>40</v>
      </c>
      <c r="B12" s="7">
        <v>1</v>
      </c>
      <c r="C12" s="7">
        <v>593.26119140710762</v>
      </c>
      <c r="D12" s="7">
        <v>593.26119140710762</v>
      </c>
      <c r="E12" s="7">
        <v>1.5971695960577004</v>
      </c>
      <c r="F12" s="7">
        <v>0.22559292749184784</v>
      </c>
      <c r="K12" s="3">
        <v>13</v>
      </c>
      <c r="L12">
        <v>24</v>
      </c>
    </row>
    <row r="13" spans="1:12" x14ac:dyDescent="0.2">
      <c r="A13" s="7" t="s">
        <v>39</v>
      </c>
      <c r="B13" s="7">
        <v>15</v>
      </c>
      <c r="C13" s="7">
        <v>5571.6799850634807</v>
      </c>
      <c r="D13" s="7">
        <v>371.44533233756539</v>
      </c>
      <c r="E13" s="7"/>
      <c r="F13" s="7"/>
      <c r="K13" s="3">
        <v>5</v>
      </c>
      <c r="L13">
        <v>53</v>
      </c>
    </row>
    <row r="14" spans="1:12" ht="17" thickBot="1" x14ac:dyDescent="0.25">
      <c r="A14" s="8" t="s">
        <v>38</v>
      </c>
      <c r="B14" s="8">
        <v>16</v>
      </c>
      <c r="C14" s="8">
        <v>6164.9411764705883</v>
      </c>
      <c r="D14" s="8"/>
      <c r="E14" s="8"/>
      <c r="F14" s="8"/>
      <c r="K14" s="3">
        <v>4</v>
      </c>
      <c r="L14">
        <v>101</v>
      </c>
    </row>
    <row r="15" spans="1:12" ht="17" thickBot="1" x14ac:dyDescent="0.25">
      <c r="K15" s="3">
        <v>11</v>
      </c>
      <c r="L15">
        <v>50</v>
      </c>
    </row>
    <row r="16" spans="1:12" x14ac:dyDescent="0.2">
      <c r="A16" s="9"/>
      <c r="B16" s="9" t="s">
        <v>37</v>
      </c>
      <c r="C16" s="9" t="s">
        <v>36</v>
      </c>
      <c r="D16" s="9" t="s">
        <v>23</v>
      </c>
      <c r="E16" s="9" t="s">
        <v>35</v>
      </c>
      <c r="F16" s="9" t="s">
        <v>34</v>
      </c>
      <c r="G16" s="9" t="s">
        <v>33</v>
      </c>
      <c r="H16" s="9" t="s">
        <v>32</v>
      </c>
      <c r="I16" s="9" t="s">
        <v>31</v>
      </c>
      <c r="K16" s="3">
        <v>3</v>
      </c>
      <c r="L16">
        <v>45</v>
      </c>
    </row>
    <row r="17" spans="1:12" x14ac:dyDescent="0.2">
      <c r="A17" s="7" t="s">
        <v>30</v>
      </c>
      <c r="B17" s="7">
        <v>66.036967886482444</v>
      </c>
      <c r="C17" s="7">
        <v>13.566806403921104</v>
      </c>
      <c r="D17" s="7">
        <v>4.8675396346332702</v>
      </c>
      <c r="E17" s="7">
        <v>2.0492517217929188E-4</v>
      </c>
      <c r="F17" s="7">
        <v>37.12000454214737</v>
      </c>
      <c r="G17" s="7">
        <v>94.953931230817517</v>
      </c>
      <c r="H17" s="7">
        <v>37.12000454214737</v>
      </c>
      <c r="I17" s="7">
        <v>94.953931230817517</v>
      </c>
      <c r="K17" s="3">
        <v>10</v>
      </c>
      <c r="L17">
        <v>45</v>
      </c>
    </row>
    <row r="18" spans="1:12" ht="17" thickBot="1" x14ac:dyDescent="0.25">
      <c r="A18" s="8" t="s">
        <v>21</v>
      </c>
      <c r="B18" s="8">
        <v>-1.9406273338312174</v>
      </c>
      <c r="C18" s="8">
        <v>1.5355594215202635</v>
      </c>
      <c r="D18" s="8">
        <v>-1.2637917534379237</v>
      </c>
      <c r="E18" s="8">
        <v>0.22559292749184801</v>
      </c>
      <c r="F18" s="8">
        <v>-5.2135947650106127</v>
      </c>
      <c r="G18" s="8">
        <v>1.3323400973481778</v>
      </c>
      <c r="H18" s="8">
        <v>-5.2135947650106127</v>
      </c>
      <c r="I18" s="8">
        <v>1.3323400973481778</v>
      </c>
      <c r="K18" s="3">
        <v>10</v>
      </c>
      <c r="L18">
        <v>25</v>
      </c>
    </row>
    <row r="19" spans="1:12" x14ac:dyDescent="0.2">
      <c r="K19" s="3">
        <v>10</v>
      </c>
      <c r="L19">
        <v>41</v>
      </c>
    </row>
    <row r="22" spans="1:12" x14ac:dyDescent="0.2">
      <c r="A22" t="s">
        <v>29</v>
      </c>
    </row>
    <row r="23" spans="1:12" ht="17" thickBot="1" x14ac:dyDescent="0.25"/>
    <row r="24" spans="1:12" x14ac:dyDescent="0.2">
      <c r="A24" s="9" t="s">
        <v>28</v>
      </c>
      <c r="B24" s="9" t="s">
        <v>51</v>
      </c>
      <c r="C24" s="9" t="s">
        <v>26</v>
      </c>
    </row>
    <row r="25" spans="1:12" x14ac:dyDescent="0.2">
      <c r="A25" s="7">
        <v>1</v>
      </c>
      <c r="B25" s="7">
        <v>42.749439880507836</v>
      </c>
      <c r="C25" s="7">
        <v>21.250560119492164</v>
      </c>
    </row>
    <row r="26" spans="1:12" x14ac:dyDescent="0.2">
      <c r="A26" s="7">
        <v>2</v>
      </c>
      <c r="B26" s="7">
        <v>48.571321882001484</v>
      </c>
      <c r="C26" s="7">
        <v>30.428678117998516</v>
      </c>
    </row>
    <row r="27" spans="1:12" x14ac:dyDescent="0.2">
      <c r="A27" s="7">
        <v>3</v>
      </c>
      <c r="B27" s="7">
        <v>50.511949215832701</v>
      </c>
      <c r="C27" s="7">
        <v>-6.5119492158327006</v>
      </c>
    </row>
    <row r="28" spans="1:12" x14ac:dyDescent="0.2">
      <c r="A28" s="7">
        <v>4</v>
      </c>
      <c r="B28" s="7">
        <v>44.690067214339052</v>
      </c>
      <c r="C28" s="7">
        <v>6.3099327856609477</v>
      </c>
    </row>
    <row r="29" spans="1:12" x14ac:dyDescent="0.2">
      <c r="A29" s="7">
        <v>5</v>
      </c>
      <c r="B29" s="7">
        <v>56.333831217326356</v>
      </c>
      <c r="C29" s="7">
        <v>13.666168782673644</v>
      </c>
    </row>
    <row r="30" spans="1:12" x14ac:dyDescent="0.2">
      <c r="A30" s="7">
        <v>6</v>
      </c>
      <c r="B30" s="7">
        <v>54.39320388349514</v>
      </c>
      <c r="C30" s="7">
        <v>-14.39320388349514</v>
      </c>
    </row>
    <row r="31" spans="1:12" x14ac:dyDescent="0.2">
      <c r="A31" s="7">
        <v>7</v>
      </c>
      <c r="B31" s="7">
        <v>58.274458551157572</v>
      </c>
      <c r="C31" s="7">
        <v>-26.274458551157572</v>
      </c>
    </row>
    <row r="32" spans="1:12" x14ac:dyDescent="0.2">
      <c r="A32" s="7">
        <v>8</v>
      </c>
      <c r="B32" s="7">
        <v>46.630694548170268</v>
      </c>
      <c r="C32" s="7">
        <v>3.3693054518297316</v>
      </c>
    </row>
    <row r="33" spans="1:3" x14ac:dyDescent="0.2">
      <c r="A33" s="7">
        <v>9</v>
      </c>
      <c r="B33" s="7">
        <v>46.630694548170268</v>
      </c>
      <c r="C33" s="7">
        <v>-11.630694548170268</v>
      </c>
    </row>
    <row r="34" spans="1:3" x14ac:dyDescent="0.2">
      <c r="A34" s="7">
        <v>10</v>
      </c>
      <c r="B34" s="7">
        <v>40.80881254667662</v>
      </c>
      <c r="C34" s="7">
        <v>-16.80881254667662</v>
      </c>
    </row>
    <row r="35" spans="1:3" x14ac:dyDescent="0.2">
      <c r="A35" s="7">
        <v>11</v>
      </c>
      <c r="B35" s="7">
        <v>56.333831217326356</v>
      </c>
      <c r="C35" s="7">
        <v>-3.333831217326356</v>
      </c>
    </row>
    <row r="36" spans="1:3" x14ac:dyDescent="0.2">
      <c r="A36" s="7">
        <v>12</v>
      </c>
      <c r="B36" s="7">
        <v>58.274458551157572</v>
      </c>
      <c r="C36" s="7">
        <v>42.725541448842428</v>
      </c>
    </row>
    <row r="37" spans="1:3" x14ac:dyDescent="0.2">
      <c r="A37" s="7">
        <v>13</v>
      </c>
      <c r="B37" s="7">
        <v>44.690067214339052</v>
      </c>
      <c r="C37" s="7">
        <v>5.3099327856609477</v>
      </c>
    </row>
    <row r="38" spans="1:3" x14ac:dyDescent="0.2">
      <c r="A38" s="7">
        <v>14</v>
      </c>
      <c r="B38" s="7">
        <v>60.215085884988788</v>
      </c>
      <c r="C38" s="7">
        <v>-15.215085884988788</v>
      </c>
    </row>
    <row r="39" spans="1:3" x14ac:dyDescent="0.2">
      <c r="A39" s="7">
        <v>15</v>
      </c>
      <c r="B39" s="7">
        <v>46.630694548170268</v>
      </c>
      <c r="C39" s="7">
        <v>-1.6306945481702684</v>
      </c>
    </row>
    <row r="40" spans="1:3" x14ac:dyDescent="0.2">
      <c r="A40" s="7">
        <v>16</v>
      </c>
      <c r="B40" s="7">
        <v>46.630694548170268</v>
      </c>
      <c r="C40" s="7">
        <v>-21.630694548170268</v>
      </c>
    </row>
    <row r="41" spans="1:3" ht="17" thickBot="1" x14ac:dyDescent="0.25">
      <c r="A41" s="8">
        <v>17</v>
      </c>
      <c r="B41" s="8">
        <v>46.630694548170268</v>
      </c>
      <c r="C41" s="8">
        <v>-5.6306945481702684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# Penalties Means Test</vt:lpstr>
      <vt:lpstr>Regression (MOV v # of P)</vt:lpstr>
      <vt:lpstr>Regression (MOV v P Yards)</vt:lpstr>
      <vt:lpstr>Regression (Opp Wins v # of P)</vt:lpstr>
      <vt:lpstr>Regression (Opp Wins v P Yards)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Dawley, Will A</dc:creator>
  <cp:lastModifiedBy>Dawley, Will A</cp:lastModifiedBy>
  <dcterms:created xsi:type="dcterms:W3CDTF">2025-01-27T00:46:18Z</dcterms:created>
  <dcterms:modified xsi:type="dcterms:W3CDTF">2025-01-29T19:34:56Z</dcterms:modified>
</cp:coreProperties>
</file>