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williamhuang/Downloads/"/>
    </mc:Choice>
  </mc:AlternateContent>
  <xr:revisionPtr revIDLastSave="0" documentId="13_ncr:1_{FBEF6B8B-212C-7946-BB0C-9656AE78A1E8}" xr6:coauthVersionLast="45" xr6:coauthVersionMax="45" xr10:uidLastSave="{00000000-0000-0000-0000-000000000000}"/>
  <bookViews>
    <workbookView xWindow="340" yWindow="460" windowWidth="24680" windowHeight="1644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2" i="1"/>
  <c r="F58" i="1"/>
  <c r="F57" i="1"/>
  <c r="F56" i="1"/>
  <c r="F55" i="1"/>
  <c r="F54" i="1"/>
  <c r="J54" i="1" s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J38" i="1" s="1"/>
  <c r="F37" i="1"/>
  <c r="F36" i="1"/>
  <c r="F35" i="1"/>
  <c r="F34" i="1"/>
  <c r="F33" i="1"/>
  <c r="F32" i="1"/>
  <c r="F3" i="1"/>
  <c r="G3" i="1" s="1"/>
  <c r="H3" i="1"/>
  <c r="F4" i="1"/>
  <c r="G4" i="1" s="1"/>
  <c r="H4" i="1"/>
  <c r="F5" i="1"/>
  <c r="G5" i="1" s="1"/>
  <c r="H5" i="1"/>
  <c r="F6" i="1"/>
  <c r="G6" i="1" s="1"/>
  <c r="H6" i="1"/>
  <c r="F7" i="1"/>
  <c r="G7" i="1" s="1"/>
  <c r="H7" i="1"/>
  <c r="F8" i="1"/>
  <c r="G8" i="1" s="1"/>
  <c r="H8" i="1"/>
  <c r="F9" i="1"/>
  <c r="G9" i="1" s="1"/>
  <c r="H9" i="1"/>
  <c r="F10" i="1"/>
  <c r="G10" i="1" s="1"/>
  <c r="H10" i="1"/>
  <c r="F11" i="1"/>
  <c r="G11" i="1" s="1"/>
  <c r="H11" i="1"/>
  <c r="F12" i="1"/>
  <c r="G12" i="1" s="1"/>
  <c r="H12" i="1"/>
  <c r="F13" i="1"/>
  <c r="G13" i="1" s="1"/>
  <c r="H13" i="1"/>
  <c r="F14" i="1"/>
  <c r="G14" i="1" s="1"/>
  <c r="H14" i="1"/>
  <c r="F15" i="1"/>
  <c r="G15" i="1" s="1"/>
  <c r="H15" i="1"/>
  <c r="F16" i="1"/>
  <c r="G16" i="1" s="1"/>
  <c r="H16" i="1"/>
  <c r="F17" i="1"/>
  <c r="G17" i="1" s="1"/>
  <c r="H17" i="1"/>
  <c r="F18" i="1"/>
  <c r="G18" i="1" s="1"/>
  <c r="H18" i="1"/>
  <c r="F19" i="1"/>
  <c r="G19" i="1" s="1"/>
  <c r="H19" i="1"/>
  <c r="F20" i="1"/>
  <c r="G20" i="1" s="1"/>
  <c r="H20" i="1"/>
  <c r="F21" i="1"/>
  <c r="H21" i="1"/>
  <c r="F22" i="1"/>
  <c r="G22" i="1" s="1"/>
  <c r="H22" i="1"/>
  <c r="F23" i="1"/>
  <c r="G23" i="1" s="1"/>
  <c r="H23" i="1"/>
  <c r="F24" i="1"/>
  <c r="G24" i="1" s="1"/>
  <c r="H24" i="1"/>
  <c r="F25" i="1"/>
  <c r="G25" i="1" s="1"/>
  <c r="H25" i="1"/>
  <c r="J25" i="1" s="1"/>
  <c r="F26" i="1"/>
  <c r="G26" i="1" s="1"/>
  <c r="H26" i="1"/>
  <c r="F27" i="1"/>
  <c r="G27" i="1"/>
  <c r="H27" i="1"/>
  <c r="F28" i="1"/>
  <c r="G28" i="1" s="1"/>
  <c r="H28" i="1"/>
  <c r="H2" i="1"/>
  <c r="F2" i="1"/>
  <c r="J14" i="1" l="1"/>
  <c r="J8" i="1"/>
  <c r="J6" i="1"/>
  <c r="J28" i="1"/>
  <c r="J21" i="1"/>
  <c r="J24" i="1"/>
  <c r="J13" i="1"/>
  <c r="J2" i="1"/>
  <c r="J27" i="1"/>
  <c r="J11" i="1"/>
  <c r="J9" i="1"/>
  <c r="J22" i="1"/>
  <c r="J17" i="1"/>
  <c r="J26" i="1"/>
  <c r="J23" i="1"/>
  <c r="J12" i="1"/>
  <c r="J5" i="1"/>
  <c r="J40" i="1"/>
  <c r="J48" i="1"/>
  <c r="J18" i="1"/>
  <c r="J15" i="1"/>
  <c r="J10" i="1"/>
  <c r="J3" i="1"/>
  <c r="J42" i="1"/>
  <c r="J46" i="1"/>
  <c r="J34" i="1"/>
  <c r="J50" i="1"/>
  <c r="J56" i="1"/>
  <c r="J36" i="1"/>
  <c r="J44" i="1"/>
  <c r="J52" i="1"/>
  <c r="J58" i="1"/>
  <c r="J32" i="1"/>
  <c r="J37" i="1"/>
  <c r="G39" i="1"/>
  <c r="I39" i="1" s="1"/>
  <c r="J43" i="1"/>
  <c r="G45" i="1"/>
  <c r="I45" i="1" s="1"/>
  <c r="J47" i="1"/>
  <c r="G49" i="1"/>
  <c r="I49" i="1" s="1"/>
  <c r="J51" i="1"/>
  <c r="G53" i="1"/>
  <c r="I53" i="1" s="1"/>
  <c r="G55" i="1"/>
  <c r="I55" i="1" s="1"/>
  <c r="J57" i="1"/>
  <c r="G33" i="1"/>
  <c r="I33" i="1" s="1"/>
  <c r="J33" i="1"/>
  <c r="G35" i="1"/>
  <c r="I35" i="1" s="1"/>
  <c r="J35" i="1"/>
  <c r="G37" i="1"/>
  <c r="I37" i="1" s="1"/>
  <c r="J39" i="1"/>
  <c r="G41" i="1"/>
  <c r="I41" i="1" s="1"/>
  <c r="J41" i="1"/>
  <c r="G43" i="1"/>
  <c r="I43" i="1" s="1"/>
  <c r="J45" i="1"/>
  <c r="G47" i="1"/>
  <c r="I47" i="1" s="1"/>
  <c r="J49" i="1"/>
  <c r="G51" i="1"/>
  <c r="I51" i="1" s="1"/>
  <c r="J53" i="1"/>
  <c r="J55" i="1"/>
  <c r="G57" i="1"/>
  <c r="I57" i="1" s="1"/>
  <c r="G32" i="1"/>
  <c r="I32" i="1" s="1"/>
  <c r="G34" i="1"/>
  <c r="I34" i="1" s="1"/>
  <c r="G36" i="1"/>
  <c r="I36" i="1" s="1"/>
  <c r="G38" i="1"/>
  <c r="I38" i="1" s="1"/>
  <c r="G40" i="1"/>
  <c r="I40" i="1" s="1"/>
  <c r="G42" i="1"/>
  <c r="I42" i="1" s="1"/>
  <c r="G44" i="1"/>
  <c r="I44" i="1" s="1"/>
  <c r="G46" i="1"/>
  <c r="I46" i="1" s="1"/>
  <c r="G48" i="1"/>
  <c r="I48" i="1" s="1"/>
  <c r="G50" i="1"/>
  <c r="I50" i="1" s="1"/>
  <c r="G52" i="1"/>
  <c r="I52" i="1" s="1"/>
  <c r="G54" i="1"/>
  <c r="I54" i="1" s="1"/>
  <c r="G56" i="1"/>
  <c r="I56" i="1" s="1"/>
  <c r="G58" i="1"/>
  <c r="I58" i="1" s="1"/>
  <c r="J7" i="1"/>
  <c r="J19" i="1"/>
  <c r="J20" i="1"/>
  <c r="J16" i="1"/>
  <c r="J4" i="1"/>
  <c r="I26" i="1"/>
  <c r="I23" i="1"/>
  <c r="I11" i="1"/>
  <c r="I9" i="1"/>
  <c r="I27" i="1"/>
  <c r="I18" i="1"/>
  <c r="I12" i="1"/>
  <c r="I5" i="1"/>
  <c r="I22" i="1"/>
  <c r="I8" i="1"/>
  <c r="I25" i="1"/>
  <c r="G21" i="1"/>
  <c r="I21" i="1" s="1"/>
  <c r="I14" i="1"/>
  <c r="I7" i="1"/>
  <c r="I28" i="1"/>
  <c r="I24" i="1"/>
  <c r="I16" i="1"/>
  <c r="I15" i="1"/>
  <c r="I13" i="1"/>
  <c r="I6" i="1"/>
  <c r="G2" i="1"/>
  <c r="I2" i="1" s="1"/>
  <c r="I20" i="1"/>
  <c r="I19" i="1"/>
  <c r="I17" i="1"/>
  <c r="I10" i="1"/>
  <c r="I4" i="1"/>
  <c r="I3" i="1"/>
</calcChain>
</file>

<file path=xl/sharedStrings.xml><?xml version="1.0" encoding="utf-8"?>
<sst xmlns="http://schemas.openxmlformats.org/spreadsheetml/2006/main" count="86" uniqueCount="39">
  <si>
    <t>FRB010305</t>
  </si>
  <si>
    <t>FRB010125</t>
  </si>
  <si>
    <t>FRB010312</t>
  </si>
  <si>
    <t>FRB010621</t>
  </si>
  <si>
    <t>FRB010724</t>
  </si>
  <si>
    <t>FRB090625</t>
  </si>
  <si>
    <t>FRB110214</t>
  </si>
  <si>
    <t>FRB110220</t>
  </si>
  <si>
    <t>FRB110626</t>
  </si>
  <si>
    <t>FRB110703</t>
  </si>
  <si>
    <t>FRB120127</t>
  </si>
  <si>
    <t>FRB121002</t>
  </si>
  <si>
    <t>FRB130626</t>
  </si>
  <si>
    <t>FRB130628</t>
  </si>
  <si>
    <t>FRB130729</t>
  </si>
  <si>
    <t>FRB131104</t>
  </si>
  <si>
    <t>FRB140514</t>
  </si>
  <si>
    <t>FRB150215</t>
  </si>
  <si>
    <t>FRB150418</t>
  </si>
  <si>
    <t>FRB150610</t>
  </si>
  <si>
    <t>FRB151206</t>
  </si>
  <si>
    <t>FRB151230</t>
  </si>
  <si>
    <t>FRB160102</t>
  </si>
  <si>
    <t>FRB171209</t>
  </si>
  <si>
    <t>FRB180309</t>
  </si>
  <si>
    <t>FRB180311</t>
  </si>
  <si>
    <t>FRB180714</t>
  </si>
  <si>
    <t>S/N ratio</t>
  </si>
  <si>
    <t>Lp</t>
  </si>
  <si>
    <t>Llim</t>
  </si>
  <si>
    <t>K=</t>
  </si>
  <si>
    <t>g(z,k)</t>
  </si>
  <si>
    <t>Lp'</t>
  </si>
  <si>
    <t>Llim'</t>
  </si>
  <si>
    <t>large Z, g</t>
  </si>
  <si>
    <t>large Z</t>
  </si>
  <si>
    <t>Fp (Jy)</t>
  </si>
  <si>
    <t>d_L (Gpc)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</si>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</sst>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4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right" vertical="top"/>
    </xf>
    <xf numFmtId="2" fontId="3" fillId="0" borderId="0" xfId="0" applyNumberFormat="1" applyFont="1" applyBorder="1" applyAlignment="1">
      <alignment horizontal="right"/>
    </xf>
    <xf numFmtId="0" fontId="1" fillId="2" borderId="1" xfId="0" applyFont="1" applyFill="1" applyBorder="1" applyAlignment="1">
      <alignment vertical="top"/>
    </xf>
    <xf numFmtId="2" fontId="2" fillId="0" borderId="1" xfId="0" applyNumberFormat="1" applyFont="1" applyBorder="1" applyAlignment="1">
      <alignment horizontal="right" vertical="top"/>
    </xf>
    <xf numFmtId="2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0" fillId="0" borderId="1" xfId="0" applyNumberFormat="1" applyFont="1" applyBorder="1" applyAlignment="1"/>
    <xf numFmtId="2" fontId="0" fillId="0" borderId="1" xfId="0" applyNumberFormat="1" applyFont="1" applyBorder="1" applyAlignment="1"/>
    <xf numFmtId="2" fontId="3" fillId="3" borderId="1" xfId="0" applyNumberFormat="1" applyFont="1" applyFill="1" applyBorder="1" applyAlignment="1">
      <alignment horizontal="right"/>
    </xf>
    <xf numFmtId="164" fontId="0" fillId="3" borderId="1" xfId="0" applyNumberFormat="1" applyFont="1" applyFill="1" applyBorder="1" applyAlignment="1"/>
    <xf numFmtId="2" fontId="0" fillId="3" borderId="1" xfId="0" applyNumberFormat="1" applyFont="1" applyFill="1" applyBorder="1" applyAlignment="1"/>
    <xf numFmtId="0" fontId="4" fillId="4" borderId="0" xfId="0" applyFont="1" applyFill="1" applyAlignment="1">
      <alignment horizontal="center"/>
    </xf>
    <xf numFmtId="2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1" fillId="0" borderId="0" xfId="0" applyFont="1" applyFill="1" applyBorder="1" applyAlignment="1">
      <alignment vertical="top"/>
    </xf>
    <xf numFmtId="0" fontId="5" fillId="3" borderId="0" xfId="0" applyFont="1" applyFill="1" applyAlignment="1"/>
    <xf numFmtId="164" fontId="3" fillId="0" borderId="1" xfId="0" applyNumberFormat="1" applyFont="1" applyFill="1" applyBorder="1"/>
    <xf numFmtId="164" fontId="0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= 0 (x-axis Llim', y-axis Lp')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Sheet1!$I$2:$I$28</c:f>
              <c:numCache>
                <c:formatCode>0.0E+00</c:formatCode>
                <c:ptCount val="27"/>
                <c:pt idx="0">
                  <c:v>4.4238577234081907E+25</c:v>
                </c:pt>
                <c:pt idx="1">
                  <c:v>1.9901706320378554E+26</c:v>
                </c:pt>
                <c:pt idx="2">
                  <c:v>7.033160246737425E+26</c:v>
                </c:pt>
                <c:pt idx="3">
                  <c:v>1.5190689995913397E+25</c:v>
                </c:pt>
                <c:pt idx="4">
                  <c:v>3.618916269820389E+25</c:v>
                </c:pt>
                <c:pt idx="5">
                  <c:v>3.6182163207303128E+26</c:v>
                </c:pt>
                <c:pt idx="6">
                  <c:v>8.0565935009044479E+24</c:v>
                </c:pt>
                <c:pt idx="7">
                  <c:v>4.0664529495676673E+26</c:v>
                </c:pt>
                <c:pt idx="8">
                  <c:v>1.9544732284439613E+26</c:v>
                </c:pt>
                <c:pt idx="9">
                  <c:v>6.0792193740261924E+26</c:v>
                </c:pt>
                <c:pt idx="10">
                  <c:v>1.0510722695187525E+26</c:v>
                </c:pt>
                <c:pt idx="11">
                  <c:v>1.5356254876835304E+27</c:v>
                </c:pt>
                <c:pt idx="12">
                  <c:v>3.7976724989783494E+26</c:v>
                </c:pt>
                <c:pt idx="13">
                  <c:v>6.2090868513542063E+25</c:v>
                </c:pt>
                <c:pt idx="14">
                  <c:v>3.2417513947446332E+26</c:v>
                </c:pt>
                <c:pt idx="15">
                  <c:v>2.1985580393423805E+26</c:v>
                </c:pt>
                <c:pt idx="16">
                  <c:v>1.0861056188477021E+26</c:v>
                </c:pt>
                <c:pt idx="17">
                  <c:v>1.9782356026814257E+26</c:v>
                </c:pt>
                <c:pt idx="18">
                  <c:v>1.3970445415546965E+26</c:v>
                </c:pt>
                <c:pt idx="19">
                  <c:v>1.2693863907135663E+27</c:v>
                </c:pt>
                <c:pt idx="20">
                  <c:v>2.2073181714158747E+27</c:v>
                </c:pt>
                <c:pt idx="21">
                  <c:v>4.6315810764477741E+26</c:v>
                </c:pt>
                <c:pt idx="22">
                  <c:v>5.0654777226448461E+27</c:v>
                </c:pt>
                <c:pt idx="23">
                  <c:v>2.4694365424606713E+27</c:v>
                </c:pt>
                <c:pt idx="24">
                  <c:v>1.5190689995913397E+25</c:v>
                </c:pt>
                <c:pt idx="25">
                  <c:v>4.4917420166980574E+27</c:v>
                </c:pt>
                <c:pt idx="26">
                  <c:v>2.5887365832697874E+27</c:v>
                </c:pt>
              </c:numCache>
            </c:numRef>
          </c:xVal>
          <c:yVal>
            <c:numRef>
              <c:f>Sheet1!$J$2:$J$28</c:f>
              <c:numCache>
                <c:formatCode>0.0E+00</c:formatCode>
                <c:ptCount val="27"/>
                <c:pt idx="0">
                  <c:v>1.2386801625542936E+27</c:v>
                </c:pt>
                <c:pt idx="1">
                  <c:v>3.9803412640757108E+26</c:v>
                </c:pt>
                <c:pt idx="2">
                  <c:v>1.1721933744562376E+27</c:v>
                </c:pt>
                <c:pt idx="3">
                  <c:v>4.1521219322163285E+25</c:v>
                </c:pt>
                <c:pt idx="4">
                  <c:v>7.2378325396407778E+27</c:v>
                </c:pt>
                <c:pt idx="5">
                  <c:v>2.7498444037550381E+27</c:v>
                </c:pt>
                <c:pt idx="6">
                  <c:v>1.4501868301628006E+27</c:v>
                </c:pt>
                <c:pt idx="7">
                  <c:v>3.5242592229586454E+27</c:v>
                </c:pt>
                <c:pt idx="8">
                  <c:v>5.2119286091838979E+26</c:v>
                </c:pt>
                <c:pt idx="9">
                  <c:v>2.0264064580087309E+27</c:v>
                </c:pt>
                <c:pt idx="10">
                  <c:v>3.5035742317291753E+26</c:v>
                </c:pt>
                <c:pt idx="11">
                  <c:v>4.4021263980261202E+27</c:v>
                </c:pt>
                <c:pt idx="12">
                  <c:v>1.8735184328293191E+27</c:v>
                </c:pt>
                <c:pt idx="13">
                  <c:v>7.906237257391023E+26</c:v>
                </c:pt>
                <c:pt idx="14">
                  <c:v>4.7545687122921294E+26</c:v>
                </c:pt>
                <c:pt idx="15">
                  <c:v>1.6415900027089776E+27</c:v>
                </c:pt>
                <c:pt idx="16">
                  <c:v>3.410371643181785E+26</c:v>
                </c:pt>
                <c:pt idx="17">
                  <c:v>9.2317661458466524E+26</c:v>
                </c:pt>
                <c:pt idx="18">
                  <c:v>2.0489986609468883E+27</c:v>
                </c:pt>
                <c:pt idx="19">
                  <c:v>5.9238031566633089E+27</c:v>
                </c:pt>
                <c:pt idx="20">
                  <c:v>4.4146363428317494E+27</c:v>
                </c:pt>
                <c:pt idx="21">
                  <c:v>1.2968427014053767E+27</c:v>
                </c:pt>
                <c:pt idx="22">
                  <c:v>1.6884925742149486E+28</c:v>
                </c:pt>
                <c:pt idx="23">
                  <c:v>2.4365107218945291E+28</c:v>
                </c:pt>
                <c:pt idx="24">
                  <c:v>2.7950869592480653E+27</c:v>
                </c:pt>
                <c:pt idx="25">
                  <c:v>4.4917420166980574E+27</c:v>
                </c:pt>
                <c:pt idx="26">
                  <c:v>1.035494633307915E+28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A-478E-8266-1596B0DC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91608"/>
        <c:axId val="567394488"/>
      </c:scatterChart>
      <c:valAx>
        <c:axId val="567391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94488"/>
        <c:crosses val="autoZero"/>
        <c:crossBetween val="midCat"/>
      </c:valAx>
      <c:valAx>
        <c:axId val="567394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91608"/>
        <c:crossesAt val="9.9999999999999998E+2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= 7.6 </a:t>
            </a:r>
            <a:r>
              <a:rPr lang="en-US" sz="1320" b="0" i="0" u="none" strike="noStrike" baseline="0">
                <a:effectLst/>
              </a:rPr>
              <a:t>(x-axis Llim', y-axis Lp')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Sheet1!$I$32:$I$58</c:f>
              <c:numCache>
                <c:formatCode>0.0E+00</c:formatCode>
                <c:ptCount val="27"/>
                <c:pt idx="0">
                  <c:v>6.6427504967765845E+25</c:v>
                </c:pt>
                <c:pt idx="1">
                  <c:v>1.0794345356120321E+26</c:v>
                </c:pt>
                <c:pt idx="2">
                  <c:v>1.2722830653764671E+26</c:v>
                </c:pt>
                <c:pt idx="3">
                  <c:v>3.7447002694773481E+25</c:v>
                </c:pt>
                <c:pt idx="4">
                  <c:v>5.9226714681508585E+25</c:v>
                </c:pt>
                <c:pt idx="5">
                  <c:v>1.2242130860982733E+26</c:v>
                </c:pt>
                <c:pt idx="6">
                  <c:v>2.5368459569146973E+25</c:v>
                </c:pt>
                <c:pt idx="7">
                  <c:v>1.2243173241625221E+26</c:v>
                </c:pt>
                <c:pt idx="8">
                  <c:v>1.0962499067996126E+26</c:v>
                </c:pt>
                <c:pt idx="9">
                  <c:v>1.2820223078876147E+26</c:v>
                </c:pt>
                <c:pt idx="10">
                  <c:v>9.3712633587162782E+25</c:v>
                </c:pt>
                <c:pt idx="11">
                  <c:v>1.2714209755692866E+26</c:v>
                </c:pt>
                <c:pt idx="12">
                  <c:v>1.2115570433409438E+26</c:v>
                </c:pt>
                <c:pt idx="13">
                  <c:v>7.5720098537806569E+25</c:v>
                </c:pt>
                <c:pt idx="14">
                  <c:v>1.2000394794227261E+26</c:v>
                </c:pt>
                <c:pt idx="15">
                  <c:v>1.1159835650071957E+26</c:v>
                </c:pt>
                <c:pt idx="16">
                  <c:v>9.3266310147833215E+25</c:v>
                </c:pt>
                <c:pt idx="17">
                  <c:v>1.0729611796778818E+26</c:v>
                </c:pt>
                <c:pt idx="18">
                  <c:v>9.9917514582566419E+25</c:v>
                </c:pt>
                <c:pt idx="19">
                  <c:v>1.290961318834829E+26</c:v>
                </c:pt>
                <c:pt idx="20">
                  <c:v>1.254738542070506E+26</c:v>
                </c:pt>
                <c:pt idx="21">
                  <c:v>1.2451959628619505E+26</c:v>
                </c:pt>
                <c:pt idx="22">
                  <c:v>1.1584793840915019E+26</c:v>
                </c:pt>
                <c:pt idx="23">
                  <c:v>1.2428623962112808E+26</c:v>
                </c:pt>
                <c:pt idx="24">
                  <c:v>3.7447002694773481E+25</c:v>
                </c:pt>
                <c:pt idx="25">
                  <c:v>1.1735933558707847E+26</c:v>
                </c:pt>
                <c:pt idx="26">
                  <c:v>1.2384544144332489E+26</c:v>
                </c:pt>
              </c:numCache>
            </c:numRef>
          </c:xVal>
          <c:yVal>
            <c:numRef>
              <c:f>Sheet1!$J$32:$J$58</c:f>
              <c:numCache>
                <c:formatCode>0.0E+00</c:formatCode>
                <c:ptCount val="27"/>
                <c:pt idx="0">
                  <c:v>1.8599701390974441E+27</c:v>
                </c:pt>
                <c:pt idx="1">
                  <c:v>2.1588690712240641E+26</c:v>
                </c:pt>
                <c:pt idx="2">
                  <c:v>2.1204717756274453E+26</c:v>
                </c:pt>
                <c:pt idx="3">
                  <c:v>1.0235514069904751E+26</c:v>
                </c:pt>
                <c:pt idx="4">
                  <c:v>1.1845342936301717E+28</c:v>
                </c:pt>
                <c:pt idx="5">
                  <c:v>9.3040194543468779E+26</c:v>
                </c:pt>
                <c:pt idx="6">
                  <c:v>4.5663227224464552E+27</c:v>
                </c:pt>
                <c:pt idx="7">
                  <c:v>1.0610750142741859E+27</c:v>
                </c:pt>
                <c:pt idx="8">
                  <c:v>2.9233330847989675E+26</c:v>
                </c:pt>
                <c:pt idx="9">
                  <c:v>4.2734076929587157E+26</c:v>
                </c:pt>
                <c:pt idx="10">
                  <c:v>3.1237544529054265E+26</c:v>
                </c:pt>
                <c:pt idx="11">
                  <c:v>3.6447401299652878E+26</c:v>
                </c:pt>
                <c:pt idx="12">
                  <c:v>5.9770147471486563E+26</c:v>
                </c:pt>
                <c:pt idx="13">
                  <c:v>9.6416925471473691E+26</c:v>
                </c:pt>
                <c:pt idx="14">
                  <c:v>1.7600579031533319E+26</c:v>
                </c:pt>
                <c:pt idx="15">
                  <c:v>8.3326772853870629E+26</c:v>
                </c:pt>
                <c:pt idx="16">
                  <c:v>2.9285621386419632E+26</c:v>
                </c:pt>
                <c:pt idx="17">
                  <c:v>5.0071521718301146E+26</c:v>
                </c:pt>
                <c:pt idx="18">
                  <c:v>1.4654568805443076E+27</c:v>
                </c:pt>
                <c:pt idx="19">
                  <c:v>6.0244861545625344E+26</c:v>
                </c:pt>
                <c:pt idx="20">
                  <c:v>2.5094770841410119E+26</c:v>
                </c:pt>
                <c:pt idx="21">
                  <c:v>3.4865486960134615E+26</c:v>
                </c:pt>
                <c:pt idx="22">
                  <c:v>3.8615979469716724E+26</c:v>
                </c:pt>
                <c:pt idx="23">
                  <c:v>1.2262908975951303E+27</c:v>
                </c:pt>
                <c:pt idx="24">
                  <c:v>6.8902484958383209E+27</c:v>
                </c:pt>
                <c:pt idx="25">
                  <c:v>1.1735933558707847E+26</c:v>
                </c:pt>
                <c:pt idx="26">
                  <c:v>4.9538176577329958E+26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9-4DD4-A73B-E4C4D1B8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77816"/>
        <c:axId val="650081016"/>
      </c:scatterChart>
      <c:valAx>
        <c:axId val="650077816"/>
        <c:scaling>
          <c:logBase val="10"/>
          <c:orientation val="minMax"/>
          <c:max val="9.9999999999999996E+27"/>
          <c:min val="9.9999999999999998E+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81016"/>
        <c:crosses val="autoZero"/>
        <c:crossBetween val="midCat"/>
      </c:valAx>
      <c:valAx>
        <c:axId val="650081016"/>
        <c:scaling>
          <c:logBase val="10"/>
          <c:orientation val="minMax"/>
          <c:min val="9.9999999999999988E+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L_lim versus z (k=0)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Sheet1!$E$2:$E$28</c:f>
              <c:numCache>
                <c:formatCode>0.00</c:formatCode>
                <c:ptCount val="27"/>
                <c:pt idx="0">
                  <c:v>0.3</c:v>
                </c:pt>
                <c:pt idx="1">
                  <c:v>0.56999999999999995</c:v>
                </c:pt>
                <c:pt idx="2">
                  <c:v>0.95</c:v>
                </c:pt>
                <c:pt idx="3">
                  <c:v>0.19</c:v>
                </c:pt>
                <c:pt idx="4">
                  <c:v>0.28000000000000003</c:v>
                </c:pt>
                <c:pt idx="5">
                  <c:v>0.72</c:v>
                </c:pt>
                <c:pt idx="6">
                  <c:v>0.14000000000000001</c:v>
                </c:pt>
                <c:pt idx="7">
                  <c:v>0.76</c:v>
                </c:pt>
                <c:pt idx="8">
                  <c:v>0.56000000000000005</c:v>
                </c:pt>
                <c:pt idx="9">
                  <c:v>0.89</c:v>
                </c:pt>
                <c:pt idx="10">
                  <c:v>0.43</c:v>
                </c:pt>
                <c:pt idx="11">
                  <c:v>1.3</c:v>
                </c:pt>
                <c:pt idx="12">
                  <c:v>0.74</c:v>
                </c:pt>
                <c:pt idx="13">
                  <c:v>0.35</c:v>
                </c:pt>
                <c:pt idx="14">
                  <c:v>0.69</c:v>
                </c:pt>
                <c:pt idx="15">
                  <c:v>0.59</c:v>
                </c:pt>
                <c:pt idx="16">
                  <c:v>0.44</c:v>
                </c:pt>
                <c:pt idx="17">
                  <c:v>0.56999999999999995</c:v>
                </c:pt>
                <c:pt idx="18">
                  <c:v>0.49</c:v>
                </c:pt>
                <c:pt idx="19">
                  <c:v>1.2</c:v>
                </c:pt>
                <c:pt idx="20">
                  <c:v>1.5</c:v>
                </c:pt>
                <c:pt idx="21">
                  <c:v>0.8</c:v>
                </c:pt>
                <c:pt idx="22">
                  <c:v>2.1</c:v>
                </c:pt>
                <c:pt idx="23">
                  <c:v>1.57</c:v>
                </c:pt>
                <c:pt idx="24">
                  <c:v>0.19</c:v>
                </c:pt>
                <c:pt idx="25">
                  <c:v>2</c:v>
                </c:pt>
                <c:pt idx="26">
                  <c:v>1.6</c:v>
                </c:pt>
              </c:numCache>
            </c:numRef>
          </c:xVal>
          <c:yVal>
            <c:numRef>
              <c:f>Sheet1!$G$2:$G$28</c:f>
              <c:numCache>
                <c:formatCode>0.0E+00</c:formatCode>
                <c:ptCount val="27"/>
                <c:pt idx="0">
                  <c:v>4.4238577234081907E+25</c:v>
                </c:pt>
                <c:pt idx="1">
                  <c:v>1.9901706320378554E+26</c:v>
                </c:pt>
                <c:pt idx="2">
                  <c:v>7.033160246737425E+26</c:v>
                </c:pt>
                <c:pt idx="3">
                  <c:v>1.5190689995913397E+25</c:v>
                </c:pt>
                <c:pt idx="4">
                  <c:v>3.618916269820389E+25</c:v>
                </c:pt>
                <c:pt idx="5">
                  <c:v>3.6182163207303128E+26</c:v>
                </c:pt>
                <c:pt idx="6">
                  <c:v>8.0565935009044479E+24</c:v>
                </c:pt>
                <c:pt idx="7">
                  <c:v>4.0664529495676673E+26</c:v>
                </c:pt>
                <c:pt idx="8">
                  <c:v>1.9544732284439613E+26</c:v>
                </c:pt>
                <c:pt idx="9">
                  <c:v>6.0792193740261924E+26</c:v>
                </c:pt>
                <c:pt idx="10">
                  <c:v>1.0510722695187525E+26</c:v>
                </c:pt>
                <c:pt idx="11">
                  <c:v>1.5356254876835304E+27</c:v>
                </c:pt>
                <c:pt idx="12">
                  <c:v>3.7976724989783494E+26</c:v>
                </c:pt>
                <c:pt idx="13">
                  <c:v>6.2090868513542063E+25</c:v>
                </c:pt>
                <c:pt idx="14">
                  <c:v>3.2417513947446332E+26</c:v>
                </c:pt>
                <c:pt idx="15">
                  <c:v>2.1985580393423805E+26</c:v>
                </c:pt>
                <c:pt idx="16">
                  <c:v>1.0861056188477021E+26</c:v>
                </c:pt>
                <c:pt idx="17">
                  <c:v>1.9782356026814257E+26</c:v>
                </c:pt>
                <c:pt idx="18">
                  <c:v>1.3970445415546965E+26</c:v>
                </c:pt>
                <c:pt idx="19">
                  <c:v>1.2693863907135663E+27</c:v>
                </c:pt>
                <c:pt idx="20">
                  <c:v>2.2073181714158747E+27</c:v>
                </c:pt>
                <c:pt idx="21">
                  <c:v>4.6315810764477741E+26</c:v>
                </c:pt>
                <c:pt idx="22">
                  <c:v>5.0654777226448461E+27</c:v>
                </c:pt>
                <c:pt idx="23">
                  <c:v>2.4694365424606713E+27</c:v>
                </c:pt>
                <c:pt idx="24">
                  <c:v>1.5190689995913397E+25</c:v>
                </c:pt>
                <c:pt idx="25">
                  <c:v>4.4917420166980574E+27</c:v>
                </c:pt>
                <c:pt idx="26">
                  <c:v>2.5887365832697874E+27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3-2543-8861-B9AE9E99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54992"/>
        <c:axId val="1698855792"/>
      </c:scatterChart>
      <c:valAx>
        <c:axId val="16988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55792"/>
        <c:crosses val="autoZero"/>
        <c:crossBetween val="midCat"/>
      </c:valAx>
      <c:valAx>
        <c:axId val="1698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10581</xdr:colOff>
      <xdr:row>1</xdr:row>
      <xdr:rowOff>11640</xdr:rowOff>
    </xdr:from>
    <xdr:to>
      <xdr:col>18</xdr:col>
      <xdr:colOff>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C1DF2-AB84-4892-8141-BDFCC78F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31</xdr:row>
      <xdr:rowOff>9524</xdr:rowOff>
    </xdr:from>
    <xdr:to>
      <xdr:col>18</xdr:col>
      <xdr:colOff>0</xdr:colOff>
      <xdr:row>57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E2AFA-D12B-4861-9B81-66DACF614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39687</xdr:colOff>
      <xdr:row>0</xdr:row>
      <xdr:rowOff>142876</xdr:rowOff>
    </xdr:from>
    <xdr:to>
      <xdr:col>24</xdr:col>
      <xdr:colOff>857250</xdr:colOff>
      <xdr:row>28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B37C84-69EE-AE49-8EF5-B7B62C136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58"/>
  <sheetViews>
    <sheetView tabSelected="1" topLeftCell="J1" zoomScale="80" zoomScaleNormal="80" workbookViewId="0">
      <selection activeCell="Y50" sqref="Y50"/>
    </sheetView>
  </sheetViews>
  <sheetFormatPr baseColWidth="10" defaultColWidth="14.5" defaultRowHeight="12.5" customHeight="1" x14ac:dyDescent="0.15"/>
  <cols>
    <col min="2" max="10" width="9" customWidth="1"/>
    <col min="11" max="12" width="8.83203125" customWidth="1"/>
  </cols>
  <sheetData>
    <row r="1" spans="1:12" s="1" customFormat="1" ht="12.5" customHeight="1" x14ac:dyDescent="0.15">
      <c r="B1" s="1" t="s">
        <v>27</v>
      </c>
      <c r="C1" s="1" t="s">
        <v>36</v>
      </c>
      <c r="D1" s="1" t="s">
        <v>37</v>
      </c>
      <c r="E1" s="1" t="s">
        <v>38</v>
      </c>
      <c r="F1" s="1" t="s">
        <v>28</v>
      </c>
      <c r="G1" s="1" t="s">
        <v>29</v>
      </c>
      <c r="H1" s="1" t="s">
        <v>31</v>
      </c>
      <c r="I1" s="1" t="s">
        <v>33</v>
      </c>
      <c r="J1" s="1" t="s">
        <v>32</v>
      </c>
      <c r="K1" s="13" t="s">
        <v>30</v>
      </c>
      <c r="L1" s="13">
        <v>0</v>
      </c>
    </row>
    <row r="2" spans="1:12" ht="12.5" customHeight="1" x14ac:dyDescent="0.15">
      <c r="A2" s="4" t="s">
        <v>0</v>
      </c>
      <c r="B2" s="5">
        <v>10.199999999999999</v>
      </c>
      <c r="C2" s="5">
        <v>4.2</v>
      </c>
      <c r="D2" s="6">
        <v>1.57</v>
      </c>
      <c r="E2" s="6">
        <v>0.3</v>
      </c>
      <c r="F2" s="7">
        <f>(C2*1E-26)*(4*3.14159)*(D2*3.08567758E+25)^2</f>
        <v>1.2386801625542936E+27</v>
      </c>
      <c r="G2" s="8">
        <f>F2*(0.15/C2)</f>
        <v>4.4238577234081907E+25</v>
      </c>
      <c r="H2" s="9">
        <f>(1+E2)^$L$1/(1+(1+E2)/3.5)^$L$1</f>
        <v>1</v>
      </c>
      <c r="I2" s="8">
        <f>G2/H2</f>
        <v>4.4238577234081907E+25</v>
      </c>
      <c r="J2" s="8">
        <f>F2/H2</f>
        <v>1.2386801625542936E+27</v>
      </c>
    </row>
    <row r="3" spans="1:12" ht="12.5" customHeight="1" x14ac:dyDescent="0.15">
      <c r="A3" s="4" t="s">
        <v>1</v>
      </c>
      <c r="B3" s="5">
        <v>17</v>
      </c>
      <c r="C3" s="5">
        <v>0.3</v>
      </c>
      <c r="D3" s="6">
        <v>3.33</v>
      </c>
      <c r="E3" s="6">
        <v>0.56999999999999995</v>
      </c>
      <c r="F3" s="7">
        <f t="shared" ref="F3:F28" si="0">(C3*1E-26)*(4*3.14159)*(D3*3.08567758E+25)^2</f>
        <v>3.9803412640757108E+26</v>
      </c>
      <c r="G3" s="8">
        <f t="shared" ref="G3:G28" si="1">F3*(0.15/C3)</f>
        <v>1.9901706320378554E+26</v>
      </c>
      <c r="H3" s="9">
        <f t="shared" ref="H3:H28" si="2">(1+E3)^$L$1/(1+(1+E3)/3.5)^$L$1</f>
        <v>1</v>
      </c>
      <c r="I3" s="8">
        <f t="shared" ref="I3:I28" si="3">G3/H3</f>
        <v>1.9901706320378554E+26</v>
      </c>
      <c r="J3" s="8">
        <f t="shared" ref="J3:J28" si="4">F3/H3</f>
        <v>3.9803412640757108E+26</v>
      </c>
    </row>
    <row r="4" spans="1:12" ht="12.5" customHeight="1" x14ac:dyDescent="0.15">
      <c r="A4" s="4" t="s">
        <v>2</v>
      </c>
      <c r="B4" s="5">
        <v>11</v>
      </c>
      <c r="C4" s="5">
        <v>0.25</v>
      </c>
      <c r="D4" s="6">
        <v>6.26</v>
      </c>
      <c r="E4" s="6">
        <v>0.95</v>
      </c>
      <c r="F4" s="7">
        <f t="shared" si="0"/>
        <v>1.1721933744562376E+27</v>
      </c>
      <c r="G4" s="8">
        <f t="shared" si="1"/>
        <v>7.033160246737425E+26</v>
      </c>
      <c r="H4" s="9">
        <f t="shared" si="2"/>
        <v>1</v>
      </c>
      <c r="I4" s="8">
        <f t="shared" si="3"/>
        <v>7.033160246737425E+26</v>
      </c>
      <c r="J4" s="8">
        <f t="shared" si="4"/>
        <v>1.1721933744562376E+27</v>
      </c>
    </row>
    <row r="5" spans="1:12" ht="12.5" customHeight="1" x14ac:dyDescent="0.15">
      <c r="A5" s="4" t="s">
        <v>3</v>
      </c>
      <c r="B5" s="5">
        <v>16.3</v>
      </c>
      <c r="C5" s="5">
        <v>0.41</v>
      </c>
      <c r="D5" s="6">
        <v>0.92</v>
      </c>
      <c r="E5" s="6">
        <v>0.19</v>
      </c>
      <c r="F5" s="7">
        <f t="shared" si="0"/>
        <v>4.1521219322163285E+25</v>
      </c>
      <c r="G5" s="8">
        <f t="shared" si="1"/>
        <v>1.5190689995913397E+25</v>
      </c>
      <c r="H5" s="9">
        <f t="shared" si="2"/>
        <v>1</v>
      </c>
      <c r="I5" s="8">
        <f t="shared" si="3"/>
        <v>1.5190689995913397E+25</v>
      </c>
      <c r="J5" s="8">
        <f t="shared" si="4"/>
        <v>4.1521219322163285E+25</v>
      </c>
    </row>
    <row r="6" spans="1:12" ht="12.5" customHeight="1" x14ac:dyDescent="0.15">
      <c r="A6" s="4" t="s">
        <v>4</v>
      </c>
      <c r="B6" s="5">
        <v>23</v>
      </c>
      <c r="C6" s="5">
        <v>30</v>
      </c>
      <c r="D6" s="6">
        <v>1.42</v>
      </c>
      <c r="E6" s="6">
        <v>0.28000000000000003</v>
      </c>
      <c r="F6" s="7">
        <f t="shared" si="0"/>
        <v>7.2378325396407778E+27</v>
      </c>
      <c r="G6" s="8">
        <f t="shared" si="1"/>
        <v>3.618916269820389E+25</v>
      </c>
      <c r="H6" s="9">
        <f t="shared" si="2"/>
        <v>1</v>
      </c>
      <c r="I6" s="8">
        <f t="shared" si="3"/>
        <v>3.618916269820389E+25</v>
      </c>
      <c r="J6" s="8">
        <f t="shared" si="4"/>
        <v>7.2378325396407778E+27</v>
      </c>
    </row>
    <row r="7" spans="1:12" ht="12.5" customHeight="1" x14ac:dyDescent="0.15">
      <c r="A7" s="4" t="s">
        <v>5</v>
      </c>
      <c r="B7" s="5">
        <v>30</v>
      </c>
      <c r="C7" s="5">
        <v>1.1399999999999999</v>
      </c>
      <c r="D7" s="6">
        <v>4.49</v>
      </c>
      <c r="E7" s="6">
        <v>0.72</v>
      </c>
      <c r="F7" s="7">
        <f t="shared" si="0"/>
        <v>2.7498444037550381E+27</v>
      </c>
      <c r="G7" s="8">
        <f t="shared" si="1"/>
        <v>3.6182163207303128E+26</v>
      </c>
      <c r="H7" s="9">
        <f t="shared" si="2"/>
        <v>1</v>
      </c>
      <c r="I7" s="8">
        <f t="shared" si="3"/>
        <v>3.6182163207303128E+26</v>
      </c>
      <c r="J7" s="8">
        <f t="shared" si="4"/>
        <v>2.7498444037550381E+27</v>
      </c>
    </row>
    <row r="8" spans="1:12" ht="12.5" customHeight="1" x14ac:dyDescent="0.15">
      <c r="A8" s="4" t="s">
        <v>6</v>
      </c>
      <c r="B8" s="5">
        <v>13</v>
      </c>
      <c r="C8" s="5">
        <v>27</v>
      </c>
      <c r="D8" s="6">
        <v>0.67</v>
      </c>
      <c r="E8" s="6">
        <v>0.14000000000000001</v>
      </c>
      <c r="F8" s="7">
        <f t="shared" si="0"/>
        <v>1.4501868301628006E+27</v>
      </c>
      <c r="G8" s="8">
        <f t="shared" si="1"/>
        <v>8.0565935009044479E+24</v>
      </c>
      <c r="H8" s="9">
        <f t="shared" si="2"/>
        <v>1</v>
      </c>
      <c r="I8" s="8">
        <f t="shared" si="3"/>
        <v>8.0565935009044479E+24</v>
      </c>
      <c r="J8" s="8">
        <f t="shared" si="4"/>
        <v>1.4501868301628006E+27</v>
      </c>
    </row>
    <row r="9" spans="1:12" ht="12.5" customHeight="1" x14ac:dyDescent="0.15">
      <c r="A9" s="4" t="s">
        <v>7</v>
      </c>
      <c r="B9" s="5">
        <v>49</v>
      </c>
      <c r="C9" s="5">
        <v>1.3</v>
      </c>
      <c r="D9" s="6">
        <v>4.76</v>
      </c>
      <c r="E9" s="6">
        <v>0.76</v>
      </c>
      <c r="F9" s="7">
        <f t="shared" si="0"/>
        <v>3.5242592229586454E+27</v>
      </c>
      <c r="G9" s="8">
        <f t="shared" si="1"/>
        <v>4.0664529495676673E+26</v>
      </c>
      <c r="H9" s="9">
        <f t="shared" si="2"/>
        <v>1</v>
      </c>
      <c r="I9" s="8">
        <f t="shared" si="3"/>
        <v>4.0664529495676673E+26</v>
      </c>
      <c r="J9" s="8">
        <f t="shared" si="4"/>
        <v>3.5242592229586454E+27</v>
      </c>
    </row>
    <row r="10" spans="1:12" ht="12.5" customHeight="1" x14ac:dyDescent="0.15">
      <c r="A10" s="4" t="s">
        <v>8</v>
      </c>
      <c r="B10" s="5">
        <v>11</v>
      </c>
      <c r="C10" s="5">
        <v>0.4</v>
      </c>
      <c r="D10" s="6">
        <v>3.3</v>
      </c>
      <c r="E10" s="6">
        <v>0.56000000000000005</v>
      </c>
      <c r="F10" s="7">
        <f t="shared" si="0"/>
        <v>5.2119286091838979E+26</v>
      </c>
      <c r="G10" s="8">
        <f t="shared" si="1"/>
        <v>1.9544732284439613E+26</v>
      </c>
      <c r="H10" s="9">
        <f t="shared" si="2"/>
        <v>1</v>
      </c>
      <c r="I10" s="8">
        <f t="shared" si="3"/>
        <v>1.9544732284439613E+26</v>
      </c>
      <c r="J10" s="8">
        <f t="shared" si="4"/>
        <v>5.2119286091838979E+26</v>
      </c>
    </row>
    <row r="11" spans="1:12" ht="12.5" customHeight="1" x14ac:dyDescent="0.15">
      <c r="A11" s="4" t="s">
        <v>9</v>
      </c>
      <c r="B11" s="5">
        <v>16</v>
      </c>
      <c r="C11" s="5">
        <v>0.5</v>
      </c>
      <c r="D11" s="6">
        <v>5.82</v>
      </c>
      <c r="E11" s="6">
        <v>0.89</v>
      </c>
      <c r="F11" s="7">
        <f t="shared" si="0"/>
        <v>2.0264064580087309E+27</v>
      </c>
      <c r="G11" s="8">
        <f t="shared" si="1"/>
        <v>6.0792193740261924E+26</v>
      </c>
      <c r="H11" s="9">
        <f t="shared" si="2"/>
        <v>1</v>
      </c>
      <c r="I11" s="8">
        <f t="shared" si="3"/>
        <v>6.0792193740261924E+26</v>
      </c>
      <c r="J11" s="8">
        <f t="shared" si="4"/>
        <v>2.0264064580087309E+27</v>
      </c>
    </row>
    <row r="12" spans="1:12" ht="12.5" customHeight="1" x14ac:dyDescent="0.15">
      <c r="A12" s="4" t="s">
        <v>10</v>
      </c>
      <c r="B12" s="5">
        <v>11</v>
      </c>
      <c r="C12" s="5">
        <v>0.5</v>
      </c>
      <c r="D12" s="6">
        <v>2.42</v>
      </c>
      <c r="E12" s="6">
        <v>0.43</v>
      </c>
      <c r="F12" s="7">
        <f t="shared" si="0"/>
        <v>3.5035742317291753E+26</v>
      </c>
      <c r="G12" s="8">
        <f t="shared" si="1"/>
        <v>1.0510722695187525E+26</v>
      </c>
      <c r="H12" s="9">
        <f t="shared" si="2"/>
        <v>1</v>
      </c>
      <c r="I12" s="8">
        <f t="shared" si="3"/>
        <v>1.0510722695187525E+26</v>
      </c>
      <c r="J12" s="8">
        <f t="shared" si="4"/>
        <v>3.5035742317291753E+26</v>
      </c>
    </row>
    <row r="13" spans="1:12" ht="12.5" customHeight="1" x14ac:dyDescent="0.15">
      <c r="A13" s="4" t="s">
        <v>11</v>
      </c>
      <c r="B13" s="5">
        <v>16</v>
      </c>
      <c r="C13" s="5">
        <v>0.43</v>
      </c>
      <c r="D13" s="6">
        <v>9.25</v>
      </c>
      <c r="E13" s="10">
        <v>1.3</v>
      </c>
      <c r="F13" s="20">
        <f t="shared" si="0"/>
        <v>4.4021263980261202E+27</v>
      </c>
      <c r="G13" s="21">
        <f t="shared" si="1"/>
        <v>1.5356254876835304E+27</v>
      </c>
      <c r="H13" s="12">
        <f t="shared" si="2"/>
        <v>1</v>
      </c>
      <c r="I13" s="11">
        <f t="shared" si="3"/>
        <v>1.5356254876835304E+27</v>
      </c>
      <c r="J13" s="21">
        <f t="shared" si="4"/>
        <v>4.4021263980261202E+27</v>
      </c>
      <c r="K13" s="19" t="s">
        <v>35</v>
      </c>
    </row>
    <row r="14" spans="1:12" ht="12.5" customHeight="1" x14ac:dyDescent="0.15">
      <c r="A14" s="4" t="s">
        <v>12</v>
      </c>
      <c r="B14" s="5">
        <v>21</v>
      </c>
      <c r="C14" s="5">
        <v>0.74</v>
      </c>
      <c r="D14" s="6">
        <v>4.5999999999999996</v>
      </c>
      <c r="E14" s="6">
        <v>0.74</v>
      </c>
      <c r="F14" s="20">
        <f t="shared" si="0"/>
        <v>1.8735184328293191E+27</v>
      </c>
      <c r="G14" s="21">
        <f t="shared" si="1"/>
        <v>3.7976724989783494E+26</v>
      </c>
      <c r="H14" s="9">
        <f t="shared" si="2"/>
        <v>1</v>
      </c>
      <c r="I14" s="8">
        <f t="shared" si="3"/>
        <v>3.7976724989783494E+26</v>
      </c>
      <c r="J14" s="21">
        <f t="shared" si="4"/>
        <v>1.8735184328293191E+27</v>
      </c>
    </row>
    <row r="15" spans="1:12" ht="12.5" customHeight="1" x14ac:dyDescent="0.15">
      <c r="A15" s="4" t="s">
        <v>13</v>
      </c>
      <c r="B15" s="5">
        <v>29</v>
      </c>
      <c r="C15" s="5">
        <v>1.91</v>
      </c>
      <c r="D15" s="6">
        <v>1.86</v>
      </c>
      <c r="E15" s="6">
        <v>0.35</v>
      </c>
      <c r="F15" s="20">
        <f t="shared" si="0"/>
        <v>7.906237257391023E+26</v>
      </c>
      <c r="G15" s="21">
        <f t="shared" si="1"/>
        <v>6.2090868513542063E+25</v>
      </c>
      <c r="H15" s="9">
        <f t="shared" si="2"/>
        <v>1</v>
      </c>
      <c r="I15" s="8">
        <f t="shared" si="3"/>
        <v>6.2090868513542063E+25</v>
      </c>
      <c r="J15" s="21">
        <f t="shared" si="4"/>
        <v>7.906237257391023E+26</v>
      </c>
    </row>
    <row r="16" spans="1:12" ht="12.5" customHeight="1" x14ac:dyDescent="0.15">
      <c r="A16" s="4" t="s">
        <v>14</v>
      </c>
      <c r="B16" s="5">
        <v>14</v>
      </c>
      <c r="C16" s="5">
        <v>0.22</v>
      </c>
      <c r="D16" s="6">
        <v>4.25</v>
      </c>
      <c r="E16" s="6">
        <v>0.69</v>
      </c>
      <c r="F16" s="20">
        <f t="shared" si="0"/>
        <v>4.7545687122921294E+26</v>
      </c>
      <c r="G16" s="21">
        <f t="shared" si="1"/>
        <v>3.2417513947446332E+26</v>
      </c>
      <c r="H16" s="9">
        <f t="shared" si="2"/>
        <v>1</v>
      </c>
      <c r="I16" s="8">
        <f t="shared" si="3"/>
        <v>3.2417513947446332E+26</v>
      </c>
      <c r="J16" s="21">
        <f t="shared" si="4"/>
        <v>4.7545687122921294E+26</v>
      </c>
    </row>
    <row r="17" spans="1:12" ht="12.5" customHeight="1" x14ac:dyDescent="0.15">
      <c r="A17" s="4" t="s">
        <v>15</v>
      </c>
      <c r="B17" s="5">
        <v>30</v>
      </c>
      <c r="C17" s="5">
        <v>1.1200000000000001</v>
      </c>
      <c r="D17" s="6">
        <v>3.5</v>
      </c>
      <c r="E17" s="6">
        <v>0.59</v>
      </c>
      <c r="F17" s="20">
        <f t="shared" si="0"/>
        <v>1.6415900027089776E+27</v>
      </c>
      <c r="G17" s="21">
        <f t="shared" si="1"/>
        <v>2.1985580393423805E+26</v>
      </c>
      <c r="H17" s="9">
        <f t="shared" si="2"/>
        <v>1</v>
      </c>
      <c r="I17" s="8">
        <f t="shared" si="3"/>
        <v>2.1985580393423805E+26</v>
      </c>
      <c r="J17" s="21">
        <f t="shared" si="4"/>
        <v>1.6415900027089776E+27</v>
      </c>
    </row>
    <row r="18" spans="1:12" ht="12.5" customHeight="1" x14ac:dyDescent="0.15">
      <c r="A18" s="4" t="s">
        <v>16</v>
      </c>
      <c r="B18" s="5">
        <v>16</v>
      </c>
      <c r="C18" s="5">
        <v>0.47099999999999997</v>
      </c>
      <c r="D18" s="6">
        <v>2.46</v>
      </c>
      <c r="E18" s="6">
        <v>0.44</v>
      </c>
      <c r="F18" s="20">
        <f t="shared" si="0"/>
        <v>3.410371643181785E+26</v>
      </c>
      <c r="G18" s="21">
        <f t="shared" si="1"/>
        <v>1.0861056188477021E+26</v>
      </c>
      <c r="H18" s="9">
        <f t="shared" si="2"/>
        <v>1</v>
      </c>
      <c r="I18" s="8">
        <f t="shared" si="3"/>
        <v>1.0861056188477021E+26</v>
      </c>
      <c r="J18" s="21">
        <f t="shared" si="4"/>
        <v>3.410371643181785E+26</v>
      </c>
    </row>
    <row r="19" spans="1:12" ht="12.5" customHeight="1" x14ac:dyDescent="0.15">
      <c r="A19" s="4" t="s">
        <v>17</v>
      </c>
      <c r="B19" s="5">
        <v>19</v>
      </c>
      <c r="C19" s="5">
        <v>0.7</v>
      </c>
      <c r="D19" s="6">
        <v>3.32</v>
      </c>
      <c r="E19" s="6">
        <v>0.56999999999999995</v>
      </c>
      <c r="F19" s="20">
        <f t="shared" si="0"/>
        <v>9.2317661458466524E+26</v>
      </c>
      <c r="G19" s="21">
        <f t="shared" si="1"/>
        <v>1.9782356026814257E+26</v>
      </c>
      <c r="H19" s="9">
        <f t="shared" si="2"/>
        <v>1</v>
      </c>
      <c r="I19" s="8">
        <f t="shared" si="3"/>
        <v>1.9782356026814257E+26</v>
      </c>
      <c r="J19" s="21">
        <f t="shared" si="4"/>
        <v>9.2317661458466524E+26</v>
      </c>
    </row>
    <row r="20" spans="1:12" ht="12.5" customHeight="1" x14ac:dyDescent="0.15">
      <c r="A20" s="4" t="s">
        <v>18</v>
      </c>
      <c r="B20" s="5">
        <v>39</v>
      </c>
      <c r="C20" s="5">
        <v>2.2000000000000002</v>
      </c>
      <c r="D20" s="6">
        <v>2.79</v>
      </c>
      <c r="E20" s="6">
        <v>0.49</v>
      </c>
      <c r="F20" s="20">
        <f t="shared" si="0"/>
        <v>2.0489986609468883E+27</v>
      </c>
      <c r="G20" s="21">
        <f t="shared" si="1"/>
        <v>1.3970445415546965E+26</v>
      </c>
      <c r="H20" s="9">
        <f t="shared" si="2"/>
        <v>1</v>
      </c>
      <c r="I20" s="8">
        <f t="shared" si="3"/>
        <v>1.3970445415546965E+26</v>
      </c>
      <c r="J20" s="21">
        <f t="shared" si="4"/>
        <v>2.0489986609468883E+27</v>
      </c>
    </row>
    <row r="21" spans="1:12" ht="12.5" customHeight="1" x14ac:dyDescent="0.15">
      <c r="A21" s="4" t="s">
        <v>19</v>
      </c>
      <c r="B21" s="5">
        <v>18</v>
      </c>
      <c r="C21" s="5">
        <v>0.7</v>
      </c>
      <c r="D21" s="6">
        <v>8.41</v>
      </c>
      <c r="E21" s="6">
        <v>1.2</v>
      </c>
      <c r="F21" s="20">
        <f t="shared" si="0"/>
        <v>5.9238031566633089E+27</v>
      </c>
      <c r="G21" s="21">
        <f t="shared" si="1"/>
        <v>1.2693863907135663E+27</v>
      </c>
      <c r="H21" s="9">
        <f t="shared" si="2"/>
        <v>1</v>
      </c>
      <c r="I21" s="8">
        <f t="shared" si="3"/>
        <v>1.2693863907135663E+27</v>
      </c>
      <c r="J21" s="21">
        <f t="shared" si="4"/>
        <v>5.9238031566633089E+27</v>
      </c>
    </row>
    <row r="22" spans="1:12" ht="12.5" customHeight="1" x14ac:dyDescent="0.15">
      <c r="A22" s="4" t="s">
        <v>20</v>
      </c>
      <c r="B22" s="5">
        <v>10</v>
      </c>
      <c r="C22" s="5">
        <v>0.3</v>
      </c>
      <c r="D22" s="6">
        <v>11.09</v>
      </c>
      <c r="E22" s="10">
        <v>1.5</v>
      </c>
      <c r="F22" s="20">
        <f t="shared" si="0"/>
        <v>4.4146363428317494E+27</v>
      </c>
      <c r="G22" s="21">
        <f t="shared" si="1"/>
        <v>2.2073181714158747E+27</v>
      </c>
      <c r="H22" s="12">
        <f t="shared" si="2"/>
        <v>1</v>
      </c>
      <c r="I22" s="11">
        <f t="shared" si="3"/>
        <v>2.2073181714158747E+27</v>
      </c>
      <c r="J22" s="21">
        <f t="shared" si="4"/>
        <v>4.4146363428317494E+27</v>
      </c>
      <c r="K22" s="19" t="s">
        <v>35</v>
      </c>
    </row>
    <row r="23" spans="1:12" ht="12.5" customHeight="1" x14ac:dyDescent="0.15">
      <c r="A23" s="4" t="s">
        <v>21</v>
      </c>
      <c r="B23" s="5">
        <v>17</v>
      </c>
      <c r="C23" s="5">
        <v>0.42</v>
      </c>
      <c r="D23" s="6">
        <v>5.08</v>
      </c>
      <c r="E23" s="6">
        <v>0.8</v>
      </c>
      <c r="F23" s="20">
        <f t="shared" si="0"/>
        <v>1.2968427014053767E+27</v>
      </c>
      <c r="G23" s="21">
        <f t="shared" si="1"/>
        <v>4.6315810764477741E+26</v>
      </c>
      <c r="H23" s="9">
        <f t="shared" si="2"/>
        <v>1</v>
      </c>
      <c r="I23" s="8">
        <f t="shared" si="3"/>
        <v>4.6315810764477741E+26</v>
      </c>
      <c r="J23" s="21">
        <f t="shared" si="4"/>
        <v>1.2968427014053767E+27</v>
      </c>
    </row>
    <row r="24" spans="1:12" ht="12.5" customHeight="1" x14ac:dyDescent="0.15">
      <c r="A24" s="4" t="s">
        <v>22</v>
      </c>
      <c r="B24" s="5">
        <v>16</v>
      </c>
      <c r="C24" s="5">
        <v>0.5</v>
      </c>
      <c r="D24" s="6">
        <v>16.8</v>
      </c>
      <c r="E24" s="10">
        <v>2.1</v>
      </c>
      <c r="F24" s="20">
        <f t="shared" si="0"/>
        <v>1.6884925742149486E+28</v>
      </c>
      <c r="G24" s="21">
        <f t="shared" si="1"/>
        <v>5.0654777226448461E+27</v>
      </c>
      <c r="H24" s="12">
        <f t="shared" si="2"/>
        <v>1</v>
      </c>
      <c r="I24" s="11">
        <f t="shared" si="3"/>
        <v>5.0654777226448461E+27</v>
      </c>
      <c r="J24" s="21">
        <f t="shared" si="4"/>
        <v>1.6884925742149486E+28</v>
      </c>
      <c r="K24" s="19" t="s">
        <v>35</v>
      </c>
    </row>
    <row r="25" spans="1:12" ht="12.5" customHeight="1" x14ac:dyDescent="0.15">
      <c r="A25" s="4" t="s">
        <v>23</v>
      </c>
      <c r="B25" s="5">
        <v>40</v>
      </c>
      <c r="C25" s="5">
        <v>1.48</v>
      </c>
      <c r="D25" s="6">
        <v>11.73</v>
      </c>
      <c r="E25" s="10">
        <v>1.57</v>
      </c>
      <c r="F25" s="20">
        <f t="shared" si="0"/>
        <v>2.4365107218945291E+28</v>
      </c>
      <c r="G25" s="21">
        <f t="shared" si="1"/>
        <v>2.4694365424606713E+27</v>
      </c>
      <c r="H25" s="12">
        <f t="shared" si="2"/>
        <v>1</v>
      </c>
      <c r="I25" s="11">
        <f t="shared" si="3"/>
        <v>2.4694365424606713E+27</v>
      </c>
      <c r="J25" s="21">
        <f t="shared" si="4"/>
        <v>2.4365107218945291E+28</v>
      </c>
      <c r="K25" s="19" t="s">
        <v>35</v>
      </c>
    </row>
    <row r="26" spans="1:12" ht="12.5" customHeight="1" x14ac:dyDescent="0.15">
      <c r="A26" s="4" t="s">
        <v>24</v>
      </c>
      <c r="B26" s="5">
        <v>411</v>
      </c>
      <c r="C26" s="5">
        <v>27.6</v>
      </c>
      <c r="D26" s="6">
        <v>0.92</v>
      </c>
      <c r="E26" s="6">
        <v>0.19</v>
      </c>
      <c r="F26" s="20">
        <f t="shared" si="0"/>
        <v>2.7950869592480653E+27</v>
      </c>
      <c r="G26" s="21">
        <f t="shared" si="1"/>
        <v>1.5190689995913397E+25</v>
      </c>
      <c r="H26" s="9">
        <f t="shared" si="2"/>
        <v>1</v>
      </c>
      <c r="I26" s="8">
        <f t="shared" si="3"/>
        <v>1.5190689995913397E+25</v>
      </c>
      <c r="J26" s="21">
        <f t="shared" si="4"/>
        <v>2.7950869592480653E+27</v>
      </c>
    </row>
    <row r="27" spans="1:12" ht="12.5" customHeight="1" x14ac:dyDescent="0.15">
      <c r="A27" s="4" t="s">
        <v>25</v>
      </c>
      <c r="B27" s="5">
        <v>11.5</v>
      </c>
      <c r="C27" s="5">
        <v>0.15</v>
      </c>
      <c r="D27" s="6">
        <v>15.82</v>
      </c>
      <c r="E27" s="10">
        <v>2</v>
      </c>
      <c r="F27" s="20">
        <f t="shared" si="0"/>
        <v>4.4917420166980574E+27</v>
      </c>
      <c r="G27" s="21">
        <f t="shared" si="1"/>
        <v>4.4917420166980574E+27</v>
      </c>
      <c r="H27" s="12">
        <f t="shared" si="2"/>
        <v>1</v>
      </c>
      <c r="I27" s="11">
        <f t="shared" si="3"/>
        <v>4.4917420166980574E+27</v>
      </c>
      <c r="J27" s="21">
        <f t="shared" si="4"/>
        <v>4.4917420166980574E+27</v>
      </c>
      <c r="K27" s="19" t="s">
        <v>35</v>
      </c>
    </row>
    <row r="28" spans="1:12" ht="12.5" customHeight="1" x14ac:dyDescent="0.15">
      <c r="A28" s="4" t="s">
        <v>26</v>
      </c>
      <c r="B28" s="5">
        <v>22</v>
      </c>
      <c r="C28" s="5">
        <v>0.6</v>
      </c>
      <c r="D28" s="6">
        <v>12.01</v>
      </c>
      <c r="E28" s="10">
        <v>1.6</v>
      </c>
      <c r="F28" s="20">
        <f t="shared" si="0"/>
        <v>1.035494633307915E+28</v>
      </c>
      <c r="G28" s="21">
        <f t="shared" si="1"/>
        <v>2.5887365832697874E+27</v>
      </c>
      <c r="H28" s="12">
        <f t="shared" si="2"/>
        <v>1</v>
      </c>
      <c r="I28" s="11">
        <f t="shared" si="3"/>
        <v>2.5887365832697874E+27</v>
      </c>
      <c r="J28" s="21">
        <f t="shared" si="4"/>
        <v>1.035494633307915E+28</v>
      </c>
      <c r="K28" s="19" t="s">
        <v>35</v>
      </c>
    </row>
    <row r="29" spans="1:12" ht="12.5" customHeight="1" x14ac:dyDescent="0.15">
      <c r="A29" s="18"/>
      <c r="B29" s="2"/>
      <c r="C29" s="2"/>
      <c r="D29" s="3"/>
      <c r="E29" s="14"/>
      <c r="F29" s="15"/>
      <c r="G29" s="16"/>
      <c r="H29" s="17"/>
      <c r="I29" s="16"/>
      <c r="J29" s="16"/>
    </row>
    <row r="31" spans="1:12" ht="12.5" customHeight="1" x14ac:dyDescent="0.15">
      <c r="B31" s="1" t="s">
        <v>27</v>
      </c>
      <c r="C31" s="1" t="s">
        <v>36</v>
      </c>
      <c r="D31" s="1" t="s">
        <v>37</v>
      </c>
      <c r="E31" s="1" t="s">
        <v>38</v>
      </c>
      <c r="F31" s="1" t="s">
        <v>28</v>
      </c>
      <c r="G31" s="1" t="s">
        <v>29</v>
      </c>
      <c r="H31" s="1" t="s">
        <v>31</v>
      </c>
      <c r="I31" s="1" t="s">
        <v>33</v>
      </c>
      <c r="J31" s="1" t="s">
        <v>32</v>
      </c>
      <c r="K31" s="13" t="s">
        <v>30</v>
      </c>
      <c r="L31" s="13">
        <v>7.6</v>
      </c>
    </row>
    <row r="32" spans="1:12" ht="12.5" customHeight="1" x14ac:dyDescent="0.15">
      <c r="A32" s="4" t="s">
        <v>0</v>
      </c>
      <c r="B32" s="5">
        <v>10.199999999999999</v>
      </c>
      <c r="C32" s="5">
        <v>4.2</v>
      </c>
      <c r="D32" s="6">
        <v>1.57</v>
      </c>
      <c r="E32" s="6">
        <v>0.3</v>
      </c>
      <c r="F32" s="7">
        <f>(C32*1E-26)*(4*3.14159)*(D32*3.08567758E+25)^2</f>
        <v>1.2386801625542936E+27</v>
      </c>
      <c r="G32" s="8">
        <f>F32*(0.15/C32)</f>
        <v>4.4238577234081907E+25</v>
      </c>
      <c r="H32" s="9">
        <f t="shared" ref="H32:H58" si="5">(1+E32)^$L$31/(1+(1+E32)/3.5)^$L$31</f>
        <v>0.66596776825426174</v>
      </c>
      <c r="I32" s="8">
        <f>G32/H32</f>
        <v>6.6427504967765845E+25</v>
      </c>
      <c r="J32" s="8">
        <f>F32/H32</f>
        <v>1.8599701390974441E+27</v>
      </c>
    </row>
    <row r="33" spans="1:11" ht="12.5" customHeight="1" x14ac:dyDescent="0.15">
      <c r="A33" s="4" t="s">
        <v>1</v>
      </c>
      <c r="B33" s="5">
        <v>17</v>
      </c>
      <c r="C33" s="5">
        <v>0.3</v>
      </c>
      <c r="D33" s="6">
        <v>3.33</v>
      </c>
      <c r="E33" s="6">
        <v>0.56999999999999995</v>
      </c>
      <c r="F33" s="7">
        <f t="shared" ref="F33:F58" si="6">(C33*1E-26)*(4*3.14159)*(D33*3.08567758E+25)^2</f>
        <v>3.9803412640757108E+26</v>
      </c>
      <c r="G33" s="8">
        <f t="shared" ref="G33:G58" si="7">F33*(0.15/C33)</f>
        <v>1.9901706320378554E+26</v>
      </c>
      <c r="H33" s="9">
        <f t="shared" si="5"/>
        <v>1.8437159145639548</v>
      </c>
      <c r="I33" s="8">
        <f t="shared" ref="I33:I58" si="8">G33/H33</f>
        <v>1.0794345356120321E+26</v>
      </c>
      <c r="J33" s="8">
        <f t="shared" ref="J33:J58" si="9">F33/H33</f>
        <v>2.1588690712240641E+26</v>
      </c>
    </row>
    <row r="34" spans="1:11" ht="12.5" customHeight="1" x14ac:dyDescent="0.15">
      <c r="A34" s="4" t="s">
        <v>2</v>
      </c>
      <c r="B34" s="5">
        <v>11</v>
      </c>
      <c r="C34" s="5">
        <v>0.25</v>
      </c>
      <c r="D34" s="6">
        <v>6.26</v>
      </c>
      <c r="E34" s="6">
        <v>0.95</v>
      </c>
      <c r="F34" s="7">
        <f t="shared" si="6"/>
        <v>1.1721933744562376E+27</v>
      </c>
      <c r="G34" s="8">
        <f t="shared" si="7"/>
        <v>7.033160246737425E+26</v>
      </c>
      <c r="H34" s="9">
        <f t="shared" si="5"/>
        <v>5.5279838568442479</v>
      </c>
      <c r="I34" s="8">
        <f t="shared" si="8"/>
        <v>1.2722830653764671E+26</v>
      </c>
      <c r="J34" s="8">
        <f t="shared" si="9"/>
        <v>2.1204717756274453E+26</v>
      </c>
    </row>
    <row r="35" spans="1:11" ht="12.5" customHeight="1" x14ac:dyDescent="0.15">
      <c r="A35" s="4" t="s">
        <v>3</v>
      </c>
      <c r="B35" s="5">
        <v>16.3</v>
      </c>
      <c r="C35" s="5">
        <v>0.41</v>
      </c>
      <c r="D35" s="6">
        <v>0.92</v>
      </c>
      <c r="E35" s="6">
        <v>0.19</v>
      </c>
      <c r="F35" s="7">
        <f t="shared" si="6"/>
        <v>4.1521219322163285E+25</v>
      </c>
      <c r="G35" s="8">
        <f t="shared" si="7"/>
        <v>1.5190689995913397E+25</v>
      </c>
      <c r="H35" s="9">
        <f t="shared" si="5"/>
        <v>0.40565836790012511</v>
      </c>
      <c r="I35" s="8">
        <f t="shared" si="8"/>
        <v>3.7447002694773481E+25</v>
      </c>
      <c r="J35" s="8">
        <f t="shared" si="9"/>
        <v>1.0235514069904751E+26</v>
      </c>
    </row>
    <row r="36" spans="1:11" ht="12.5" customHeight="1" x14ac:dyDescent="0.15">
      <c r="A36" s="4" t="s">
        <v>4</v>
      </c>
      <c r="B36" s="5">
        <v>23</v>
      </c>
      <c r="C36" s="5">
        <v>30</v>
      </c>
      <c r="D36" s="6">
        <v>1.42</v>
      </c>
      <c r="E36" s="6">
        <v>0.28000000000000003</v>
      </c>
      <c r="F36" s="7">
        <f t="shared" si="6"/>
        <v>7.2378325396407778E+27</v>
      </c>
      <c r="G36" s="8">
        <f t="shared" si="7"/>
        <v>3.618916269820389E+25</v>
      </c>
      <c r="H36" s="9">
        <f t="shared" si="5"/>
        <v>0.6110276906765969</v>
      </c>
      <c r="I36" s="8">
        <f t="shared" si="8"/>
        <v>5.9226714681508585E+25</v>
      </c>
      <c r="J36" s="8">
        <f t="shared" si="9"/>
        <v>1.1845342936301717E+28</v>
      </c>
    </row>
    <row r="37" spans="1:11" ht="12.5" customHeight="1" x14ac:dyDescent="0.15">
      <c r="A37" s="4" t="s">
        <v>5</v>
      </c>
      <c r="B37" s="5">
        <v>30</v>
      </c>
      <c r="C37" s="5">
        <v>1.1399999999999999</v>
      </c>
      <c r="D37" s="6">
        <v>4.49</v>
      </c>
      <c r="E37" s="6">
        <v>0.72</v>
      </c>
      <c r="F37" s="7">
        <f t="shared" si="6"/>
        <v>2.7498444037550381E+27</v>
      </c>
      <c r="G37" s="8">
        <f t="shared" si="7"/>
        <v>3.6182163207303128E+26</v>
      </c>
      <c r="H37" s="9">
        <f t="shared" si="5"/>
        <v>2.955544554961457</v>
      </c>
      <c r="I37" s="8">
        <f t="shared" si="8"/>
        <v>1.2242130860982733E+26</v>
      </c>
      <c r="J37" s="8">
        <f t="shared" si="9"/>
        <v>9.3040194543468779E+26</v>
      </c>
    </row>
    <row r="38" spans="1:11" ht="12.5" customHeight="1" x14ac:dyDescent="0.15">
      <c r="A38" s="4" t="s">
        <v>6</v>
      </c>
      <c r="B38" s="5">
        <v>13</v>
      </c>
      <c r="C38" s="5">
        <v>27</v>
      </c>
      <c r="D38" s="6">
        <v>0.67</v>
      </c>
      <c r="E38" s="6">
        <v>0.14000000000000001</v>
      </c>
      <c r="F38" s="7">
        <f t="shared" si="6"/>
        <v>1.4501868301628006E+27</v>
      </c>
      <c r="G38" s="8">
        <f t="shared" si="7"/>
        <v>8.0565935009044479E+24</v>
      </c>
      <c r="H38" s="9">
        <f t="shared" si="5"/>
        <v>0.31758307905706845</v>
      </c>
      <c r="I38" s="8">
        <f t="shared" si="8"/>
        <v>2.5368459569146973E+25</v>
      </c>
      <c r="J38" s="8">
        <f t="shared" si="9"/>
        <v>4.5663227224464552E+27</v>
      </c>
    </row>
    <row r="39" spans="1:11" ht="12.5" customHeight="1" x14ac:dyDescent="0.15">
      <c r="A39" s="4" t="s">
        <v>7</v>
      </c>
      <c r="B39" s="5">
        <v>49</v>
      </c>
      <c r="C39" s="5">
        <v>1.3</v>
      </c>
      <c r="D39" s="6">
        <v>4.76</v>
      </c>
      <c r="E39" s="6">
        <v>0.76</v>
      </c>
      <c r="F39" s="7">
        <f t="shared" si="6"/>
        <v>3.5242592229586454E+27</v>
      </c>
      <c r="G39" s="8">
        <f t="shared" si="7"/>
        <v>4.0664529495676673E+26</v>
      </c>
      <c r="H39" s="9">
        <f t="shared" si="5"/>
        <v>3.3214044017136408</v>
      </c>
      <c r="I39" s="8">
        <f t="shared" si="8"/>
        <v>1.2243173241625221E+26</v>
      </c>
      <c r="J39" s="8">
        <f t="shared" si="9"/>
        <v>1.0610750142741859E+27</v>
      </c>
    </row>
    <row r="40" spans="1:11" ht="12.5" customHeight="1" x14ac:dyDescent="0.15">
      <c r="A40" s="4" t="s">
        <v>8</v>
      </c>
      <c r="B40" s="5">
        <v>11</v>
      </c>
      <c r="C40" s="5">
        <v>0.4</v>
      </c>
      <c r="D40" s="6">
        <v>3.3</v>
      </c>
      <c r="E40" s="6">
        <v>0.56000000000000005</v>
      </c>
      <c r="F40" s="7">
        <f t="shared" si="6"/>
        <v>5.2119286091838979E+26</v>
      </c>
      <c r="G40" s="8">
        <f t="shared" si="7"/>
        <v>1.9544732284439613E+26</v>
      </c>
      <c r="H40" s="9">
        <f t="shared" si="5"/>
        <v>1.7828719677156848</v>
      </c>
      <c r="I40" s="8">
        <f t="shared" si="8"/>
        <v>1.0962499067996126E+26</v>
      </c>
      <c r="J40" s="8">
        <f t="shared" si="9"/>
        <v>2.9233330847989675E+26</v>
      </c>
    </row>
    <row r="41" spans="1:11" ht="12.5" customHeight="1" x14ac:dyDescent="0.15">
      <c r="A41" s="4" t="s">
        <v>9</v>
      </c>
      <c r="B41" s="5">
        <v>16</v>
      </c>
      <c r="C41" s="5">
        <v>0.5</v>
      </c>
      <c r="D41" s="6">
        <v>5.82</v>
      </c>
      <c r="E41" s="6">
        <v>0.89</v>
      </c>
      <c r="F41" s="7">
        <f t="shared" si="6"/>
        <v>2.0264064580087309E+27</v>
      </c>
      <c r="G41" s="8">
        <f t="shared" si="7"/>
        <v>6.0792193740261924E+26</v>
      </c>
      <c r="H41" s="9">
        <f t="shared" si="5"/>
        <v>4.741898277919133</v>
      </c>
      <c r="I41" s="8">
        <f t="shared" si="8"/>
        <v>1.2820223078876147E+26</v>
      </c>
      <c r="J41" s="8">
        <f t="shared" si="9"/>
        <v>4.2734076929587157E+26</v>
      </c>
    </row>
    <row r="42" spans="1:11" ht="12.5" customHeight="1" x14ac:dyDescent="0.15">
      <c r="A42" s="4" t="s">
        <v>10</v>
      </c>
      <c r="B42" s="5">
        <v>11</v>
      </c>
      <c r="C42" s="5">
        <v>0.5</v>
      </c>
      <c r="D42" s="6">
        <v>2.42</v>
      </c>
      <c r="E42" s="6">
        <v>0.43</v>
      </c>
      <c r="F42" s="7">
        <f t="shared" si="6"/>
        <v>3.5035742317291753E+26</v>
      </c>
      <c r="G42" s="8">
        <f t="shared" si="7"/>
        <v>1.0510722695187525E+26</v>
      </c>
      <c r="H42" s="9">
        <f t="shared" si="5"/>
        <v>1.1215907922821768</v>
      </c>
      <c r="I42" s="8">
        <f t="shared" si="8"/>
        <v>9.3712633587162782E+25</v>
      </c>
      <c r="J42" s="8">
        <f t="shared" si="9"/>
        <v>3.1237544529054265E+26</v>
      </c>
    </row>
    <row r="43" spans="1:11" ht="12.5" customHeight="1" x14ac:dyDescent="0.15">
      <c r="A43" s="4" t="s">
        <v>11</v>
      </c>
      <c r="B43" s="5">
        <v>16</v>
      </c>
      <c r="C43" s="5">
        <v>0.43</v>
      </c>
      <c r="D43" s="6">
        <v>9.25</v>
      </c>
      <c r="E43" s="10">
        <v>1.3</v>
      </c>
      <c r="F43" s="20">
        <f t="shared" si="6"/>
        <v>4.4021263980261202E+27</v>
      </c>
      <c r="G43" s="21">
        <f t="shared" si="7"/>
        <v>1.5356254876835304E+27</v>
      </c>
      <c r="H43" s="12">
        <f t="shared" si="5"/>
        <v>12.078025431316679</v>
      </c>
      <c r="I43" s="11">
        <f t="shared" si="8"/>
        <v>1.2714209755692866E+26</v>
      </c>
      <c r="J43" s="21">
        <f t="shared" si="9"/>
        <v>3.6447401299652878E+26</v>
      </c>
      <c r="K43" s="19" t="s">
        <v>34</v>
      </c>
    </row>
    <row r="44" spans="1:11" ht="12.5" customHeight="1" x14ac:dyDescent="0.15">
      <c r="A44" s="4" t="s">
        <v>12</v>
      </c>
      <c r="B44" s="5">
        <v>21</v>
      </c>
      <c r="C44" s="5">
        <v>0.74</v>
      </c>
      <c r="D44" s="6">
        <v>4.5999999999999996</v>
      </c>
      <c r="E44" s="6">
        <v>0.74</v>
      </c>
      <c r="F44" s="20">
        <f t="shared" si="6"/>
        <v>1.8735184328293191E+27</v>
      </c>
      <c r="G44" s="21">
        <f t="shared" si="7"/>
        <v>3.7976724989783494E+26</v>
      </c>
      <c r="H44" s="9">
        <f t="shared" si="5"/>
        <v>3.134538749001889</v>
      </c>
      <c r="I44" s="8">
        <f t="shared" si="8"/>
        <v>1.2115570433409438E+26</v>
      </c>
      <c r="J44" s="21">
        <f t="shared" si="9"/>
        <v>5.9770147471486563E+26</v>
      </c>
    </row>
    <row r="45" spans="1:11" ht="12.5" customHeight="1" x14ac:dyDescent="0.15">
      <c r="A45" s="4" t="s">
        <v>13</v>
      </c>
      <c r="B45" s="5">
        <v>29</v>
      </c>
      <c r="C45" s="5">
        <v>1.91</v>
      </c>
      <c r="D45" s="6">
        <v>1.86</v>
      </c>
      <c r="E45" s="6">
        <v>0.35</v>
      </c>
      <c r="F45" s="20">
        <f t="shared" si="6"/>
        <v>7.906237257391023E+26</v>
      </c>
      <c r="G45" s="21">
        <f t="shared" si="7"/>
        <v>6.2090868513542063E+25</v>
      </c>
      <c r="H45" s="9">
        <f t="shared" si="5"/>
        <v>0.82000512033856487</v>
      </c>
      <c r="I45" s="8">
        <f t="shared" si="8"/>
        <v>7.5720098537806569E+25</v>
      </c>
      <c r="J45" s="21">
        <f t="shared" si="9"/>
        <v>9.6416925471473691E+26</v>
      </c>
    </row>
    <row r="46" spans="1:11" ht="12.5" customHeight="1" x14ac:dyDescent="0.15">
      <c r="A46" s="4" t="s">
        <v>14</v>
      </c>
      <c r="B46" s="5">
        <v>14</v>
      </c>
      <c r="C46" s="5">
        <v>0.22</v>
      </c>
      <c r="D46" s="6">
        <v>4.25</v>
      </c>
      <c r="E46" s="6">
        <v>0.69</v>
      </c>
      <c r="F46" s="20">
        <f t="shared" si="6"/>
        <v>4.7545687122921294E+26</v>
      </c>
      <c r="G46" s="21">
        <f t="shared" si="7"/>
        <v>3.2417513947446332E+26</v>
      </c>
      <c r="H46" s="9">
        <f t="shared" si="5"/>
        <v>2.7013706218265954</v>
      </c>
      <c r="I46" s="8">
        <f t="shared" si="8"/>
        <v>1.2000394794227261E+26</v>
      </c>
      <c r="J46" s="21">
        <f t="shared" si="9"/>
        <v>1.7600579031533319E+26</v>
      </c>
    </row>
    <row r="47" spans="1:11" ht="12.5" customHeight="1" x14ac:dyDescent="0.15">
      <c r="A47" s="4" t="s">
        <v>15</v>
      </c>
      <c r="B47" s="5">
        <v>30</v>
      </c>
      <c r="C47" s="5">
        <v>1.1200000000000001</v>
      </c>
      <c r="D47" s="6">
        <v>3.5</v>
      </c>
      <c r="E47" s="6">
        <v>0.59</v>
      </c>
      <c r="F47" s="20">
        <f t="shared" si="6"/>
        <v>1.6415900027089776E+27</v>
      </c>
      <c r="G47" s="21">
        <f t="shared" si="7"/>
        <v>2.1985580393423805E+26</v>
      </c>
      <c r="H47" s="9">
        <f t="shared" si="5"/>
        <v>1.9700630979527054</v>
      </c>
      <c r="I47" s="8">
        <f t="shared" si="8"/>
        <v>1.1159835650071957E+26</v>
      </c>
      <c r="J47" s="21">
        <f t="shared" si="9"/>
        <v>8.3326772853870629E+26</v>
      </c>
    </row>
    <row r="48" spans="1:11" ht="12.5" customHeight="1" x14ac:dyDescent="0.15">
      <c r="A48" s="4" t="s">
        <v>16</v>
      </c>
      <c r="B48" s="5">
        <v>16</v>
      </c>
      <c r="C48" s="5">
        <v>0.47099999999999997</v>
      </c>
      <c r="D48" s="6">
        <v>2.46</v>
      </c>
      <c r="E48" s="6">
        <v>0.44</v>
      </c>
      <c r="F48" s="20">
        <f t="shared" si="6"/>
        <v>3.410371643181785E+26</v>
      </c>
      <c r="G48" s="21">
        <f t="shared" si="7"/>
        <v>1.0861056188477021E+26</v>
      </c>
      <c r="H48" s="9">
        <f t="shared" si="5"/>
        <v>1.164520840511599</v>
      </c>
      <c r="I48" s="8">
        <f t="shared" si="8"/>
        <v>9.3266310147833215E+25</v>
      </c>
      <c r="J48" s="21">
        <f t="shared" si="9"/>
        <v>2.9285621386419632E+26</v>
      </c>
    </row>
    <row r="49" spans="1:11" ht="12.5" customHeight="1" x14ac:dyDescent="0.15">
      <c r="A49" s="4" t="s">
        <v>17</v>
      </c>
      <c r="B49" s="5">
        <v>19</v>
      </c>
      <c r="C49" s="5">
        <v>0.7</v>
      </c>
      <c r="D49" s="6">
        <v>3.32</v>
      </c>
      <c r="E49" s="6">
        <v>0.56999999999999995</v>
      </c>
      <c r="F49" s="20">
        <f t="shared" si="6"/>
        <v>9.2317661458466524E+26</v>
      </c>
      <c r="G49" s="21">
        <f t="shared" si="7"/>
        <v>1.9782356026814257E+26</v>
      </c>
      <c r="H49" s="9">
        <f t="shared" si="5"/>
        <v>1.8437159145639548</v>
      </c>
      <c r="I49" s="8">
        <f t="shared" si="8"/>
        <v>1.0729611796778818E+26</v>
      </c>
      <c r="J49" s="21">
        <f t="shared" si="9"/>
        <v>5.0071521718301146E+26</v>
      </c>
    </row>
    <row r="50" spans="1:11" ht="12.5" customHeight="1" x14ac:dyDescent="0.15">
      <c r="A50" s="4" t="s">
        <v>18</v>
      </c>
      <c r="B50" s="5">
        <v>39</v>
      </c>
      <c r="C50" s="5">
        <v>2.2000000000000002</v>
      </c>
      <c r="D50" s="6">
        <v>2.79</v>
      </c>
      <c r="E50" s="6">
        <v>0.49</v>
      </c>
      <c r="F50" s="20">
        <f t="shared" si="6"/>
        <v>2.0489986609468883E+27</v>
      </c>
      <c r="G50" s="21">
        <f t="shared" si="7"/>
        <v>1.3970445415546965E+26</v>
      </c>
      <c r="H50" s="9">
        <f t="shared" si="5"/>
        <v>1.3981978508885493</v>
      </c>
      <c r="I50" s="8">
        <f t="shared" si="8"/>
        <v>9.9917514582566419E+25</v>
      </c>
      <c r="J50" s="21">
        <f t="shared" si="9"/>
        <v>1.4654568805443076E+27</v>
      </c>
    </row>
    <row r="51" spans="1:11" ht="12.5" customHeight="1" x14ac:dyDescent="0.15">
      <c r="A51" s="4" t="s">
        <v>19</v>
      </c>
      <c r="B51" s="5">
        <v>18</v>
      </c>
      <c r="C51" s="5">
        <v>0.7</v>
      </c>
      <c r="D51" s="6">
        <v>8.41</v>
      </c>
      <c r="E51" s="6">
        <v>1.2</v>
      </c>
      <c r="F51" s="20">
        <f t="shared" si="6"/>
        <v>5.9238031566633089E+27</v>
      </c>
      <c r="G51" s="21">
        <f t="shared" si="7"/>
        <v>1.2693863907135663E+27</v>
      </c>
      <c r="H51" s="9">
        <f t="shared" si="5"/>
        <v>9.8328770366200029</v>
      </c>
      <c r="I51" s="8">
        <f t="shared" si="8"/>
        <v>1.290961318834829E+26</v>
      </c>
      <c r="J51" s="21">
        <f t="shared" si="9"/>
        <v>6.0244861545625344E+26</v>
      </c>
    </row>
    <row r="52" spans="1:11" ht="12.5" customHeight="1" x14ac:dyDescent="0.15">
      <c r="A52" s="4" t="s">
        <v>20</v>
      </c>
      <c r="B52" s="5">
        <v>10</v>
      </c>
      <c r="C52" s="5">
        <v>0.3</v>
      </c>
      <c r="D52" s="6">
        <v>11.09</v>
      </c>
      <c r="E52" s="10">
        <v>1.5</v>
      </c>
      <c r="F52" s="20">
        <f t="shared" si="6"/>
        <v>4.4146363428317494E+27</v>
      </c>
      <c r="G52" s="21">
        <f t="shared" si="7"/>
        <v>2.2073181714158747E+27</v>
      </c>
      <c r="H52" s="12">
        <f t="shared" si="5"/>
        <v>17.591857565588686</v>
      </c>
      <c r="I52" s="11">
        <f t="shared" si="8"/>
        <v>1.254738542070506E+26</v>
      </c>
      <c r="J52" s="21">
        <f t="shared" si="9"/>
        <v>2.5094770841410119E+26</v>
      </c>
      <c r="K52" s="19" t="s">
        <v>34</v>
      </c>
    </row>
    <row r="53" spans="1:11" ht="12.5" customHeight="1" x14ac:dyDescent="0.15">
      <c r="A53" s="4" t="s">
        <v>21</v>
      </c>
      <c r="B53" s="5">
        <v>17</v>
      </c>
      <c r="C53" s="5">
        <v>0.42</v>
      </c>
      <c r="D53" s="6">
        <v>5.08</v>
      </c>
      <c r="E53" s="6">
        <v>0.8</v>
      </c>
      <c r="F53" s="20">
        <f t="shared" si="6"/>
        <v>1.2968427014053767E+27</v>
      </c>
      <c r="G53" s="21">
        <f t="shared" si="7"/>
        <v>4.6315810764477741E+26</v>
      </c>
      <c r="H53" s="9">
        <f t="shared" si="5"/>
        <v>3.7195599846007994</v>
      </c>
      <c r="I53" s="8">
        <f t="shared" si="8"/>
        <v>1.2451959628619505E+26</v>
      </c>
      <c r="J53" s="21">
        <f t="shared" si="9"/>
        <v>3.4865486960134615E+26</v>
      </c>
    </row>
    <row r="54" spans="1:11" ht="12.5" customHeight="1" x14ac:dyDescent="0.15">
      <c r="A54" s="4" t="s">
        <v>22</v>
      </c>
      <c r="B54" s="5">
        <v>16</v>
      </c>
      <c r="C54" s="5">
        <v>0.5</v>
      </c>
      <c r="D54" s="6">
        <v>16.8</v>
      </c>
      <c r="E54" s="10">
        <v>2.1</v>
      </c>
      <c r="F54" s="20">
        <f t="shared" si="6"/>
        <v>1.6884925742149486E+28</v>
      </c>
      <c r="G54" s="21">
        <f t="shared" si="7"/>
        <v>5.0654777226448461E+27</v>
      </c>
      <c r="H54" s="12">
        <f t="shared" si="5"/>
        <v>43.72522974690029</v>
      </c>
      <c r="I54" s="11">
        <f t="shared" si="8"/>
        <v>1.1584793840915019E+26</v>
      </c>
      <c r="J54" s="21">
        <f t="shared" si="9"/>
        <v>3.8615979469716724E+26</v>
      </c>
      <c r="K54" s="19" t="s">
        <v>34</v>
      </c>
    </row>
    <row r="55" spans="1:11" ht="12.5" customHeight="1" x14ac:dyDescent="0.15">
      <c r="A55" s="4" t="s">
        <v>23</v>
      </c>
      <c r="B55" s="5">
        <v>40</v>
      </c>
      <c r="C55" s="5">
        <v>1.48</v>
      </c>
      <c r="D55" s="6">
        <v>11.73</v>
      </c>
      <c r="E55" s="10">
        <v>1.57</v>
      </c>
      <c r="F55" s="20">
        <f t="shared" si="6"/>
        <v>2.4365107218945291E+28</v>
      </c>
      <c r="G55" s="21">
        <f t="shared" si="7"/>
        <v>2.4694365424606713E+27</v>
      </c>
      <c r="H55" s="12">
        <f t="shared" si="5"/>
        <v>19.86894566919441</v>
      </c>
      <c r="I55" s="11">
        <f t="shared" si="8"/>
        <v>1.2428623962112808E+26</v>
      </c>
      <c r="J55" s="21">
        <f t="shared" si="9"/>
        <v>1.2262908975951303E+27</v>
      </c>
      <c r="K55" s="19" t="s">
        <v>34</v>
      </c>
    </row>
    <row r="56" spans="1:11" ht="12.5" customHeight="1" x14ac:dyDescent="0.15">
      <c r="A56" s="4" t="s">
        <v>24</v>
      </c>
      <c r="B56" s="5">
        <v>411</v>
      </c>
      <c r="C56" s="5">
        <v>27.6</v>
      </c>
      <c r="D56" s="6">
        <v>0.92</v>
      </c>
      <c r="E56" s="6">
        <v>0.19</v>
      </c>
      <c r="F56" s="20">
        <f t="shared" si="6"/>
        <v>2.7950869592480653E+27</v>
      </c>
      <c r="G56" s="21">
        <f t="shared" si="7"/>
        <v>1.5190689995913397E+25</v>
      </c>
      <c r="H56" s="9">
        <f t="shared" si="5"/>
        <v>0.40565836790012511</v>
      </c>
      <c r="I56" s="8">
        <f t="shared" si="8"/>
        <v>3.7447002694773481E+25</v>
      </c>
      <c r="J56" s="21">
        <f t="shared" si="9"/>
        <v>6.8902484958383209E+27</v>
      </c>
    </row>
    <row r="57" spans="1:11" ht="12.5" customHeight="1" x14ac:dyDescent="0.15">
      <c r="A57" s="4" t="s">
        <v>25</v>
      </c>
      <c r="B57" s="5">
        <v>11.5</v>
      </c>
      <c r="C57" s="5">
        <v>0.15</v>
      </c>
      <c r="D57" s="6">
        <v>15.82</v>
      </c>
      <c r="E57" s="10">
        <v>2</v>
      </c>
      <c r="F57" s="20">
        <f t="shared" si="6"/>
        <v>4.4917420166980574E+27</v>
      </c>
      <c r="G57" s="21">
        <f t="shared" si="7"/>
        <v>4.4917420166980574E+27</v>
      </c>
      <c r="H57" s="12">
        <f t="shared" si="5"/>
        <v>38.273410412802377</v>
      </c>
      <c r="I57" s="11">
        <f t="shared" si="8"/>
        <v>1.1735933558707847E+26</v>
      </c>
      <c r="J57" s="21">
        <f t="shared" si="9"/>
        <v>1.1735933558707847E+26</v>
      </c>
      <c r="K57" s="19" t="s">
        <v>34</v>
      </c>
    </row>
    <row r="58" spans="1:11" ht="12.5" customHeight="1" x14ac:dyDescent="0.15">
      <c r="A58" s="4" t="s">
        <v>26</v>
      </c>
      <c r="B58" s="5">
        <v>22</v>
      </c>
      <c r="C58" s="5">
        <v>0.6</v>
      </c>
      <c r="D58" s="6">
        <v>12.01</v>
      </c>
      <c r="E58" s="10">
        <v>1.6</v>
      </c>
      <c r="F58" s="20">
        <f t="shared" si="6"/>
        <v>1.035494633307915E+28</v>
      </c>
      <c r="G58" s="21">
        <f t="shared" si="7"/>
        <v>2.5887365832697874E+27</v>
      </c>
      <c r="H58" s="12">
        <f t="shared" si="5"/>
        <v>20.902962217260658</v>
      </c>
      <c r="I58" s="11">
        <f t="shared" si="8"/>
        <v>1.2384544144332489E+26</v>
      </c>
      <c r="J58" s="21">
        <f t="shared" si="9"/>
        <v>4.9538176577329958E+26</v>
      </c>
      <c r="K58" s="19" t="s">
        <v>34</v>
      </c>
    </row>
  </sheetData>
  <printOptions horizontalCentered="1" gridLines="1"/>
  <pageMargins left="0.7" right="0.7" top="0.75" bottom="0.75" header="0" footer="0"/>
  <pageSetup fitToHeight="0" pageOrder="overThenDown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Huang</dc:creator>
  <cp:lastModifiedBy>William Huang</cp:lastModifiedBy>
  <dcterms:created xsi:type="dcterms:W3CDTF">2020-07-22T20:46:57Z</dcterms:created>
  <dcterms:modified xsi:type="dcterms:W3CDTF">2020-07-22T22:58:32Z</dcterms:modified>
</cp:coreProperties>
</file>