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,PH,mostfreqchar" sheetId="1" r:id="rId4"/>
    <sheet state="visible" name="Model Outputs - Summary" sheetId="2" r:id="rId5"/>
    <sheet state="visible" name="Final Summary" sheetId="3" r:id="rId6"/>
    <sheet state="visible" name="Trait Summary" sheetId="4" r:id="rId7"/>
  </sheets>
  <definedNames/>
  <calcPr/>
  <extLst>
    <ext uri="GoogleSheetsCustomDataVersion2">
      <go:sheetsCustomData xmlns:go="http://customooxmlschemas.google.com/" r:id="rId8" roundtripDataChecksum="b/byN19fV+Ia8UQdCrpF/sh3dUHZmFoyQLJ1pEREQK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7">
      <text>
        <t xml:space="preserve">======
ID#AAAA1011sMo
Lizzie Raphaels    (2023-07-25 22:28:07)
Haven't been able to get length*width to work with the predict() in evaluate_my_model</t>
      </text>
    </comment>
  </commentList>
  <extLst>
    <ext uri="GoogleSheetsCustomDataVersion2">
      <go:sheetsCustomData xmlns:go="http://customooxmlschemas.google.com/" r:id="rId1" roundtripDataSignature="AMtx7mjevF90nQIWMmaXSXGKs1qnl0znNQ=="/>
    </ext>
  </extLst>
</comments>
</file>

<file path=xl/sharedStrings.xml><?xml version="1.0" encoding="utf-8"?>
<sst xmlns="http://schemas.openxmlformats.org/spreadsheetml/2006/main" count="240" uniqueCount="111">
  <si>
    <t>number of species</t>
  </si>
  <si>
    <t xml:space="preserve">Variables </t>
  </si>
  <si>
    <t xml:space="preserve">Model Type </t>
  </si>
  <si>
    <t>RMSE- train</t>
  </si>
  <si>
    <t xml:space="preserve">R^2 - train </t>
  </si>
  <si>
    <t>RMSE - test</t>
  </si>
  <si>
    <t xml:space="preserve">R^2 - test </t>
  </si>
  <si>
    <t xml:space="preserve">Range </t>
  </si>
  <si>
    <t xml:space="preserve">number of species in austrait that we havent already used- give a reprentation on how much we can expand leaf area. </t>
  </si>
  <si>
    <t>number of species in austrait that we havent already used - minus the number of species with leaf area that we didnt use</t>
  </si>
  <si>
    <t>number of length and width overall</t>
  </si>
  <si>
    <t xml:space="preserve">total number of species </t>
  </si>
  <si>
    <t>Percentage of austraits that we can extrapolate leaf area beyond what we already have - for species that we dont have leaf area for</t>
  </si>
  <si>
    <t>proportion of austraits that contains species with all variables required</t>
  </si>
  <si>
    <t>Log Leaf Area ~ Log Leaf Length + Log Leaf Width + Log Plant Height</t>
  </si>
  <si>
    <t xml:space="preserve">Linear Regression </t>
  </si>
  <si>
    <t xml:space="preserve">Log Leaf Area~Family </t>
  </si>
  <si>
    <t>Log Leaf Area~Log Leaf Length+ Log Leaf Width</t>
  </si>
  <si>
    <t>Log Leaf Area~Log Leaf Length* Log Leaf Width</t>
  </si>
  <si>
    <t>Log Leaf Area~Log Leaf Length* Log Leaf Width+Family</t>
  </si>
  <si>
    <t xml:space="preserve">linear regression </t>
  </si>
  <si>
    <t>Log Leaf Area~Log Leaf Length* Log Leaf Width+Family+Plant_growth_form</t>
  </si>
  <si>
    <t>Log Leaf Area~Log Leaf Length* Log Leaf Width+Family+Plant_growth_form+life_history</t>
  </si>
  <si>
    <t>Log Leaf Area~Log Leaf Length*Log Leaf Width + Family + plant_growth_form + life_history + plant_height</t>
  </si>
  <si>
    <t>Log Leaf Area~Log Leaf Length*Log Leaf Width + Family + plant_growth_form + life_history + plant_height+ woodiness_detailed</t>
  </si>
  <si>
    <t>Log Leaf Area~Log Leaf Length*Log Leaf Width + Family + plant_growth_form + life_history + plant_height+ woodiness_detailed + leaf_shape</t>
  </si>
  <si>
    <t xml:space="preserve">Leaf Area~Family </t>
  </si>
  <si>
    <t xml:space="preserve">Random Forest </t>
  </si>
  <si>
    <t>Leaf Area~Leaf Length+Leaf Width</t>
  </si>
  <si>
    <t>Leaf Area~Leaf Length*Leaf Width</t>
  </si>
  <si>
    <t xml:space="preserve">Leaf Area~Leaf Length+Leaf Width + Family </t>
  </si>
  <si>
    <t xml:space="preserve">Leaf Area~Leaf Length*Leaf Width + Family </t>
  </si>
  <si>
    <t>Leaf Area~Leaf Length*Leaf Width + Family + plant_growth_form</t>
  </si>
  <si>
    <t>Leaf Area~Leaf Length*Leaf Width + Family + plant_growth_form + life_history</t>
  </si>
  <si>
    <t>Leaf Area~Leaf Length*Leaf Width + Family + plant_growth_form + life_history + plant_height</t>
  </si>
  <si>
    <t>Leaf Area~Leaf Length*Leaf Width + Family + plant_growth_form + life_history + plant_height+ woodiness_detailed</t>
  </si>
  <si>
    <t>Leaf Area~Leaf Length*Leaf Width + Family + plant_growth_form + life_history + plant_height+ woodiness_detailed + leaf_shape</t>
  </si>
  <si>
    <t>Log Leaf Area~log Length+log Width</t>
  </si>
  <si>
    <t>Log Leaf Area~log Length+log Width+fam</t>
  </si>
  <si>
    <t>Log Leaf Area~log Length+log Width+fam+life_history</t>
  </si>
  <si>
    <t>Log Leaf Area~log Length+log Width+fam+life history + log plant height</t>
  </si>
  <si>
    <t>Log Leaf Area~log Length+log Width+fam+life history + log plant height+woodiness detailed</t>
  </si>
  <si>
    <t>Log Leaf Area~log Length+log Width+fam+life history + log plant height+woodiness detailed+plant_growth_form</t>
  </si>
  <si>
    <t>Log Leaf Area ~ life history+woodiness detailed+ plant growth form (top coverage)</t>
  </si>
  <si>
    <t>Leaf Area ~ life history+woodiness detailed+ plant growth form (top coverage)</t>
  </si>
  <si>
    <t>Log Leaf Area~Log Leaf Length* Log Leaf Width+Family+Plant_growth_form+life_history+log plant_height</t>
  </si>
  <si>
    <t>Log Leaf Area~Log Leaf Length* Log Leaf Width+Family+Plant_growth_form+life_history + log plant_height+ woodiness_detailed</t>
  </si>
  <si>
    <t>Log Leaf Area~Log Leaf Length* Log Leaf Width+Family+Plant_growth_form+life_history +plant_height+ woodiness_detailed + leaf_shape</t>
  </si>
  <si>
    <t>Log Leaf Area~Leaf Length+Leaf Width</t>
  </si>
  <si>
    <t>Log Leaf Area~Leaf Length*Leaf Width</t>
  </si>
  <si>
    <t xml:space="preserve">satisfies assumptions of the models </t>
  </si>
  <si>
    <t>model assumptions can not be satisfied due to no normal distribution - hence needs to be logged</t>
  </si>
  <si>
    <t xml:space="preserve">Adding extra variables in order of their feature importance- to determine their effect on the models. </t>
  </si>
  <si>
    <t>train RMSE</t>
  </si>
  <si>
    <t>train R2</t>
  </si>
  <si>
    <t>test RMSE</t>
  </si>
  <si>
    <t>test R2</t>
  </si>
  <si>
    <t>#species covered</t>
  </si>
  <si>
    <t>#spcovered-modelsp</t>
  </si>
  <si>
    <t>?</t>
  </si>
  <si>
    <t>#total species</t>
  </si>
  <si>
    <t>%expansion</t>
  </si>
  <si>
    <t>Log Leaf Area ~ log(LxW)</t>
  </si>
  <si>
    <t xml:space="preserve">Log Leaf Area ~ Log Leaf Length + Log Leaf Width + Log Plant Height </t>
  </si>
  <si>
    <t>Log Leaf Area ~ Log Leaf Length + Log Leaf Width + Log Plant Height + Plant Growth Form</t>
  </si>
  <si>
    <t xml:space="preserve">Log Leaf Area ~  Log Leaf Length + Log Leaf Width + Log Plant Height + Plant Growth Form + Family </t>
  </si>
  <si>
    <t>log leaf area ~ log length</t>
  </si>
  <si>
    <t>log leaf area ~ log width</t>
  </si>
  <si>
    <t xml:space="preserve">Log Leaf Area ~ leaf_shape </t>
  </si>
  <si>
    <t xml:space="preserve">Log Leaf Area ~ Growth Form </t>
  </si>
  <si>
    <t xml:space="preserve">Log Leaf Area ~ plant_growth_form + woodiness_detailed+life_history  (highest coverage) </t>
  </si>
  <si>
    <t>Linear Regression</t>
  </si>
  <si>
    <t>Model (Log Leaf Area ~ ...)</t>
  </si>
  <si>
    <t>Total Species with all Predictor Variables (excluding species with known leaf area)</t>
  </si>
  <si>
    <t>Proportion of species we can expand leaf area to in AusTraits</t>
  </si>
  <si>
    <t xml:space="preserve">Family </t>
  </si>
  <si>
    <t xml:space="preserve">Plant Growth Form </t>
  </si>
  <si>
    <t>Log Plant Height</t>
  </si>
  <si>
    <t>Log Leaf Length</t>
  </si>
  <si>
    <t>Log Leaf Width</t>
  </si>
  <si>
    <t>Leaf Shape</t>
  </si>
  <si>
    <t>Log(Leaf Length * Leaf Width)</t>
  </si>
  <si>
    <t>Log Leaf Length * Log Leaf Width</t>
  </si>
  <si>
    <t>Log Leaf Length + Log Leaf Width</t>
  </si>
  <si>
    <t xml:space="preserve">Log Leaf Length + Log Leaf Width + Log Plant Height </t>
  </si>
  <si>
    <t>Log Leaf Length + Log Leaf Width + Log Plant Height + Plant Growth Form</t>
  </si>
  <si>
    <t xml:space="preserve">Log Leaf Length + Log Leaf Width + Log Plant Height + Plant Growth Form + Family </t>
  </si>
  <si>
    <t>Log Leaf Length + Log Leaf Width + Log Plant Height + Plant Growth Form + Family + Leaf Shape</t>
  </si>
  <si>
    <t>Log Leaf Length + Log Leaf Width + Log Plant Height + Plant Growth Form + Family + Leaf Shape + Woodiness Detailed</t>
  </si>
  <si>
    <t>Log Leaf Length + Log Leaf Width + Log Plant Height + Plant Growth Form + Family + Leaf Shape + Woodiness Detailed+Life History</t>
  </si>
  <si>
    <t>Plant Growth Form + Woodiness Detailed + Life History</t>
  </si>
  <si>
    <t>Plant Growth Form + Woodiness Detailed + Life History + Family + Leaf Shape</t>
  </si>
  <si>
    <t xml:space="preserve">Individual Variable Table </t>
  </si>
  <si>
    <t xml:space="preserve">Data range is 15.67 which is important to considered for RMSE. All models are Random Forest.  </t>
  </si>
  <si>
    <t>Combination Variable Table</t>
  </si>
  <si>
    <t xml:space="preserve">Summary Table </t>
  </si>
  <si>
    <t>Trait/Characteristic</t>
  </si>
  <si>
    <t>Species Coverage (%)</t>
  </si>
  <si>
    <t>Importance Rank</t>
  </si>
  <si>
    <t xml:space="preserve">Reason for inclusion: (Coverage &amp;/or Importance &amp;/or Literature) </t>
  </si>
  <si>
    <t>Coverage</t>
  </si>
  <si>
    <t>Coverage &amp; Importance</t>
  </si>
  <si>
    <t xml:space="preserve">Woodiness Detailed </t>
  </si>
  <si>
    <t>Life History</t>
  </si>
  <si>
    <t xml:space="preserve">Plant Height </t>
  </si>
  <si>
    <t>Importance</t>
  </si>
  <si>
    <t xml:space="preserve">Leaf Length </t>
  </si>
  <si>
    <t>Importance &amp; Literature</t>
  </si>
  <si>
    <t xml:space="preserve">Leaf Width </t>
  </si>
  <si>
    <t xml:space="preserve">Leaf Shape </t>
  </si>
  <si>
    <t>Literature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</si>
</sst>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rgb="FF1F1F1F"/>
      <name val="&quot;Google Sans&quot;"/>
    </font>
    <font>
      <sz val="11.0"/>
      <color theme="1"/>
      <name val="Calibri"/>
    </font>
    <font>
      <sz val="9.0"/>
      <color rgb="FF1F1F1F"/>
      <name val="&quot;Google Sans&quot;"/>
    </font>
    <font>
      <sz val="11.0"/>
      <color rgb="FF000000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0" xfId="0" applyFont="1"/>
    <xf borderId="1" fillId="3" fontId="4" numFmtId="0" xfId="0" applyAlignment="1" applyBorder="1" applyFill="1" applyFont="1">
      <alignment readingOrder="0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5" numFmtId="0" xfId="0" applyAlignment="1" applyFont="1">
      <alignment readingOrder="0"/>
    </xf>
    <xf borderId="0" fillId="2" fontId="5" numFmtId="0" xfId="0" applyAlignment="1" applyFont="1">
      <alignment readingOrder="0"/>
    </xf>
    <xf borderId="1" fillId="3" fontId="4" numFmtId="0" xfId="0" applyBorder="1" applyFont="1"/>
    <xf borderId="0" fillId="2" fontId="1" numFmtId="0" xfId="0" applyAlignment="1" applyFont="1">
      <alignment readingOrder="0"/>
    </xf>
    <xf borderId="0" fillId="2" fontId="1" numFmtId="0" xfId="0" applyFont="1"/>
    <xf borderId="1" fillId="4" fontId="4" numFmtId="0" xfId="0" applyBorder="1" applyFill="1" applyFont="1"/>
    <xf borderId="0" fillId="4" fontId="1" numFmtId="0" xfId="0" applyFont="1"/>
    <xf borderId="0" fillId="4" fontId="1" numFmtId="0" xfId="0" applyAlignment="1" applyFont="1">
      <alignment readingOrder="0"/>
    </xf>
    <xf borderId="1" fillId="4" fontId="4" numFmtId="0" xfId="0" applyAlignment="1" applyBorder="1" applyFont="1">
      <alignment readingOrder="0"/>
    </xf>
    <xf borderId="0" fillId="4" fontId="5" numFmtId="0" xfId="0" applyAlignment="1" applyFont="1">
      <alignment readingOrder="0"/>
    </xf>
    <xf borderId="1" fillId="2" fontId="4" numFmtId="0" xfId="0" applyBorder="1" applyFont="1"/>
    <xf borderId="1" fillId="5" fontId="4" numFmtId="0" xfId="0" applyAlignment="1" applyBorder="1" applyFill="1" applyFont="1">
      <alignment readingOrder="0"/>
    </xf>
    <xf borderId="0" fillId="5" fontId="1" numFmtId="0" xfId="0" applyAlignment="1" applyFont="1">
      <alignment readingOrder="0"/>
    </xf>
    <xf borderId="0" fillId="3" fontId="6" numFmtId="0" xfId="0" applyAlignment="1" applyFont="1">
      <alignment horizontal="right" readingOrder="0" shrinkToFit="0" vertical="bottom" wrapText="0"/>
    </xf>
    <xf borderId="1" fillId="0" fontId="4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center" readingOrder="0" vertical="top"/>
    </xf>
    <xf borderId="0" fillId="0" fontId="4" numFmtId="0" xfId="0" applyAlignment="1" applyFont="1">
      <alignment horizontal="right" readingOrder="0" vertical="bottom"/>
    </xf>
    <xf borderId="0" fillId="0" fontId="1" numFmtId="0" xfId="0" applyAlignment="1" applyFont="1">
      <alignment horizontal="lef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9.71"/>
    <col customWidth="1" min="2" max="2" width="16.29"/>
    <col customWidth="1" min="3" max="3" width="12.71"/>
    <col customWidth="1" min="4" max="4" width="12.29"/>
    <col customWidth="1" min="5" max="5" width="10.71"/>
    <col customWidth="1" min="6" max="6" width="10.43"/>
    <col customWidth="1" min="7" max="7" width="11.86"/>
    <col customWidth="1" min="8" max="26" width="8.71"/>
  </cols>
  <sheetData>
    <row r="1" ht="14.25" customHeight="1">
      <c r="A1" s="1" t="s">
        <v>0</v>
      </c>
      <c r="B1" s="1">
        <v>3114.0</v>
      </c>
      <c r="C1" s="1"/>
      <c r="D1" s="1"/>
      <c r="E1" s="1"/>
      <c r="F1" s="1"/>
    </row>
    <row r="2" ht="14.25" customHeight="1">
      <c r="C2" s="1"/>
      <c r="D2" s="1"/>
      <c r="E2" s="1"/>
      <c r="F2" s="1"/>
    </row>
    <row r="3" ht="14.25" customHeight="1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2" t="s">
        <v>7</v>
      </c>
      <c r="H3" s="1" t="s">
        <v>8</v>
      </c>
      <c r="I3" s="4" t="s">
        <v>9</v>
      </c>
      <c r="J3" s="1" t="s">
        <v>10</v>
      </c>
      <c r="K3" s="2" t="s">
        <v>11</v>
      </c>
      <c r="L3" s="3" t="s">
        <v>12</v>
      </c>
      <c r="M3" s="4" t="s">
        <v>13</v>
      </c>
    </row>
    <row r="4" ht="14.25" customHeight="1">
      <c r="A4" s="1" t="s">
        <v>14</v>
      </c>
      <c r="B4" s="5" t="s">
        <v>15</v>
      </c>
    </row>
    <row r="5" ht="14.25" customHeight="1">
      <c r="A5" s="6" t="s">
        <v>16</v>
      </c>
      <c r="B5" s="7" t="s">
        <v>15</v>
      </c>
      <c r="C5" s="8"/>
      <c r="D5" s="8"/>
      <c r="E5" s="8"/>
      <c r="F5" s="8"/>
      <c r="G5" s="8">
        <v>15.67</v>
      </c>
    </row>
    <row r="6" ht="14.25" customHeight="1">
      <c r="A6" s="6" t="s">
        <v>17</v>
      </c>
      <c r="B6" s="7" t="s">
        <v>15</v>
      </c>
      <c r="C6" s="8">
        <v>1.0</v>
      </c>
      <c r="D6" s="8">
        <v>0.76</v>
      </c>
      <c r="E6" s="8">
        <v>1.0</v>
      </c>
      <c r="F6" s="8">
        <v>0.77</v>
      </c>
      <c r="G6" s="8">
        <v>15.67</v>
      </c>
    </row>
    <row r="7" ht="14.25" customHeight="1">
      <c r="A7" s="9" t="s">
        <v>18</v>
      </c>
      <c r="B7" s="7" t="s">
        <v>15</v>
      </c>
      <c r="C7" s="8">
        <v>1.01</v>
      </c>
      <c r="D7" s="8">
        <v>0.76</v>
      </c>
      <c r="E7" s="8">
        <v>0.97</v>
      </c>
      <c r="F7" s="8">
        <v>0.78</v>
      </c>
      <c r="G7" s="8">
        <v>15.67</v>
      </c>
    </row>
    <row r="8" ht="14.25" customHeight="1">
      <c r="A8" s="9" t="s">
        <v>19</v>
      </c>
      <c r="B8" s="8" t="s">
        <v>20</v>
      </c>
      <c r="C8" s="8"/>
      <c r="D8" s="8"/>
      <c r="E8" s="8"/>
      <c r="F8" s="8"/>
      <c r="G8" s="8">
        <v>15.67</v>
      </c>
    </row>
    <row r="9" ht="14.25" customHeight="1">
      <c r="A9" s="9" t="s">
        <v>21</v>
      </c>
      <c r="B9" s="7"/>
      <c r="C9" s="7"/>
      <c r="D9" s="7"/>
      <c r="E9" s="7"/>
      <c r="F9" s="7"/>
      <c r="G9" s="8">
        <v>15.67</v>
      </c>
    </row>
    <row r="10" ht="14.25" customHeight="1">
      <c r="A10" s="9" t="s">
        <v>22</v>
      </c>
      <c r="B10" s="7"/>
      <c r="C10" s="7"/>
      <c r="D10" s="7"/>
      <c r="E10" s="7"/>
      <c r="F10" s="7"/>
      <c r="G10" s="8">
        <v>15.67</v>
      </c>
    </row>
    <row r="11" ht="14.25" customHeight="1">
      <c r="A11" s="9" t="s">
        <v>23</v>
      </c>
      <c r="B11" s="7"/>
      <c r="C11" s="7"/>
      <c r="D11" s="7"/>
      <c r="E11" s="7"/>
      <c r="F11" s="7"/>
      <c r="G11" s="8">
        <v>15.67</v>
      </c>
    </row>
    <row r="12" ht="14.25" customHeight="1">
      <c r="A12" s="9" t="s">
        <v>24</v>
      </c>
      <c r="B12" s="7"/>
      <c r="C12" s="7"/>
      <c r="D12" s="7"/>
      <c r="E12" s="7"/>
      <c r="F12" s="7"/>
      <c r="G12" s="8">
        <v>15.67</v>
      </c>
    </row>
    <row r="13" ht="14.25" customHeight="1">
      <c r="A13" s="9" t="s">
        <v>25</v>
      </c>
      <c r="B13" s="7"/>
      <c r="C13" s="7"/>
      <c r="D13" s="7"/>
      <c r="E13" s="7"/>
      <c r="F13" s="7"/>
      <c r="G13" s="8">
        <v>15.67</v>
      </c>
    </row>
    <row r="14" ht="14.25" customHeight="1">
      <c r="A14" s="10"/>
    </row>
    <row r="15" ht="14.25" customHeight="1">
      <c r="A15" s="11" t="s">
        <v>26</v>
      </c>
      <c r="B15" s="7" t="s">
        <v>27</v>
      </c>
      <c r="C15" s="8">
        <v>1.7</v>
      </c>
      <c r="D15" s="7"/>
      <c r="E15" s="7"/>
      <c r="F15" s="7"/>
      <c r="G15" s="8">
        <v>2520920.0</v>
      </c>
    </row>
    <row r="16" ht="14.25" customHeight="1">
      <c r="A16" s="6" t="s">
        <v>28</v>
      </c>
      <c r="B16" s="7" t="s">
        <v>27</v>
      </c>
      <c r="C16" s="8">
        <v>11012.0</v>
      </c>
      <c r="D16" s="8">
        <v>0.83</v>
      </c>
      <c r="E16" s="8">
        <v>46563.0</v>
      </c>
      <c r="F16" s="8">
        <v>0.13</v>
      </c>
      <c r="G16" s="8">
        <v>2520920.0</v>
      </c>
    </row>
    <row r="17" ht="14.25" customHeight="1">
      <c r="A17" s="9" t="s">
        <v>29</v>
      </c>
      <c r="B17" s="7" t="s">
        <v>27</v>
      </c>
      <c r="C17" s="7"/>
      <c r="D17" s="7"/>
      <c r="E17" s="7"/>
      <c r="F17" s="7"/>
      <c r="G17" s="8">
        <v>2520920.0</v>
      </c>
    </row>
    <row r="18" ht="14.25" customHeight="1">
      <c r="A18" s="9" t="s">
        <v>30</v>
      </c>
      <c r="B18" s="7" t="s">
        <v>27</v>
      </c>
      <c r="C18" s="8">
        <v>9237.0</v>
      </c>
      <c r="D18" s="8">
        <v>0.92</v>
      </c>
      <c r="E18" s="8">
        <v>44869.0</v>
      </c>
      <c r="F18" s="8">
        <v>0.35</v>
      </c>
      <c r="G18" s="8">
        <v>2520920.0</v>
      </c>
    </row>
    <row r="19" ht="14.25" customHeight="1">
      <c r="A19" s="9" t="s">
        <v>31</v>
      </c>
      <c r="B19" s="7" t="s">
        <v>27</v>
      </c>
      <c r="C19" s="7"/>
      <c r="D19" s="7"/>
      <c r="E19" s="7"/>
      <c r="F19" s="7"/>
      <c r="G19" s="8">
        <v>2520920.0</v>
      </c>
    </row>
    <row r="20" ht="14.25" customHeight="1">
      <c r="A20" s="9" t="s">
        <v>32</v>
      </c>
      <c r="B20" s="7" t="s">
        <v>27</v>
      </c>
      <c r="C20" s="7"/>
      <c r="D20" s="7"/>
      <c r="E20" s="7"/>
      <c r="F20" s="7"/>
      <c r="G20" s="8">
        <v>2520920.0</v>
      </c>
    </row>
    <row r="21" ht="14.25" customHeight="1">
      <c r="A21" s="9" t="s">
        <v>33</v>
      </c>
      <c r="B21" s="7" t="s">
        <v>27</v>
      </c>
      <c r="C21" s="7"/>
      <c r="D21" s="7"/>
      <c r="E21" s="7"/>
      <c r="F21" s="7"/>
      <c r="G21" s="8">
        <v>2520920.0</v>
      </c>
    </row>
    <row r="22" ht="14.25" customHeight="1">
      <c r="A22" s="9" t="s">
        <v>34</v>
      </c>
      <c r="B22" s="7" t="s">
        <v>27</v>
      </c>
      <c r="C22" s="7"/>
      <c r="D22" s="7"/>
      <c r="E22" s="7"/>
      <c r="F22" s="7"/>
      <c r="G22" s="8">
        <v>2520920.0</v>
      </c>
    </row>
    <row r="23" ht="14.25" customHeight="1">
      <c r="A23" s="9" t="s">
        <v>35</v>
      </c>
      <c r="B23" s="7" t="s">
        <v>27</v>
      </c>
      <c r="C23" s="7"/>
      <c r="D23" s="7"/>
      <c r="E23" s="7"/>
      <c r="F23" s="7"/>
      <c r="G23" s="8">
        <v>2520920.0</v>
      </c>
    </row>
    <row r="24" ht="14.25" customHeight="1">
      <c r="A24" s="9" t="s">
        <v>36</v>
      </c>
      <c r="B24" s="7" t="s">
        <v>27</v>
      </c>
      <c r="C24" s="7"/>
      <c r="D24" s="7"/>
      <c r="E24" s="7"/>
      <c r="F24" s="7"/>
      <c r="G24" s="8">
        <v>2520920.0</v>
      </c>
    </row>
    <row r="25" ht="14.25" customHeight="1"/>
    <row r="26" ht="14.25" customHeight="1">
      <c r="A26" s="6" t="s">
        <v>37</v>
      </c>
      <c r="B26" s="7" t="s">
        <v>27</v>
      </c>
      <c r="C26" s="8">
        <v>0.54</v>
      </c>
      <c r="D26" s="8">
        <v>0.93</v>
      </c>
      <c r="E26" s="8">
        <v>1.06</v>
      </c>
      <c r="F26" s="8">
        <v>0.75</v>
      </c>
      <c r="G26" s="8">
        <v>15.67</v>
      </c>
    </row>
    <row r="27" ht="14.25" customHeight="1">
      <c r="A27" s="9" t="s">
        <v>38</v>
      </c>
      <c r="B27" s="7" t="s">
        <v>27</v>
      </c>
      <c r="C27" s="8">
        <v>0.56</v>
      </c>
      <c r="D27" s="8">
        <v>0.93</v>
      </c>
      <c r="E27" s="8">
        <v>1.0</v>
      </c>
      <c r="F27" s="8">
        <v>0.78</v>
      </c>
      <c r="G27" s="8">
        <v>15.67</v>
      </c>
    </row>
    <row r="28" ht="14.25" customHeight="1">
      <c r="A28" s="12" t="s">
        <v>39</v>
      </c>
      <c r="B28" s="12" t="s">
        <v>27</v>
      </c>
      <c r="C28" s="12">
        <v>0.49</v>
      </c>
      <c r="D28" s="12">
        <v>0.95</v>
      </c>
      <c r="E28" s="12">
        <v>1.01</v>
      </c>
      <c r="F28" s="12">
        <v>0.77</v>
      </c>
      <c r="G28" s="13"/>
    </row>
    <row r="29" ht="14.25" customHeight="1">
      <c r="A29" s="12" t="s">
        <v>40</v>
      </c>
      <c r="B29" s="12" t="s">
        <v>27</v>
      </c>
      <c r="C29" s="12">
        <v>0.46</v>
      </c>
      <c r="D29" s="12">
        <v>0.95</v>
      </c>
      <c r="E29" s="12">
        <v>0.98</v>
      </c>
      <c r="F29" s="12">
        <v>0.78</v>
      </c>
      <c r="G29" s="13"/>
    </row>
    <row r="30" ht="14.25" customHeight="1">
      <c r="A30" s="12" t="s">
        <v>41</v>
      </c>
      <c r="B30" s="12" t="s">
        <v>27</v>
      </c>
      <c r="C30" s="12">
        <v>0.52</v>
      </c>
      <c r="D30" s="12">
        <v>0.94</v>
      </c>
      <c r="E30" s="12">
        <v>0.97</v>
      </c>
      <c r="F30" s="12">
        <v>0.79</v>
      </c>
      <c r="G30" s="13"/>
    </row>
    <row r="31" ht="14.25" customHeight="1">
      <c r="A31" s="12" t="s">
        <v>42</v>
      </c>
      <c r="B31" s="12" t="s">
        <v>27</v>
      </c>
      <c r="C31" s="12">
        <v>0.55</v>
      </c>
      <c r="D31" s="12">
        <v>0.93</v>
      </c>
      <c r="E31" s="12">
        <v>0.96</v>
      </c>
      <c r="F31" s="12">
        <v>0.79</v>
      </c>
      <c r="G31" s="13"/>
    </row>
    <row r="32" ht="14.25" customHeight="1">
      <c r="A32" s="12" t="s">
        <v>43</v>
      </c>
      <c r="B32" s="13"/>
      <c r="C32" s="12">
        <v>1.7</v>
      </c>
      <c r="D32" s="12">
        <v>0.34</v>
      </c>
      <c r="E32" s="12">
        <v>1.7</v>
      </c>
      <c r="F32" s="12">
        <v>0.35</v>
      </c>
      <c r="G32" s="13"/>
    </row>
    <row r="33" ht="14.25" customHeight="1">
      <c r="A33" s="12" t="s">
        <v>44</v>
      </c>
      <c r="B33" s="13"/>
      <c r="C33" s="13"/>
      <c r="D33" s="13"/>
      <c r="E33" s="13"/>
      <c r="F33" s="13"/>
      <c r="G33" s="13"/>
    </row>
    <row r="34" ht="14.25" customHeight="1">
      <c r="A34" s="13"/>
      <c r="B34" s="13"/>
      <c r="C34" s="13"/>
      <c r="D34" s="13"/>
      <c r="E34" s="13"/>
      <c r="F34" s="13"/>
      <c r="G34" s="13"/>
    </row>
    <row r="35" ht="14.25" customHeight="1">
      <c r="A35" s="6" t="s">
        <v>16</v>
      </c>
      <c r="B35" s="7" t="s">
        <v>27</v>
      </c>
      <c r="C35" s="8">
        <v>1.7</v>
      </c>
      <c r="D35" s="8">
        <v>0.37</v>
      </c>
      <c r="E35" s="8">
        <v>1.8</v>
      </c>
      <c r="F35" s="8">
        <v>0.25</v>
      </c>
      <c r="G35" s="8">
        <v>15.67</v>
      </c>
    </row>
    <row r="36" ht="14.25" customHeight="1">
      <c r="A36" s="6" t="s">
        <v>17</v>
      </c>
      <c r="B36" s="7" t="s">
        <v>27</v>
      </c>
      <c r="C36" s="8">
        <v>0.96</v>
      </c>
      <c r="D36" s="8">
        <v>0.79</v>
      </c>
      <c r="E36" s="8">
        <v>1.51</v>
      </c>
      <c r="F36" s="8">
        <v>0.51</v>
      </c>
      <c r="G36" s="8">
        <v>15.67</v>
      </c>
    </row>
    <row r="37" ht="14.25" customHeight="1">
      <c r="A37" s="9" t="s">
        <v>18</v>
      </c>
      <c r="B37" s="7" t="s">
        <v>27</v>
      </c>
      <c r="C37" s="8">
        <v>0.96</v>
      </c>
      <c r="D37" s="8">
        <v>0.79</v>
      </c>
      <c r="E37" s="8">
        <v>1.51</v>
      </c>
      <c r="F37" s="8">
        <v>0.51</v>
      </c>
      <c r="G37" s="8">
        <v>15.67</v>
      </c>
    </row>
    <row r="38" ht="14.25" customHeight="1">
      <c r="A38" s="9" t="s">
        <v>19</v>
      </c>
      <c r="B38" s="7" t="s">
        <v>27</v>
      </c>
      <c r="C38" s="8">
        <v>0.71</v>
      </c>
      <c r="D38" s="8">
        <v>0.89</v>
      </c>
      <c r="E38" s="8">
        <v>1.25</v>
      </c>
      <c r="F38" s="8">
        <v>0.66</v>
      </c>
      <c r="G38" s="8">
        <v>15.67</v>
      </c>
    </row>
    <row r="39" ht="14.25" customHeight="1">
      <c r="A39" s="9" t="s">
        <v>21</v>
      </c>
      <c r="B39" s="7" t="s">
        <v>27</v>
      </c>
      <c r="C39" s="8">
        <v>0.85</v>
      </c>
      <c r="D39" s="8">
        <v>0.85</v>
      </c>
      <c r="E39" s="8">
        <v>1.19</v>
      </c>
      <c r="F39" s="8">
        <v>0.69</v>
      </c>
      <c r="G39" s="8">
        <v>15.67</v>
      </c>
    </row>
    <row r="40" ht="14.25" customHeight="1">
      <c r="A40" s="9" t="s">
        <v>22</v>
      </c>
      <c r="B40" s="7" t="s">
        <v>27</v>
      </c>
      <c r="C40" s="8">
        <v>0.7</v>
      </c>
      <c r="D40" s="8">
        <v>0.89</v>
      </c>
      <c r="E40" s="8">
        <v>1.2</v>
      </c>
      <c r="F40" s="8">
        <v>0.69</v>
      </c>
      <c r="G40" s="8">
        <v>15.67</v>
      </c>
    </row>
    <row r="41" ht="14.25" customHeight="1">
      <c r="A41" s="9" t="s">
        <v>45</v>
      </c>
      <c r="B41" s="7" t="s">
        <v>27</v>
      </c>
      <c r="C41" s="8">
        <v>0.61</v>
      </c>
      <c r="D41" s="8">
        <v>0.92</v>
      </c>
      <c r="E41" s="8">
        <v>1.15</v>
      </c>
      <c r="F41" s="8">
        <v>0.71</v>
      </c>
      <c r="G41" s="8">
        <v>15.67</v>
      </c>
    </row>
    <row r="42" ht="14.25" customHeight="1">
      <c r="A42" s="9" t="s">
        <v>46</v>
      </c>
      <c r="B42" s="7" t="s">
        <v>27</v>
      </c>
      <c r="C42" s="8">
        <v>0.7</v>
      </c>
      <c r="D42" s="8">
        <v>0.9</v>
      </c>
      <c r="E42" s="8">
        <v>1.1</v>
      </c>
      <c r="F42" s="8">
        <v>0.72</v>
      </c>
      <c r="G42" s="8">
        <v>15.67</v>
      </c>
    </row>
    <row r="43" ht="14.25" customHeight="1">
      <c r="A43" s="9" t="s">
        <v>47</v>
      </c>
      <c r="B43" s="7" t="s">
        <v>27</v>
      </c>
      <c r="C43" s="7"/>
      <c r="D43" s="7"/>
      <c r="E43" s="7"/>
      <c r="F43" s="7"/>
      <c r="G43" s="8">
        <v>15.67</v>
      </c>
    </row>
    <row r="44" ht="14.25" customHeight="1"/>
    <row r="45" ht="14.25" customHeight="1">
      <c r="A45" s="14" t="s">
        <v>26</v>
      </c>
      <c r="B45" s="15" t="s">
        <v>15</v>
      </c>
      <c r="C45" s="15"/>
      <c r="D45" s="15"/>
      <c r="E45" s="15"/>
      <c r="F45" s="15"/>
      <c r="G45" s="15"/>
      <c r="H45" s="15"/>
      <c r="I45" s="15"/>
      <c r="J45" s="16">
        <v>34060.0</v>
      </c>
    </row>
    <row r="46" ht="14.25" customHeight="1">
      <c r="A46" s="17" t="s">
        <v>28</v>
      </c>
      <c r="B46" s="15" t="s">
        <v>15</v>
      </c>
      <c r="C46" s="16">
        <v>10703.0</v>
      </c>
      <c r="D46" s="16">
        <v>0.74</v>
      </c>
      <c r="E46" s="16">
        <v>37550.0</v>
      </c>
      <c r="F46" s="16">
        <v>0.57</v>
      </c>
      <c r="G46" s="16">
        <v>2520920.0</v>
      </c>
      <c r="H46" s="15"/>
      <c r="I46" s="15"/>
      <c r="J46" s="16">
        <v>34060.0</v>
      </c>
    </row>
    <row r="47" ht="14.25" customHeight="1">
      <c r="A47" s="18" t="s">
        <v>29</v>
      </c>
      <c r="B47" s="15" t="s">
        <v>15</v>
      </c>
      <c r="C47" s="16">
        <v>3688.0</v>
      </c>
      <c r="D47" s="16">
        <v>0.97</v>
      </c>
      <c r="E47" s="16">
        <v>41060.0</v>
      </c>
      <c r="F47" s="16">
        <v>0.85</v>
      </c>
      <c r="G47" s="16">
        <v>2520920.0</v>
      </c>
      <c r="H47" s="15"/>
      <c r="I47" s="15"/>
      <c r="J47" s="16">
        <v>34060.0</v>
      </c>
    </row>
    <row r="48" ht="14.25" customHeight="1">
      <c r="A48" s="18" t="s">
        <v>31</v>
      </c>
      <c r="B48" s="15" t="s">
        <v>15</v>
      </c>
      <c r="C48" s="15"/>
      <c r="D48" s="15"/>
      <c r="E48" s="15"/>
      <c r="F48" s="15"/>
      <c r="G48" s="15"/>
      <c r="H48" s="15"/>
      <c r="I48" s="15"/>
      <c r="J48" s="16">
        <v>34060.0</v>
      </c>
    </row>
    <row r="49" ht="14.25" customHeight="1">
      <c r="A49" s="18" t="s">
        <v>32</v>
      </c>
      <c r="B49" s="15" t="s">
        <v>15</v>
      </c>
      <c r="C49" s="15"/>
      <c r="D49" s="15"/>
      <c r="E49" s="15"/>
      <c r="F49" s="15"/>
      <c r="G49" s="15"/>
      <c r="H49" s="15"/>
      <c r="I49" s="15"/>
      <c r="J49" s="16">
        <v>34060.0</v>
      </c>
    </row>
    <row r="50" ht="14.25" customHeight="1">
      <c r="A50" s="18" t="s">
        <v>33</v>
      </c>
      <c r="B50" s="15" t="s">
        <v>15</v>
      </c>
      <c r="C50" s="15"/>
      <c r="D50" s="15"/>
      <c r="E50" s="15"/>
      <c r="F50" s="15"/>
      <c r="G50" s="15"/>
      <c r="H50" s="15"/>
      <c r="I50" s="15"/>
      <c r="J50" s="16">
        <v>34060.0</v>
      </c>
    </row>
    <row r="51" ht="14.25" customHeight="1">
      <c r="A51" s="18" t="s">
        <v>34</v>
      </c>
      <c r="B51" s="15" t="s">
        <v>15</v>
      </c>
      <c r="C51" s="15"/>
      <c r="D51" s="15"/>
      <c r="E51" s="15"/>
      <c r="F51" s="15"/>
      <c r="G51" s="15"/>
      <c r="H51" s="15"/>
      <c r="I51" s="15"/>
      <c r="J51" s="16">
        <v>34060.0</v>
      </c>
    </row>
    <row r="52" ht="14.25" customHeight="1">
      <c r="A52" s="18" t="s">
        <v>35</v>
      </c>
      <c r="B52" s="15" t="s">
        <v>15</v>
      </c>
      <c r="C52" s="15"/>
      <c r="D52" s="15"/>
      <c r="E52" s="15"/>
      <c r="F52" s="15"/>
      <c r="G52" s="15"/>
      <c r="H52" s="15"/>
      <c r="I52" s="15"/>
      <c r="J52" s="16">
        <v>34060.0</v>
      </c>
    </row>
    <row r="53" ht="14.25" customHeight="1">
      <c r="A53" s="18" t="s">
        <v>36</v>
      </c>
      <c r="B53" s="15" t="s">
        <v>15</v>
      </c>
      <c r="C53" s="15"/>
      <c r="D53" s="15"/>
      <c r="E53" s="15"/>
      <c r="F53" s="15"/>
      <c r="G53" s="15"/>
      <c r="H53" s="15"/>
      <c r="I53" s="15"/>
      <c r="J53" s="16">
        <v>34060.0</v>
      </c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ht="14.25" customHeight="1">
      <c r="A55" s="17" t="s">
        <v>48</v>
      </c>
      <c r="B55" s="15" t="s">
        <v>15</v>
      </c>
      <c r="C55" s="16">
        <v>1.345</v>
      </c>
      <c r="D55" s="16">
        <v>0.18</v>
      </c>
      <c r="E55" s="16">
        <v>1.4</v>
      </c>
      <c r="F55" s="16">
        <v>0.3</v>
      </c>
      <c r="G55" s="16">
        <v>15.67</v>
      </c>
      <c r="H55" s="15"/>
      <c r="I55" s="15"/>
      <c r="J55" s="15"/>
    </row>
    <row r="56" ht="14.25" customHeight="1">
      <c r="A56" s="18" t="s">
        <v>49</v>
      </c>
      <c r="B56" s="15" t="s">
        <v>15</v>
      </c>
      <c r="C56" s="16">
        <v>1.6</v>
      </c>
      <c r="D56" s="16">
        <v>0.4</v>
      </c>
      <c r="E56" s="16">
        <v>1.7</v>
      </c>
      <c r="F56" s="16">
        <v>0.36</v>
      </c>
      <c r="G56" s="16">
        <v>15.67</v>
      </c>
      <c r="H56" s="15"/>
      <c r="I56" s="15"/>
      <c r="J56" s="15"/>
    </row>
    <row r="57" ht="14.25" customHeight="1"/>
    <row r="58" ht="14.25" customHeight="1"/>
    <row r="59" ht="14.25" customHeight="1"/>
    <row r="60" ht="14.25" customHeight="1"/>
    <row r="61" ht="14.25" customHeight="1">
      <c r="B61" s="7"/>
      <c r="C61" s="1" t="s">
        <v>50</v>
      </c>
    </row>
    <row r="62" ht="14.25" customHeight="1">
      <c r="B62" s="15"/>
      <c r="C62" s="1" t="s">
        <v>51</v>
      </c>
    </row>
    <row r="63" ht="14.25" customHeight="1">
      <c r="A63" s="1" t="s">
        <v>52</v>
      </c>
      <c r="C63" s="1" t="s">
        <v>53</v>
      </c>
      <c r="D63" s="1" t="s">
        <v>54</v>
      </c>
      <c r="E63" s="1" t="s">
        <v>55</v>
      </c>
      <c r="F63" s="1" t="s">
        <v>56</v>
      </c>
      <c r="H63" s="1" t="s">
        <v>57</v>
      </c>
      <c r="I63" s="1" t="s">
        <v>58</v>
      </c>
      <c r="J63" s="1" t="s">
        <v>59</v>
      </c>
      <c r="K63" s="1" t="s">
        <v>60</v>
      </c>
      <c r="L63" s="1" t="s">
        <v>61</v>
      </c>
    </row>
    <row r="64" ht="14.25" customHeight="1">
      <c r="A64" s="6" t="s">
        <v>37</v>
      </c>
      <c r="B64" s="7" t="s">
        <v>27</v>
      </c>
      <c r="C64" s="8">
        <v>0.54</v>
      </c>
      <c r="D64" s="8">
        <v>0.93</v>
      </c>
      <c r="E64" s="8">
        <v>1.06</v>
      </c>
      <c r="F64" s="8">
        <v>0.75</v>
      </c>
      <c r="G64" s="8">
        <v>15.67</v>
      </c>
      <c r="H64" s="1">
        <v>15290.0</v>
      </c>
      <c r="I64" s="5">
        <f>H64-1721</f>
        <v>13569</v>
      </c>
      <c r="J64" s="5">
        <f>SUM(H64+3117)</f>
        <v>18407</v>
      </c>
      <c r="K64" s="1">
        <v>34060.0</v>
      </c>
      <c r="L64" s="5">
        <f>I64/K64*100</f>
        <v>39.83852026</v>
      </c>
      <c r="M64" s="5">
        <f>J64/K64*100</f>
        <v>54.04286553</v>
      </c>
    </row>
    <row r="65" ht="14.25" customHeight="1">
      <c r="A65" s="9" t="s">
        <v>62</v>
      </c>
      <c r="B65" s="7"/>
      <c r="C65" s="8"/>
      <c r="D65" s="8"/>
      <c r="E65" s="8"/>
      <c r="F65" s="8"/>
      <c r="G65" s="8"/>
      <c r="H65" s="1"/>
      <c r="K65" s="1"/>
    </row>
    <row r="66" ht="14.25" customHeight="1">
      <c r="A66" s="9" t="s">
        <v>18</v>
      </c>
      <c r="B66" s="7" t="s">
        <v>27</v>
      </c>
      <c r="C66" s="8">
        <v>0.96</v>
      </c>
      <c r="D66" s="8">
        <v>0.79</v>
      </c>
      <c r="E66" s="8">
        <v>1.51</v>
      </c>
      <c r="F66" s="8">
        <v>0.51</v>
      </c>
      <c r="G66" s="8">
        <v>15.67</v>
      </c>
      <c r="H66" s="1"/>
      <c r="K66" s="1"/>
    </row>
    <row r="67" ht="14.25" customHeight="1">
      <c r="A67" s="1" t="s">
        <v>63</v>
      </c>
      <c r="B67" s="5" t="s">
        <v>27</v>
      </c>
      <c r="C67" s="1">
        <v>0.49</v>
      </c>
      <c r="D67" s="1">
        <v>0.95</v>
      </c>
      <c r="E67" s="1">
        <v>0.98</v>
      </c>
      <c r="F67" s="1">
        <v>0.79</v>
      </c>
      <c r="G67" s="1">
        <v>15.67</v>
      </c>
      <c r="H67" s="1">
        <v>12683.0</v>
      </c>
      <c r="I67" s="5">
        <f t="shared" ref="I67:I69" si="1">H67-1721</f>
        <v>10962</v>
      </c>
      <c r="J67" s="5">
        <f t="shared" ref="J67:J69" si="2">SUM(H67+3117)</f>
        <v>15800</v>
      </c>
      <c r="K67" s="1">
        <v>34060.0</v>
      </c>
      <c r="L67" s="5">
        <f t="shared" ref="L67:L69" si="3">I67/K67*100</f>
        <v>32.1843805</v>
      </c>
      <c r="M67" s="5">
        <f t="shared" ref="M67:M69" si="4">J67/K67*100</f>
        <v>46.38872578</v>
      </c>
    </row>
    <row r="68" ht="14.25" customHeight="1">
      <c r="A68" s="1" t="s">
        <v>64</v>
      </c>
      <c r="B68" s="5" t="s">
        <v>27</v>
      </c>
      <c r="C68" s="1">
        <v>0.46</v>
      </c>
      <c r="D68" s="1">
        <v>0.95</v>
      </c>
      <c r="E68" s="1">
        <v>0.95</v>
      </c>
      <c r="F68" s="1">
        <v>0.8</v>
      </c>
      <c r="G68" s="1">
        <v>15.67</v>
      </c>
      <c r="H68" s="1">
        <v>12639.0</v>
      </c>
      <c r="I68" s="5">
        <f t="shared" si="1"/>
        <v>10918</v>
      </c>
      <c r="J68" s="5">
        <f t="shared" si="2"/>
        <v>15756</v>
      </c>
      <c r="K68" s="1">
        <v>34060.0</v>
      </c>
      <c r="L68" s="5">
        <f t="shared" si="3"/>
        <v>32.05519671</v>
      </c>
      <c r="M68" s="5">
        <f t="shared" si="4"/>
        <v>46.25954198</v>
      </c>
    </row>
    <row r="69" ht="14.25" customHeight="1">
      <c r="A69" s="1" t="s">
        <v>65</v>
      </c>
      <c r="B69" s="5" t="s">
        <v>27</v>
      </c>
      <c r="C69" s="1">
        <v>0.46</v>
      </c>
      <c r="D69" s="1">
        <v>0.95</v>
      </c>
      <c r="E69" s="1">
        <v>0.98</v>
      </c>
      <c r="F69" s="1">
        <v>0.79</v>
      </c>
      <c r="G69" s="1">
        <v>15.67</v>
      </c>
      <c r="H69" s="1">
        <v>12631.0</v>
      </c>
      <c r="I69" s="5">
        <f t="shared" si="1"/>
        <v>10910</v>
      </c>
      <c r="J69" s="5">
        <f t="shared" si="2"/>
        <v>15748</v>
      </c>
      <c r="K69" s="1">
        <v>34060.0</v>
      </c>
      <c r="L69" s="5">
        <f t="shared" si="3"/>
        <v>32.03170875</v>
      </c>
      <c r="M69" s="5">
        <f t="shared" si="4"/>
        <v>46.23605402</v>
      </c>
    </row>
    <row r="70" ht="14.25" customHeight="1">
      <c r="A70" s="6" t="s">
        <v>16</v>
      </c>
      <c r="B70" s="7" t="s">
        <v>27</v>
      </c>
      <c r="C70" s="8">
        <v>1.7</v>
      </c>
      <c r="D70" s="8">
        <v>0.37</v>
      </c>
      <c r="E70" s="8">
        <v>1.8</v>
      </c>
      <c r="F70" s="8">
        <v>0.25</v>
      </c>
      <c r="G70" s="8">
        <v>15.67</v>
      </c>
    </row>
    <row r="71" ht="14.25" customHeight="1">
      <c r="A71" s="1" t="s">
        <v>66</v>
      </c>
      <c r="B71" s="7"/>
    </row>
    <row r="72" ht="14.25" customHeight="1">
      <c r="A72" s="1" t="s">
        <v>67</v>
      </c>
      <c r="B72" s="7"/>
    </row>
    <row r="73" ht="14.25" customHeight="1">
      <c r="A73" s="1" t="s">
        <v>68</v>
      </c>
      <c r="B73" s="7"/>
    </row>
    <row r="74" ht="14.25" customHeight="1">
      <c r="A74" s="1" t="s">
        <v>69</v>
      </c>
      <c r="B74" s="7" t="s">
        <v>27</v>
      </c>
    </row>
    <row r="75" ht="14.25" customHeight="1">
      <c r="A75" s="1" t="s">
        <v>70</v>
      </c>
      <c r="B75" s="7" t="s">
        <v>27</v>
      </c>
      <c r="C75" s="1">
        <v>1.7</v>
      </c>
      <c r="D75" s="1">
        <v>0.34</v>
      </c>
      <c r="E75" s="1">
        <v>1.7</v>
      </c>
      <c r="F75" s="1">
        <v>0.35</v>
      </c>
      <c r="G75" s="1"/>
    </row>
    <row r="76" ht="14.25" customHeight="1">
      <c r="A76" s="1"/>
      <c r="C76" s="1"/>
      <c r="D76" s="1"/>
      <c r="E76" s="1"/>
      <c r="F76" s="1"/>
      <c r="G76" s="1"/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>
      <c r="A82" s="1" t="s">
        <v>63</v>
      </c>
      <c r="B82" s="5" t="s">
        <v>27</v>
      </c>
      <c r="C82" s="1">
        <v>0.49</v>
      </c>
      <c r="D82" s="1">
        <v>0.95</v>
      </c>
      <c r="E82" s="1">
        <v>0.98</v>
      </c>
      <c r="F82" s="1">
        <v>0.79</v>
      </c>
      <c r="G82" s="1">
        <v>15.67</v>
      </c>
    </row>
    <row r="83" ht="14.25" customHeight="1">
      <c r="A83" s="1" t="s">
        <v>64</v>
      </c>
      <c r="B83" s="5" t="s">
        <v>27</v>
      </c>
      <c r="C83" s="1">
        <v>0.46</v>
      </c>
      <c r="D83" s="1">
        <v>0.95</v>
      </c>
      <c r="E83" s="1">
        <v>0.97</v>
      </c>
      <c r="F83" s="1">
        <v>0.8</v>
      </c>
      <c r="G83" s="1">
        <v>15.67</v>
      </c>
    </row>
    <row r="84" ht="14.25" customHeight="1">
      <c r="A84" s="1" t="s">
        <v>65</v>
      </c>
      <c r="B84" s="5" t="s">
        <v>27</v>
      </c>
      <c r="C84" s="1">
        <v>0.46</v>
      </c>
      <c r="D84" s="1">
        <v>0.95</v>
      </c>
      <c r="E84" s="1">
        <v>0.96</v>
      </c>
      <c r="F84" s="1">
        <v>0.8</v>
      </c>
      <c r="G84" s="1">
        <v>15.67</v>
      </c>
    </row>
    <row r="85" ht="14.25" customHeight="1"/>
    <row r="86" ht="14.25" customHeight="1">
      <c r="A86" s="1" t="s">
        <v>63</v>
      </c>
      <c r="B86" s="1" t="s">
        <v>71</v>
      </c>
      <c r="C86" s="1">
        <v>0.98</v>
      </c>
      <c r="D86" s="1">
        <v>0.78</v>
      </c>
      <c r="E86" s="1">
        <v>1.02</v>
      </c>
      <c r="F86" s="1">
        <v>0.78</v>
      </c>
    </row>
    <row r="87" ht="14.25" customHeight="1">
      <c r="A87" s="19"/>
      <c r="C87" s="1">
        <v>0.97</v>
      </c>
      <c r="D87" s="1">
        <v>0.79</v>
      </c>
      <c r="E87" s="1">
        <v>1.07</v>
      </c>
      <c r="F87" s="1">
        <v>0.75</v>
      </c>
    </row>
    <row r="88" ht="14.25" customHeight="1">
      <c r="A88" s="19"/>
      <c r="C88" s="1">
        <v>1.0</v>
      </c>
      <c r="D88" s="1">
        <v>0.78</v>
      </c>
      <c r="E88" s="1">
        <v>0.98</v>
      </c>
      <c r="F88" s="1">
        <v>0.78</v>
      </c>
    </row>
    <row r="89" ht="14.25" customHeight="1">
      <c r="A89" s="19"/>
      <c r="C89" s="5">
        <f t="shared" ref="C89:F89" si="5">AVERAGE(C86:C88)</f>
        <v>0.9833333333</v>
      </c>
      <c r="D89" s="5">
        <f t="shared" si="5"/>
        <v>0.7833333333</v>
      </c>
      <c r="E89" s="5">
        <f t="shared" si="5"/>
        <v>1.023333333</v>
      </c>
      <c r="F89" s="5">
        <f t="shared" si="5"/>
        <v>0.77</v>
      </c>
    </row>
    <row r="90" ht="14.25" customHeight="1">
      <c r="A90" s="19"/>
    </row>
    <row r="91" ht="14.25" customHeight="1">
      <c r="A91" s="1" t="s">
        <v>63</v>
      </c>
      <c r="B91" s="1" t="s">
        <v>27</v>
      </c>
      <c r="C91" s="1">
        <v>0.53</v>
      </c>
      <c r="D91" s="1">
        <v>0.94</v>
      </c>
      <c r="E91" s="1">
        <v>1.08</v>
      </c>
      <c r="F91" s="1">
        <v>0.75</v>
      </c>
    </row>
    <row r="92" ht="14.25" customHeight="1">
      <c r="C92" s="1">
        <v>0.53</v>
      </c>
      <c r="D92" s="1">
        <v>0.94</v>
      </c>
      <c r="E92" s="1">
        <v>1.09</v>
      </c>
      <c r="F92" s="1">
        <v>0.73</v>
      </c>
    </row>
    <row r="93" ht="14.25" customHeight="1">
      <c r="C93" s="1">
        <v>0.53</v>
      </c>
      <c r="D93" s="1">
        <v>0.94</v>
      </c>
      <c r="E93" s="1">
        <v>1.04</v>
      </c>
      <c r="F93" s="1">
        <v>0.75</v>
      </c>
    </row>
    <row r="94" ht="14.25" customHeight="1">
      <c r="C94" s="5">
        <f t="shared" ref="C94:F94" si="6">AVERAGE(C91:C93)</f>
        <v>0.53</v>
      </c>
      <c r="D94" s="5">
        <f t="shared" si="6"/>
        <v>0.94</v>
      </c>
      <c r="E94" s="5">
        <f t="shared" si="6"/>
        <v>1.07</v>
      </c>
      <c r="F94" s="5">
        <f t="shared" si="6"/>
        <v>0.7433333333</v>
      </c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1.29"/>
    <col customWidth="1" min="3" max="3" width="7.57"/>
    <col customWidth="1" min="8" max="8" width="30.86"/>
  </cols>
  <sheetData>
    <row r="1">
      <c r="A1" s="3" t="s">
        <v>72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2" t="s">
        <v>7</v>
      </c>
      <c r="H1" s="3" t="s">
        <v>73</v>
      </c>
      <c r="I1" s="3" t="s">
        <v>74</v>
      </c>
    </row>
    <row r="2">
      <c r="A2" s="20" t="s">
        <v>75</v>
      </c>
      <c r="B2" s="5" t="s">
        <v>27</v>
      </c>
      <c r="C2" s="1">
        <v>1.7</v>
      </c>
      <c r="D2" s="1">
        <v>0.37</v>
      </c>
      <c r="E2" s="1">
        <v>1.8</v>
      </c>
      <c r="F2" s="1">
        <v>0.25</v>
      </c>
      <c r="G2" s="1">
        <v>15.67</v>
      </c>
      <c r="H2" s="1">
        <v>29131.0</v>
      </c>
      <c r="I2" s="5">
        <f t="shared" ref="I2:I18" si="1">H2/34060*100</f>
        <v>85.52847915</v>
      </c>
    </row>
    <row r="3">
      <c r="A3" s="21" t="s">
        <v>76</v>
      </c>
      <c r="B3" s="5" t="s">
        <v>27</v>
      </c>
      <c r="C3" s="1">
        <v>1.7</v>
      </c>
      <c r="D3" s="1">
        <v>0.38</v>
      </c>
      <c r="E3" s="1">
        <v>1.7</v>
      </c>
      <c r="F3" s="1">
        <v>0.35</v>
      </c>
      <c r="G3" s="1">
        <v>15.67</v>
      </c>
      <c r="H3" s="1">
        <v>27835.0</v>
      </c>
      <c r="I3" s="5">
        <f t="shared" si="1"/>
        <v>81.72342924</v>
      </c>
    </row>
    <row r="4">
      <c r="A4" s="21" t="s">
        <v>77</v>
      </c>
      <c r="B4" s="1" t="s">
        <v>27</v>
      </c>
      <c r="C4" s="1">
        <v>1.3</v>
      </c>
      <c r="D4" s="1">
        <v>0.64</v>
      </c>
      <c r="E4" s="1">
        <v>2.0</v>
      </c>
      <c r="F4" s="1">
        <v>0.19</v>
      </c>
      <c r="G4" s="1">
        <v>15.67</v>
      </c>
      <c r="H4" s="1">
        <v>15630.0</v>
      </c>
      <c r="I4" s="5">
        <f t="shared" si="1"/>
        <v>45.88960658</v>
      </c>
    </row>
    <row r="5">
      <c r="A5" s="21" t="s">
        <v>78</v>
      </c>
      <c r="B5" s="5" t="s">
        <v>27</v>
      </c>
      <c r="C5" s="1">
        <v>0.99</v>
      </c>
      <c r="D5" s="1">
        <v>0.78</v>
      </c>
      <c r="E5" s="1">
        <v>1.47</v>
      </c>
      <c r="F5" s="1">
        <v>0.52</v>
      </c>
      <c r="G5" s="1">
        <v>15.67</v>
      </c>
      <c r="H5" s="1">
        <v>16846.0</v>
      </c>
      <c r="I5" s="5">
        <f t="shared" si="1"/>
        <v>49.45977686</v>
      </c>
    </row>
    <row r="6">
      <c r="A6" s="21" t="s">
        <v>79</v>
      </c>
      <c r="B6" s="5" t="s">
        <v>27</v>
      </c>
      <c r="C6" s="1">
        <v>0.98</v>
      </c>
      <c r="D6" s="1">
        <v>0.78</v>
      </c>
      <c r="E6" s="1">
        <v>1.39</v>
      </c>
      <c r="F6" s="1">
        <v>0.56</v>
      </c>
      <c r="G6" s="1">
        <v>15.67</v>
      </c>
      <c r="H6" s="1">
        <v>18606.0</v>
      </c>
      <c r="I6" s="5">
        <f t="shared" si="1"/>
        <v>54.6271286</v>
      </c>
    </row>
    <row r="7">
      <c r="A7" s="21" t="s">
        <v>80</v>
      </c>
      <c r="B7" s="5" t="s">
        <v>27</v>
      </c>
      <c r="C7" s="1">
        <v>1.9</v>
      </c>
      <c r="D7" s="1">
        <v>0.18</v>
      </c>
      <c r="E7" s="1">
        <v>1.9</v>
      </c>
      <c r="F7" s="1">
        <v>0.16</v>
      </c>
      <c r="G7" s="1">
        <v>15.67</v>
      </c>
      <c r="H7" s="1">
        <v>14137.0</v>
      </c>
      <c r="I7" s="5">
        <f t="shared" si="1"/>
        <v>41.50616559</v>
      </c>
    </row>
    <row r="8">
      <c r="A8" s="1" t="s">
        <v>81</v>
      </c>
      <c r="B8" s="5" t="s">
        <v>27</v>
      </c>
      <c r="C8" s="1">
        <v>0.57</v>
      </c>
      <c r="D8" s="1">
        <v>0.93</v>
      </c>
      <c r="E8" s="1">
        <v>1.11</v>
      </c>
      <c r="F8" s="1">
        <v>0.72</v>
      </c>
      <c r="G8" s="1">
        <v>15.67</v>
      </c>
      <c r="H8" s="1">
        <v>13569.0</v>
      </c>
      <c r="I8" s="5">
        <f t="shared" si="1"/>
        <v>39.83852026</v>
      </c>
    </row>
    <row r="9">
      <c r="A9" s="1" t="s">
        <v>82</v>
      </c>
      <c r="B9" s="5" t="s">
        <v>27</v>
      </c>
      <c r="C9" s="1">
        <v>0.96</v>
      </c>
      <c r="D9" s="1">
        <v>0.79</v>
      </c>
      <c r="E9" s="1">
        <v>1.51</v>
      </c>
      <c r="F9" s="1">
        <v>0.51</v>
      </c>
      <c r="G9" s="1">
        <v>15.67</v>
      </c>
      <c r="H9" s="1">
        <v>13569.0</v>
      </c>
      <c r="I9" s="5">
        <f t="shared" si="1"/>
        <v>39.83852026</v>
      </c>
    </row>
    <row r="10">
      <c r="A10" s="20" t="s">
        <v>83</v>
      </c>
      <c r="B10" s="5" t="s">
        <v>27</v>
      </c>
      <c r="C10" s="1">
        <v>0.54</v>
      </c>
      <c r="D10" s="1">
        <v>0.93</v>
      </c>
      <c r="E10" s="1">
        <v>0.99</v>
      </c>
      <c r="F10" s="1">
        <v>0.77</v>
      </c>
      <c r="G10" s="1">
        <v>15.67</v>
      </c>
      <c r="H10" s="1">
        <v>13569.0</v>
      </c>
      <c r="I10" s="5">
        <f t="shared" si="1"/>
        <v>39.83852026</v>
      </c>
    </row>
    <row r="11">
      <c r="A11" s="21" t="s">
        <v>84</v>
      </c>
      <c r="B11" s="5" t="s">
        <v>27</v>
      </c>
      <c r="C11" s="16">
        <v>0.49</v>
      </c>
      <c r="D11" s="1">
        <v>0.95</v>
      </c>
      <c r="E11" s="16">
        <v>0.93</v>
      </c>
      <c r="F11" s="1">
        <v>0.8</v>
      </c>
      <c r="G11" s="1">
        <v>15.67</v>
      </c>
      <c r="H11" s="1">
        <v>10962.0</v>
      </c>
      <c r="I11" s="5">
        <f t="shared" si="1"/>
        <v>32.1843805</v>
      </c>
    </row>
    <row r="12">
      <c r="A12" s="21" t="s">
        <v>85</v>
      </c>
      <c r="B12" s="5" t="s">
        <v>27</v>
      </c>
      <c r="C12" s="16">
        <v>0.46</v>
      </c>
      <c r="D12" s="1">
        <v>0.95</v>
      </c>
      <c r="E12" s="16">
        <v>0.92</v>
      </c>
      <c r="F12" s="1">
        <v>0.8</v>
      </c>
      <c r="G12" s="1">
        <v>15.67</v>
      </c>
      <c r="H12" s="1">
        <v>10918.0</v>
      </c>
      <c r="I12" s="5">
        <f t="shared" si="1"/>
        <v>32.05519671</v>
      </c>
    </row>
    <row r="13">
      <c r="A13" s="21" t="s">
        <v>86</v>
      </c>
      <c r="B13" s="5" t="s">
        <v>27</v>
      </c>
      <c r="C13" s="16">
        <v>0.46</v>
      </c>
      <c r="D13" s="1">
        <v>0.95</v>
      </c>
      <c r="E13" s="16">
        <v>0.9</v>
      </c>
      <c r="F13" s="1">
        <v>0.81</v>
      </c>
      <c r="G13" s="1">
        <v>15.67</v>
      </c>
      <c r="H13" s="1">
        <v>10910.0</v>
      </c>
      <c r="I13" s="5">
        <f t="shared" si="1"/>
        <v>32.03170875</v>
      </c>
    </row>
    <row r="14">
      <c r="A14" s="21" t="s">
        <v>87</v>
      </c>
      <c r="B14" s="5" t="s">
        <v>27</v>
      </c>
      <c r="C14" s="16">
        <v>0.47</v>
      </c>
      <c r="D14" s="8">
        <v>0.95</v>
      </c>
      <c r="E14" s="16">
        <v>0.9</v>
      </c>
      <c r="F14" s="8">
        <v>0.81</v>
      </c>
      <c r="G14" s="8">
        <v>15.67</v>
      </c>
      <c r="H14" s="22">
        <v>10339.0</v>
      </c>
      <c r="I14" s="5">
        <f t="shared" si="1"/>
        <v>30.35525543</v>
      </c>
    </row>
    <row r="15">
      <c r="A15" s="21" t="s">
        <v>88</v>
      </c>
      <c r="B15" s="5" t="s">
        <v>27</v>
      </c>
      <c r="C15" s="16">
        <v>0.49</v>
      </c>
      <c r="D15" s="8">
        <v>0.95</v>
      </c>
      <c r="E15" s="16">
        <v>0.9</v>
      </c>
      <c r="F15" s="8">
        <v>0.81</v>
      </c>
      <c r="G15" s="8">
        <v>15.67</v>
      </c>
      <c r="H15" s="22">
        <v>10339.0</v>
      </c>
      <c r="I15" s="5">
        <f t="shared" si="1"/>
        <v>30.35525543</v>
      </c>
    </row>
    <row r="16">
      <c r="A16" s="8" t="s">
        <v>89</v>
      </c>
      <c r="B16" s="5" t="s">
        <v>27</v>
      </c>
      <c r="C16" s="16">
        <v>0.54</v>
      </c>
      <c r="D16" s="8">
        <v>0.94</v>
      </c>
      <c r="E16" s="16">
        <v>0.9</v>
      </c>
      <c r="F16" s="8">
        <v>0.81</v>
      </c>
      <c r="G16" s="8">
        <v>15.67</v>
      </c>
      <c r="H16" s="22">
        <v>10223.0</v>
      </c>
      <c r="I16" s="5">
        <f t="shared" si="1"/>
        <v>30.01467998</v>
      </c>
    </row>
    <row r="17">
      <c r="A17" s="1" t="s">
        <v>90</v>
      </c>
      <c r="B17" s="5" t="s">
        <v>27</v>
      </c>
      <c r="C17" s="1">
        <v>1.7</v>
      </c>
      <c r="D17" s="1">
        <v>0.34</v>
      </c>
      <c r="E17" s="1">
        <v>1.7</v>
      </c>
      <c r="F17" s="1">
        <v>0.35</v>
      </c>
      <c r="G17" s="1">
        <v>15.67</v>
      </c>
      <c r="H17" s="1">
        <v>22844.0</v>
      </c>
      <c r="I17" s="5">
        <f t="shared" si="1"/>
        <v>67.06987669</v>
      </c>
    </row>
    <row r="18">
      <c r="A18" s="1" t="s">
        <v>91</v>
      </c>
      <c r="B18" s="5" t="s">
        <v>27</v>
      </c>
      <c r="C18" s="1">
        <v>1.3</v>
      </c>
      <c r="D18" s="1">
        <v>0.6</v>
      </c>
      <c r="E18" s="1">
        <v>1.4</v>
      </c>
      <c r="F18" s="1">
        <v>0.53</v>
      </c>
      <c r="G18" s="1">
        <v>15.67</v>
      </c>
      <c r="H18" s="1">
        <v>13476.0</v>
      </c>
      <c r="I18" s="5">
        <f t="shared" si="1"/>
        <v>39.5654727</v>
      </c>
    </row>
    <row r="23">
      <c r="A23" s="23"/>
      <c r="C23" s="1"/>
      <c r="D23" s="1"/>
      <c r="E23" s="1"/>
      <c r="F23" s="1"/>
      <c r="G23" s="1"/>
    </row>
    <row r="28">
      <c r="G28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3.14"/>
    <col customWidth="1" min="6" max="6" width="22.57"/>
  </cols>
  <sheetData>
    <row r="2">
      <c r="A2" s="3" t="s">
        <v>92</v>
      </c>
    </row>
    <row r="4">
      <c r="A4" s="3" t="s">
        <v>72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73</v>
      </c>
      <c r="G4" s="3" t="s">
        <v>74</v>
      </c>
    </row>
    <row r="5">
      <c r="A5" s="23" t="s">
        <v>75</v>
      </c>
      <c r="B5" s="1">
        <v>1.7</v>
      </c>
      <c r="C5" s="1">
        <v>0.37</v>
      </c>
      <c r="D5" s="1">
        <v>1.8</v>
      </c>
      <c r="E5" s="1">
        <v>0.25</v>
      </c>
      <c r="F5" s="1">
        <v>29131.0</v>
      </c>
      <c r="G5" s="5">
        <f t="shared" ref="G5:G9" si="1">F5/34060*100</f>
        <v>85.52847915</v>
      </c>
    </row>
    <row r="6">
      <c r="A6" s="1" t="s">
        <v>76</v>
      </c>
      <c r="B6" s="1">
        <v>1.7</v>
      </c>
      <c r="C6" s="1">
        <v>0.38</v>
      </c>
      <c r="D6" s="1">
        <v>1.7</v>
      </c>
      <c r="E6" s="1">
        <v>0.35</v>
      </c>
      <c r="F6" s="1">
        <v>27835.0</v>
      </c>
      <c r="G6" s="5">
        <f t="shared" si="1"/>
        <v>81.72342924</v>
      </c>
    </row>
    <row r="7">
      <c r="A7" s="1" t="s">
        <v>78</v>
      </c>
      <c r="B7" s="1">
        <v>0.99</v>
      </c>
      <c r="C7" s="1">
        <v>0.78</v>
      </c>
      <c r="D7" s="1">
        <v>1.47</v>
      </c>
      <c r="E7" s="1">
        <v>0.53</v>
      </c>
      <c r="F7" s="1">
        <v>16846.0</v>
      </c>
      <c r="G7" s="5">
        <f t="shared" si="1"/>
        <v>49.45977686</v>
      </c>
    </row>
    <row r="8">
      <c r="A8" s="1" t="s">
        <v>79</v>
      </c>
      <c r="B8" s="1">
        <v>0.98</v>
      </c>
      <c r="C8" s="1">
        <v>0.78</v>
      </c>
      <c r="D8" s="1">
        <v>1.4</v>
      </c>
      <c r="E8" s="1">
        <v>0.56</v>
      </c>
      <c r="F8" s="1">
        <v>15630.0</v>
      </c>
      <c r="G8" s="5">
        <f t="shared" si="1"/>
        <v>45.88960658</v>
      </c>
    </row>
    <row r="9">
      <c r="A9" s="1" t="s">
        <v>80</v>
      </c>
      <c r="B9" s="1">
        <v>1.9</v>
      </c>
      <c r="C9" s="1">
        <v>0.18</v>
      </c>
      <c r="D9" s="1">
        <v>1.9</v>
      </c>
      <c r="E9" s="1">
        <v>0.16</v>
      </c>
      <c r="F9" s="1">
        <v>14137.0</v>
      </c>
      <c r="G9" s="5">
        <f t="shared" si="1"/>
        <v>41.50616559</v>
      </c>
    </row>
    <row r="11">
      <c r="B11" s="1" t="s">
        <v>93</v>
      </c>
    </row>
    <row r="14">
      <c r="A14" s="3" t="s">
        <v>94</v>
      </c>
    </row>
    <row r="16">
      <c r="A16" s="3" t="s">
        <v>72</v>
      </c>
      <c r="B16" s="3" t="s">
        <v>3</v>
      </c>
      <c r="C16" s="3" t="s">
        <v>4</v>
      </c>
      <c r="D16" s="3" t="s">
        <v>5</v>
      </c>
      <c r="E16" s="3" t="s">
        <v>6</v>
      </c>
      <c r="F16" s="3" t="s">
        <v>73</v>
      </c>
      <c r="G16" s="3" t="s">
        <v>74</v>
      </c>
    </row>
    <row r="17">
      <c r="A17" s="1" t="s">
        <v>81</v>
      </c>
      <c r="B17" s="1">
        <v>0.57</v>
      </c>
      <c r="C17" s="1">
        <v>0.93</v>
      </c>
      <c r="D17" s="1">
        <v>1.14</v>
      </c>
      <c r="E17" s="1">
        <v>0.71</v>
      </c>
      <c r="F17" s="1">
        <v>13569.0</v>
      </c>
      <c r="G17" s="5">
        <f t="shared" ref="G17:G24" si="2">F17/34060*100</f>
        <v>39.83852026</v>
      </c>
    </row>
    <row r="18">
      <c r="A18" s="1" t="s">
        <v>82</v>
      </c>
      <c r="B18" s="1">
        <v>0.96</v>
      </c>
      <c r="C18" s="1">
        <v>0.79</v>
      </c>
      <c r="D18" s="1">
        <v>1.51</v>
      </c>
      <c r="E18" s="1">
        <v>0.51</v>
      </c>
      <c r="F18" s="1">
        <v>13569.0</v>
      </c>
      <c r="G18" s="5">
        <f t="shared" si="2"/>
        <v>39.83852026</v>
      </c>
    </row>
    <row r="19">
      <c r="A19" s="23" t="s">
        <v>83</v>
      </c>
      <c r="B19" s="1">
        <v>0.54</v>
      </c>
      <c r="C19" s="1">
        <v>0.93</v>
      </c>
      <c r="D19" s="1">
        <v>1.06</v>
      </c>
      <c r="E19" s="1">
        <v>0.75</v>
      </c>
      <c r="F19" s="1">
        <v>13569.0</v>
      </c>
      <c r="G19" s="5">
        <f t="shared" si="2"/>
        <v>39.83852026</v>
      </c>
    </row>
    <row r="20">
      <c r="A20" s="1" t="s">
        <v>84</v>
      </c>
      <c r="B20" s="1">
        <v>0.49</v>
      </c>
      <c r="C20" s="1">
        <v>0.95</v>
      </c>
      <c r="D20" s="1">
        <v>0.98</v>
      </c>
      <c r="E20" s="1">
        <v>0.79</v>
      </c>
      <c r="F20" s="1">
        <v>10962.0</v>
      </c>
      <c r="G20" s="5">
        <f t="shared" si="2"/>
        <v>32.1843805</v>
      </c>
    </row>
    <row r="21">
      <c r="A21" s="1" t="s">
        <v>85</v>
      </c>
      <c r="B21" s="1">
        <v>0.46</v>
      </c>
      <c r="C21" s="1">
        <v>0.95</v>
      </c>
      <c r="D21" s="1">
        <v>0.95</v>
      </c>
      <c r="E21" s="1">
        <v>0.8</v>
      </c>
      <c r="F21" s="1">
        <v>10918.0</v>
      </c>
      <c r="G21" s="5">
        <f t="shared" si="2"/>
        <v>32.05519671</v>
      </c>
    </row>
    <row r="22">
      <c r="A22" s="1" t="s">
        <v>86</v>
      </c>
      <c r="B22" s="1">
        <v>0.46</v>
      </c>
      <c r="C22" s="1">
        <v>0.95</v>
      </c>
      <c r="D22" s="1">
        <v>0.98</v>
      </c>
      <c r="E22" s="1">
        <v>0.79</v>
      </c>
      <c r="F22" s="1">
        <v>10910.0</v>
      </c>
      <c r="G22" s="5">
        <f t="shared" si="2"/>
        <v>32.03170875</v>
      </c>
    </row>
    <row r="23">
      <c r="A23" s="1" t="s">
        <v>90</v>
      </c>
      <c r="B23" s="1">
        <v>1.7</v>
      </c>
      <c r="C23" s="1">
        <v>0.34</v>
      </c>
      <c r="D23" s="1">
        <v>1.7</v>
      </c>
      <c r="E23" s="1">
        <v>0.35</v>
      </c>
      <c r="F23" s="1">
        <v>22844.0</v>
      </c>
      <c r="G23" s="5">
        <f t="shared" si="2"/>
        <v>67.06987669</v>
      </c>
    </row>
    <row r="24">
      <c r="A24" s="1" t="s">
        <v>91</v>
      </c>
      <c r="B24" s="1">
        <v>1.3</v>
      </c>
      <c r="C24" s="1">
        <v>0.6</v>
      </c>
      <c r="D24" s="1">
        <v>1.7</v>
      </c>
      <c r="E24" s="1">
        <v>0.34</v>
      </c>
      <c r="F24" s="1">
        <v>13476.0</v>
      </c>
      <c r="G24" s="5">
        <f t="shared" si="2"/>
        <v>39.5654727</v>
      </c>
    </row>
    <row r="26">
      <c r="B26" s="1" t="s">
        <v>93</v>
      </c>
    </row>
    <row r="28">
      <c r="A28" s="3" t="s">
        <v>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0.0"/>
    <col customWidth="1" min="3" max="3" width="27.29"/>
    <col customWidth="1" min="4" max="4" width="26.86"/>
  </cols>
  <sheetData>
    <row r="2">
      <c r="A2" s="3" t="s">
        <v>96</v>
      </c>
      <c r="B2" s="3" t="s">
        <v>97</v>
      </c>
      <c r="C2" s="3" t="s">
        <v>98</v>
      </c>
      <c r="D2" s="3" t="s">
        <v>99</v>
      </c>
    </row>
    <row r="3">
      <c r="A3" s="1" t="s">
        <v>75</v>
      </c>
      <c r="B3" s="1">
        <v>99.6</v>
      </c>
      <c r="C3" s="1">
        <v>5.0</v>
      </c>
      <c r="D3" s="1" t="s">
        <v>100</v>
      </c>
    </row>
    <row r="4">
      <c r="A4" s="1" t="s">
        <v>76</v>
      </c>
      <c r="B4" s="1">
        <v>95.3</v>
      </c>
      <c r="C4" s="1">
        <v>4.0</v>
      </c>
      <c r="D4" s="1" t="s">
        <v>101</v>
      </c>
    </row>
    <row r="5">
      <c r="A5" s="1" t="s">
        <v>102</v>
      </c>
      <c r="B5" s="1">
        <v>90.7</v>
      </c>
      <c r="C5" s="1">
        <v>10.0</v>
      </c>
      <c r="D5" s="1" t="s">
        <v>100</v>
      </c>
    </row>
    <row r="6">
      <c r="A6" s="1" t="s">
        <v>103</v>
      </c>
      <c r="B6" s="1">
        <v>82.3</v>
      </c>
      <c r="C6" s="1">
        <v>14.0</v>
      </c>
      <c r="D6" s="1" t="s">
        <v>100</v>
      </c>
    </row>
    <row r="7">
      <c r="A7" s="1" t="s">
        <v>104</v>
      </c>
      <c r="B7" s="1">
        <v>67.4</v>
      </c>
      <c r="C7" s="1">
        <v>3.0</v>
      </c>
      <c r="D7" s="1" t="s">
        <v>105</v>
      </c>
    </row>
    <row r="8">
      <c r="A8" s="1" t="s">
        <v>106</v>
      </c>
      <c r="B8" s="24">
        <v>62.0</v>
      </c>
      <c r="C8" s="1">
        <v>1.0</v>
      </c>
      <c r="D8" s="1" t="s">
        <v>107</v>
      </c>
    </row>
    <row r="9">
      <c r="A9" s="1" t="s">
        <v>108</v>
      </c>
      <c r="B9" s="1">
        <v>58.5</v>
      </c>
      <c r="C9" s="1">
        <v>2.0</v>
      </c>
      <c r="D9" s="1" t="s">
        <v>107</v>
      </c>
    </row>
    <row r="10">
      <c r="A10" s="1" t="s">
        <v>109</v>
      </c>
      <c r="B10" s="1">
        <v>51.4</v>
      </c>
      <c r="C10" s="1">
        <v>6.0</v>
      </c>
      <c r="D10" s="1" t="s">
        <v>110</v>
      </c>
    </row>
    <row r="23">
      <c r="C23" s="25"/>
      <c r="D23" s="26"/>
      <c r="F23" s="25"/>
      <c r="G23" s="25"/>
    </row>
    <row r="24">
      <c r="C24" s="27"/>
      <c r="D24" s="28"/>
      <c r="F24" s="29"/>
      <c r="G24" s="29"/>
    </row>
    <row r="25">
      <c r="C25" s="27"/>
      <c r="D25" s="28"/>
      <c r="E25" s="29"/>
      <c r="F25" s="29"/>
    </row>
    <row r="26">
      <c r="C26" s="27"/>
      <c r="D26" s="28"/>
      <c r="E26" s="29"/>
      <c r="F26" s="29"/>
    </row>
    <row r="27">
      <c r="C27" s="27"/>
      <c r="F27" s="28"/>
      <c r="H27" s="29"/>
      <c r="I27" s="29"/>
    </row>
    <row r="28">
      <c r="C28" s="27"/>
      <c r="I28" s="28"/>
      <c r="J28" s="29"/>
      <c r="K28" s="29"/>
    </row>
    <row r="29">
      <c r="C29" s="27"/>
      <c r="I29" s="28"/>
      <c r="J29" s="29"/>
      <c r="K29" s="30"/>
    </row>
    <row r="30">
      <c r="C30" s="27"/>
      <c r="I30" s="28"/>
      <c r="J30" s="29"/>
      <c r="K30" s="29"/>
    </row>
    <row r="33">
      <c r="C33" s="25"/>
    </row>
    <row r="34">
      <c r="C34" s="27"/>
    </row>
    <row r="35">
      <c r="C35" s="27"/>
    </row>
    <row r="36">
      <c r="C36" s="27"/>
    </row>
    <row r="37">
      <c r="C37" s="27"/>
    </row>
    <row r="38">
      <c r="C38" s="27"/>
    </row>
    <row r="39">
      <c r="C39" s="27"/>
    </row>
    <row r="40">
      <c r="C40" s="27"/>
    </row>
  </sheetData>
  <mergeCells count="20">
    <mergeCell ref="H26:K26"/>
    <mergeCell ref="J27:K27"/>
    <mergeCell ref="D23:E23"/>
    <mergeCell ref="G23:H23"/>
    <mergeCell ref="I23:K23"/>
    <mergeCell ref="D24:E24"/>
    <mergeCell ref="G24:H24"/>
    <mergeCell ref="I24:K24"/>
    <mergeCell ref="H25:K25"/>
    <mergeCell ref="C37:E37"/>
    <mergeCell ref="C38:H38"/>
    <mergeCell ref="C39:H39"/>
    <mergeCell ref="C40:H40"/>
    <mergeCell ref="F25:G25"/>
    <mergeCell ref="F26:G26"/>
    <mergeCell ref="C27:E27"/>
    <mergeCell ref="F27:G27"/>
    <mergeCell ref="C28:H28"/>
    <mergeCell ref="C29:H29"/>
    <mergeCell ref="C30:H30"/>
  </mergeCells>
  <conditionalFormatting sqref="C37:E37">
    <cfRule type="notContainsBlanks" dxfId="0" priority="1">
      <formula>LEN(TRIM(C37))&gt;0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Monique Lush</dc:creator>
</cp:coreProperties>
</file>